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AureDi\Desktop\"/>
    </mc:Choice>
  </mc:AlternateContent>
  <bookViews>
    <workbookView xWindow="0" yWindow="0" windowWidth="20730" windowHeight="10095"/>
  </bookViews>
  <sheets>
    <sheet name="人" sheetId="9" r:id="rId1"/>
    <sheet name="公司" sheetId="2" r:id="rId2"/>
    <sheet name="服务" sheetId="5" r:id="rId3"/>
    <sheet name="活动" sheetId="7" r:id="rId4"/>
    <sheet name="酒店" sheetId="4" r:id="rId5"/>
    <sheet name="基金规模" sheetId="3" state="hidden" r:id="rId6"/>
    <sheet name="资管规模" sheetId="10" state="hidden" r:id="rId7"/>
    <sheet name="私募规模" sheetId="12" state="hidden" r:id="rId8"/>
  </sheets>
  <externalReferences>
    <externalReference r:id="rId9"/>
    <externalReference r:id="rId10"/>
    <externalReference r:id="rId11"/>
    <externalReference r:id="rId12"/>
    <externalReference r:id="rId13"/>
    <externalReference r:id="rId14"/>
    <externalReference r:id="rId15"/>
  </externalReferences>
  <definedNames>
    <definedName name="_xlnm._FilterDatabase" localSheetId="1" hidden="1">公司!$A$1:$AS$1</definedName>
    <definedName name="_xlnm._FilterDatabase" localSheetId="0" hidden="1">人!#REF!</definedName>
    <definedName name="top" localSheetId="1">公司!$AH$161</definedName>
  </definedNames>
  <calcPr calcId="152511"/>
  <webPublishing vml="1" allowPng="1" targetScreenSize="1024x768" codePage="936"/>
  <fileRecoveryPr autoRecover="0"/>
</workbook>
</file>

<file path=xl/calcChain.xml><?xml version="1.0" encoding="utf-8"?>
<calcChain xmlns="http://schemas.openxmlformats.org/spreadsheetml/2006/main">
  <c r="G151" i="5" l="1"/>
  <c r="G149" i="5"/>
  <c r="G148" i="5"/>
  <c r="G147" i="5" l="1"/>
  <c r="G146" i="5"/>
  <c r="G145" i="5"/>
  <c r="G144" i="5"/>
  <c r="G142" i="5"/>
  <c r="G141" i="5"/>
  <c r="G140" i="5"/>
  <c r="G139" i="5"/>
  <c r="G138" i="5"/>
  <c r="G137" i="5"/>
  <c r="G136" i="5"/>
  <c r="G135" i="5"/>
  <c r="G132" i="5"/>
  <c r="G131" i="5"/>
  <c r="G130" i="5"/>
  <c r="G129" i="5"/>
  <c r="G128" i="5"/>
  <c r="G126" i="5"/>
  <c r="S1721" i="9" l="1"/>
  <c r="G1721" i="9"/>
  <c r="C1721" i="9"/>
  <c r="S1720" i="9"/>
  <c r="G1720" i="9"/>
  <c r="C1720" i="9"/>
  <c r="S1719" i="9"/>
  <c r="G1719" i="9"/>
  <c r="C1719" i="9"/>
  <c r="G1718" i="9"/>
  <c r="C1718" i="9"/>
  <c r="G1717" i="9"/>
  <c r="C1717" i="9"/>
  <c r="G1716" i="9"/>
  <c r="C1716" i="9"/>
  <c r="G1715" i="9"/>
  <c r="C1715" i="9"/>
  <c r="G1714" i="9"/>
  <c r="C1714" i="9"/>
  <c r="G1713" i="9"/>
  <c r="C1713" i="9"/>
  <c r="G1712" i="9"/>
  <c r="C1712" i="9"/>
  <c r="G1711" i="9"/>
  <c r="C1711" i="9"/>
  <c r="G1710" i="9"/>
  <c r="C1710" i="9"/>
  <c r="G1709" i="9"/>
  <c r="C1709" i="9"/>
  <c r="G1708" i="9"/>
  <c r="C1708" i="9"/>
  <c r="G1707" i="9"/>
  <c r="C1707" i="9"/>
  <c r="G1706" i="9"/>
  <c r="C1706" i="9"/>
  <c r="G1705" i="9"/>
  <c r="C1705" i="9"/>
  <c r="G1704" i="9"/>
  <c r="C1704" i="9"/>
  <c r="G1703" i="9"/>
  <c r="C1703" i="9"/>
  <c r="G1702" i="9"/>
  <c r="C1702" i="9"/>
  <c r="G1701" i="9"/>
  <c r="C1701" i="9"/>
  <c r="S1700" i="9"/>
  <c r="G1700" i="9"/>
  <c r="C1700" i="9"/>
  <c r="G1699" i="9"/>
  <c r="C1699" i="9"/>
  <c r="G1698" i="9"/>
  <c r="C1698" i="9"/>
  <c r="G1697" i="9"/>
  <c r="C1697" i="9"/>
  <c r="G1696" i="9"/>
  <c r="C1696" i="9"/>
  <c r="G1695" i="9"/>
  <c r="C1695" i="9"/>
  <c r="G1694" i="9"/>
  <c r="C1694" i="9"/>
  <c r="G1693" i="9"/>
  <c r="C1693" i="9"/>
  <c r="G1692" i="9"/>
  <c r="C1692" i="9"/>
  <c r="G1691" i="9"/>
  <c r="C1691" i="9"/>
  <c r="G1690" i="9"/>
  <c r="C1690" i="9"/>
  <c r="S1689" i="9"/>
  <c r="G1689" i="9"/>
  <c r="C1689" i="9"/>
  <c r="G1688" i="9"/>
  <c r="C1688" i="9"/>
  <c r="G1687" i="9"/>
  <c r="C1687" i="9"/>
  <c r="G1686" i="9"/>
  <c r="C1686" i="9"/>
  <c r="G1685" i="9"/>
  <c r="C1685" i="9"/>
  <c r="G1684" i="9"/>
  <c r="C1684" i="9"/>
  <c r="G1683" i="9"/>
  <c r="C1683" i="9"/>
  <c r="G1682" i="9"/>
  <c r="C1682" i="9"/>
  <c r="G1681" i="9"/>
  <c r="C1681" i="9"/>
  <c r="G1680" i="9"/>
  <c r="C1680" i="9"/>
  <c r="G1679" i="9"/>
  <c r="C1679" i="9"/>
  <c r="G1678" i="9"/>
  <c r="C1678" i="9"/>
  <c r="G1677" i="9"/>
  <c r="C1677" i="9"/>
  <c r="G1676" i="9"/>
  <c r="C1676" i="9"/>
  <c r="G1675" i="9"/>
  <c r="C1675" i="9"/>
  <c r="G1674" i="9"/>
  <c r="C1674" i="9"/>
  <c r="G1673" i="9"/>
  <c r="C1673" i="9"/>
  <c r="G1672" i="9"/>
  <c r="C1672" i="9"/>
  <c r="G1671" i="9"/>
  <c r="C1671" i="9"/>
  <c r="G1670" i="9"/>
  <c r="C1670" i="9"/>
  <c r="G1669" i="9"/>
  <c r="C1669" i="9"/>
  <c r="G1668" i="9"/>
  <c r="C1668" i="9"/>
  <c r="G1667" i="9"/>
  <c r="C1667" i="9"/>
  <c r="G1666" i="9"/>
  <c r="C1666" i="9"/>
  <c r="G1665" i="9"/>
  <c r="C1665" i="9"/>
  <c r="G1664" i="9"/>
  <c r="C1664" i="9"/>
  <c r="G1663" i="9"/>
  <c r="C1663" i="9"/>
  <c r="C1662" i="9"/>
  <c r="G1661" i="9"/>
  <c r="C1661" i="9"/>
  <c r="G1660" i="9"/>
  <c r="C1660" i="9"/>
  <c r="G1659" i="9"/>
  <c r="C1659" i="9"/>
  <c r="G1658" i="9"/>
  <c r="C1658" i="9"/>
  <c r="G1657" i="9"/>
  <c r="C1657" i="9"/>
  <c r="G1656" i="9"/>
  <c r="C1656" i="9"/>
  <c r="G1655" i="9"/>
  <c r="C1655" i="9"/>
  <c r="S1654" i="9"/>
  <c r="G1654" i="9"/>
  <c r="C1654" i="9"/>
  <c r="G1653" i="9"/>
  <c r="C1653" i="9"/>
  <c r="S1652" i="9"/>
  <c r="G1652" i="9"/>
  <c r="C1652" i="9"/>
  <c r="G1651" i="9"/>
  <c r="C1651" i="9"/>
  <c r="G1650" i="9"/>
  <c r="C1650" i="9"/>
  <c r="G1649" i="9"/>
  <c r="D1649" i="9"/>
  <c r="C1649" i="9"/>
  <c r="G1648" i="9"/>
  <c r="C1648" i="9"/>
  <c r="G1647" i="9"/>
  <c r="C1647" i="9"/>
  <c r="G1646" i="9"/>
  <c r="C1646" i="9"/>
  <c r="G1645" i="9"/>
  <c r="C1645" i="9"/>
  <c r="G1644" i="9"/>
  <c r="C1644" i="9"/>
  <c r="G1643" i="9"/>
  <c r="C1643" i="9"/>
  <c r="G1642" i="9"/>
  <c r="C1642" i="9"/>
  <c r="G1641" i="9"/>
  <c r="C1641" i="9"/>
  <c r="S1640" i="9"/>
  <c r="G1640" i="9"/>
  <c r="C1640" i="9"/>
  <c r="S1639" i="9"/>
  <c r="G1639" i="9"/>
  <c r="C1639" i="9"/>
  <c r="G1638" i="9"/>
  <c r="C1638" i="9"/>
  <c r="S1637" i="9"/>
  <c r="G1637" i="9"/>
  <c r="C1637" i="9"/>
  <c r="G1636" i="9"/>
  <c r="C1636" i="9"/>
  <c r="G1635" i="9"/>
  <c r="C1635" i="9"/>
  <c r="G1634" i="9"/>
  <c r="C1634" i="9"/>
  <c r="G1633" i="9"/>
  <c r="C1633" i="9"/>
  <c r="S1632" i="9"/>
  <c r="G1632" i="9"/>
  <c r="C1632" i="9"/>
  <c r="G1631" i="9"/>
  <c r="C1631" i="9"/>
  <c r="G1630" i="9"/>
  <c r="C1630" i="9"/>
  <c r="G1629" i="9"/>
  <c r="C1629" i="9"/>
  <c r="S1628" i="9"/>
  <c r="G1628" i="9"/>
  <c r="C1628" i="9"/>
  <c r="G1627" i="9"/>
  <c r="C1627" i="9"/>
  <c r="G1626" i="9"/>
  <c r="C1626" i="9"/>
  <c r="S1625" i="9"/>
  <c r="G1625" i="9"/>
  <c r="C1625" i="9"/>
  <c r="G1624" i="9"/>
  <c r="C1624" i="9"/>
  <c r="S1623" i="9"/>
  <c r="G1623" i="9"/>
  <c r="C1623" i="9"/>
  <c r="G1622" i="9"/>
  <c r="C1622" i="9"/>
  <c r="G1621" i="9"/>
  <c r="C1621" i="9"/>
  <c r="S1620" i="9"/>
  <c r="G1620" i="9"/>
  <c r="C1620" i="9"/>
  <c r="G1619" i="9"/>
  <c r="C1619" i="9"/>
  <c r="G1618" i="9"/>
  <c r="C1618" i="9"/>
  <c r="G1617" i="9"/>
  <c r="C1617" i="9"/>
  <c r="G1616" i="9"/>
  <c r="C1616" i="9"/>
  <c r="G1615" i="9"/>
  <c r="C1615" i="9"/>
  <c r="G1614" i="9"/>
  <c r="C1614" i="9"/>
  <c r="G1613" i="9"/>
  <c r="C1613" i="9"/>
  <c r="G1612" i="9"/>
  <c r="C1612" i="9"/>
  <c r="G1611" i="9"/>
  <c r="C1611" i="9"/>
  <c r="G1610" i="9"/>
  <c r="C1610" i="9"/>
  <c r="G1609" i="9"/>
  <c r="C1609" i="9"/>
  <c r="G1608" i="9"/>
  <c r="C1608" i="9"/>
  <c r="G1607" i="9"/>
  <c r="C1607" i="9"/>
  <c r="G1606" i="9"/>
  <c r="C1606" i="9"/>
  <c r="G1605" i="9"/>
  <c r="C1605" i="9"/>
  <c r="G1604" i="9"/>
  <c r="C1604" i="9"/>
  <c r="G1603" i="9"/>
  <c r="C1603" i="9"/>
  <c r="G1602" i="9"/>
  <c r="C1602" i="9"/>
  <c r="G1601" i="9"/>
  <c r="C1601" i="9"/>
  <c r="G1600" i="9"/>
  <c r="C1600" i="9"/>
  <c r="G1599" i="9"/>
  <c r="C1599" i="9"/>
  <c r="G1598" i="9"/>
  <c r="C1598" i="9"/>
  <c r="G1597" i="9"/>
  <c r="C1597" i="9"/>
  <c r="G1596" i="9"/>
  <c r="C1596" i="9"/>
  <c r="G1595" i="9"/>
  <c r="C1595" i="9"/>
  <c r="G1594" i="9"/>
  <c r="C1594" i="9"/>
  <c r="G1593" i="9"/>
  <c r="C1593" i="9"/>
  <c r="G1592" i="9"/>
  <c r="C1592" i="9"/>
  <c r="G1591" i="9"/>
  <c r="C1591" i="9"/>
  <c r="G1590" i="9"/>
  <c r="C1590" i="9"/>
  <c r="G1589" i="9"/>
  <c r="C1589" i="9"/>
  <c r="G1588" i="9"/>
  <c r="C1588" i="9"/>
  <c r="G1587" i="9"/>
  <c r="C1587" i="9"/>
  <c r="G1586" i="9"/>
  <c r="C1586" i="9"/>
  <c r="S1585" i="9"/>
  <c r="G1585" i="9"/>
  <c r="C1585" i="9"/>
  <c r="G1584" i="9"/>
  <c r="C1584" i="9"/>
  <c r="G1583" i="9"/>
  <c r="C1583" i="9"/>
  <c r="G1582" i="9"/>
  <c r="C1582" i="9"/>
  <c r="S1581" i="9"/>
  <c r="G1581" i="9"/>
  <c r="C1581" i="9"/>
  <c r="S1580" i="9"/>
  <c r="G1580" i="9"/>
  <c r="C1580" i="9"/>
  <c r="C1579" i="9"/>
  <c r="C1578" i="9"/>
  <c r="C1577" i="9"/>
  <c r="C1576" i="9"/>
  <c r="C1575" i="9"/>
  <c r="C1574" i="9"/>
  <c r="C1573" i="9"/>
  <c r="C1572" i="9"/>
  <c r="C1571" i="9"/>
  <c r="C1570" i="9"/>
  <c r="C1569" i="9"/>
  <c r="C1568" i="9"/>
  <c r="C1567" i="9"/>
  <c r="C1566" i="9"/>
  <c r="C1565" i="9"/>
  <c r="C1564" i="9"/>
  <c r="C1563" i="9"/>
  <c r="C1562" i="9"/>
  <c r="C1561" i="9"/>
  <c r="C1560" i="9"/>
  <c r="C1559" i="9"/>
  <c r="C1558" i="9"/>
  <c r="C1557" i="9"/>
  <c r="C1556" i="9"/>
  <c r="C1555" i="9"/>
  <c r="C1554" i="9"/>
  <c r="C1553" i="9"/>
  <c r="C1552" i="9"/>
  <c r="C1551" i="9"/>
  <c r="C1550" i="9"/>
  <c r="C1549" i="9"/>
  <c r="C1548" i="9"/>
  <c r="C1547" i="9"/>
  <c r="C1546" i="9"/>
  <c r="C1545" i="9"/>
  <c r="C1544" i="9"/>
  <c r="C1543" i="9"/>
  <c r="C1542" i="9"/>
  <c r="C1541" i="9"/>
  <c r="C1540" i="9"/>
  <c r="C1539" i="9"/>
  <c r="C1538" i="9"/>
  <c r="C1537" i="9"/>
  <c r="C1536" i="9"/>
  <c r="C1535" i="9"/>
  <c r="C1534" i="9"/>
  <c r="C1533" i="9"/>
  <c r="C1532" i="9"/>
  <c r="C1531" i="9"/>
  <c r="C1530" i="9"/>
  <c r="C1529" i="9"/>
  <c r="C1528" i="9"/>
  <c r="C1527" i="9"/>
  <c r="C1526" i="9"/>
  <c r="C1525" i="9"/>
  <c r="C1524" i="9"/>
  <c r="C1523" i="9"/>
  <c r="C1522" i="9"/>
  <c r="C1521" i="9"/>
  <c r="C1520" i="9"/>
  <c r="C1519" i="9"/>
  <c r="C1518" i="9"/>
  <c r="C1517" i="9"/>
  <c r="C1516" i="9"/>
  <c r="C1515" i="9"/>
  <c r="C1514" i="9"/>
  <c r="C1513" i="9"/>
  <c r="C1512" i="9"/>
  <c r="C1511" i="9"/>
  <c r="C1510" i="9"/>
  <c r="G1509" i="9"/>
  <c r="C1509" i="9"/>
  <c r="G1508" i="9"/>
  <c r="C1508" i="9"/>
  <c r="G1507" i="9"/>
  <c r="C1507" i="9"/>
  <c r="G1506" i="9"/>
  <c r="C1506" i="9"/>
  <c r="G1505" i="9"/>
  <c r="C1505" i="9"/>
  <c r="G1504" i="9"/>
  <c r="C1504" i="9"/>
  <c r="G1503" i="9"/>
  <c r="C1503" i="9"/>
  <c r="G1502" i="9"/>
  <c r="C1502" i="9"/>
  <c r="G1501" i="9"/>
  <c r="C1501" i="9"/>
  <c r="G1500" i="9"/>
  <c r="C1500" i="9"/>
  <c r="G1499" i="9"/>
  <c r="C1499" i="9"/>
  <c r="G1498" i="9"/>
  <c r="C1498" i="9"/>
  <c r="G1497" i="9"/>
  <c r="C1497" i="9"/>
  <c r="G1496" i="9"/>
  <c r="C1496" i="9"/>
  <c r="G1495" i="9"/>
  <c r="C1495" i="9"/>
  <c r="G1494" i="9"/>
  <c r="C1494" i="9"/>
  <c r="G1493" i="9"/>
  <c r="C1493" i="9"/>
  <c r="G1492" i="9"/>
  <c r="C1492" i="9"/>
  <c r="G1491" i="9"/>
  <c r="C1491" i="9"/>
  <c r="G1490" i="9"/>
  <c r="C1490" i="9"/>
  <c r="G1489" i="9"/>
  <c r="C1489" i="9"/>
  <c r="G1488" i="9"/>
  <c r="C1488" i="9"/>
  <c r="G1487" i="9"/>
  <c r="C1487" i="9"/>
  <c r="G1486" i="9"/>
  <c r="C1486" i="9"/>
  <c r="G1485" i="9"/>
  <c r="C1485" i="9"/>
  <c r="G1484" i="9"/>
  <c r="C1484" i="9"/>
  <c r="G1483" i="9"/>
  <c r="C1483" i="9"/>
  <c r="G1482" i="9"/>
  <c r="C1482" i="9"/>
  <c r="G1481" i="9"/>
  <c r="C1481" i="9"/>
  <c r="C1480" i="9"/>
  <c r="C1479" i="9"/>
  <c r="C1478" i="9"/>
  <c r="C1477" i="9"/>
  <c r="C1476" i="9"/>
  <c r="C1475" i="9"/>
  <c r="C1474" i="9"/>
  <c r="C1473" i="9"/>
  <c r="S1472" i="9"/>
  <c r="C1472" i="9"/>
  <c r="C1471" i="9"/>
  <c r="S1470" i="9"/>
  <c r="C1470" i="9"/>
  <c r="C1469" i="9"/>
  <c r="C1468" i="9"/>
  <c r="C1467" i="9"/>
  <c r="C1466" i="9"/>
  <c r="C1465" i="9"/>
  <c r="S1464" i="9"/>
  <c r="C1464" i="9"/>
  <c r="S1463" i="9"/>
  <c r="C1463" i="9"/>
  <c r="C1462" i="9"/>
  <c r="S1461" i="9"/>
  <c r="C1461" i="9"/>
  <c r="S1460" i="9"/>
  <c r="C1460" i="9"/>
  <c r="C1459" i="9"/>
  <c r="C1458" i="9"/>
  <c r="C1457" i="9"/>
  <c r="S1456" i="9"/>
  <c r="C1456" i="9"/>
  <c r="C1455" i="9"/>
  <c r="C1454" i="9"/>
  <c r="C1453" i="9"/>
  <c r="S1452" i="9"/>
  <c r="C1452" i="9"/>
  <c r="C1451" i="9"/>
  <c r="C1450" i="9"/>
  <c r="C1449" i="9"/>
  <c r="S1448" i="9"/>
  <c r="C1448" i="9"/>
  <c r="C1447" i="9"/>
  <c r="C1446" i="9"/>
  <c r="C1445" i="9"/>
  <c r="C1444" i="9"/>
  <c r="S1443" i="9"/>
  <c r="C1443" i="9"/>
  <c r="C1442" i="9"/>
  <c r="C1441" i="9"/>
  <c r="C1440" i="9"/>
  <c r="C1439" i="9"/>
  <c r="S1438" i="9"/>
  <c r="C1438" i="9"/>
  <c r="C1437" i="9"/>
  <c r="C1436" i="9"/>
  <c r="C1435" i="9"/>
  <c r="C1434" i="9"/>
  <c r="S1433" i="9"/>
  <c r="C1433" i="9"/>
  <c r="C1432" i="9"/>
  <c r="C1431" i="9"/>
  <c r="C1430" i="9"/>
  <c r="C1429" i="9"/>
  <c r="C1428" i="9"/>
  <c r="G1427" i="9"/>
  <c r="C1427" i="9"/>
  <c r="G1426" i="9"/>
  <c r="C1426" i="9"/>
  <c r="G1425" i="9"/>
  <c r="C1425" i="9"/>
  <c r="G1424" i="9"/>
  <c r="C1424" i="9"/>
  <c r="G1423" i="9"/>
  <c r="C1423" i="9"/>
  <c r="G1422" i="9"/>
  <c r="C1422" i="9"/>
  <c r="G1421" i="9"/>
  <c r="C1421" i="9"/>
  <c r="G1420" i="9"/>
  <c r="C1420" i="9"/>
  <c r="G1419" i="9"/>
  <c r="C1419" i="9"/>
  <c r="G1418" i="9"/>
  <c r="C1418" i="9"/>
  <c r="G1417" i="9"/>
  <c r="C1417" i="9"/>
  <c r="G1416" i="9"/>
  <c r="C1416" i="9"/>
  <c r="G1415" i="9"/>
  <c r="C1415" i="9"/>
  <c r="G1414" i="9"/>
  <c r="C1414" i="9"/>
  <c r="G1413" i="9"/>
  <c r="C1413" i="9"/>
  <c r="G1412" i="9"/>
  <c r="C1412" i="9"/>
  <c r="G1411" i="9"/>
  <c r="C1411" i="9"/>
  <c r="G1410" i="9"/>
  <c r="C1410" i="9"/>
  <c r="G1409" i="9"/>
  <c r="C1409" i="9"/>
  <c r="G1408" i="9"/>
  <c r="C1408" i="9"/>
  <c r="G1407" i="9"/>
  <c r="C1407" i="9"/>
  <c r="G1406" i="9"/>
  <c r="C1406" i="9"/>
  <c r="G1405" i="9"/>
  <c r="C1405" i="9"/>
  <c r="G1404" i="9"/>
  <c r="C1404" i="9"/>
  <c r="G1403" i="9"/>
  <c r="C1403" i="9"/>
  <c r="G1402" i="9"/>
  <c r="C1402" i="9"/>
  <c r="G1401" i="9"/>
  <c r="C1401" i="9"/>
  <c r="G1400" i="9"/>
  <c r="C1400" i="9"/>
  <c r="G1399" i="9"/>
  <c r="C1399" i="9"/>
  <c r="G1398" i="9"/>
  <c r="C1398" i="9"/>
  <c r="G1397" i="9"/>
  <c r="C1397" i="9"/>
  <c r="G1396" i="9"/>
  <c r="C1396" i="9"/>
  <c r="G1395" i="9"/>
  <c r="C1395" i="9"/>
  <c r="S1394" i="9"/>
  <c r="G1394" i="9"/>
  <c r="C1394" i="9"/>
  <c r="G1393" i="9"/>
  <c r="C1393" i="9"/>
  <c r="S1392" i="9"/>
  <c r="G1392" i="9"/>
  <c r="C1392" i="9"/>
  <c r="S1391" i="9"/>
  <c r="G1391" i="9"/>
  <c r="C1391" i="9"/>
  <c r="G1390" i="9"/>
  <c r="C1390" i="9"/>
  <c r="G1389" i="9"/>
  <c r="C1389" i="9"/>
  <c r="G1388" i="9"/>
  <c r="C1388" i="9"/>
  <c r="G1387" i="9"/>
  <c r="C1387" i="9"/>
  <c r="G1386" i="9"/>
  <c r="C1386" i="9"/>
  <c r="G1385" i="9"/>
  <c r="C1385" i="9"/>
  <c r="G1384" i="9"/>
  <c r="C1384" i="9"/>
  <c r="G1383" i="9"/>
  <c r="C1383" i="9"/>
  <c r="G1382" i="9"/>
  <c r="C1382" i="9"/>
  <c r="G1381" i="9"/>
  <c r="C1381" i="9"/>
  <c r="G1380" i="9"/>
  <c r="C1380" i="9"/>
  <c r="G1379" i="9"/>
  <c r="C1379" i="9"/>
  <c r="G1378" i="9"/>
  <c r="C1378" i="9"/>
  <c r="G1377" i="9"/>
  <c r="C1377" i="9"/>
  <c r="G1376" i="9"/>
  <c r="C1376" i="9"/>
  <c r="G1375" i="9"/>
  <c r="C1375" i="9"/>
  <c r="S1374" i="9"/>
  <c r="G1374" i="9"/>
  <c r="C1374" i="9"/>
  <c r="G1373" i="9"/>
  <c r="C1373" i="9"/>
  <c r="S1372" i="9"/>
  <c r="G1372" i="9"/>
  <c r="C1372" i="9"/>
  <c r="G1371" i="9"/>
  <c r="C1371" i="9"/>
  <c r="G1370" i="9"/>
  <c r="C1370" i="9"/>
  <c r="G1369" i="9"/>
  <c r="C1369" i="9"/>
  <c r="G1368" i="9"/>
  <c r="C1368" i="9"/>
  <c r="G1367" i="9"/>
  <c r="C1367" i="9"/>
  <c r="G1366" i="9"/>
  <c r="C1366" i="9"/>
  <c r="G1365" i="9"/>
  <c r="C1365" i="9"/>
  <c r="G1364" i="9"/>
  <c r="C1364" i="9"/>
  <c r="G1363" i="9"/>
  <c r="C1363" i="9"/>
  <c r="S1362" i="9"/>
  <c r="G1362" i="9"/>
  <c r="C1362" i="9"/>
  <c r="S1361" i="9"/>
  <c r="G1361" i="9"/>
  <c r="C1361" i="9"/>
  <c r="S1360" i="9"/>
  <c r="G1360" i="9"/>
  <c r="C1360" i="9"/>
  <c r="S1359" i="9"/>
  <c r="G1359" i="9"/>
  <c r="C1359" i="9"/>
  <c r="S1358" i="9"/>
  <c r="G1358" i="9"/>
  <c r="C1358" i="9"/>
  <c r="S1357" i="9"/>
  <c r="G1357" i="9"/>
  <c r="C1357" i="9"/>
  <c r="S1356" i="9"/>
  <c r="G1356" i="9"/>
  <c r="C1356" i="9"/>
  <c r="S1355" i="9"/>
  <c r="G1355" i="9"/>
  <c r="C1355" i="9"/>
  <c r="S1354" i="9"/>
  <c r="G1354" i="9"/>
  <c r="C1354" i="9"/>
  <c r="S1353" i="9"/>
  <c r="G1353" i="9"/>
  <c r="C1353" i="9"/>
  <c r="S1352" i="9"/>
  <c r="G1352" i="9"/>
  <c r="C1352" i="9"/>
  <c r="S1351" i="9"/>
  <c r="G1351" i="9"/>
  <c r="C1351" i="9"/>
  <c r="S1350" i="9"/>
  <c r="G1350" i="9"/>
  <c r="C1350" i="9"/>
  <c r="S1349" i="9"/>
  <c r="G1349" i="9"/>
  <c r="C1349" i="9"/>
  <c r="S1348" i="9"/>
  <c r="G1348" i="9"/>
  <c r="C1348" i="9"/>
  <c r="S1347" i="9"/>
  <c r="G1347" i="9"/>
  <c r="C1347" i="9"/>
  <c r="S1346" i="9"/>
  <c r="G1346" i="9"/>
  <c r="C1346" i="9"/>
  <c r="S1345" i="9"/>
  <c r="G1345" i="9"/>
  <c r="C1345" i="9"/>
  <c r="S1344" i="9"/>
  <c r="G1344" i="9"/>
  <c r="C1344" i="9"/>
  <c r="S1343" i="9"/>
  <c r="G1343" i="9"/>
  <c r="C1343" i="9"/>
  <c r="G1342" i="9"/>
  <c r="C1342" i="9"/>
  <c r="S1341" i="9"/>
  <c r="G1341" i="9"/>
  <c r="C1341" i="9"/>
  <c r="S1340" i="9"/>
  <c r="G1340" i="9"/>
  <c r="C1340" i="9"/>
  <c r="S1339" i="9"/>
  <c r="G1339" i="9"/>
  <c r="C1339" i="9"/>
  <c r="S1338" i="9"/>
  <c r="G1338" i="9"/>
  <c r="C1338" i="9"/>
  <c r="S1337" i="9"/>
  <c r="G1337" i="9"/>
  <c r="C1337" i="9"/>
  <c r="S1336" i="9"/>
  <c r="G1336" i="9"/>
  <c r="C1336" i="9"/>
  <c r="S1335" i="9"/>
  <c r="G1335" i="9"/>
  <c r="C1335" i="9"/>
  <c r="S1334" i="9"/>
  <c r="G1334" i="9"/>
  <c r="C1334" i="9"/>
  <c r="S1333" i="9"/>
  <c r="G1333" i="9"/>
  <c r="C1333" i="9"/>
  <c r="S1332" i="9"/>
  <c r="G1332" i="9"/>
  <c r="C1332" i="9"/>
  <c r="S1331" i="9"/>
  <c r="G1331" i="9"/>
  <c r="C1331" i="9"/>
  <c r="S1330" i="9"/>
  <c r="G1330" i="9"/>
  <c r="C1330" i="9"/>
  <c r="S1329" i="9"/>
  <c r="G1329" i="9"/>
  <c r="C1329" i="9"/>
  <c r="S1328" i="9"/>
  <c r="G1328" i="9"/>
  <c r="C1328" i="9"/>
  <c r="S1327" i="9"/>
  <c r="G1327" i="9"/>
  <c r="C1327" i="9"/>
  <c r="S1326" i="9"/>
  <c r="G1326" i="9"/>
  <c r="C1326" i="9"/>
  <c r="S1325" i="9"/>
  <c r="G1325" i="9"/>
  <c r="C1325" i="9"/>
  <c r="S1324" i="9"/>
  <c r="G1324" i="9"/>
  <c r="C1324" i="9"/>
  <c r="S1323" i="9"/>
  <c r="G1323" i="9"/>
  <c r="C1323" i="9"/>
  <c r="S1322" i="9"/>
  <c r="G1322" i="9"/>
  <c r="C1322" i="9"/>
  <c r="S1321" i="9"/>
  <c r="G1321" i="9"/>
  <c r="C1321" i="9"/>
  <c r="S1320" i="9"/>
  <c r="G1320" i="9"/>
  <c r="C1320" i="9"/>
  <c r="S1319" i="9"/>
  <c r="G1319" i="9"/>
  <c r="C1319" i="9"/>
  <c r="S1318" i="9"/>
  <c r="G1318" i="9"/>
  <c r="C1318" i="9"/>
  <c r="S1317" i="9"/>
  <c r="G1317" i="9"/>
  <c r="C1317" i="9"/>
  <c r="S1316" i="9"/>
  <c r="G1316" i="9"/>
  <c r="C1316" i="9"/>
  <c r="S1315" i="9"/>
  <c r="G1315" i="9"/>
  <c r="C1315" i="9"/>
  <c r="S1314" i="9"/>
  <c r="G1314" i="9"/>
  <c r="C1314" i="9"/>
  <c r="S1313" i="9"/>
  <c r="G1313" i="9"/>
  <c r="C1313" i="9"/>
  <c r="S1312" i="9"/>
  <c r="G1312" i="9"/>
  <c r="C1312" i="9"/>
  <c r="S1311" i="9"/>
  <c r="G1311" i="9"/>
  <c r="C1311" i="9"/>
  <c r="S1310" i="9"/>
  <c r="G1310" i="9"/>
  <c r="C1310" i="9"/>
  <c r="S1309" i="9"/>
  <c r="G1309" i="9"/>
  <c r="C1309" i="9"/>
  <c r="S1308" i="9"/>
  <c r="G1308" i="9"/>
  <c r="C1308" i="9"/>
  <c r="S1307" i="9"/>
  <c r="G1307" i="9"/>
  <c r="C1307" i="9"/>
  <c r="S1306" i="9"/>
  <c r="G1306" i="9"/>
  <c r="C1306" i="9"/>
  <c r="S1305" i="9"/>
  <c r="G1305" i="9"/>
  <c r="C1305" i="9"/>
  <c r="S1304" i="9"/>
  <c r="G1304" i="9"/>
  <c r="C1304" i="9"/>
  <c r="S1303" i="9"/>
  <c r="G1303" i="9"/>
  <c r="C1303" i="9"/>
  <c r="S1302" i="9"/>
  <c r="G1302" i="9"/>
  <c r="C1302" i="9"/>
  <c r="S1301" i="9"/>
  <c r="G1301" i="9"/>
  <c r="C1301" i="9"/>
  <c r="S1300" i="9"/>
  <c r="G1300" i="9"/>
  <c r="C1300" i="9"/>
  <c r="S1299" i="9"/>
  <c r="G1299" i="9"/>
  <c r="C1299" i="9"/>
  <c r="S1298" i="9"/>
  <c r="G1298" i="9"/>
  <c r="C1298" i="9"/>
  <c r="S1297" i="9"/>
  <c r="G1297" i="9"/>
  <c r="C1297" i="9"/>
  <c r="S1296" i="9"/>
  <c r="G1296" i="9"/>
  <c r="C1296" i="9"/>
  <c r="S1295" i="9"/>
  <c r="G1295" i="9"/>
  <c r="C1295" i="9"/>
  <c r="S1294" i="9"/>
  <c r="G1294" i="9"/>
  <c r="C1294" i="9"/>
  <c r="S1293" i="9"/>
  <c r="G1293" i="9"/>
  <c r="C1293" i="9"/>
  <c r="S1292" i="9"/>
  <c r="G1292" i="9"/>
  <c r="C1292" i="9"/>
  <c r="S1291" i="9"/>
  <c r="G1291" i="9"/>
  <c r="C1291" i="9"/>
  <c r="S1290" i="9"/>
  <c r="G1290" i="9"/>
  <c r="C1290" i="9"/>
  <c r="S1289" i="9"/>
  <c r="G1289" i="9"/>
  <c r="C1289" i="9"/>
  <c r="S1288" i="9"/>
  <c r="G1288" i="9"/>
  <c r="C1288" i="9"/>
  <c r="G1287" i="9"/>
  <c r="C1287" i="9"/>
  <c r="G1286" i="9"/>
  <c r="C1286" i="9"/>
  <c r="G1285" i="9"/>
  <c r="C1285" i="9"/>
  <c r="G1284" i="9"/>
  <c r="C1284" i="9"/>
  <c r="S1283" i="9"/>
  <c r="G1283" i="9"/>
  <c r="C1283" i="9"/>
  <c r="G1282" i="9"/>
  <c r="C1282" i="9"/>
  <c r="G1281" i="9"/>
  <c r="C1281" i="9"/>
  <c r="S1280" i="9"/>
  <c r="G1280" i="9"/>
  <c r="C1280" i="9"/>
  <c r="G1279" i="9"/>
  <c r="C1279" i="9"/>
  <c r="S1278" i="9"/>
  <c r="G1278" i="9"/>
  <c r="C1278" i="9"/>
  <c r="G1277" i="9"/>
  <c r="C1277" i="9"/>
  <c r="S1276" i="9"/>
  <c r="G1276" i="9"/>
  <c r="C1276" i="9"/>
  <c r="G1275" i="9"/>
  <c r="C1275" i="9"/>
  <c r="G1274" i="9"/>
  <c r="C1274" i="9"/>
  <c r="G1273" i="9"/>
  <c r="C1273" i="9"/>
  <c r="S1272" i="9"/>
  <c r="G1272" i="9"/>
  <c r="C1272" i="9"/>
  <c r="G1271" i="9"/>
  <c r="C1271" i="9"/>
  <c r="S1270" i="9"/>
  <c r="G1270" i="9"/>
  <c r="C1270" i="9"/>
  <c r="S1269" i="9"/>
  <c r="G1269" i="9"/>
  <c r="C1269" i="9"/>
  <c r="G1268" i="9"/>
  <c r="C1268" i="9"/>
  <c r="S1267" i="9"/>
  <c r="G1267" i="9"/>
  <c r="C1267" i="9"/>
  <c r="S1266" i="9"/>
  <c r="G1266" i="9"/>
  <c r="C1266" i="9"/>
  <c r="G1265" i="9"/>
  <c r="C1265" i="9"/>
  <c r="S1264" i="9"/>
  <c r="G1264" i="9"/>
  <c r="C1264" i="9"/>
  <c r="S1263" i="9"/>
  <c r="G1263" i="9"/>
  <c r="C1263" i="9"/>
  <c r="G1262" i="9"/>
  <c r="C1262" i="9"/>
  <c r="G1261" i="9"/>
  <c r="C1261" i="9"/>
  <c r="S1260" i="9"/>
  <c r="G1260" i="9"/>
  <c r="C1260" i="9"/>
  <c r="G1259" i="9"/>
  <c r="C1259" i="9"/>
  <c r="S1258" i="9"/>
  <c r="G1258" i="9"/>
  <c r="C1258" i="9"/>
  <c r="G1257" i="9"/>
  <c r="C1257" i="9"/>
  <c r="G1256" i="9"/>
  <c r="C1256" i="9"/>
  <c r="G1255" i="9"/>
  <c r="C1255" i="9"/>
  <c r="S1254" i="9"/>
  <c r="G1254" i="9"/>
  <c r="C1254" i="9"/>
  <c r="G1253" i="9"/>
  <c r="C1253" i="9"/>
  <c r="S1252" i="9"/>
  <c r="G1252" i="9"/>
  <c r="C1252" i="9"/>
  <c r="G1251" i="9"/>
  <c r="C1251" i="9"/>
  <c r="G1250" i="9"/>
  <c r="C1250" i="9"/>
  <c r="S1249" i="9"/>
  <c r="G1249" i="9"/>
  <c r="C1249" i="9"/>
  <c r="S1248" i="9"/>
  <c r="G1248" i="9"/>
  <c r="C1248" i="9"/>
  <c r="S1247" i="9"/>
  <c r="G1247" i="9"/>
  <c r="C1247" i="9"/>
  <c r="G1246" i="9"/>
  <c r="C1246" i="9"/>
  <c r="S1245" i="9"/>
  <c r="G1245" i="9"/>
  <c r="C1245" i="9"/>
  <c r="G1244" i="9"/>
  <c r="C1244" i="9"/>
  <c r="G1243" i="9"/>
  <c r="C1243" i="9"/>
  <c r="S1242" i="9"/>
  <c r="G1242" i="9"/>
  <c r="C1242" i="9"/>
  <c r="G1241" i="9"/>
  <c r="C1241" i="9"/>
  <c r="S1240" i="9"/>
  <c r="G1240" i="9"/>
  <c r="C1240" i="9"/>
  <c r="S1239" i="9"/>
  <c r="G1239" i="9"/>
  <c r="C1239" i="9"/>
  <c r="S1238" i="9"/>
  <c r="G1238" i="9"/>
  <c r="C1238" i="9"/>
  <c r="S1237" i="9"/>
  <c r="G1237" i="9"/>
  <c r="C1237" i="9"/>
  <c r="S1236" i="9"/>
  <c r="G1236" i="9"/>
  <c r="C1236" i="9"/>
  <c r="S1235" i="9"/>
  <c r="G1235" i="9"/>
  <c r="C1235" i="9"/>
  <c r="S1234" i="9"/>
  <c r="G1234" i="9"/>
  <c r="C1234" i="9"/>
  <c r="S1233" i="9"/>
  <c r="G1233" i="9"/>
  <c r="C1233" i="9"/>
  <c r="S1232" i="9"/>
  <c r="G1232" i="9"/>
  <c r="C1232" i="9"/>
  <c r="S1231" i="9"/>
  <c r="G1231" i="9"/>
  <c r="C1231" i="9"/>
  <c r="S1230" i="9"/>
  <c r="G1230" i="9"/>
  <c r="C1230" i="9"/>
  <c r="S1229" i="9"/>
  <c r="G1229" i="9"/>
  <c r="C1229" i="9"/>
  <c r="S1228" i="9"/>
  <c r="G1228" i="9"/>
  <c r="C1228" i="9"/>
  <c r="S1227" i="9"/>
  <c r="G1227" i="9"/>
  <c r="C1227" i="9"/>
  <c r="S1226" i="9"/>
  <c r="G1226" i="9"/>
  <c r="C1226" i="9"/>
  <c r="S1225" i="9"/>
  <c r="G1225" i="9"/>
  <c r="C1225" i="9"/>
  <c r="S1224" i="9"/>
  <c r="G1224" i="9"/>
  <c r="C1224" i="9"/>
  <c r="S1223" i="9"/>
  <c r="G1223" i="9"/>
  <c r="C1223" i="9"/>
  <c r="S1222" i="9"/>
  <c r="G1222" i="9"/>
  <c r="C1222" i="9"/>
  <c r="S1221" i="9"/>
  <c r="G1221" i="9"/>
  <c r="C1221" i="9"/>
  <c r="S1220" i="9"/>
  <c r="G1220" i="9"/>
  <c r="C1220" i="9"/>
  <c r="S1219" i="9"/>
  <c r="G1219" i="9"/>
  <c r="C1219" i="9"/>
  <c r="S1218" i="9"/>
  <c r="G1218" i="9"/>
  <c r="C1218" i="9"/>
  <c r="S1217" i="9"/>
  <c r="G1217" i="9"/>
  <c r="C1217" i="9"/>
  <c r="S1216" i="9"/>
  <c r="G1216" i="9"/>
  <c r="C1216" i="9"/>
  <c r="S1215" i="9"/>
  <c r="G1215" i="9"/>
  <c r="C1215" i="9"/>
  <c r="S1214" i="9"/>
  <c r="G1214" i="9"/>
  <c r="C1214" i="9"/>
  <c r="S1213" i="9"/>
  <c r="G1213" i="9"/>
  <c r="C1213" i="9"/>
  <c r="S1212" i="9"/>
  <c r="G1212" i="9"/>
  <c r="C1212" i="9"/>
  <c r="S1211" i="9"/>
  <c r="G1211" i="9"/>
  <c r="C1211" i="9"/>
  <c r="S1210" i="9"/>
  <c r="G1210" i="9"/>
  <c r="C1210" i="9"/>
  <c r="S1209" i="9"/>
  <c r="G1209" i="9"/>
  <c r="C1209" i="9"/>
  <c r="S1208" i="9"/>
  <c r="G1208" i="9"/>
  <c r="C1208" i="9"/>
  <c r="S1207" i="9"/>
  <c r="G1207" i="9"/>
  <c r="C1207" i="9"/>
  <c r="S1206" i="9"/>
  <c r="G1206" i="9"/>
  <c r="C1206" i="9"/>
  <c r="S1205" i="9"/>
  <c r="G1205" i="9"/>
  <c r="C1205" i="9"/>
  <c r="S1204" i="9"/>
  <c r="G1204" i="9"/>
  <c r="C1204" i="9"/>
  <c r="S1203" i="9"/>
  <c r="G1203" i="9"/>
  <c r="C1203" i="9"/>
  <c r="S1202" i="9"/>
  <c r="G1202" i="9"/>
  <c r="C1202" i="9"/>
  <c r="S1201" i="9"/>
  <c r="G1201" i="9"/>
  <c r="C1201" i="9"/>
  <c r="S1200" i="9"/>
  <c r="G1200" i="9"/>
  <c r="C1200" i="9"/>
  <c r="S1199" i="9"/>
  <c r="G1199" i="9"/>
  <c r="C1199" i="9"/>
  <c r="S1198" i="9"/>
  <c r="G1198" i="9"/>
  <c r="C1198" i="9"/>
  <c r="S1197" i="9"/>
  <c r="G1197" i="9"/>
  <c r="C1197" i="9"/>
  <c r="G1196" i="9"/>
  <c r="C1196" i="9"/>
  <c r="G1195" i="9"/>
  <c r="C1195" i="9"/>
  <c r="S1194" i="9"/>
  <c r="G1194" i="9"/>
  <c r="C1194" i="9"/>
  <c r="G1193" i="9"/>
  <c r="C1193" i="9"/>
  <c r="G1192" i="9"/>
  <c r="C1192" i="9"/>
  <c r="S1191" i="9"/>
  <c r="G1191" i="9"/>
  <c r="C1191" i="9"/>
  <c r="S1190" i="9"/>
  <c r="G1190" i="9"/>
  <c r="C1190" i="9"/>
  <c r="S1189" i="9"/>
  <c r="G1189" i="9"/>
  <c r="C1189" i="9"/>
  <c r="S1188" i="9"/>
  <c r="G1188" i="9"/>
  <c r="C1188" i="9"/>
  <c r="G1187" i="9"/>
  <c r="C1187" i="9"/>
  <c r="S1186" i="9"/>
  <c r="G1186" i="9"/>
  <c r="C1186" i="9"/>
  <c r="S1185" i="9"/>
  <c r="G1185" i="9"/>
  <c r="C1185" i="9"/>
  <c r="S1184" i="9"/>
  <c r="G1184" i="9"/>
  <c r="C1184" i="9"/>
  <c r="S1183" i="9"/>
  <c r="G1183" i="9"/>
  <c r="C1183" i="9"/>
  <c r="S1182" i="9"/>
  <c r="G1182" i="9"/>
  <c r="C1182" i="9"/>
  <c r="S1181" i="9"/>
  <c r="G1181" i="9"/>
  <c r="C1181" i="9"/>
  <c r="S1180" i="9"/>
  <c r="G1180" i="9"/>
  <c r="C1180" i="9"/>
  <c r="S1179" i="9"/>
  <c r="G1179" i="9"/>
  <c r="C1179" i="9"/>
  <c r="S1178" i="9"/>
  <c r="G1178" i="9"/>
  <c r="C1178" i="9"/>
  <c r="S1177" i="9"/>
  <c r="G1177" i="9"/>
  <c r="C1177" i="9"/>
  <c r="S1176" i="9"/>
  <c r="G1176" i="9"/>
  <c r="C1176" i="9"/>
  <c r="S1175" i="9"/>
  <c r="G1175" i="9"/>
  <c r="C1175" i="9"/>
  <c r="S1174" i="9"/>
  <c r="G1174" i="9"/>
  <c r="C1174" i="9"/>
  <c r="S1173" i="9"/>
  <c r="G1173" i="9"/>
  <c r="C1173" i="9"/>
  <c r="S1172" i="9"/>
  <c r="G1172" i="9"/>
  <c r="C1172" i="9"/>
  <c r="S1171" i="9"/>
  <c r="G1171" i="9"/>
  <c r="C1171" i="9"/>
  <c r="S1170" i="9"/>
  <c r="G1170" i="9"/>
  <c r="C1170" i="9"/>
  <c r="S1169" i="9"/>
  <c r="G1169" i="9"/>
  <c r="C1169" i="9"/>
  <c r="S1168" i="9"/>
  <c r="G1168" i="9"/>
  <c r="C1168" i="9"/>
  <c r="S1167" i="9"/>
  <c r="G1167" i="9"/>
  <c r="C1167" i="9"/>
  <c r="S1166" i="9"/>
  <c r="G1166" i="9"/>
  <c r="C1166" i="9"/>
  <c r="S1165" i="9"/>
  <c r="G1165" i="9"/>
  <c r="C1165" i="9"/>
  <c r="S1164" i="9"/>
  <c r="G1164" i="9"/>
  <c r="C1164" i="9"/>
  <c r="S1163" i="9"/>
  <c r="G1163" i="9"/>
  <c r="C1163" i="9"/>
  <c r="S1162" i="9"/>
  <c r="G1162" i="9"/>
  <c r="C1162" i="9"/>
  <c r="S1161" i="9"/>
  <c r="G1161" i="9"/>
  <c r="C1161" i="9"/>
  <c r="S1160" i="9"/>
  <c r="G1160" i="9"/>
  <c r="C1160" i="9"/>
  <c r="S1159" i="9"/>
  <c r="G1159" i="9"/>
  <c r="C1159" i="9"/>
  <c r="S1158" i="9"/>
  <c r="G1158" i="9"/>
  <c r="C1158" i="9"/>
  <c r="S1157" i="9"/>
  <c r="G1157" i="9"/>
  <c r="C1157" i="9"/>
  <c r="S1156" i="9"/>
  <c r="G1156" i="9"/>
  <c r="C1156" i="9"/>
  <c r="S1155" i="9"/>
  <c r="G1155" i="9"/>
  <c r="C1155" i="9"/>
  <c r="S1154" i="9"/>
  <c r="G1154" i="9"/>
  <c r="C1154" i="9"/>
  <c r="S1153" i="9"/>
  <c r="G1153" i="9"/>
  <c r="C1153" i="9"/>
  <c r="S1152" i="9"/>
  <c r="G1152" i="9"/>
  <c r="C1152" i="9"/>
  <c r="S1151" i="9"/>
  <c r="G1151" i="9"/>
  <c r="C1151" i="9"/>
  <c r="S1150" i="9"/>
  <c r="G1150" i="9"/>
  <c r="C1150" i="9"/>
  <c r="S1149" i="9"/>
  <c r="G1149" i="9"/>
  <c r="C1149" i="9"/>
  <c r="S1148" i="9"/>
  <c r="G1148" i="9"/>
  <c r="C1148" i="9"/>
  <c r="S1147" i="9"/>
  <c r="G1147" i="9"/>
  <c r="C1147" i="9"/>
  <c r="S1146" i="9"/>
  <c r="G1146" i="9"/>
  <c r="C1146" i="9"/>
  <c r="S1145" i="9"/>
  <c r="G1145" i="9"/>
  <c r="C1145" i="9"/>
  <c r="S1144" i="9"/>
  <c r="G1144" i="9"/>
  <c r="C1144" i="9"/>
  <c r="S1143" i="9"/>
  <c r="G1143" i="9"/>
  <c r="C1143" i="9"/>
  <c r="S1142" i="9"/>
  <c r="G1142" i="9"/>
  <c r="C1142" i="9"/>
  <c r="S1141" i="9"/>
  <c r="G1141" i="9"/>
  <c r="C1141" i="9"/>
  <c r="S1140" i="9"/>
  <c r="G1140" i="9"/>
  <c r="C1140" i="9"/>
  <c r="S1139" i="9"/>
  <c r="G1139" i="9"/>
  <c r="C1139" i="9"/>
  <c r="S1138" i="9"/>
  <c r="G1138" i="9"/>
  <c r="C1138" i="9"/>
  <c r="S1137" i="9"/>
  <c r="G1137" i="9"/>
  <c r="C1137" i="9"/>
  <c r="S1136" i="9"/>
  <c r="G1136" i="9"/>
  <c r="C1136" i="9"/>
  <c r="S1135" i="9"/>
  <c r="G1135" i="9"/>
  <c r="C1135" i="9"/>
  <c r="S1134" i="9"/>
  <c r="G1134" i="9"/>
  <c r="C1134" i="9"/>
  <c r="S1133" i="9"/>
  <c r="G1133" i="9"/>
  <c r="C1133" i="9"/>
  <c r="S1132" i="9"/>
  <c r="G1132" i="9"/>
  <c r="C1132" i="9"/>
  <c r="S1131" i="9"/>
  <c r="G1131" i="9"/>
  <c r="C1131" i="9"/>
  <c r="S1130" i="9"/>
  <c r="G1130" i="9"/>
  <c r="C1130" i="9"/>
  <c r="S1129" i="9"/>
  <c r="G1129" i="9"/>
  <c r="C1129" i="9"/>
  <c r="S1128" i="9"/>
  <c r="G1128" i="9"/>
  <c r="C1128" i="9"/>
  <c r="S1127" i="9"/>
  <c r="G1127" i="9"/>
  <c r="C1127" i="9"/>
  <c r="S1126" i="9"/>
  <c r="G1126" i="9"/>
  <c r="C1126" i="9"/>
  <c r="S1125" i="9"/>
  <c r="G1125" i="9"/>
  <c r="C1125" i="9"/>
  <c r="S1124" i="9"/>
  <c r="G1124" i="9"/>
  <c r="C1124" i="9"/>
  <c r="S1123" i="9"/>
  <c r="G1123" i="9"/>
  <c r="C1123" i="9"/>
  <c r="S1122" i="9"/>
  <c r="G1122" i="9"/>
  <c r="C1122" i="9"/>
  <c r="S1121" i="9"/>
  <c r="G1121" i="9"/>
  <c r="C1121" i="9"/>
  <c r="S1120" i="9"/>
  <c r="G1120" i="9"/>
  <c r="C1120" i="9"/>
  <c r="S1119" i="9"/>
  <c r="G1119" i="9"/>
  <c r="C1119" i="9"/>
  <c r="S1118" i="9"/>
  <c r="G1118" i="9"/>
  <c r="C1118" i="9"/>
  <c r="S1117" i="9"/>
  <c r="G1117" i="9"/>
  <c r="C1117" i="9"/>
  <c r="S1116" i="9"/>
  <c r="G1116" i="9"/>
  <c r="C1116" i="9"/>
  <c r="S1115" i="9"/>
  <c r="G1115" i="9"/>
  <c r="C1115" i="9"/>
  <c r="S1114" i="9"/>
  <c r="G1114" i="9"/>
  <c r="C1114" i="9"/>
  <c r="S1113" i="9"/>
  <c r="G1113" i="9"/>
  <c r="C1113" i="9"/>
  <c r="S1112" i="9"/>
  <c r="G1112" i="9"/>
  <c r="C1112" i="9"/>
  <c r="S1111" i="9"/>
  <c r="G1111" i="9"/>
  <c r="C1111" i="9"/>
  <c r="S1110" i="9"/>
  <c r="G1110" i="9"/>
  <c r="C1110" i="9"/>
  <c r="S1109" i="9"/>
  <c r="G1109" i="9"/>
  <c r="C1109" i="9"/>
  <c r="S1108" i="9"/>
  <c r="G1108" i="9"/>
  <c r="C1108" i="9"/>
  <c r="S1107" i="9"/>
  <c r="G1107" i="9"/>
  <c r="C1107" i="9"/>
  <c r="S1106" i="9"/>
  <c r="G1106" i="9"/>
  <c r="C1106" i="9"/>
  <c r="S1105" i="9"/>
  <c r="G1105" i="9"/>
  <c r="C1105" i="9"/>
  <c r="S1104" i="9"/>
  <c r="G1104" i="9"/>
  <c r="C1104" i="9"/>
  <c r="S1103" i="9"/>
  <c r="G1103" i="9"/>
  <c r="C1103" i="9"/>
  <c r="S1102" i="9"/>
  <c r="G1102" i="9"/>
  <c r="C1102" i="9"/>
  <c r="S1101" i="9"/>
  <c r="G1101" i="9"/>
  <c r="C1101" i="9"/>
  <c r="S1100" i="9"/>
  <c r="G1100" i="9"/>
  <c r="C1100" i="9"/>
  <c r="S1099" i="9"/>
  <c r="G1099" i="9"/>
  <c r="C1099" i="9"/>
  <c r="S1098" i="9"/>
  <c r="G1098" i="9"/>
  <c r="C1098" i="9"/>
  <c r="S1097" i="9"/>
  <c r="G1097" i="9"/>
  <c r="C1097" i="9"/>
  <c r="S1096" i="9"/>
  <c r="G1096" i="9"/>
  <c r="C1096" i="9"/>
  <c r="S1095" i="9"/>
  <c r="G1095" i="9"/>
  <c r="C1095" i="9"/>
  <c r="S1094" i="9"/>
  <c r="G1094" i="9"/>
  <c r="C1094" i="9"/>
  <c r="S1093" i="9"/>
  <c r="G1093" i="9"/>
  <c r="C1093" i="9"/>
  <c r="S1092" i="9"/>
  <c r="G1092" i="9"/>
  <c r="C1092" i="9"/>
  <c r="S1091" i="9"/>
  <c r="G1091" i="9"/>
  <c r="C1091" i="9"/>
  <c r="S1090" i="9"/>
  <c r="G1090" i="9"/>
  <c r="C1090" i="9"/>
  <c r="S1089" i="9"/>
  <c r="G1089" i="9"/>
  <c r="C1089" i="9"/>
  <c r="S1088" i="9"/>
  <c r="G1088" i="9"/>
  <c r="C1088" i="9"/>
  <c r="S1087" i="9"/>
  <c r="G1087" i="9"/>
  <c r="C1087" i="9"/>
  <c r="S1086" i="9"/>
  <c r="G1086" i="9"/>
  <c r="C1086" i="9"/>
  <c r="S1085" i="9"/>
  <c r="G1085" i="9"/>
  <c r="C1085" i="9"/>
  <c r="S1084" i="9"/>
  <c r="G1084" i="9"/>
  <c r="C1084" i="9"/>
  <c r="S1083" i="9"/>
  <c r="G1083" i="9"/>
  <c r="C1083" i="9"/>
  <c r="S1082" i="9"/>
  <c r="G1082" i="9"/>
  <c r="C1082" i="9"/>
  <c r="S1081" i="9"/>
  <c r="G1081" i="9"/>
  <c r="C1081" i="9"/>
  <c r="S1080" i="9"/>
  <c r="G1080" i="9"/>
  <c r="C1080" i="9"/>
  <c r="S1079" i="9"/>
  <c r="G1079" i="9"/>
  <c r="C1079" i="9"/>
  <c r="S1078" i="9"/>
  <c r="G1078" i="9"/>
  <c r="C1078" i="9"/>
  <c r="S1077" i="9"/>
  <c r="G1077" i="9"/>
  <c r="C1077" i="9"/>
  <c r="S1076" i="9"/>
  <c r="G1076" i="9"/>
  <c r="C1076" i="9"/>
  <c r="S1075" i="9"/>
  <c r="G1075" i="9"/>
  <c r="C1075" i="9"/>
  <c r="S1074" i="9"/>
  <c r="G1074" i="9"/>
  <c r="C1074" i="9"/>
  <c r="S1073" i="9"/>
  <c r="G1073" i="9"/>
  <c r="C1073" i="9"/>
  <c r="S1072" i="9"/>
  <c r="G1072" i="9"/>
  <c r="C1072" i="9"/>
  <c r="S1071" i="9"/>
  <c r="G1071" i="9"/>
  <c r="C1071" i="9"/>
  <c r="S1070" i="9"/>
  <c r="G1070" i="9"/>
  <c r="C1070" i="9"/>
  <c r="S1069" i="9"/>
  <c r="G1069" i="9"/>
  <c r="C1069" i="9"/>
  <c r="S1068" i="9"/>
  <c r="G1068" i="9"/>
  <c r="C1068" i="9"/>
  <c r="S1067" i="9"/>
  <c r="G1067" i="9"/>
  <c r="C1067" i="9"/>
  <c r="S1066" i="9"/>
  <c r="G1066" i="9"/>
  <c r="C1066" i="9"/>
  <c r="S1065" i="9"/>
  <c r="G1065" i="9"/>
  <c r="C1065" i="9"/>
  <c r="S1064" i="9"/>
  <c r="G1064" i="9"/>
  <c r="C1064" i="9"/>
  <c r="S1063" i="9"/>
  <c r="G1063" i="9"/>
  <c r="C1063" i="9"/>
  <c r="S1062" i="9"/>
  <c r="G1062" i="9"/>
  <c r="C1062" i="9"/>
  <c r="S1061" i="9"/>
  <c r="G1061" i="9"/>
  <c r="C1061" i="9"/>
  <c r="S1060" i="9"/>
  <c r="G1060" i="9"/>
  <c r="C1060" i="9"/>
  <c r="S1059" i="9"/>
  <c r="G1059" i="9"/>
  <c r="C1059" i="9"/>
  <c r="S1058" i="9"/>
  <c r="G1058" i="9"/>
  <c r="C1058" i="9"/>
  <c r="S1057" i="9"/>
  <c r="G1057" i="9"/>
  <c r="C1057" i="9"/>
  <c r="S1056" i="9"/>
  <c r="G1056" i="9"/>
  <c r="C1056" i="9"/>
  <c r="S1055" i="9"/>
  <c r="G1055" i="9"/>
  <c r="C1055" i="9"/>
  <c r="S1054" i="9"/>
  <c r="G1054" i="9"/>
  <c r="C1054" i="9"/>
  <c r="S1053" i="9"/>
  <c r="G1053" i="9"/>
  <c r="C1053" i="9"/>
  <c r="S1052" i="9"/>
  <c r="G1052" i="9"/>
  <c r="C1052" i="9"/>
  <c r="S1051" i="9"/>
  <c r="G1051" i="9"/>
  <c r="C1051" i="9"/>
  <c r="S1050" i="9"/>
  <c r="G1050" i="9"/>
  <c r="C1050" i="9"/>
  <c r="S1049" i="9"/>
  <c r="G1049" i="9"/>
  <c r="C1049" i="9"/>
  <c r="S1048" i="9"/>
  <c r="G1048" i="9"/>
  <c r="C1048" i="9"/>
  <c r="S1047" i="9"/>
  <c r="G1047" i="9"/>
  <c r="C1047" i="9"/>
  <c r="S1046" i="9"/>
  <c r="G1046" i="9"/>
  <c r="C1046" i="9"/>
  <c r="S1045" i="9"/>
  <c r="G1045" i="9"/>
  <c r="C1045" i="9"/>
  <c r="S1044" i="9"/>
  <c r="G1044" i="9"/>
  <c r="C1044" i="9"/>
  <c r="S1043" i="9"/>
  <c r="G1043" i="9"/>
  <c r="C1043" i="9"/>
  <c r="S1042" i="9"/>
  <c r="G1042" i="9"/>
  <c r="C1042" i="9"/>
  <c r="S1041" i="9"/>
  <c r="G1041" i="9"/>
  <c r="C1041" i="9"/>
  <c r="S1040" i="9"/>
  <c r="G1040" i="9"/>
  <c r="C1040" i="9"/>
  <c r="S1039" i="9"/>
  <c r="G1039" i="9"/>
  <c r="C1039" i="9"/>
  <c r="S1038" i="9"/>
  <c r="G1038" i="9"/>
  <c r="C1038" i="9"/>
  <c r="S1037" i="9"/>
  <c r="G1037" i="9"/>
  <c r="C1037" i="9"/>
  <c r="S1036" i="9"/>
  <c r="G1036" i="9"/>
  <c r="C1036" i="9"/>
  <c r="S1035" i="9"/>
  <c r="G1035" i="9"/>
  <c r="C1035" i="9"/>
  <c r="S1034" i="9"/>
  <c r="G1034" i="9"/>
  <c r="C1034" i="9"/>
  <c r="S1033" i="9"/>
  <c r="G1033" i="9"/>
  <c r="C1033" i="9"/>
  <c r="S1032" i="9"/>
  <c r="G1032" i="9"/>
  <c r="C1032" i="9"/>
  <c r="S1031" i="9"/>
  <c r="G1031" i="9"/>
  <c r="C1031" i="9"/>
  <c r="S1030" i="9"/>
  <c r="G1030" i="9"/>
  <c r="C1030" i="9"/>
  <c r="S1029" i="9"/>
  <c r="G1029" i="9"/>
  <c r="C1029" i="9"/>
  <c r="S1028" i="9"/>
  <c r="G1028" i="9"/>
  <c r="C1028" i="9"/>
  <c r="S1027" i="9"/>
  <c r="G1027" i="9"/>
  <c r="C1027" i="9"/>
  <c r="S1026" i="9"/>
  <c r="G1026" i="9"/>
  <c r="C1026" i="9"/>
  <c r="S1025" i="9"/>
  <c r="G1025" i="9"/>
  <c r="C1025" i="9"/>
  <c r="S1024" i="9"/>
  <c r="G1024" i="9"/>
  <c r="C1024" i="9"/>
  <c r="S1023" i="9"/>
  <c r="G1023" i="9"/>
  <c r="C1023" i="9"/>
  <c r="S1022" i="9"/>
  <c r="G1022" i="9"/>
  <c r="C1022" i="9"/>
  <c r="S1021" i="9"/>
  <c r="G1021" i="9"/>
  <c r="C1021" i="9"/>
  <c r="S1020" i="9"/>
  <c r="G1020" i="9"/>
  <c r="C1020" i="9"/>
  <c r="S1019" i="9"/>
  <c r="G1019" i="9"/>
  <c r="C1019" i="9"/>
  <c r="S1018" i="9"/>
  <c r="G1018" i="9"/>
  <c r="C1018" i="9"/>
  <c r="S1017" i="9"/>
  <c r="G1017" i="9"/>
  <c r="C1017" i="9"/>
  <c r="S1016" i="9"/>
  <c r="G1016" i="9"/>
  <c r="C1016" i="9"/>
  <c r="S1015" i="9"/>
  <c r="G1015" i="9"/>
  <c r="C1015" i="9"/>
  <c r="S1014" i="9"/>
  <c r="G1014" i="9"/>
  <c r="C1014" i="9"/>
  <c r="S1013" i="9"/>
  <c r="G1013" i="9"/>
  <c r="C1013" i="9"/>
  <c r="S1012" i="9"/>
  <c r="G1012" i="9"/>
  <c r="C1012" i="9"/>
  <c r="S1011" i="9"/>
  <c r="G1011" i="9"/>
  <c r="C1011" i="9"/>
  <c r="S1010" i="9"/>
  <c r="G1010" i="9"/>
  <c r="C1010" i="9"/>
  <c r="S1009" i="9"/>
  <c r="G1009" i="9"/>
  <c r="C1009" i="9"/>
  <c r="S1008" i="9"/>
  <c r="G1008" i="9"/>
  <c r="C1008" i="9"/>
  <c r="S1007" i="9"/>
  <c r="G1007" i="9"/>
  <c r="C1007" i="9"/>
  <c r="S1006" i="9"/>
  <c r="G1006" i="9"/>
  <c r="C1006" i="9"/>
  <c r="S1005" i="9"/>
  <c r="G1005" i="9"/>
  <c r="C1005" i="9"/>
  <c r="S1004" i="9"/>
  <c r="G1004" i="9"/>
  <c r="C1004" i="9"/>
  <c r="S1003" i="9"/>
  <c r="G1003" i="9"/>
  <c r="C1003" i="9"/>
  <c r="S1002" i="9"/>
  <c r="G1002" i="9"/>
  <c r="C1002" i="9"/>
  <c r="S1001" i="9"/>
  <c r="G1001" i="9"/>
  <c r="C1001" i="9"/>
  <c r="S1000" i="9"/>
  <c r="G1000" i="9"/>
  <c r="C1000" i="9"/>
  <c r="S999" i="9"/>
  <c r="G999" i="9"/>
  <c r="C999" i="9"/>
  <c r="S998" i="9"/>
  <c r="G998" i="9"/>
  <c r="C998" i="9"/>
  <c r="S997" i="9"/>
  <c r="G997" i="9"/>
  <c r="C997" i="9"/>
  <c r="S996" i="9"/>
  <c r="G996" i="9"/>
  <c r="C996" i="9"/>
  <c r="S995" i="9"/>
  <c r="G995" i="9"/>
  <c r="C995" i="9"/>
  <c r="S994" i="9"/>
  <c r="G994" i="9"/>
  <c r="C994" i="9"/>
  <c r="S993" i="9"/>
  <c r="G993" i="9"/>
  <c r="C993" i="9"/>
  <c r="S992" i="9"/>
  <c r="G992" i="9"/>
  <c r="C992" i="9"/>
  <c r="S991" i="9"/>
  <c r="G991" i="9"/>
  <c r="C991" i="9"/>
  <c r="S990" i="9"/>
  <c r="G990" i="9"/>
  <c r="C990" i="9"/>
  <c r="S989" i="9"/>
  <c r="G989" i="9"/>
  <c r="C989" i="9"/>
  <c r="S988" i="9"/>
  <c r="G988" i="9"/>
  <c r="C988" i="9"/>
  <c r="S987" i="9"/>
  <c r="G987" i="9"/>
  <c r="C987" i="9"/>
  <c r="S986" i="9"/>
  <c r="G986" i="9"/>
  <c r="C986" i="9"/>
  <c r="S985" i="9"/>
  <c r="G985" i="9"/>
  <c r="C985" i="9"/>
  <c r="S984" i="9"/>
  <c r="G984" i="9"/>
  <c r="C984" i="9"/>
  <c r="S983" i="9"/>
  <c r="G983" i="9"/>
  <c r="C983" i="9"/>
  <c r="S982" i="9"/>
  <c r="G982" i="9"/>
  <c r="C982" i="9"/>
  <c r="S981" i="9"/>
  <c r="G981" i="9"/>
  <c r="C981" i="9"/>
  <c r="S980" i="9"/>
  <c r="G980" i="9"/>
  <c r="C980" i="9"/>
  <c r="S979" i="9"/>
  <c r="G979" i="9"/>
  <c r="C979" i="9"/>
  <c r="S978" i="9"/>
  <c r="G978" i="9"/>
  <c r="C978" i="9"/>
  <c r="S977" i="9"/>
  <c r="G977" i="9"/>
  <c r="C977" i="9"/>
  <c r="S976" i="9"/>
  <c r="G976" i="9"/>
  <c r="C976" i="9"/>
  <c r="S975" i="9"/>
  <c r="G975" i="9"/>
  <c r="C975" i="9"/>
  <c r="S974" i="9"/>
  <c r="G974" i="9"/>
  <c r="C974" i="9"/>
  <c r="S973" i="9"/>
  <c r="G973" i="9"/>
  <c r="C973" i="9"/>
  <c r="S972" i="9"/>
  <c r="G972" i="9"/>
  <c r="C972" i="9"/>
  <c r="S971" i="9"/>
  <c r="G971" i="9"/>
  <c r="C971" i="9"/>
  <c r="S970" i="9"/>
  <c r="G970" i="9"/>
  <c r="C970" i="9"/>
  <c r="S969" i="9"/>
  <c r="G969" i="9"/>
  <c r="C969" i="9"/>
  <c r="S968" i="9"/>
  <c r="G968" i="9"/>
  <c r="C968" i="9"/>
  <c r="S967" i="9"/>
  <c r="G967" i="9"/>
  <c r="C967" i="9"/>
  <c r="S966" i="9"/>
  <c r="G966" i="9"/>
  <c r="C966" i="9"/>
  <c r="S965" i="9"/>
  <c r="G965" i="9"/>
  <c r="C965" i="9"/>
  <c r="S964" i="9"/>
  <c r="G964" i="9"/>
  <c r="C964" i="9"/>
  <c r="S963" i="9"/>
  <c r="G963" i="9"/>
  <c r="C963" i="9"/>
  <c r="S962" i="9"/>
  <c r="G962" i="9"/>
  <c r="C962" i="9"/>
  <c r="S961" i="9"/>
  <c r="G961" i="9"/>
  <c r="C961" i="9"/>
  <c r="S960" i="9"/>
  <c r="G960" i="9"/>
  <c r="C960" i="9"/>
  <c r="S959" i="9"/>
  <c r="G959" i="9"/>
  <c r="C959" i="9"/>
  <c r="S958" i="9"/>
  <c r="G958" i="9"/>
  <c r="C958" i="9"/>
  <c r="G957" i="9"/>
  <c r="C957" i="9"/>
  <c r="S956" i="9"/>
  <c r="G956" i="9"/>
  <c r="C956" i="9"/>
  <c r="S955" i="9"/>
  <c r="G955" i="9"/>
  <c r="C955" i="9"/>
  <c r="S954" i="9"/>
  <c r="G954" i="9"/>
  <c r="C954" i="9"/>
  <c r="S953" i="9"/>
  <c r="G953" i="9"/>
  <c r="C953" i="9"/>
  <c r="S952" i="9"/>
  <c r="G952" i="9"/>
  <c r="C952" i="9"/>
  <c r="S951" i="9"/>
  <c r="G951" i="9"/>
  <c r="C951" i="9"/>
  <c r="S950" i="9"/>
  <c r="G950" i="9"/>
  <c r="C950" i="9"/>
  <c r="S949" i="9"/>
  <c r="G949" i="9"/>
  <c r="C949" i="9"/>
  <c r="S948" i="9"/>
  <c r="G948" i="9"/>
  <c r="C948" i="9"/>
  <c r="S947" i="9"/>
  <c r="G947" i="9"/>
  <c r="C947" i="9"/>
  <c r="S946" i="9"/>
  <c r="G946" i="9"/>
  <c r="C946" i="9"/>
  <c r="S945" i="9"/>
  <c r="G945" i="9"/>
  <c r="C945" i="9"/>
  <c r="S944" i="9"/>
  <c r="G944" i="9"/>
  <c r="C944" i="9"/>
  <c r="S943" i="9"/>
  <c r="G943" i="9"/>
  <c r="C943" i="9"/>
  <c r="S942" i="9"/>
  <c r="G942" i="9"/>
  <c r="C942" i="9"/>
  <c r="S941" i="9"/>
  <c r="G941" i="9"/>
  <c r="C941" i="9"/>
  <c r="S940" i="9"/>
  <c r="G940" i="9"/>
  <c r="C940" i="9"/>
  <c r="S939" i="9"/>
  <c r="G939" i="9"/>
  <c r="C939" i="9"/>
  <c r="S938" i="9"/>
  <c r="G938" i="9"/>
  <c r="C938" i="9"/>
  <c r="S937" i="9"/>
  <c r="G937" i="9"/>
  <c r="C937" i="9"/>
  <c r="S936" i="9"/>
  <c r="G936" i="9"/>
  <c r="C936" i="9"/>
  <c r="S935" i="9"/>
  <c r="G935" i="9"/>
  <c r="C935" i="9"/>
  <c r="S934" i="9"/>
  <c r="G934" i="9"/>
  <c r="C934" i="9"/>
  <c r="S933" i="9"/>
  <c r="G933" i="9"/>
  <c r="C933" i="9"/>
  <c r="S932" i="9"/>
  <c r="G932" i="9"/>
  <c r="C932" i="9"/>
  <c r="S931" i="9"/>
  <c r="G931" i="9"/>
  <c r="C931" i="9"/>
  <c r="S930" i="9"/>
  <c r="G930" i="9"/>
  <c r="C930" i="9"/>
  <c r="S929" i="9"/>
  <c r="G929" i="9"/>
  <c r="C929" i="9"/>
  <c r="S928" i="9"/>
  <c r="G928" i="9"/>
  <c r="C928" i="9"/>
  <c r="S927" i="9"/>
  <c r="G927" i="9"/>
  <c r="C927" i="9"/>
  <c r="S926" i="9"/>
  <c r="G926" i="9"/>
  <c r="C926" i="9"/>
  <c r="S925" i="9"/>
  <c r="G925" i="9"/>
  <c r="C925" i="9"/>
  <c r="S924" i="9"/>
  <c r="G924" i="9"/>
  <c r="C924" i="9"/>
  <c r="S923" i="9"/>
  <c r="G923" i="9"/>
  <c r="C923" i="9"/>
  <c r="S922" i="9"/>
  <c r="G922" i="9"/>
  <c r="C922" i="9"/>
  <c r="S921" i="9"/>
  <c r="G921" i="9"/>
  <c r="C921" i="9"/>
  <c r="S920" i="9"/>
  <c r="G920" i="9"/>
  <c r="C920" i="9"/>
  <c r="S919" i="9"/>
  <c r="G919" i="9"/>
  <c r="C919" i="9"/>
  <c r="S918" i="9"/>
  <c r="G918" i="9"/>
  <c r="C918" i="9"/>
  <c r="S917" i="9"/>
  <c r="G917" i="9"/>
  <c r="C917" i="9"/>
  <c r="S916" i="9"/>
  <c r="G916" i="9"/>
  <c r="C916" i="9"/>
  <c r="S915" i="9"/>
  <c r="G915" i="9"/>
  <c r="C915" i="9"/>
  <c r="S914" i="9"/>
  <c r="G914" i="9"/>
  <c r="C914" i="9"/>
  <c r="S913" i="9"/>
  <c r="G913" i="9"/>
  <c r="C913" i="9"/>
  <c r="S912" i="9"/>
  <c r="G912" i="9"/>
  <c r="C912" i="9"/>
  <c r="S911" i="9"/>
  <c r="G911" i="9"/>
  <c r="C911" i="9"/>
  <c r="S910" i="9"/>
  <c r="G910" i="9"/>
  <c r="C910" i="9"/>
  <c r="S909" i="9"/>
  <c r="G909" i="9"/>
  <c r="C909" i="9"/>
  <c r="S908" i="9"/>
  <c r="G908" i="9"/>
  <c r="C908" i="9"/>
  <c r="S907" i="9"/>
  <c r="G907" i="9"/>
  <c r="C907" i="9"/>
  <c r="S906" i="9"/>
  <c r="G906" i="9"/>
  <c r="C906" i="9"/>
  <c r="S905" i="9"/>
  <c r="G905" i="9"/>
  <c r="C905" i="9"/>
  <c r="S904" i="9"/>
  <c r="G904" i="9"/>
  <c r="C904" i="9"/>
  <c r="S903" i="9"/>
  <c r="G903" i="9"/>
  <c r="C903" i="9"/>
  <c r="S902" i="9"/>
  <c r="G902" i="9"/>
  <c r="C902" i="9"/>
  <c r="S901" i="9"/>
  <c r="G901" i="9"/>
  <c r="C901" i="9"/>
  <c r="S900" i="9"/>
  <c r="G900" i="9"/>
  <c r="C900" i="9"/>
  <c r="S899" i="9"/>
  <c r="G899" i="9"/>
  <c r="C899" i="9"/>
  <c r="S898" i="9"/>
  <c r="G898" i="9"/>
  <c r="C898" i="9"/>
  <c r="G897" i="9"/>
  <c r="C897" i="9"/>
  <c r="S896" i="9"/>
  <c r="G896" i="9"/>
  <c r="C896" i="9"/>
  <c r="S895" i="9"/>
  <c r="G895" i="9"/>
  <c r="C895" i="9"/>
  <c r="S894" i="9"/>
  <c r="G894" i="9"/>
  <c r="C894" i="9"/>
  <c r="S893" i="9"/>
  <c r="G893" i="9"/>
  <c r="C893" i="9"/>
  <c r="S892" i="9"/>
  <c r="G892" i="9"/>
  <c r="C892" i="9"/>
  <c r="S891" i="9"/>
  <c r="G891" i="9"/>
  <c r="C891" i="9"/>
  <c r="S890" i="9"/>
  <c r="G890" i="9"/>
  <c r="C890" i="9"/>
  <c r="S889" i="9"/>
  <c r="G889" i="9"/>
  <c r="C889" i="9"/>
  <c r="S888" i="9"/>
  <c r="G888" i="9"/>
  <c r="C888" i="9"/>
  <c r="S887" i="9"/>
  <c r="G887" i="9"/>
  <c r="C887" i="9"/>
  <c r="S886" i="9"/>
  <c r="G886" i="9"/>
  <c r="C886" i="9"/>
  <c r="S885" i="9"/>
  <c r="G885" i="9"/>
  <c r="C885" i="9"/>
  <c r="S884" i="9"/>
  <c r="G884" i="9"/>
  <c r="C884" i="9"/>
  <c r="S883" i="9"/>
  <c r="G883" i="9"/>
  <c r="C883" i="9"/>
  <c r="S882" i="9"/>
  <c r="G882" i="9"/>
  <c r="C882" i="9"/>
  <c r="S881" i="9"/>
  <c r="G881" i="9"/>
  <c r="C881" i="9"/>
  <c r="S880" i="9"/>
  <c r="G880" i="9"/>
  <c r="C880" i="9"/>
  <c r="S879" i="9"/>
  <c r="G879" i="9"/>
  <c r="C879" i="9"/>
  <c r="S878" i="9"/>
  <c r="G878" i="9"/>
  <c r="C878" i="9"/>
  <c r="S877" i="9"/>
  <c r="G877" i="9"/>
  <c r="C877" i="9"/>
  <c r="S876" i="9"/>
  <c r="G876" i="9"/>
  <c r="C876" i="9"/>
  <c r="S875" i="9"/>
  <c r="G875" i="9"/>
  <c r="C875" i="9"/>
  <c r="S874" i="9"/>
  <c r="G874" i="9"/>
  <c r="C874" i="9"/>
  <c r="S873" i="9"/>
  <c r="G873" i="9"/>
  <c r="C873" i="9"/>
  <c r="S872" i="9"/>
  <c r="G872" i="9"/>
  <c r="C872" i="9"/>
  <c r="S871" i="9"/>
  <c r="G871" i="9"/>
  <c r="C871" i="9"/>
  <c r="S870" i="9"/>
  <c r="G870" i="9"/>
  <c r="C870" i="9"/>
  <c r="S869" i="9"/>
  <c r="G869" i="9"/>
  <c r="C869" i="9"/>
  <c r="S868" i="9"/>
  <c r="G868" i="9"/>
  <c r="C868" i="9"/>
  <c r="S867" i="9"/>
  <c r="G867" i="9"/>
  <c r="C867" i="9"/>
  <c r="S866" i="9"/>
  <c r="G866" i="9"/>
  <c r="C866" i="9"/>
  <c r="S865" i="9"/>
  <c r="G865" i="9"/>
  <c r="C865" i="9"/>
  <c r="S864" i="9"/>
  <c r="G864" i="9"/>
  <c r="C864" i="9"/>
  <c r="S863" i="9"/>
  <c r="G863" i="9"/>
  <c r="C863" i="9"/>
  <c r="S862" i="9"/>
  <c r="G862" i="9"/>
  <c r="C862" i="9"/>
  <c r="S861" i="9"/>
  <c r="G861" i="9"/>
  <c r="C861" i="9"/>
  <c r="S860" i="9"/>
  <c r="G860" i="9"/>
  <c r="C860" i="9"/>
  <c r="S859" i="9"/>
  <c r="G859" i="9"/>
  <c r="C859" i="9"/>
  <c r="S858" i="9"/>
  <c r="G858" i="9"/>
  <c r="C858" i="9"/>
  <c r="S857" i="9"/>
  <c r="G857" i="9"/>
  <c r="C857" i="9"/>
  <c r="S856" i="9"/>
  <c r="G856" i="9"/>
  <c r="C856" i="9"/>
  <c r="S855" i="9"/>
  <c r="G855" i="9"/>
  <c r="C855" i="9"/>
  <c r="S854" i="9"/>
  <c r="G854" i="9"/>
  <c r="C854" i="9"/>
  <c r="G853" i="9"/>
  <c r="C853" i="9"/>
  <c r="S852" i="9"/>
  <c r="G852" i="9"/>
  <c r="C852" i="9"/>
  <c r="S851" i="9"/>
  <c r="G851" i="9"/>
  <c r="C851" i="9"/>
  <c r="S850" i="9"/>
  <c r="G850" i="9"/>
  <c r="C850" i="9"/>
  <c r="S849" i="9"/>
  <c r="G849" i="9"/>
  <c r="C849" i="9"/>
  <c r="S848" i="9"/>
  <c r="G848" i="9"/>
  <c r="C848" i="9"/>
  <c r="S847" i="9"/>
  <c r="G847" i="9"/>
  <c r="C847" i="9"/>
  <c r="S846" i="9"/>
  <c r="G846" i="9"/>
  <c r="C846" i="9"/>
  <c r="S845" i="9"/>
  <c r="G845" i="9"/>
  <c r="C845" i="9"/>
  <c r="S844" i="9"/>
  <c r="G844" i="9"/>
  <c r="C844" i="9"/>
  <c r="S843" i="9"/>
  <c r="G843" i="9"/>
  <c r="C843" i="9"/>
  <c r="S842" i="9"/>
  <c r="G842" i="9"/>
  <c r="C842" i="9"/>
  <c r="S841" i="9"/>
  <c r="G841" i="9"/>
  <c r="C841" i="9"/>
  <c r="S840" i="9"/>
  <c r="G840" i="9"/>
  <c r="C840" i="9"/>
  <c r="S839" i="9"/>
  <c r="G839" i="9"/>
  <c r="C839" i="9"/>
  <c r="S838" i="9"/>
  <c r="G838" i="9"/>
  <c r="C838" i="9"/>
  <c r="S837" i="9"/>
  <c r="G837" i="9"/>
  <c r="C837" i="9"/>
  <c r="S836" i="9"/>
  <c r="G836" i="9"/>
  <c r="C836" i="9"/>
  <c r="S835" i="9"/>
  <c r="G835" i="9"/>
  <c r="C835" i="9"/>
  <c r="S834" i="9"/>
  <c r="G834" i="9"/>
  <c r="C834" i="9"/>
  <c r="S833" i="9"/>
  <c r="G833" i="9"/>
  <c r="C833" i="9"/>
  <c r="S832" i="9"/>
  <c r="G832" i="9"/>
  <c r="C832" i="9"/>
  <c r="S831" i="9"/>
  <c r="G831" i="9"/>
  <c r="C831" i="9"/>
  <c r="S830" i="9"/>
  <c r="G830" i="9"/>
  <c r="C830" i="9"/>
  <c r="S829" i="9"/>
  <c r="G829" i="9"/>
  <c r="C829" i="9"/>
  <c r="S828" i="9"/>
  <c r="G828" i="9"/>
  <c r="C828" i="9"/>
  <c r="S827" i="9"/>
  <c r="G827" i="9"/>
  <c r="C827" i="9"/>
  <c r="S826" i="9"/>
  <c r="G826" i="9"/>
  <c r="C826" i="9"/>
  <c r="S825" i="9"/>
  <c r="G825" i="9"/>
  <c r="C825" i="9"/>
  <c r="S824" i="9"/>
  <c r="G824" i="9"/>
  <c r="C824" i="9"/>
  <c r="S823" i="9"/>
  <c r="G823" i="9"/>
  <c r="C823" i="9"/>
  <c r="S822" i="9"/>
  <c r="G822" i="9"/>
  <c r="C822" i="9"/>
  <c r="S821" i="9"/>
  <c r="G821" i="9"/>
  <c r="C821" i="9"/>
  <c r="S820" i="9"/>
  <c r="G820" i="9"/>
  <c r="C820" i="9"/>
  <c r="S819" i="9"/>
  <c r="G819" i="9"/>
  <c r="C819" i="9"/>
  <c r="S818" i="9"/>
  <c r="G818" i="9"/>
  <c r="C818" i="9"/>
  <c r="S817" i="9"/>
  <c r="G817" i="9"/>
  <c r="C817" i="9"/>
  <c r="S816" i="9"/>
  <c r="G816" i="9"/>
  <c r="C816" i="9"/>
  <c r="S815" i="9"/>
  <c r="G815" i="9"/>
  <c r="C815" i="9"/>
  <c r="S814" i="9"/>
  <c r="G814" i="9"/>
  <c r="C814" i="9"/>
  <c r="S813" i="9"/>
  <c r="G813" i="9"/>
  <c r="C813" i="9"/>
  <c r="S812" i="9"/>
  <c r="G812" i="9"/>
  <c r="C812" i="9"/>
  <c r="S811" i="9"/>
  <c r="G811" i="9"/>
  <c r="C811" i="9"/>
  <c r="S810" i="9"/>
  <c r="G810" i="9"/>
  <c r="C810" i="9"/>
  <c r="S809" i="9"/>
  <c r="G809" i="9"/>
  <c r="C809" i="9"/>
  <c r="S808" i="9"/>
  <c r="G808" i="9"/>
  <c r="C808" i="9"/>
  <c r="S807" i="9"/>
  <c r="G807" i="9"/>
  <c r="C807" i="9"/>
  <c r="S806" i="9"/>
  <c r="G806" i="9"/>
  <c r="C806" i="9"/>
  <c r="S805" i="9"/>
  <c r="G805" i="9"/>
  <c r="C805" i="9"/>
  <c r="S804" i="9"/>
  <c r="G804" i="9"/>
  <c r="C804" i="9"/>
  <c r="S803" i="9"/>
  <c r="G803" i="9"/>
  <c r="C803" i="9"/>
  <c r="S802" i="9"/>
  <c r="G802" i="9"/>
  <c r="C802" i="9"/>
  <c r="S801" i="9"/>
  <c r="G801" i="9"/>
  <c r="C801" i="9"/>
  <c r="S800" i="9"/>
  <c r="G800" i="9"/>
  <c r="C800" i="9"/>
  <c r="S799" i="9"/>
  <c r="G799" i="9"/>
  <c r="C799" i="9"/>
  <c r="S798" i="9"/>
  <c r="G798" i="9"/>
  <c r="C798" i="9"/>
  <c r="S797" i="9"/>
  <c r="G797" i="9"/>
  <c r="C797" i="9"/>
  <c r="S796" i="9"/>
  <c r="G796" i="9"/>
  <c r="C796" i="9"/>
  <c r="S795" i="9"/>
  <c r="G795" i="9"/>
  <c r="C795" i="9"/>
  <c r="S794" i="9"/>
  <c r="G794" i="9"/>
  <c r="C794" i="9"/>
  <c r="S793" i="9"/>
  <c r="G793" i="9"/>
  <c r="C793" i="9"/>
  <c r="S792" i="9"/>
  <c r="G792" i="9"/>
  <c r="C792" i="9"/>
  <c r="S791" i="9"/>
  <c r="G791" i="9"/>
  <c r="C791" i="9"/>
  <c r="S790" i="9"/>
  <c r="G790" i="9"/>
  <c r="C790" i="9"/>
  <c r="S789" i="9"/>
  <c r="G789" i="9"/>
  <c r="C789" i="9"/>
  <c r="S788" i="9"/>
  <c r="G788" i="9"/>
  <c r="C788" i="9"/>
  <c r="S787" i="9"/>
  <c r="G787" i="9"/>
  <c r="C787" i="9"/>
  <c r="S786" i="9"/>
  <c r="G786" i="9"/>
  <c r="C786" i="9"/>
  <c r="S785" i="9"/>
  <c r="G785" i="9"/>
  <c r="C785" i="9"/>
  <c r="S784" i="9"/>
  <c r="G784" i="9"/>
  <c r="C784" i="9"/>
  <c r="S783" i="9"/>
  <c r="G783" i="9"/>
  <c r="C783" i="9"/>
  <c r="S782" i="9"/>
  <c r="G782" i="9"/>
  <c r="C782" i="9"/>
  <c r="S781" i="9"/>
  <c r="G781" i="9"/>
  <c r="C781" i="9"/>
  <c r="S780" i="9"/>
  <c r="G780" i="9"/>
  <c r="C780" i="9"/>
  <c r="S779" i="9"/>
  <c r="G779" i="9"/>
  <c r="C779" i="9"/>
  <c r="S778" i="9"/>
  <c r="G778" i="9"/>
  <c r="C778" i="9"/>
  <c r="S777" i="9"/>
  <c r="G777" i="9"/>
  <c r="C777" i="9"/>
  <c r="S776" i="9"/>
  <c r="G776" i="9"/>
  <c r="C776" i="9"/>
  <c r="S775" i="9"/>
  <c r="G775" i="9"/>
  <c r="C775" i="9"/>
  <c r="S774" i="9"/>
  <c r="G774" i="9"/>
  <c r="C774" i="9"/>
  <c r="S773" i="9"/>
  <c r="G773" i="9"/>
  <c r="C773" i="9"/>
  <c r="S772" i="9"/>
  <c r="G772" i="9"/>
  <c r="C772" i="9"/>
  <c r="S771" i="9"/>
  <c r="G771" i="9"/>
  <c r="C771" i="9"/>
  <c r="S770" i="9"/>
  <c r="G770" i="9"/>
  <c r="C770" i="9"/>
  <c r="S769" i="9"/>
  <c r="G769" i="9"/>
  <c r="C769" i="9"/>
  <c r="S768" i="9"/>
  <c r="G768" i="9"/>
  <c r="C768" i="9"/>
  <c r="S767" i="9"/>
  <c r="G767" i="9"/>
  <c r="C767" i="9"/>
  <c r="S766" i="9"/>
  <c r="G766" i="9"/>
  <c r="C766" i="9"/>
  <c r="S765" i="9"/>
  <c r="G765" i="9"/>
  <c r="C765" i="9"/>
  <c r="S764" i="9"/>
  <c r="G764" i="9"/>
  <c r="C764" i="9"/>
  <c r="S763" i="9"/>
  <c r="G763" i="9"/>
  <c r="C763" i="9"/>
  <c r="S762" i="9"/>
  <c r="G762" i="9"/>
  <c r="C762" i="9"/>
  <c r="S761" i="9"/>
  <c r="G761" i="9"/>
  <c r="C761" i="9"/>
  <c r="S760" i="9"/>
  <c r="G760" i="9"/>
  <c r="C760" i="9"/>
  <c r="S759" i="9"/>
  <c r="G759" i="9"/>
  <c r="C759" i="9"/>
  <c r="S758" i="9"/>
  <c r="G758" i="9"/>
  <c r="C758" i="9"/>
  <c r="S757" i="9"/>
  <c r="G757" i="9"/>
  <c r="C757" i="9"/>
  <c r="S756" i="9"/>
  <c r="G756" i="9"/>
  <c r="C756" i="9"/>
  <c r="S755" i="9"/>
  <c r="G755" i="9"/>
  <c r="C755" i="9"/>
  <c r="S754" i="9"/>
  <c r="G754" i="9"/>
  <c r="C754" i="9"/>
  <c r="S753" i="9"/>
  <c r="G753" i="9"/>
  <c r="C753" i="9"/>
  <c r="S752" i="9"/>
  <c r="G752" i="9"/>
  <c r="C752" i="9"/>
  <c r="S751" i="9"/>
  <c r="G751" i="9"/>
  <c r="C751" i="9"/>
  <c r="S750" i="9"/>
  <c r="G750" i="9"/>
  <c r="C750" i="9"/>
  <c r="S749" i="9"/>
  <c r="G749" i="9"/>
  <c r="C749" i="9"/>
  <c r="S748" i="9"/>
  <c r="G748" i="9"/>
  <c r="C748" i="9"/>
  <c r="S747" i="9"/>
  <c r="G747" i="9"/>
  <c r="C747" i="9"/>
  <c r="S746" i="9"/>
  <c r="G746" i="9"/>
  <c r="C746" i="9"/>
  <c r="S745" i="9"/>
  <c r="G745" i="9"/>
  <c r="C745" i="9"/>
  <c r="S744" i="9"/>
  <c r="G744" i="9"/>
  <c r="C744" i="9"/>
  <c r="S743" i="9"/>
  <c r="G743" i="9"/>
  <c r="C743" i="9"/>
  <c r="S742" i="9"/>
  <c r="G742" i="9"/>
  <c r="C742" i="9"/>
  <c r="S741" i="9"/>
  <c r="G741" i="9"/>
  <c r="C741" i="9"/>
  <c r="S740" i="9"/>
  <c r="G740" i="9"/>
  <c r="C740" i="9"/>
  <c r="S739" i="9"/>
  <c r="G739" i="9"/>
  <c r="C739" i="9"/>
  <c r="S738" i="9"/>
  <c r="G738" i="9"/>
  <c r="C738" i="9"/>
  <c r="S737" i="9"/>
  <c r="G737" i="9"/>
  <c r="C737" i="9"/>
  <c r="S736" i="9"/>
  <c r="G736" i="9"/>
  <c r="C736" i="9"/>
  <c r="S735" i="9"/>
  <c r="G735" i="9"/>
  <c r="C735" i="9"/>
  <c r="S734" i="9"/>
  <c r="G734" i="9"/>
  <c r="C734" i="9"/>
  <c r="S733" i="9"/>
  <c r="G733" i="9"/>
  <c r="C733" i="9"/>
  <c r="S732" i="9"/>
  <c r="G732" i="9"/>
  <c r="C732" i="9"/>
  <c r="S731" i="9"/>
  <c r="G731" i="9"/>
  <c r="C731" i="9"/>
  <c r="S730" i="9"/>
  <c r="G730" i="9"/>
  <c r="C730" i="9"/>
  <c r="S729" i="9"/>
  <c r="G729" i="9"/>
  <c r="C729" i="9"/>
  <c r="S728" i="9"/>
  <c r="G728" i="9"/>
  <c r="C728" i="9"/>
  <c r="S727" i="9"/>
  <c r="G727" i="9"/>
  <c r="C727" i="9"/>
  <c r="S726" i="9"/>
  <c r="G726" i="9"/>
  <c r="C726" i="9"/>
  <c r="S725" i="9"/>
  <c r="G725" i="9"/>
  <c r="C725" i="9"/>
  <c r="S724" i="9"/>
  <c r="G724" i="9"/>
  <c r="C724" i="9"/>
  <c r="S723" i="9"/>
  <c r="G723" i="9"/>
  <c r="C723" i="9"/>
  <c r="S722" i="9"/>
  <c r="G722" i="9"/>
  <c r="C722" i="9"/>
  <c r="S721" i="9"/>
  <c r="G721" i="9"/>
  <c r="C721" i="9"/>
  <c r="S720" i="9"/>
  <c r="G720" i="9"/>
  <c r="C720" i="9"/>
  <c r="S719" i="9"/>
  <c r="G719" i="9"/>
  <c r="C719" i="9"/>
  <c r="S718" i="9"/>
  <c r="G718" i="9"/>
  <c r="C718" i="9"/>
  <c r="S717" i="9"/>
  <c r="G717" i="9"/>
  <c r="C717" i="9"/>
  <c r="S716" i="9"/>
  <c r="G716" i="9"/>
  <c r="C716" i="9"/>
  <c r="S715" i="9"/>
  <c r="G715" i="9"/>
  <c r="C715" i="9"/>
  <c r="S714" i="9"/>
  <c r="G714" i="9"/>
  <c r="C714" i="9"/>
  <c r="S713" i="9"/>
  <c r="G713" i="9"/>
  <c r="C713" i="9"/>
  <c r="S712" i="9"/>
  <c r="G712" i="9"/>
  <c r="C712" i="9"/>
  <c r="S711" i="9"/>
  <c r="G711" i="9"/>
  <c r="C711" i="9"/>
  <c r="S710" i="9"/>
  <c r="G710" i="9"/>
  <c r="C710" i="9"/>
  <c r="S709" i="9"/>
  <c r="G709" i="9"/>
  <c r="C709" i="9"/>
  <c r="S708" i="9"/>
  <c r="G708" i="9"/>
  <c r="C708" i="9"/>
  <c r="S707" i="9"/>
  <c r="G707" i="9"/>
  <c r="C707" i="9"/>
  <c r="S706" i="9"/>
  <c r="G706" i="9"/>
  <c r="C706" i="9"/>
  <c r="S705" i="9"/>
  <c r="G705" i="9"/>
  <c r="C705" i="9"/>
  <c r="S704" i="9"/>
  <c r="G704" i="9"/>
  <c r="C704" i="9"/>
  <c r="S703" i="9"/>
  <c r="G703" i="9"/>
  <c r="C703" i="9"/>
  <c r="S702" i="9"/>
  <c r="G702" i="9"/>
  <c r="C702" i="9"/>
  <c r="S701" i="9"/>
  <c r="G701" i="9"/>
  <c r="C701" i="9"/>
  <c r="S700" i="9"/>
  <c r="G700" i="9"/>
  <c r="C700" i="9"/>
  <c r="S699" i="9"/>
  <c r="G699" i="9"/>
  <c r="C699" i="9"/>
  <c r="S698" i="9"/>
  <c r="G698" i="9"/>
  <c r="C698" i="9"/>
  <c r="S697" i="9"/>
  <c r="G697" i="9"/>
  <c r="C697" i="9"/>
  <c r="S696" i="9"/>
  <c r="G696" i="9"/>
  <c r="C696" i="9"/>
  <c r="S695" i="9"/>
  <c r="G695" i="9"/>
  <c r="C695" i="9"/>
  <c r="S694" i="9"/>
  <c r="G694" i="9"/>
  <c r="C694" i="9"/>
  <c r="S693" i="9"/>
  <c r="G693" i="9"/>
  <c r="C693" i="9"/>
  <c r="S692" i="9"/>
  <c r="G692" i="9"/>
  <c r="C692" i="9"/>
  <c r="S691" i="9"/>
  <c r="G691" i="9"/>
  <c r="C691" i="9"/>
  <c r="S690" i="9"/>
  <c r="G690" i="9"/>
  <c r="C690" i="9"/>
  <c r="S689" i="9"/>
  <c r="G689" i="9"/>
  <c r="C689" i="9"/>
  <c r="S688" i="9"/>
  <c r="G688" i="9"/>
  <c r="C688" i="9"/>
  <c r="S687" i="9"/>
  <c r="G687" i="9"/>
  <c r="C687" i="9"/>
  <c r="S686" i="9"/>
  <c r="G686" i="9"/>
  <c r="C686" i="9"/>
  <c r="S685" i="9"/>
  <c r="G685" i="9"/>
  <c r="C685" i="9"/>
  <c r="S684" i="9"/>
  <c r="G684" i="9"/>
  <c r="C684" i="9"/>
  <c r="S683" i="9"/>
  <c r="G683" i="9"/>
  <c r="C683" i="9"/>
  <c r="S682" i="9"/>
  <c r="G682" i="9"/>
  <c r="C682" i="9"/>
  <c r="S681" i="9"/>
  <c r="G681" i="9"/>
  <c r="C681" i="9"/>
  <c r="S680" i="9"/>
  <c r="G680" i="9"/>
  <c r="C680" i="9"/>
  <c r="S679" i="9"/>
  <c r="G679" i="9"/>
  <c r="C679" i="9"/>
  <c r="S678" i="9"/>
  <c r="G678" i="9"/>
  <c r="C678" i="9"/>
  <c r="S677" i="9"/>
  <c r="G677" i="9"/>
  <c r="C677" i="9"/>
  <c r="S676" i="9"/>
  <c r="G676" i="9"/>
  <c r="C676" i="9"/>
  <c r="S675" i="9"/>
  <c r="G675" i="9"/>
  <c r="C675" i="9"/>
  <c r="S674" i="9"/>
  <c r="G674" i="9"/>
  <c r="C674" i="9"/>
  <c r="S673" i="9"/>
  <c r="G673" i="9"/>
  <c r="C673" i="9"/>
  <c r="S672" i="9"/>
  <c r="G672" i="9"/>
  <c r="C672" i="9"/>
  <c r="S671" i="9"/>
  <c r="G671" i="9"/>
  <c r="C671" i="9"/>
  <c r="S670" i="9"/>
  <c r="G670" i="9"/>
  <c r="C670" i="9"/>
  <c r="S669" i="9"/>
  <c r="G669" i="9"/>
  <c r="C669" i="9"/>
  <c r="S668" i="9"/>
  <c r="G668" i="9"/>
  <c r="C668" i="9"/>
  <c r="S667" i="9"/>
  <c r="G667" i="9"/>
  <c r="C667" i="9"/>
  <c r="S666" i="9"/>
  <c r="G666" i="9"/>
  <c r="C666" i="9"/>
  <c r="S665" i="9"/>
  <c r="G665" i="9"/>
  <c r="C665" i="9"/>
  <c r="S664" i="9"/>
  <c r="G664" i="9"/>
  <c r="C664" i="9"/>
  <c r="S663" i="9"/>
  <c r="G663" i="9"/>
  <c r="C663" i="9"/>
  <c r="S662" i="9"/>
  <c r="G662" i="9"/>
  <c r="C662" i="9"/>
  <c r="S661" i="9"/>
  <c r="G661" i="9"/>
  <c r="C661" i="9"/>
  <c r="S660" i="9"/>
  <c r="G660" i="9"/>
  <c r="C660" i="9"/>
  <c r="S659" i="9"/>
  <c r="G659" i="9"/>
  <c r="C659" i="9"/>
  <c r="S658" i="9"/>
  <c r="G658" i="9"/>
  <c r="C658" i="9"/>
  <c r="S657" i="9"/>
  <c r="G657" i="9"/>
  <c r="C657" i="9"/>
  <c r="S656" i="9"/>
  <c r="G656" i="9"/>
  <c r="C656" i="9"/>
  <c r="S655" i="9"/>
  <c r="G655" i="9"/>
  <c r="C655" i="9"/>
  <c r="S654" i="9"/>
  <c r="G654" i="9"/>
  <c r="C654" i="9"/>
  <c r="S653" i="9"/>
  <c r="G653" i="9"/>
  <c r="C653" i="9"/>
  <c r="S652" i="9"/>
  <c r="G652" i="9"/>
  <c r="C652" i="9"/>
  <c r="S651" i="9"/>
  <c r="G651" i="9"/>
  <c r="C651" i="9"/>
  <c r="S650" i="9"/>
  <c r="G650" i="9"/>
  <c r="C650" i="9"/>
  <c r="S649" i="9"/>
  <c r="G649" i="9"/>
  <c r="C649" i="9"/>
  <c r="S648" i="9"/>
  <c r="G648" i="9"/>
  <c r="C648" i="9"/>
  <c r="S647" i="9"/>
  <c r="G647" i="9"/>
  <c r="C647" i="9"/>
  <c r="S646" i="9"/>
  <c r="G646" i="9"/>
  <c r="C646" i="9"/>
  <c r="S645" i="9"/>
  <c r="G645" i="9"/>
  <c r="C645" i="9"/>
  <c r="S644" i="9"/>
  <c r="G644" i="9"/>
  <c r="C644" i="9"/>
  <c r="S643" i="9"/>
  <c r="G643" i="9"/>
  <c r="C643" i="9"/>
  <c r="S642" i="9"/>
  <c r="G642" i="9"/>
  <c r="C642" i="9"/>
  <c r="S641" i="9"/>
  <c r="G641" i="9"/>
  <c r="C641" i="9"/>
  <c r="S640" i="9"/>
  <c r="G640" i="9"/>
  <c r="C640" i="9"/>
  <c r="S639" i="9"/>
  <c r="G639" i="9"/>
  <c r="C639" i="9"/>
  <c r="S638" i="9"/>
  <c r="G638" i="9"/>
  <c r="C638" i="9"/>
  <c r="S637" i="9"/>
  <c r="G637" i="9"/>
  <c r="C637" i="9"/>
  <c r="S636" i="9"/>
  <c r="G636" i="9"/>
  <c r="C636" i="9"/>
  <c r="S635" i="9"/>
  <c r="G635" i="9"/>
  <c r="C635" i="9"/>
  <c r="S634" i="9"/>
  <c r="G634" i="9"/>
  <c r="C634" i="9"/>
  <c r="S633" i="9"/>
  <c r="G633" i="9"/>
  <c r="C633" i="9"/>
  <c r="S632" i="9"/>
  <c r="G632" i="9"/>
  <c r="C632" i="9"/>
  <c r="S631" i="9"/>
  <c r="G631" i="9"/>
  <c r="C631" i="9"/>
  <c r="S630" i="9"/>
  <c r="G630" i="9"/>
  <c r="C630" i="9"/>
  <c r="S629" i="9"/>
  <c r="G629" i="9"/>
  <c r="C629" i="9"/>
  <c r="S628" i="9"/>
  <c r="G628" i="9"/>
  <c r="C628" i="9"/>
  <c r="S627" i="9"/>
  <c r="G627" i="9"/>
  <c r="C627" i="9"/>
  <c r="S626" i="9"/>
  <c r="G626" i="9"/>
  <c r="C626" i="9"/>
  <c r="S625" i="9"/>
  <c r="G625" i="9"/>
  <c r="C625" i="9"/>
  <c r="S624" i="9"/>
  <c r="G624" i="9"/>
  <c r="C624" i="9"/>
  <c r="S623" i="9"/>
  <c r="G623" i="9"/>
  <c r="C623" i="9"/>
  <c r="S622" i="9"/>
  <c r="G622" i="9"/>
  <c r="C622" i="9"/>
  <c r="S621" i="9"/>
  <c r="G621" i="9"/>
  <c r="C621" i="9"/>
  <c r="S620" i="9"/>
  <c r="G620" i="9"/>
  <c r="C620" i="9"/>
  <c r="S619" i="9"/>
  <c r="G619" i="9"/>
  <c r="C619" i="9"/>
  <c r="S618" i="9"/>
  <c r="G618" i="9"/>
  <c r="C618" i="9"/>
  <c r="S617" i="9"/>
  <c r="G617" i="9"/>
  <c r="C617" i="9"/>
  <c r="S616" i="9"/>
  <c r="G616" i="9"/>
  <c r="C616" i="9"/>
  <c r="S615" i="9"/>
  <c r="G615" i="9"/>
  <c r="C615" i="9"/>
  <c r="S614" i="9"/>
  <c r="G614" i="9"/>
  <c r="C614" i="9"/>
  <c r="S613" i="9"/>
  <c r="G613" i="9"/>
  <c r="C613" i="9"/>
  <c r="S612" i="9"/>
  <c r="G612" i="9"/>
  <c r="C612" i="9"/>
  <c r="S611" i="9"/>
  <c r="G611" i="9"/>
  <c r="C611" i="9"/>
  <c r="S610" i="9"/>
  <c r="G610" i="9"/>
  <c r="C610" i="9"/>
  <c r="S609" i="9"/>
  <c r="G609" i="9"/>
  <c r="C609" i="9"/>
  <c r="S608" i="9"/>
  <c r="G608" i="9"/>
  <c r="C608" i="9"/>
  <c r="S607" i="9"/>
  <c r="G607" i="9"/>
  <c r="C607" i="9"/>
  <c r="S606" i="9"/>
  <c r="G606" i="9"/>
  <c r="C606" i="9"/>
  <c r="S605" i="9"/>
  <c r="G605" i="9"/>
  <c r="C605" i="9"/>
  <c r="S604" i="9"/>
  <c r="G604" i="9"/>
  <c r="C604" i="9"/>
  <c r="S603" i="9"/>
  <c r="G603" i="9"/>
  <c r="C603" i="9"/>
  <c r="S602" i="9"/>
  <c r="G602" i="9"/>
  <c r="C602" i="9"/>
  <c r="S601" i="9"/>
  <c r="G601" i="9"/>
  <c r="C601" i="9"/>
  <c r="S600" i="9"/>
  <c r="G600" i="9"/>
  <c r="C600" i="9"/>
  <c r="S599" i="9"/>
  <c r="G599" i="9"/>
  <c r="C599" i="9"/>
  <c r="S598" i="9"/>
  <c r="G598" i="9"/>
  <c r="C598" i="9"/>
  <c r="S597" i="9"/>
  <c r="G597" i="9"/>
  <c r="C597" i="9"/>
  <c r="S596" i="9"/>
  <c r="G596" i="9"/>
  <c r="C596" i="9"/>
  <c r="S595" i="9"/>
  <c r="G595" i="9"/>
  <c r="C595" i="9"/>
  <c r="S594" i="9"/>
  <c r="G594" i="9"/>
  <c r="C594" i="9"/>
  <c r="S593" i="9"/>
  <c r="G593" i="9"/>
  <c r="C593" i="9"/>
  <c r="S592" i="9"/>
  <c r="G592" i="9"/>
  <c r="C592" i="9"/>
  <c r="S591" i="9"/>
  <c r="G591" i="9"/>
  <c r="C591" i="9"/>
  <c r="S590" i="9"/>
  <c r="G590" i="9"/>
  <c r="C590" i="9"/>
  <c r="S589" i="9"/>
  <c r="G589" i="9"/>
  <c r="C589" i="9"/>
  <c r="S588" i="9"/>
  <c r="G588" i="9"/>
  <c r="C588" i="9"/>
  <c r="S587" i="9"/>
  <c r="G587" i="9"/>
  <c r="C587" i="9"/>
  <c r="S586" i="9"/>
  <c r="G586" i="9"/>
  <c r="C586" i="9"/>
  <c r="S585" i="9"/>
  <c r="G585" i="9"/>
  <c r="C585" i="9"/>
  <c r="S584" i="9"/>
  <c r="G584" i="9"/>
  <c r="C584" i="9"/>
  <c r="S583" i="9"/>
  <c r="G583" i="9"/>
  <c r="C583" i="9"/>
  <c r="S582" i="9"/>
  <c r="G582" i="9"/>
  <c r="C582" i="9"/>
  <c r="S581" i="9"/>
  <c r="G581" i="9"/>
  <c r="C581" i="9"/>
  <c r="S580" i="9"/>
  <c r="G580" i="9"/>
  <c r="C580" i="9"/>
  <c r="S579" i="9"/>
  <c r="G579" i="9"/>
  <c r="C579" i="9"/>
  <c r="S578" i="9"/>
  <c r="G578" i="9"/>
  <c r="C578" i="9"/>
  <c r="S577" i="9"/>
  <c r="G577" i="9"/>
  <c r="C577" i="9"/>
  <c r="S576" i="9"/>
  <c r="G576" i="9"/>
  <c r="C576" i="9"/>
  <c r="S575" i="9"/>
  <c r="G575" i="9"/>
  <c r="C575" i="9"/>
  <c r="S574" i="9"/>
  <c r="G574" i="9"/>
  <c r="C574" i="9"/>
  <c r="S573" i="9"/>
  <c r="G573" i="9"/>
  <c r="C573" i="9"/>
  <c r="S572" i="9"/>
  <c r="G572" i="9"/>
  <c r="C572" i="9"/>
  <c r="S571" i="9"/>
  <c r="G571" i="9"/>
  <c r="C571" i="9"/>
  <c r="S570" i="9"/>
  <c r="G570" i="9"/>
  <c r="C570" i="9"/>
  <c r="S569" i="9"/>
  <c r="G569" i="9"/>
  <c r="C569" i="9"/>
  <c r="S568" i="9"/>
  <c r="G568" i="9"/>
  <c r="C568" i="9"/>
  <c r="S567" i="9"/>
  <c r="G567" i="9"/>
  <c r="C567" i="9"/>
  <c r="S566" i="9"/>
  <c r="G566" i="9"/>
  <c r="C566" i="9"/>
  <c r="S565" i="9"/>
  <c r="G565" i="9"/>
  <c r="C565" i="9"/>
  <c r="S564" i="9"/>
  <c r="G564" i="9"/>
  <c r="C564" i="9"/>
  <c r="S563" i="9"/>
  <c r="G563" i="9"/>
  <c r="C563" i="9"/>
  <c r="S562" i="9"/>
  <c r="G562" i="9"/>
  <c r="C562" i="9"/>
  <c r="S561" i="9"/>
  <c r="G561" i="9"/>
  <c r="C561" i="9"/>
  <c r="S560" i="9"/>
  <c r="G560" i="9"/>
  <c r="C560" i="9"/>
  <c r="S559" i="9"/>
  <c r="G559" i="9"/>
  <c r="C559" i="9"/>
  <c r="S558" i="9"/>
  <c r="G558" i="9"/>
  <c r="C558" i="9"/>
  <c r="S557" i="9"/>
  <c r="G557" i="9"/>
  <c r="C557" i="9"/>
  <c r="S556" i="9"/>
  <c r="G556" i="9"/>
  <c r="C556" i="9"/>
  <c r="S555" i="9"/>
  <c r="G555" i="9"/>
  <c r="C555" i="9"/>
  <c r="S554" i="9"/>
  <c r="G554" i="9"/>
  <c r="C554" i="9"/>
  <c r="S553" i="9"/>
  <c r="G553" i="9"/>
  <c r="C553" i="9"/>
  <c r="S552" i="9"/>
  <c r="G552" i="9"/>
  <c r="C552" i="9"/>
  <c r="S551" i="9"/>
  <c r="G551" i="9"/>
  <c r="C551" i="9"/>
  <c r="S550" i="9"/>
  <c r="G550" i="9"/>
  <c r="C550" i="9"/>
  <c r="S549" i="9"/>
  <c r="G549" i="9"/>
  <c r="C549" i="9"/>
  <c r="S548" i="9"/>
  <c r="G548" i="9"/>
  <c r="C548" i="9"/>
  <c r="S547" i="9"/>
  <c r="G547" i="9"/>
  <c r="C547" i="9"/>
  <c r="S546" i="9"/>
  <c r="G546" i="9"/>
  <c r="C546" i="9"/>
  <c r="S545" i="9"/>
  <c r="G545" i="9"/>
  <c r="C545" i="9"/>
  <c r="S544" i="9"/>
  <c r="G544" i="9"/>
  <c r="C544" i="9"/>
  <c r="S543" i="9"/>
  <c r="G543" i="9"/>
  <c r="C543" i="9"/>
  <c r="S542" i="9"/>
  <c r="G542" i="9"/>
  <c r="C542" i="9"/>
  <c r="S541" i="9"/>
  <c r="G541" i="9"/>
  <c r="C541" i="9"/>
  <c r="S540" i="9"/>
  <c r="G540" i="9"/>
  <c r="C540" i="9"/>
  <c r="S539" i="9"/>
  <c r="G539" i="9"/>
  <c r="C539" i="9"/>
  <c r="S538" i="9"/>
  <c r="G538" i="9"/>
  <c r="C538" i="9"/>
  <c r="S537" i="9"/>
  <c r="G537" i="9"/>
  <c r="C537" i="9"/>
  <c r="S536" i="9"/>
  <c r="C536" i="9"/>
  <c r="S535" i="9"/>
  <c r="G535" i="9"/>
  <c r="C535" i="9"/>
  <c r="S534" i="9"/>
  <c r="G534" i="9"/>
  <c r="C534" i="9"/>
  <c r="S533" i="9"/>
  <c r="G533" i="9"/>
  <c r="C533" i="9"/>
  <c r="S532" i="9"/>
  <c r="G532" i="9"/>
  <c r="C532" i="9"/>
  <c r="S531" i="9"/>
  <c r="G531" i="9"/>
  <c r="C531" i="9"/>
  <c r="S530" i="9"/>
  <c r="G530" i="9"/>
  <c r="C530" i="9"/>
  <c r="S529" i="9"/>
  <c r="G529" i="9"/>
  <c r="C529" i="9"/>
  <c r="S528" i="9"/>
  <c r="G528" i="9"/>
  <c r="C528" i="9"/>
  <c r="S527" i="9"/>
  <c r="G527" i="9"/>
  <c r="C527" i="9"/>
  <c r="S526" i="9"/>
  <c r="G526" i="9"/>
  <c r="C526" i="9"/>
  <c r="S525" i="9"/>
  <c r="G525" i="9"/>
  <c r="C525" i="9"/>
  <c r="S524" i="9"/>
  <c r="G524" i="9"/>
  <c r="C524" i="9"/>
  <c r="S523" i="9"/>
  <c r="G523" i="9"/>
  <c r="C523" i="9"/>
  <c r="S522" i="9"/>
  <c r="G522" i="9"/>
  <c r="C522" i="9"/>
  <c r="S521" i="9"/>
  <c r="G521" i="9"/>
  <c r="C521" i="9"/>
  <c r="S520" i="9"/>
  <c r="G520" i="9"/>
  <c r="C520" i="9"/>
  <c r="S519" i="9"/>
  <c r="G519" i="9"/>
  <c r="C519" i="9"/>
  <c r="S518" i="9"/>
  <c r="G518" i="9"/>
  <c r="C518" i="9"/>
  <c r="S517" i="9"/>
  <c r="G517" i="9"/>
  <c r="C517" i="9"/>
  <c r="S516" i="9"/>
  <c r="G516" i="9"/>
  <c r="C516" i="9"/>
  <c r="S515" i="9"/>
  <c r="G515" i="9"/>
  <c r="C515" i="9"/>
  <c r="S514" i="9"/>
  <c r="G514" i="9"/>
  <c r="C514" i="9"/>
  <c r="S513" i="9"/>
  <c r="G513" i="9"/>
  <c r="C513" i="9"/>
  <c r="S512" i="9"/>
  <c r="G512" i="9"/>
  <c r="C512" i="9"/>
  <c r="S511" i="9"/>
  <c r="G511" i="9"/>
  <c r="C511" i="9"/>
  <c r="S510" i="9"/>
  <c r="G510" i="9"/>
  <c r="C510" i="9"/>
  <c r="S509" i="9"/>
  <c r="G509" i="9"/>
  <c r="C509" i="9"/>
  <c r="S508" i="9"/>
  <c r="G508" i="9"/>
  <c r="C508" i="9"/>
  <c r="S507" i="9"/>
  <c r="G507" i="9"/>
  <c r="C507" i="9"/>
  <c r="S506" i="9"/>
  <c r="G506" i="9"/>
  <c r="C506" i="9"/>
  <c r="S505" i="9"/>
  <c r="G505" i="9"/>
  <c r="C505" i="9"/>
  <c r="S504" i="9"/>
  <c r="G504" i="9"/>
  <c r="C504" i="9"/>
  <c r="S503" i="9"/>
  <c r="G503" i="9"/>
  <c r="C503" i="9"/>
  <c r="S502" i="9"/>
  <c r="G502" i="9"/>
  <c r="C502" i="9"/>
  <c r="S501" i="9"/>
  <c r="G501" i="9"/>
  <c r="C501" i="9"/>
  <c r="S500" i="9"/>
  <c r="G500" i="9"/>
  <c r="C500" i="9"/>
  <c r="S499" i="9"/>
  <c r="G499" i="9"/>
  <c r="C499" i="9"/>
  <c r="S498" i="9"/>
  <c r="G498" i="9"/>
  <c r="C498" i="9"/>
  <c r="S497" i="9"/>
  <c r="G497" i="9"/>
  <c r="C497" i="9"/>
  <c r="S496" i="9"/>
  <c r="G496" i="9"/>
  <c r="C496" i="9"/>
  <c r="S495" i="9"/>
  <c r="G495" i="9"/>
  <c r="C495" i="9"/>
  <c r="S494" i="9"/>
  <c r="G494" i="9"/>
  <c r="C494" i="9"/>
  <c r="S493" i="9"/>
  <c r="G493" i="9"/>
  <c r="C493" i="9"/>
  <c r="S492" i="9"/>
  <c r="G492" i="9"/>
  <c r="C492" i="9"/>
  <c r="S491" i="9"/>
  <c r="G491" i="9"/>
  <c r="C491" i="9"/>
  <c r="S490" i="9"/>
  <c r="G490" i="9"/>
  <c r="C490" i="9"/>
  <c r="S489" i="9"/>
  <c r="G489" i="9"/>
  <c r="C489" i="9"/>
  <c r="S488" i="9"/>
  <c r="G488" i="9"/>
  <c r="C488" i="9"/>
  <c r="S487" i="9"/>
  <c r="G487" i="9"/>
  <c r="C487" i="9"/>
  <c r="S486" i="9"/>
  <c r="G486" i="9"/>
  <c r="C486" i="9"/>
  <c r="S485" i="9"/>
  <c r="G485" i="9"/>
  <c r="C485" i="9"/>
  <c r="S484" i="9"/>
  <c r="G484" i="9"/>
  <c r="C484" i="9"/>
  <c r="S483" i="9"/>
  <c r="G483" i="9"/>
  <c r="C483" i="9"/>
  <c r="S482" i="9"/>
  <c r="G482" i="9"/>
  <c r="C482" i="9"/>
  <c r="S481" i="9"/>
  <c r="G481" i="9"/>
  <c r="C481" i="9"/>
  <c r="S480" i="9"/>
  <c r="G480" i="9"/>
  <c r="C480" i="9"/>
  <c r="S479" i="9"/>
  <c r="G479" i="9"/>
  <c r="C479" i="9"/>
  <c r="S478" i="9"/>
  <c r="G478" i="9"/>
  <c r="C478" i="9"/>
  <c r="S477" i="9"/>
  <c r="G477" i="9"/>
  <c r="C477" i="9"/>
  <c r="S476" i="9"/>
  <c r="G476" i="9"/>
  <c r="C476" i="9"/>
  <c r="S475" i="9"/>
  <c r="G475" i="9"/>
  <c r="C475" i="9"/>
  <c r="S474" i="9"/>
  <c r="G474" i="9"/>
  <c r="C474" i="9"/>
  <c r="S473" i="9"/>
  <c r="G473" i="9"/>
  <c r="C473" i="9"/>
  <c r="S472" i="9"/>
  <c r="G472" i="9"/>
  <c r="C472" i="9"/>
  <c r="S471" i="9"/>
  <c r="G471" i="9"/>
  <c r="C471" i="9"/>
  <c r="S470" i="9"/>
  <c r="G470" i="9"/>
  <c r="C470" i="9"/>
  <c r="S469" i="9"/>
  <c r="G469" i="9"/>
  <c r="C469" i="9"/>
  <c r="S468" i="9"/>
  <c r="G468" i="9"/>
  <c r="C468" i="9"/>
  <c r="S467" i="9"/>
  <c r="G467" i="9"/>
  <c r="C467" i="9"/>
  <c r="S466" i="9"/>
  <c r="G466" i="9"/>
  <c r="C466" i="9"/>
  <c r="S465" i="9"/>
  <c r="G465" i="9"/>
  <c r="C465" i="9"/>
  <c r="S464" i="9"/>
  <c r="G464" i="9"/>
  <c r="C464" i="9"/>
  <c r="S463" i="9"/>
  <c r="G463" i="9"/>
  <c r="C463" i="9"/>
  <c r="S462" i="9"/>
  <c r="G462" i="9"/>
  <c r="C462" i="9"/>
  <c r="S461" i="9"/>
  <c r="G461" i="9"/>
  <c r="C461" i="9"/>
  <c r="S460" i="9"/>
  <c r="G460" i="9"/>
  <c r="C460" i="9"/>
  <c r="S459" i="9"/>
  <c r="G459" i="9"/>
  <c r="C459" i="9"/>
  <c r="S458" i="9"/>
  <c r="G458" i="9"/>
  <c r="C458" i="9"/>
  <c r="S457" i="9"/>
  <c r="G457" i="9"/>
  <c r="C457" i="9"/>
  <c r="S456" i="9"/>
  <c r="G456" i="9"/>
  <c r="C456" i="9"/>
  <c r="S455" i="9"/>
  <c r="G455" i="9"/>
  <c r="C455" i="9"/>
  <c r="S454" i="9"/>
  <c r="G454" i="9"/>
  <c r="C454" i="9"/>
  <c r="S453" i="9"/>
  <c r="G453" i="9"/>
  <c r="C453" i="9"/>
  <c r="S452" i="9"/>
  <c r="G452" i="9"/>
  <c r="C452" i="9"/>
  <c r="S451" i="9"/>
  <c r="G451" i="9"/>
  <c r="C451" i="9"/>
  <c r="S450" i="9"/>
  <c r="G450" i="9"/>
  <c r="C450" i="9"/>
  <c r="S449" i="9"/>
  <c r="G449" i="9"/>
  <c r="C449" i="9"/>
  <c r="S448" i="9"/>
  <c r="G448" i="9"/>
  <c r="C448" i="9"/>
  <c r="S447" i="9"/>
  <c r="G447" i="9"/>
  <c r="C447" i="9"/>
  <c r="S446" i="9"/>
  <c r="G446" i="9"/>
  <c r="C446" i="9"/>
  <c r="S445" i="9"/>
  <c r="G445" i="9"/>
  <c r="C445" i="9"/>
  <c r="S444" i="9"/>
  <c r="G444" i="9"/>
  <c r="C444" i="9"/>
  <c r="S443" i="9"/>
  <c r="G443" i="9"/>
  <c r="C443" i="9"/>
  <c r="S442" i="9"/>
  <c r="G442" i="9"/>
  <c r="C442" i="9"/>
  <c r="S441" i="9"/>
  <c r="G441" i="9"/>
  <c r="C441" i="9"/>
  <c r="S440" i="9"/>
  <c r="G440" i="9"/>
  <c r="C440" i="9"/>
  <c r="S439" i="9"/>
  <c r="G439" i="9"/>
  <c r="C439" i="9"/>
  <c r="S438" i="9"/>
  <c r="G438" i="9"/>
  <c r="C438" i="9"/>
  <c r="S437" i="9"/>
  <c r="G437" i="9"/>
  <c r="C437" i="9"/>
  <c r="S436" i="9"/>
  <c r="G436" i="9"/>
  <c r="C436" i="9"/>
  <c r="S435" i="9"/>
  <c r="G435" i="9"/>
  <c r="C435" i="9"/>
  <c r="S434" i="9"/>
  <c r="G434" i="9"/>
  <c r="C434" i="9"/>
  <c r="S433" i="9"/>
  <c r="G433" i="9"/>
  <c r="C433" i="9"/>
  <c r="S432" i="9"/>
  <c r="G432" i="9"/>
  <c r="C432" i="9"/>
  <c r="S431" i="9"/>
  <c r="G431" i="9"/>
  <c r="C431" i="9"/>
  <c r="S430" i="9"/>
  <c r="G430" i="9"/>
  <c r="C430" i="9"/>
  <c r="S429" i="9"/>
  <c r="G429" i="9"/>
  <c r="C429" i="9"/>
  <c r="S428" i="9"/>
  <c r="G428" i="9"/>
  <c r="C428" i="9"/>
  <c r="S427" i="9"/>
  <c r="G427" i="9"/>
  <c r="C427" i="9"/>
  <c r="S426" i="9"/>
  <c r="G426" i="9"/>
  <c r="C426" i="9"/>
  <c r="S425" i="9"/>
  <c r="G425" i="9"/>
  <c r="C425" i="9"/>
  <c r="S424" i="9"/>
  <c r="G424" i="9"/>
  <c r="C424" i="9"/>
  <c r="S423" i="9"/>
  <c r="G423" i="9"/>
  <c r="C423" i="9"/>
  <c r="S422" i="9"/>
  <c r="G422" i="9"/>
  <c r="C422" i="9"/>
  <c r="S421" i="9"/>
  <c r="G421" i="9"/>
  <c r="C421" i="9"/>
  <c r="S420" i="9"/>
  <c r="G420" i="9"/>
  <c r="C420" i="9"/>
  <c r="S419" i="9"/>
  <c r="G419" i="9"/>
  <c r="C419" i="9"/>
  <c r="S418" i="9"/>
  <c r="G418" i="9"/>
  <c r="C418" i="9"/>
  <c r="S417" i="9"/>
  <c r="G417" i="9"/>
  <c r="C417" i="9"/>
  <c r="S416" i="9"/>
  <c r="G416" i="9"/>
  <c r="C416" i="9"/>
  <c r="S415" i="9"/>
  <c r="G415" i="9"/>
  <c r="C415" i="9"/>
  <c r="S414" i="9"/>
  <c r="G414" i="9"/>
  <c r="C414" i="9"/>
  <c r="S413" i="9"/>
  <c r="G413" i="9"/>
  <c r="C413" i="9"/>
  <c r="S412" i="9"/>
  <c r="G412" i="9"/>
  <c r="C412" i="9"/>
  <c r="S411" i="9"/>
  <c r="G411" i="9"/>
  <c r="C411" i="9"/>
  <c r="S410" i="9"/>
  <c r="G410" i="9"/>
  <c r="C410" i="9"/>
  <c r="S409" i="9"/>
  <c r="G409" i="9"/>
  <c r="C409" i="9"/>
  <c r="S408" i="9"/>
  <c r="G408" i="9"/>
  <c r="C408" i="9"/>
  <c r="S407" i="9"/>
  <c r="G407" i="9"/>
  <c r="C407" i="9"/>
  <c r="S406" i="9"/>
  <c r="G406" i="9"/>
  <c r="C406" i="9"/>
  <c r="S405" i="9"/>
  <c r="G405" i="9"/>
  <c r="C405" i="9"/>
  <c r="S404" i="9"/>
  <c r="G404" i="9"/>
  <c r="C404" i="9"/>
  <c r="S403" i="9"/>
  <c r="G403" i="9"/>
  <c r="C403" i="9"/>
  <c r="S402" i="9"/>
  <c r="G402" i="9"/>
  <c r="C402" i="9"/>
  <c r="S401" i="9"/>
  <c r="G401" i="9"/>
  <c r="C401" i="9"/>
  <c r="S400" i="9"/>
  <c r="G400" i="9"/>
  <c r="C400" i="9"/>
  <c r="S399" i="9"/>
  <c r="G399" i="9"/>
  <c r="C399" i="9"/>
  <c r="S398" i="9"/>
  <c r="G398" i="9"/>
  <c r="C398" i="9"/>
  <c r="S397" i="9"/>
  <c r="G397" i="9"/>
  <c r="C397" i="9"/>
  <c r="S396" i="9"/>
  <c r="G396" i="9"/>
  <c r="C396" i="9"/>
  <c r="S395" i="9"/>
  <c r="G395" i="9"/>
  <c r="C395" i="9"/>
  <c r="S394" i="9"/>
  <c r="G394" i="9"/>
  <c r="C394" i="9"/>
  <c r="S393" i="9"/>
  <c r="G393" i="9"/>
  <c r="C393" i="9"/>
  <c r="S392" i="9"/>
  <c r="G392" i="9"/>
  <c r="C392" i="9"/>
  <c r="S391" i="9"/>
  <c r="G391" i="9"/>
  <c r="C391" i="9"/>
  <c r="S390" i="9"/>
  <c r="G390" i="9"/>
  <c r="C390" i="9"/>
  <c r="S389" i="9"/>
  <c r="G389" i="9"/>
  <c r="C389" i="9"/>
  <c r="S388" i="9"/>
  <c r="G388" i="9"/>
  <c r="C388" i="9"/>
  <c r="S387" i="9"/>
  <c r="G387" i="9"/>
  <c r="C387" i="9"/>
  <c r="S386" i="9"/>
  <c r="G386" i="9"/>
  <c r="C386" i="9"/>
  <c r="S385" i="9"/>
  <c r="G385" i="9"/>
  <c r="C385" i="9"/>
  <c r="S384" i="9"/>
  <c r="G384" i="9"/>
  <c r="C384" i="9"/>
  <c r="S383" i="9"/>
  <c r="G383" i="9"/>
  <c r="C383" i="9"/>
  <c r="S382" i="9"/>
  <c r="G382" i="9"/>
  <c r="C382" i="9"/>
  <c r="S381" i="9"/>
  <c r="G381" i="9"/>
  <c r="C381" i="9"/>
  <c r="S380" i="9"/>
  <c r="G380" i="9"/>
  <c r="C380" i="9"/>
  <c r="S379" i="9"/>
  <c r="G379" i="9"/>
  <c r="C379" i="9"/>
  <c r="S378" i="9"/>
  <c r="G378" i="9"/>
  <c r="C378" i="9"/>
  <c r="S377" i="9"/>
  <c r="G377" i="9"/>
  <c r="C377" i="9"/>
  <c r="S376" i="9"/>
  <c r="G376" i="9"/>
  <c r="C376" i="9"/>
  <c r="S375" i="9"/>
  <c r="G375" i="9"/>
  <c r="C375" i="9"/>
  <c r="S374" i="9"/>
  <c r="G374" i="9"/>
  <c r="C374" i="9"/>
  <c r="S373" i="9"/>
  <c r="G373" i="9"/>
  <c r="C373" i="9"/>
  <c r="S372" i="9"/>
  <c r="G372" i="9"/>
  <c r="C372" i="9"/>
  <c r="S371" i="9"/>
  <c r="G371" i="9"/>
  <c r="C371" i="9"/>
  <c r="S370" i="9"/>
  <c r="G370" i="9"/>
  <c r="C370" i="9"/>
  <c r="S369" i="9"/>
  <c r="G369" i="9"/>
  <c r="C369" i="9"/>
  <c r="S368" i="9"/>
  <c r="G368" i="9"/>
  <c r="C368" i="9"/>
  <c r="S367" i="9"/>
  <c r="G367" i="9"/>
  <c r="C367" i="9"/>
  <c r="S366" i="9"/>
  <c r="G366" i="9"/>
  <c r="C366" i="9"/>
  <c r="S365" i="9"/>
  <c r="G365" i="9"/>
  <c r="C365" i="9"/>
  <c r="S364" i="9"/>
  <c r="G364" i="9"/>
  <c r="C364" i="9"/>
  <c r="S363" i="9"/>
  <c r="G363" i="9"/>
  <c r="C363" i="9"/>
  <c r="S362" i="9"/>
  <c r="G362" i="9"/>
  <c r="C362" i="9"/>
  <c r="S361" i="9"/>
  <c r="G361" i="9"/>
  <c r="C361" i="9"/>
  <c r="S360" i="9"/>
  <c r="G360" i="9"/>
  <c r="C360" i="9"/>
  <c r="S359" i="9"/>
  <c r="G359" i="9"/>
  <c r="C359" i="9"/>
  <c r="S358" i="9"/>
  <c r="G358" i="9"/>
  <c r="C358" i="9"/>
  <c r="S357" i="9"/>
  <c r="G357" i="9"/>
  <c r="C357" i="9"/>
  <c r="S356" i="9"/>
  <c r="G356" i="9"/>
  <c r="C356" i="9"/>
  <c r="S355" i="9"/>
  <c r="G355" i="9"/>
  <c r="C355" i="9"/>
  <c r="S354" i="9"/>
  <c r="G354" i="9"/>
  <c r="C354" i="9"/>
  <c r="S353" i="9"/>
  <c r="G353" i="9"/>
  <c r="C353" i="9"/>
  <c r="S352" i="9"/>
  <c r="G352" i="9"/>
  <c r="C352" i="9"/>
  <c r="S351" i="9"/>
  <c r="G351" i="9"/>
  <c r="C351" i="9"/>
  <c r="S350" i="9"/>
  <c r="G350" i="9"/>
  <c r="C350" i="9"/>
  <c r="S349" i="9"/>
  <c r="G349" i="9"/>
  <c r="C349" i="9"/>
  <c r="S348" i="9"/>
  <c r="G348" i="9"/>
  <c r="C348" i="9"/>
  <c r="S347" i="9"/>
  <c r="G347" i="9"/>
  <c r="C347" i="9"/>
  <c r="S346" i="9"/>
  <c r="G346" i="9"/>
  <c r="C346" i="9"/>
  <c r="S345" i="9"/>
  <c r="G345" i="9"/>
  <c r="C345" i="9"/>
  <c r="S344" i="9"/>
  <c r="G344" i="9"/>
  <c r="C344" i="9"/>
  <c r="S343" i="9"/>
  <c r="G343" i="9"/>
  <c r="C343" i="9"/>
  <c r="S342" i="9"/>
  <c r="G342" i="9"/>
  <c r="C342" i="9"/>
  <c r="S341" i="9"/>
  <c r="G341" i="9"/>
  <c r="C341" i="9"/>
  <c r="S340" i="9"/>
  <c r="G340" i="9"/>
  <c r="C340" i="9"/>
  <c r="S339" i="9"/>
  <c r="G339" i="9"/>
  <c r="C339" i="9"/>
  <c r="S338" i="9"/>
  <c r="G338" i="9"/>
  <c r="C338" i="9"/>
  <c r="S337" i="9"/>
  <c r="G337" i="9"/>
  <c r="C337" i="9"/>
  <c r="S336" i="9"/>
  <c r="G336" i="9"/>
  <c r="C336" i="9"/>
  <c r="S335" i="9"/>
  <c r="G335" i="9"/>
  <c r="C335" i="9"/>
  <c r="S334" i="9"/>
  <c r="G334" i="9"/>
  <c r="C334" i="9"/>
  <c r="S333" i="9"/>
  <c r="G333" i="9"/>
  <c r="C333" i="9"/>
  <c r="S332" i="9"/>
  <c r="G332" i="9"/>
  <c r="C332" i="9"/>
  <c r="S331" i="9"/>
  <c r="G331" i="9"/>
  <c r="C331" i="9"/>
  <c r="S330" i="9"/>
  <c r="G330" i="9"/>
  <c r="C330" i="9"/>
  <c r="S329" i="9"/>
  <c r="G329" i="9"/>
  <c r="C329" i="9"/>
  <c r="S328" i="9"/>
  <c r="G328" i="9"/>
  <c r="C328" i="9"/>
  <c r="S327" i="9"/>
  <c r="G327" i="9"/>
  <c r="C327" i="9"/>
  <c r="S326" i="9"/>
  <c r="G326" i="9"/>
  <c r="C326" i="9"/>
  <c r="S325" i="9"/>
  <c r="G325" i="9"/>
  <c r="C325" i="9"/>
  <c r="S324" i="9"/>
  <c r="G324" i="9"/>
  <c r="C324" i="9"/>
  <c r="S323" i="9"/>
  <c r="G323" i="9"/>
  <c r="C323" i="9"/>
  <c r="S322" i="9"/>
  <c r="G322" i="9"/>
  <c r="C322" i="9"/>
  <c r="S321" i="9"/>
  <c r="G321" i="9"/>
  <c r="C321" i="9"/>
  <c r="S320" i="9"/>
  <c r="G320" i="9"/>
  <c r="C320" i="9"/>
  <c r="S319" i="9"/>
  <c r="G319" i="9"/>
  <c r="C319" i="9"/>
  <c r="S318" i="9"/>
  <c r="G318" i="9"/>
  <c r="C318" i="9"/>
  <c r="S317" i="9"/>
  <c r="G317" i="9"/>
  <c r="C317" i="9"/>
  <c r="S316" i="9"/>
  <c r="G316" i="9"/>
  <c r="C316" i="9"/>
  <c r="S315" i="9"/>
  <c r="G315" i="9"/>
  <c r="C315" i="9"/>
  <c r="S314" i="9"/>
  <c r="G314" i="9"/>
  <c r="C314" i="9"/>
  <c r="S313" i="9"/>
  <c r="G313" i="9"/>
  <c r="C313" i="9"/>
  <c r="S312" i="9"/>
  <c r="G312" i="9"/>
  <c r="C312" i="9"/>
  <c r="S311" i="9"/>
  <c r="G311" i="9"/>
  <c r="C311" i="9"/>
  <c r="S310" i="9"/>
  <c r="G310" i="9"/>
  <c r="C310" i="9"/>
  <c r="S309" i="9"/>
  <c r="G309" i="9"/>
  <c r="C309" i="9"/>
  <c r="S308" i="9"/>
  <c r="G308" i="9"/>
  <c r="C308" i="9"/>
  <c r="S307" i="9"/>
  <c r="G307" i="9"/>
  <c r="C307" i="9"/>
  <c r="S306" i="9"/>
  <c r="G306" i="9"/>
  <c r="C306" i="9"/>
  <c r="S305" i="9"/>
  <c r="G305" i="9"/>
  <c r="C305" i="9"/>
  <c r="S304" i="9"/>
  <c r="G304" i="9"/>
  <c r="C304" i="9"/>
  <c r="S303" i="9"/>
  <c r="G303" i="9"/>
  <c r="C303" i="9"/>
  <c r="S302" i="9"/>
  <c r="G302" i="9"/>
  <c r="C302" i="9"/>
  <c r="S301" i="9"/>
  <c r="G301" i="9"/>
  <c r="C301" i="9"/>
  <c r="S300" i="9"/>
  <c r="G300" i="9"/>
  <c r="C300" i="9"/>
  <c r="S299" i="9"/>
  <c r="G299" i="9"/>
  <c r="C299" i="9"/>
  <c r="S298" i="9"/>
  <c r="G298" i="9"/>
  <c r="C298" i="9"/>
  <c r="S297" i="9"/>
  <c r="G297" i="9"/>
  <c r="C297" i="9"/>
  <c r="S296" i="9"/>
  <c r="G296" i="9"/>
  <c r="C296" i="9"/>
  <c r="S295" i="9"/>
  <c r="G295" i="9"/>
  <c r="C295" i="9"/>
  <c r="S294" i="9"/>
  <c r="G294" i="9"/>
  <c r="C294" i="9"/>
  <c r="S293" i="9"/>
  <c r="G293" i="9"/>
  <c r="C293" i="9"/>
  <c r="S292" i="9"/>
  <c r="G292" i="9"/>
  <c r="C292" i="9"/>
  <c r="S291" i="9"/>
  <c r="G291" i="9"/>
  <c r="C291" i="9"/>
  <c r="S290" i="9"/>
  <c r="G290" i="9"/>
  <c r="C290" i="9"/>
  <c r="S289" i="9"/>
  <c r="G289" i="9"/>
  <c r="C289" i="9"/>
  <c r="S288" i="9"/>
  <c r="G288" i="9"/>
  <c r="C288" i="9"/>
  <c r="S287" i="9"/>
  <c r="G287" i="9"/>
  <c r="C287" i="9"/>
  <c r="S286" i="9"/>
  <c r="G286" i="9"/>
  <c r="C286" i="9"/>
  <c r="S285" i="9"/>
  <c r="G285" i="9"/>
  <c r="C285" i="9"/>
  <c r="S284" i="9"/>
  <c r="G284" i="9"/>
  <c r="C284" i="9"/>
  <c r="S283" i="9"/>
  <c r="G283" i="9"/>
  <c r="C283" i="9"/>
  <c r="S282" i="9"/>
  <c r="G282" i="9"/>
  <c r="C282" i="9"/>
  <c r="S281" i="9"/>
  <c r="G281" i="9"/>
  <c r="C281" i="9"/>
  <c r="S280" i="9"/>
  <c r="G280" i="9"/>
  <c r="C280" i="9"/>
  <c r="S279" i="9"/>
  <c r="G279" i="9"/>
  <c r="C279" i="9"/>
  <c r="S278" i="9"/>
  <c r="G278" i="9"/>
  <c r="C278" i="9"/>
  <c r="S277" i="9"/>
  <c r="G277" i="9"/>
  <c r="C277" i="9"/>
  <c r="S276" i="9"/>
  <c r="G276" i="9"/>
  <c r="C276" i="9"/>
  <c r="S275" i="9"/>
  <c r="G275" i="9"/>
  <c r="C275" i="9"/>
  <c r="S274" i="9"/>
  <c r="G274" i="9"/>
  <c r="C274" i="9"/>
  <c r="S273" i="9"/>
  <c r="G273" i="9"/>
  <c r="C273" i="9"/>
  <c r="S272" i="9"/>
  <c r="G272" i="9"/>
  <c r="C272" i="9"/>
  <c r="S271" i="9"/>
  <c r="G271" i="9"/>
  <c r="C271" i="9"/>
  <c r="S270" i="9"/>
  <c r="G270" i="9"/>
  <c r="C270" i="9"/>
  <c r="S269" i="9"/>
  <c r="G269" i="9"/>
  <c r="C269" i="9"/>
  <c r="S268" i="9"/>
  <c r="G268" i="9"/>
  <c r="C268" i="9"/>
  <c r="S267" i="9"/>
  <c r="G267" i="9"/>
  <c r="C267" i="9"/>
  <c r="S266" i="9"/>
  <c r="G266" i="9"/>
  <c r="C266" i="9"/>
  <c r="S265" i="9"/>
  <c r="G265" i="9"/>
  <c r="C265" i="9"/>
  <c r="S264" i="9"/>
  <c r="G264" i="9"/>
  <c r="C264" i="9"/>
  <c r="S263" i="9"/>
  <c r="G263" i="9"/>
  <c r="C263" i="9"/>
  <c r="S262" i="9"/>
  <c r="G262" i="9"/>
  <c r="C262" i="9"/>
  <c r="S261" i="9"/>
  <c r="G261" i="9"/>
  <c r="C261" i="9"/>
  <c r="S260" i="9"/>
  <c r="G260" i="9"/>
  <c r="C260" i="9"/>
  <c r="S259" i="9"/>
  <c r="G259" i="9"/>
  <c r="C259" i="9"/>
  <c r="S258" i="9"/>
  <c r="G258" i="9"/>
  <c r="C258" i="9"/>
  <c r="S257" i="9"/>
  <c r="G257" i="9"/>
  <c r="C257" i="9"/>
  <c r="S256" i="9"/>
  <c r="G256" i="9"/>
  <c r="C256" i="9"/>
  <c r="S255" i="9"/>
  <c r="G255" i="9"/>
  <c r="C255" i="9"/>
  <c r="S254" i="9"/>
  <c r="G254" i="9"/>
  <c r="C254" i="9"/>
  <c r="S253" i="9"/>
  <c r="G253" i="9"/>
  <c r="C253" i="9"/>
  <c r="S252" i="9"/>
  <c r="G252" i="9"/>
  <c r="C252" i="9"/>
  <c r="S251" i="9"/>
  <c r="G251" i="9"/>
  <c r="C251" i="9"/>
  <c r="S250" i="9"/>
  <c r="G250" i="9"/>
  <c r="C250" i="9"/>
  <c r="S249" i="9"/>
  <c r="G249" i="9"/>
  <c r="C249" i="9"/>
  <c r="S248" i="9"/>
  <c r="G248" i="9"/>
  <c r="C248" i="9"/>
  <c r="S247" i="9"/>
  <c r="G247" i="9"/>
  <c r="C247" i="9"/>
  <c r="S246" i="9"/>
  <c r="G246" i="9"/>
  <c r="C246" i="9"/>
  <c r="S245" i="9"/>
  <c r="G245" i="9"/>
  <c r="C245" i="9"/>
  <c r="S244" i="9"/>
  <c r="G244" i="9"/>
  <c r="C244" i="9"/>
  <c r="S243" i="9"/>
  <c r="G243" i="9"/>
  <c r="C243" i="9"/>
  <c r="S242" i="9"/>
  <c r="G242" i="9"/>
  <c r="C242" i="9"/>
  <c r="S241" i="9"/>
  <c r="G241" i="9"/>
  <c r="C241" i="9"/>
  <c r="S240" i="9"/>
  <c r="G240" i="9"/>
  <c r="C240" i="9"/>
  <c r="S239" i="9"/>
  <c r="G239" i="9"/>
  <c r="C239" i="9"/>
  <c r="S238" i="9"/>
  <c r="G238" i="9"/>
  <c r="C238" i="9"/>
  <c r="S237" i="9"/>
  <c r="G237" i="9"/>
  <c r="C237" i="9"/>
  <c r="S236" i="9"/>
  <c r="G236" i="9"/>
  <c r="C236" i="9"/>
  <c r="S235" i="9"/>
  <c r="G235" i="9"/>
  <c r="C235" i="9"/>
  <c r="S234" i="9"/>
  <c r="G234" i="9"/>
  <c r="C234" i="9"/>
  <c r="S233" i="9"/>
  <c r="G233" i="9"/>
  <c r="C233" i="9"/>
  <c r="S232" i="9"/>
  <c r="G232" i="9"/>
  <c r="C232" i="9"/>
  <c r="S231" i="9"/>
  <c r="G231" i="9"/>
  <c r="C231" i="9"/>
  <c r="S230" i="9"/>
  <c r="G230" i="9"/>
  <c r="C230" i="9"/>
  <c r="S229" i="9"/>
  <c r="G229" i="9"/>
  <c r="C229" i="9"/>
  <c r="S228" i="9"/>
  <c r="G228" i="9"/>
  <c r="C228" i="9"/>
  <c r="S227" i="9"/>
  <c r="G227" i="9"/>
  <c r="C227" i="9"/>
  <c r="S226" i="9"/>
  <c r="G226" i="9"/>
  <c r="C226" i="9"/>
  <c r="S225" i="9"/>
  <c r="G225" i="9"/>
  <c r="C225" i="9"/>
  <c r="S224" i="9"/>
  <c r="G224" i="9"/>
  <c r="C224" i="9"/>
  <c r="S223" i="9"/>
  <c r="G223" i="9"/>
  <c r="C223" i="9"/>
  <c r="S222" i="9"/>
  <c r="G222" i="9"/>
  <c r="C222" i="9"/>
  <c r="S221" i="9"/>
  <c r="G221" i="9"/>
  <c r="C221" i="9"/>
  <c r="S220" i="9"/>
  <c r="G220" i="9"/>
  <c r="C220" i="9"/>
  <c r="S219" i="9"/>
  <c r="G219" i="9"/>
  <c r="C219" i="9"/>
  <c r="S218" i="9"/>
  <c r="G218" i="9"/>
  <c r="C218" i="9"/>
  <c r="S217" i="9"/>
  <c r="G217" i="9"/>
  <c r="C217" i="9"/>
  <c r="S216" i="9"/>
  <c r="G216" i="9"/>
  <c r="C216" i="9"/>
  <c r="S215" i="9"/>
  <c r="G215" i="9"/>
  <c r="C215" i="9"/>
  <c r="S214" i="9"/>
  <c r="G214" i="9"/>
  <c r="C214" i="9"/>
  <c r="S213" i="9"/>
  <c r="G213" i="9"/>
  <c r="C213" i="9"/>
  <c r="S212" i="9"/>
  <c r="G212" i="9"/>
  <c r="C212" i="9"/>
  <c r="S211" i="9"/>
  <c r="G211" i="9"/>
  <c r="C211" i="9"/>
  <c r="S210" i="9"/>
  <c r="G210" i="9"/>
  <c r="C210" i="9"/>
  <c r="S209" i="9"/>
  <c r="G209" i="9"/>
  <c r="C209" i="9"/>
  <c r="G208" i="9"/>
  <c r="C208" i="9"/>
  <c r="S207" i="9"/>
  <c r="G207" i="9"/>
  <c r="C207" i="9"/>
  <c r="S206" i="9"/>
  <c r="G206" i="9"/>
  <c r="C206" i="9"/>
  <c r="S205" i="9"/>
  <c r="G205" i="9"/>
  <c r="C205" i="9"/>
  <c r="S204" i="9"/>
  <c r="G204" i="9"/>
  <c r="C204" i="9"/>
  <c r="S203" i="9"/>
  <c r="G203" i="9"/>
  <c r="C203" i="9"/>
  <c r="S202" i="9"/>
  <c r="G202" i="9"/>
  <c r="C202" i="9"/>
  <c r="S201" i="9"/>
  <c r="G201" i="9"/>
  <c r="C201" i="9"/>
  <c r="S200" i="9"/>
  <c r="G200" i="9"/>
  <c r="C200" i="9"/>
  <c r="S199" i="9"/>
  <c r="G199" i="9"/>
  <c r="C199" i="9"/>
  <c r="S198" i="9"/>
  <c r="G198" i="9"/>
  <c r="C198" i="9"/>
  <c r="S197" i="9"/>
  <c r="G197" i="9"/>
  <c r="C197" i="9"/>
  <c r="S196" i="9"/>
  <c r="G196" i="9"/>
  <c r="C196" i="9"/>
  <c r="S195" i="9"/>
  <c r="G195" i="9"/>
  <c r="C195" i="9"/>
  <c r="S194" i="9"/>
  <c r="G194" i="9"/>
  <c r="C194" i="9"/>
  <c r="S193" i="9"/>
  <c r="G193" i="9"/>
  <c r="C193" i="9"/>
  <c r="S192" i="9"/>
  <c r="G192" i="9"/>
  <c r="C192" i="9"/>
  <c r="S191" i="9"/>
  <c r="G191" i="9"/>
  <c r="C191" i="9"/>
  <c r="S190" i="9"/>
  <c r="G190" i="9"/>
  <c r="C190" i="9"/>
  <c r="S189" i="9"/>
  <c r="G189" i="9"/>
  <c r="C189" i="9"/>
  <c r="S188" i="9"/>
  <c r="G188" i="9"/>
  <c r="C188" i="9"/>
  <c r="S187" i="9"/>
  <c r="G187" i="9"/>
  <c r="C187" i="9"/>
  <c r="S186" i="9"/>
  <c r="G186" i="9"/>
  <c r="C186" i="9"/>
  <c r="S185" i="9"/>
  <c r="G185" i="9"/>
  <c r="C185" i="9"/>
  <c r="S184" i="9"/>
  <c r="G184" i="9"/>
  <c r="C184" i="9"/>
  <c r="S183" i="9"/>
  <c r="G183" i="9"/>
  <c r="C183" i="9"/>
  <c r="S182" i="9"/>
  <c r="G182" i="9"/>
  <c r="C182" i="9"/>
  <c r="S181" i="9"/>
  <c r="G181" i="9"/>
  <c r="C181" i="9"/>
  <c r="S180" i="9"/>
  <c r="G180" i="9"/>
  <c r="C180" i="9"/>
  <c r="S179" i="9"/>
  <c r="G179" i="9"/>
  <c r="C179" i="9"/>
  <c r="S178" i="9"/>
  <c r="G178" i="9"/>
  <c r="C178" i="9"/>
  <c r="S177" i="9"/>
  <c r="G177" i="9"/>
  <c r="C177" i="9"/>
  <c r="S176" i="9"/>
  <c r="G176" i="9"/>
  <c r="C176" i="9"/>
  <c r="S175" i="9"/>
  <c r="G175" i="9"/>
  <c r="C175" i="9"/>
  <c r="S174" i="9"/>
  <c r="G174" i="9"/>
  <c r="C174" i="9"/>
  <c r="S173" i="9"/>
  <c r="G173" i="9"/>
  <c r="C173" i="9"/>
  <c r="S172" i="9"/>
  <c r="G172" i="9"/>
  <c r="C172" i="9"/>
  <c r="S171" i="9"/>
  <c r="G171" i="9"/>
  <c r="C171" i="9"/>
  <c r="S170" i="9"/>
  <c r="G170" i="9"/>
  <c r="C170" i="9"/>
  <c r="S169" i="9"/>
  <c r="G169" i="9"/>
  <c r="C169" i="9"/>
  <c r="S168" i="9"/>
  <c r="G168" i="9"/>
  <c r="C168" i="9"/>
  <c r="S167" i="9"/>
  <c r="G167" i="9"/>
  <c r="C167" i="9"/>
  <c r="S166" i="9"/>
  <c r="G166" i="9"/>
  <c r="C166" i="9"/>
  <c r="S165" i="9"/>
  <c r="G165" i="9"/>
  <c r="C165" i="9"/>
  <c r="S164" i="9"/>
  <c r="G164" i="9"/>
  <c r="C164" i="9"/>
  <c r="S163" i="9"/>
  <c r="G163" i="9"/>
  <c r="C163" i="9"/>
  <c r="S162" i="9"/>
  <c r="G162" i="9"/>
  <c r="C162" i="9"/>
  <c r="S161" i="9"/>
  <c r="G161" i="9"/>
  <c r="C161" i="9"/>
  <c r="S160" i="9"/>
  <c r="G160" i="9"/>
  <c r="C160" i="9"/>
  <c r="S159" i="9"/>
  <c r="G159" i="9"/>
  <c r="C159" i="9"/>
  <c r="S158" i="9"/>
  <c r="G158" i="9"/>
  <c r="C158" i="9"/>
  <c r="S157" i="9"/>
  <c r="G157" i="9"/>
  <c r="C157" i="9"/>
  <c r="S156" i="9"/>
  <c r="G156" i="9"/>
  <c r="C156" i="9"/>
  <c r="S155" i="9"/>
  <c r="G155" i="9"/>
  <c r="C155" i="9"/>
  <c r="S154" i="9"/>
  <c r="G154" i="9"/>
  <c r="C154" i="9"/>
  <c r="S153" i="9"/>
  <c r="G153" i="9"/>
  <c r="C153" i="9"/>
  <c r="S152" i="9"/>
  <c r="G152" i="9"/>
  <c r="C152" i="9"/>
  <c r="S151" i="9"/>
  <c r="G151" i="9"/>
  <c r="C151" i="9"/>
  <c r="S150" i="9"/>
  <c r="G150" i="9"/>
  <c r="C150" i="9"/>
  <c r="S149" i="9"/>
  <c r="G149" i="9"/>
  <c r="C149" i="9"/>
  <c r="S148" i="9"/>
  <c r="G148" i="9"/>
  <c r="C148" i="9"/>
  <c r="S147" i="9"/>
  <c r="G147" i="9"/>
  <c r="C147" i="9"/>
  <c r="S146" i="9"/>
  <c r="G146" i="9"/>
  <c r="C146" i="9"/>
  <c r="S145" i="9"/>
  <c r="G145" i="9"/>
  <c r="C145" i="9"/>
  <c r="S144" i="9"/>
  <c r="G144" i="9"/>
  <c r="C144" i="9"/>
  <c r="S143" i="9"/>
  <c r="G143" i="9"/>
  <c r="C143" i="9"/>
  <c r="S142" i="9"/>
  <c r="G142" i="9"/>
  <c r="C142" i="9"/>
  <c r="S141" i="9"/>
  <c r="G141" i="9"/>
  <c r="C141" i="9"/>
  <c r="S140" i="9"/>
  <c r="G140" i="9"/>
  <c r="C140" i="9"/>
  <c r="S139" i="9"/>
  <c r="G139" i="9"/>
  <c r="C139" i="9"/>
  <c r="S138" i="9"/>
  <c r="G138" i="9"/>
  <c r="C138" i="9"/>
  <c r="S137" i="9"/>
  <c r="G137" i="9"/>
  <c r="C137" i="9"/>
  <c r="S136" i="9"/>
  <c r="G136" i="9"/>
  <c r="C136" i="9"/>
  <c r="S135" i="9"/>
  <c r="G135" i="9"/>
  <c r="C135" i="9"/>
  <c r="S134" i="9"/>
  <c r="G134" i="9"/>
  <c r="C134" i="9"/>
  <c r="S133" i="9"/>
  <c r="G133" i="9"/>
  <c r="C133" i="9"/>
  <c r="S132" i="9"/>
  <c r="G132" i="9"/>
  <c r="C132" i="9"/>
  <c r="S131" i="9"/>
  <c r="G131" i="9"/>
  <c r="C131" i="9"/>
  <c r="S130" i="9"/>
  <c r="G130" i="9"/>
  <c r="C130" i="9"/>
  <c r="S129" i="9"/>
  <c r="G129" i="9"/>
  <c r="C129" i="9"/>
  <c r="S128" i="9"/>
  <c r="G128" i="9"/>
  <c r="C128" i="9"/>
  <c r="S127" i="9"/>
  <c r="G127" i="9"/>
  <c r="C127" i="9"/>
  <c r="S126" i="9"/>
  <c r="G126" i="9"/>
  <c r="C126" i="9"/>
  <c r="S125" i="9"/>
  <c r="G125" i="9"/>
  <c r="C125" i="9"/>
  <c r="S124" i="9"/>
  <c r="G124" i="9"/>
  <c r="C124" i="9"/>
  <c r="S123" i="9"/>
  <c r="G123" i="9"/>
  <c r="C123" i="9"/>
  <c r="S122" i="9"/>
  <c r="G122" i="9"/>
  <c r="C122" i="9"/>
  <c r="S121" i="9"/>
  <c r="G121" i="9"/>
  <c r="C121" i="9"/>
  <c r="S120" i="9"/>
  <c r="G120" i="9"/>
  <c r="C120" i="9"/>
  <c r="S119" i="9"/>
  <c r="G119" i="9"/>
  <c r="C119" i="9"/>
  <c r="S118" i="9"/>
  <c r="G118" i="9"/>
  <c r="C118" i="9"/>
  <c r="S117" i="9"/>
  <c r="G117" i="9"/>
  <c r="C117" i="9"/>
  <c r="S116" i="9"/>
  <c r="G116" i="9"/>
  <c r="C116" i="9"/>
  <c r="S115" i="9"/>
  <c r="G115" i="9"/>
  <c r="C115" i="9"/>
  <c r="S114" i="9"/>
  <c r="G114" i="9"/>
  <c r="C114" i="9"/>
  <c r="S113" i="9"/>
  <c r="G113" i="9"/>
  <c r="C113" i="9"/>
  <c r="S112" i="9"/>
  <c r="G112" i="9"/>
  <c r="C112" i="9"/>
  <c r="S111" i="9"/>
  <c r="G111" i="9"/>
  <c r="C111" i="9"/>
  <c r="S110" i="9"/>
  <c r="G110" i="9"/>
  <c r="C110" i="9"/>
  <c r="S109" i="9"/>
  <c r="G109" i="9"/>
  <c r="C109" i="9"/>
  <c r="S108" i="9"/>
  <c r="G108" i="9"/>
  <c r="C108" i="9"/>
  <c r="S107" i="9"/>
  <c r="G107" i="9"/>
  <c r="C107" i="9"/>
  <c r="S106" i="9"/>
  <c r="G106" i="9"/>
  <c r="C106" i="9"/>
  <c r="S105" i="9"/>
  <c r="G105" i="9"/>
  <c r="C105" i="9"/>
  <c r="S104" i="9"/>
  <c r="G104" i="9"/>
  <c r="C104" i="9"/>
  <c r="S103" i="9"/>
  <c r="G103" i="9"/>
  <c r="C103" i="9"/>
  <c r="S102" i="9"/>
  <c r="G102" i="9"/>
  <c r="C102" i="9"/>
  <c r="S101" i="9"/>
  <c r="G101" i="9"/>
  <c r="C101" i="9"/>
  <c r="S100" i="9"/>
  <c r="G100" i="9"/>
  <c r="C100" i="9"/>
  <c r="S99" i="9"/>
  <c r="G99" i="9"/>
  <c r="C99" i="9"/>
  <c r="S98" i="9"/>
  <c r="G98" i="9"/>
  <c r="C98" i="9"/>
  <c r="S97" i="9"/>
  <c r="G97" i="9"/>
  <c r="C97" i="9"/>
  <c r="S96" i="9"/>
  <c r="G96" i="9"/>
  <c r="C96" i="9"/>
  <c r="S95" i="9"/>
  <c r="G95" i="9"/>
  <c r="C95" i="9"/>
  <c r="S94" i="9"/>
  <c r="G94" i="9"/>
  <c r="C94" i="9"/>
  <c r="S93" i="9"/>
  <c r="G93" i="9"/>
  <c r="C93" i="9"/>
  <c r="S92" i="9"/>
  <c r="G92" i="9"/>
  <c r="C92" i="9"/>
  <c r="S91" i="9"/>
  <c r="G91" i="9"/>
  <c r="C91" i="9"/>
  <c r="S90" i="9"/>
  <c r="G90" i="9"/>
  <c r="C90" i="9"/>
  <c r="S89" i="9"/>
  <c r="G89" i="9"/>
  <c r="C89" i="9"/>
  <c r="S88" i="9"/>
  <c r="G88" i="9"/>
  <c r="C88" i="9"/>
  <c r="S87" i="9"/>
  <c r="G87" i="9"/>
  <c r="C87" i="9"/>
  <c r="S86" i="9"/>
  <c r="G86" i="9"/>
  <c r="C86" i="9"/>
  <c r="S85" i="9"/>
  <c r="G85" i="9"/>
  <c r="C85" i="9"/>
  <c r="S84" i="9"/>
  <c r="G84" i="9"/>
  <c r="C84" i="9"/>
  <c r="S83" i="9"/>
  <c r="G83" i="9"/>
  <c r="C83" i="9"/>
  <c r="S82" i="9"/>
  <c r="G82" i="9"/>
  <c r="C82" i="9"/>
  <c r="S81" i="9"/>
  <c r="G81" i="9"/>
  <c r="C81" i="9"/>
  <c r="S80" i="9"/>
  <c r="G80" i="9"/>
  <c r="C80" i="9"/>
  <c r="S79" i="9"/>
  <c r="G79" i="9"/>
  <c r="C79" i="9"/>
  <c r="S78" i="9"/>
  <c r="G78" i="9"/>
  <c r="C78" i="9"/>
  <c r="S77" i="9"/>
  <c r="G77" i="9"/>
  <c r="C77" i="9"/>
  <c r="S76" i="9"/>
  <c r="G76" i="9"/>
  <c r="C76" i="9"/>
  <c r="S75" i="9"/>
  <c r="G75" i="9"/>
  <c r="C75" i="9"/>
  <c r="S74" i="9"/>
  <c r="G74" i="9"/>
  <c r="C74" i="9"/>
  <c r="S73" i="9"/>
  <c r="G73" i="9"/>
  <c r="C73" i="9"/>
  <c r="S72" i="9"/>
  <c r="G72" i="9"/>
  <c r="C72" i="9"/>
  <c r="S71" i="9"/>
  <c r="G71" i="9"/>
  <c r="C71" i="9"/>
  <c r="S70" i="9"/>
  <c r="G70" i="9"/>
  <c r="C70" i="9"/>
  <c r="S69" i="9"/>
  <c r="G69" i="9"/>
  <c r="C69" i="9"/>
  <c r="S68" i="9"/>
  <c r="G68" i="9"/>
  <c r="C68" i="9"/>
  <c r="S67" i="9"/>
  <c r="G67" i="9"/>
  <c r="C67" i="9"/>
  <c r="S66" i="9"/>
  <c r="G66" i="9"/>
  <c r="C66" i="9"/>
  <c r="S65" i="9"/>
  <c r="G65" i="9"/>
  <c r="C65" i="9"/>
  <c r="S64" i="9"/>
  <c r="G64" i="9"/>
  <c r="C64" i="9"/>
  <c r="S63" i="9"/>
  <c r="G63" i="9"/>
  <c r="C63" i="9"/>
  <c r="S62" i="9"/>
  <c r="G62" i="9"/>
  <c r="C62" i="9"/>
  <c r="S61" i="9"/>
  <c r="G61" i="9"/>
  <c r="C61" i="9"/>
  <c r="S60" i="9"/>
  <c r="G60" i="9"/>
  <c r="C60" i="9"/>
  <c r="S59" i="9"/>
  <c r="G59" i="9"/>
  <c r="C59" i="9"/>
  <c r="S58" i="9"/>
  <c r="G58" i="9"/>
  <c r="C58" i="9"/>
  <c r="S57" i="9"/>
  <c r="G57" i="9"/>
  <c r="C57" i="9"/>
  <c r="S56" i="9"/>
  <c r="G56" i="9"/>
  <c r="C56" i="9"/>
  <c r="S55" i="9"/>
  <c r="G55" i="9"/>
  <c r="C55" i="9"/>
  <c r="S54" i="9"/>
  <c r="G54" i="9"/>
  <c r="C54" i="9"/>
  <c r="S53" i="9"/>
  <c r="G53" i="9"/>
  <c r="C53" i="9"/>
  <c r="S52" i="9"/>
  <c r="G52" i="9"/>
  <c r="C52" i="9"/>
  <c r="S51" i="9"/>
  <c r="G51" i="9"/>
  <c r="C51" i="9"/>
  <c r="S50" i="9"/>
  <c r="G50" i="9"/>
  <c r="C50" i="9"/>
  <c r="S49" i="9"/>
  <c r="G49" i="9"/>
  <c r="C49" i="9"/>
  <c r="S48" i="9"/>
  <c r="G48" i="9"/>
  <c r="C48" i="9"/>
  <c r="S47" i="9"/>
  <c r="G47" i="9"/>
  <c r="C47" i="9"/>
  <c r="S46" i="9"/>
  <c r="G46" i="9"/>
  <c r="C46" i="9"/>
  <c r="S45" i="9"/>
  <c r="G45" i="9"/>
  <c r="C45" i="9"/>
  <c r="S44" i="9"/>
  <c r="G44" i="9"/>
  <c r="C44" i="9"/>
  <c r="S43" i="9"/>
  <c r="G43" i="9"/>
  <c r="C43" i="9"/>
  <c r="S42" i="9"/>
  <c r="G42" i="9"/>
  <c r="C42" i="9"/>
  <c r="S41" i="9"/>
  <c r="G41" i="9"/>
  <c r="C41" i="9"/>
  <c r="S40" i="9"/>
  <c r="G40" i="9"/>
  <c r="C40" i="9"/>
  <c r="S39" i="9"/>
  <c r="G39" i="9"/>
  <c r="C39" i="9"/>
  <c r="S38" i="9"/>
  <c r="G38" i="9"/>
  <c r="C38" i="9"/>
  <c r="S37" i="9"/>
  <c r="G37" i="9"/>
  <c r="C37" i="9"/>
  <c r="S36" i="9"/>
  <c r="G36" i="9"/>
  <c r="C36" i="9"/>
  <c r="S35" i="9"/>
  <c r="G35" i="9"/>
  <c r="C35" i="9"/>
  <c r="S34" i="9"/>
  <c r="G34" i="9"/>
  <c r="C34" i="9"/>
  <c r="S33" i="9"/>
  <c r="G33" i="9"/>
  <c r="C33" i="9"/>
  <c r="S32" i="9"/>
  <c r="G32" i="9"/>
  <c r="C32" i="9"/>
  <c r="S31" i="9"/>
  <c r="G31" i="9"/>
  <c r="C31" i="9"/>
  <c r="S30" i="9"/>
  <c r="G30" i="9"/>
  <c r="C30" i="9"/>
  <c r="S29" i="9"/>
  <c r="G29" i="9"/>
  <c r="C29" i="9"/>
  <c r="S28" i="9"/>
  <c r="G28" i="9"/>
  <c r="C28" i="9"/>
  <c r="S27" i="9"/>
  <c r="G27" i="9"/>
  <c r="C27" i="9"/>
  <c r="S26" i="9"/>
  <c r="G26" i="9"/>
  <c r="C26" i="9"/>
  <c r="S25" i="9"/>
  <c r="G25" i="9"/>
  <c r="C25" i="9"/>
  <c r="S24" i="9"/>
  <c r="G24" i="9"/>
  <c r="C24" i="9"/>
  <c r="S23" i="9"/>
  <c r="G23" i="9"/>
  <c r="C23" i="9"/>
  <c r="S22" i="9"/>
  <c r="G22" i="9"/>
  <c r="C22" i="9"/>
  <c r="S21" i="9"/>
  <c r="G21" i="9"/>
  <c r="C21" i="9"/>
  <c r="S20" i="9"/>
  <c r="G20" i="9"/>
  <c r="C20" i="9"/>
  <c r="S19" i="9"/>
  <c r="G19" i="9"/>
  <c r="C19" i="9"/>
  <c r="S18" i="9"/>
  <c r="G18" i="9"/>
  <c r="C18" i="9"/>
  <c r="S17" i="9"/>
  <c r="G17" i="9"/>
  <c r="C17" i="9"/>
  <c r="S16" i="9"/>
  <c r="G16" i="9"/>
  <c r="C16" i="9"/>
  <c r="S15" i="9"/>
  <c r="G15" i="9"/>
  <c r="C15" i="9"/>
  <c r="S14" i="9"/>
  <c r="G14" i="9"/>
  <c r="C14" i="9"/>
  <c r="S13" i="9"/>
  <c r="G13" i="9"/>
  <c r="C13" i="9"/>
  <c r="S12" i="9"/>
  <c r="G12" i="9"/>
  <c r="C12" i="9"/>
  <c r="S11" i="9"/>
  <c r="G11" i="9"/>
  <c r="C11" i="9"/>
  <c r="S10" i="9"/>
  <c r="G10" i="9"/>
  <c r="C10" i="9"/>
  <c r="S9" i="9"/>
  <c r="G9" i="9"/>
  <c r="C9" i="9"/>
  <c r="S8" i="9"/>
  <c r="G8" i="9"/>
  <c r="C8" i="9"/>
  <c r="S7" i="9"/>
  <c r="G7" i="9"/>
  <c r="C7" i="9"/>
  <c r="S6" i="9"/>
  <c r="G6" i="9"/>
  <c r="C6" i="9"/>
  <c r="S5" i="9"/>
  <c r="G5" i="9"/>
  <c r="C5" i="9"/>
  <c r="S4" i="9"/>
  <c r="G4" i="9"/>
  <c r="C4" i="9"/>
  <c r="S3" i="9"/>
  <c r="G3" i="9"/>
  <c r="C3" i="9"/>
  <c r="G122" i="5" l="1"/>
  <c r="G121" i="5"/>
  <c r="G42" i="5"/>
  <c r="G40" i="5"/>
  <c r="G38" i="5"/>
  <c r="I69" i="2" l="1"/>
  <c r="I73" i="2"/>
  <c r="I168" i="2"/>
  <c r="I223" i="2"/>
  <c r="I253" i="2"/>
  <c r="I267" i="2"/>
  <c r="I268" i="2"/>
  <c r="I269" i="2"/>
  <c r="G3" i="5" l="1"/>
  <c r="G4" i="5"/>
  <c r="G5" i="5"/>
  <c r="G6" i="5"/>
  <c r="G7" i="5"/>
  <c r="G8" i="5"/>
  <c r="G9" i="5"/>
  <c r="G10" i="5"/>
  <c r="G11" i="5"/>
  <c r="G12" i="5"/>
  <c r="G13" i="5"/>
  <c r="G14" i="5"/>
  <c r="G15" i="5"/>
  <c r="G16" i="5"/>
  <c r="G17" i="5"/>
  <c r="G18" i="5"/>
  <c r="G19" i="5"/>
  <c r="G20" i="5"/>
  <c r="G21" i="5"/>
  <c r="G23" i="5"/>
  <c r="G24" i="5"/>
  <c r="G25" i="5"/>
  <c r="G26" i="5"/>
  <c r="G27" i="5"/>
  <c r="G28" i="5"/>
  <c r="G29" i="5"/>
  <c r="G30" i="5"/>
  <c r="G31" i="5"/>
  <c r="G32" i="5"/>
  <c r="G33" i="5"/>
  <c r="G34" i="5"/>
  <c r="G35" i="5"/>
  <c r="G36" i="5"/>
  <c r="G37" i="5"/>
  <c r="G2" i="5" l="1"/>
  <c r="G3" i="7" l="1"/>
  <c r="G4" i="7"/>
  <c r="G5" i="7"/>
  <c r="G6" i="7"/>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22" i="5" l="1"/>
  <c r="AF191" i="2" l="1"/>
  <c r="AE12" i="2"/>
  <c r="AE72" i="2"/>
  <c r="AE18" i="2"/>
  <c r="AE30" i="2"/>
  <c r="AF172" i="2"/>
  <c r="AE17" i="2"/>
  <c r="AF18" i="2"/>
  <c r="AF30" i="2"/>
  <c r="AD12" i="2"/>
  <c r="AE5" i="2"/>
  <c r="AE53" i="2"/>
  <c r="AD5" i="2"/>
  <c r="AD9" i="2"/>
  <c r="AD13" i="2"/>
  <c r="AD17" i="2"/>
  <c r="AF196" i="2"/>
  <c r="AE9" i="2"/>
  <c r="AE191" i="2"/>
  <c r="AF12" i="2"/>
  <c r="AD18" i="2"/>
  <c r="AD30" i="2"/>
  <c r="AF72" i="2"/>
  <c r="AF13" i="2"/>
  <c r="AD72" i="2"/>
  <c r="AD172" i="2"/>
  <c r="AD196" i="2"/>
  <c r="Z6" i="2"/>
  <c r="Z10" i="2"/>
  <c r="Z22" i="2"/>
  <c r="Z30" i="2"/>
  <c r="Z38" i="2"/>
  <c r="Z42" i="2"/>
  <c r="Z46" i="2"/>
  <c r="Z50" i="2"/>
  <c r="Z58" i="2"/>
  <c r="Z62" i="2"/>
  <c r="Z66" i="2"/>
  <c r="AE13" i="2"/>
  <c r="AE172" i="2"/>
  <c r="AF17" i="2"/>
  <c r="AD53" i="2"/>
  <c r="Z15" i="2"/>
  <c r="Z19" i="2"/>
  <c r="Z23" i="2"/>
  <c r="Z27" i="2"/>
  <c r="Z35" i="2"/>
  <c r="Z39" i="2"/>
  <c r="AF5" i="2"/>
  <c r="AF53" i="2"/>
  <c r="Z4" i="2"/>
  <c r="Z12" i="2"/>
  <c r="Z16" i="2"/>
  <c r="Z20" i="2"/>
  <c r="Z24" i="2"/>
  <c r="Z32" i="2"/>
  <c r="Z36" i="2"/>
  <c r="Z40" i="2"/>
  <c r="Z44" i="2"/>
  <c r="Z48" i="2"/>
  <c r="Z52" i="2"/>
  <c r="Z60" i="2"/>
  <c r="Z68" i="2"/>
  <c r="Z25" i="2"/>
  <c r="Z41" i="2"/>
  <c r="Z49" i="2"/>
  <c r="Z65" i="2"/>
  <c r="Z76" i="2"/>
  <c r="Z80" i="2"/>
  <c r="Z84" i="2"/>
  <c r="Z88" i="2"/>
  <c r="Z96" i="2"/>
  <c r="Z112" i="2"/>
  <c r="Z136" i="2"/>
  <c r="Z140" i="2"/>
  <c r="Z144" i="2"/>
  <c r="Z152" i="2"/>
  <c r="Z160" i="2"/>
  <c r="Z172" i="2"/>
  <c r="Z176" i="2"/>
  <c r="Z188" i="2"/>
  <c r="Z196" i="2"/>
  <c r="Z208" i="2"/>
  <c r="Z212" i="2"/>
  <c r="Z216" i="2"/>
  <c r="Z220" i="2"/>
  <c r="Z224" i="2"/>
  <c r="Z228" i="2"/>
  <c r="Z236" i="2"/>
  <c r="Z240" i="2"/>
  <c r="Z260" i="2"/>
  <c r="Z264" i="2"/>
  <c r="Z268" i="2"/>
  <c r="AA4" i="2"/>
  <c r="AA12" i="2"/>
  <c r="AA16" i="2"/>
  <c r="AA20" i="2"/>
  <c r="AA24" i="2"/>
  <c r="AA32" i="2"/>
  <c r="AA36" i="2"/>
  <c r="AA40" i="2"/>
  <c r="AA44" i="2"/>
  <c r="AA48" i="2"/>
  <c r="AA52" i="2"/>
  <c r="AA60" i="2"/>
  <c r="AA68" i="2"/>
  <c r="AA76" i="2"/>
  <c r="AA80" i="2"/>
  <c r="AA84" i="2"/>
  <c r="AA88" i="2"/>
  <c r="AA96" i="2"/>
  <c r="AA112" i="2"/>
  <c r="AA136" i="2"/>
  <c r="AA140" i="2"/>
  <c r="AA144" i="2"/>
  <c r="AA152" i="2"/>
  <c r="AA160" i="2"/>
  <c r="AA172" i="2"/>
  <c r="AA176" i="2"/>
  <c r="AA188" i="2"/>
  <c r="AA196" i="2"/>
  <c r="AA208" i="2"/>
  <c r="AA212" i="2"/>
  <c r="AA216" i="2"/>
  <c r="AA220" i="2"/>
  <c r="AA224" i="2"/>
  <c r="AA228" i="2"/>
  <c r="AA236" i="2"/>
  <c r="AA240" i="2"/>
  <c r="AA260" i="2"/>
  <c r="AA264" i="2"/>
  <c r="AA268" i="2"/>
  <c r="AB4" i="2"/>
  <c r="AB12" i="2"/>
  <c r="AB16" i="2"/>
  <c r="AB20" i="2"/>
  <c r="AB24" i="2"/>
  <c r="AB32" i="2"/>
  <c r="AB36" i="2"/>
  <c r="AB40" i="2"/>
  <c r="AB44" i="2"/>
  <c r="AB48" i="2"/>
  <c r="AB52" i="2"/>
  <c r="AB60" i="2"/>
  <c r="AB68" i="2"/>
  <c r="AB76" i="2"/>
  <c r="AB80" i="2"/>
  <c r="AB84" i="2"/>
  <c r="AB88" i="2"/>
  <c r="AB96" i="2"/>
  <c r="AB112" i="2"/>
  <c r="AE196" i="2"/>
  <c r="Z13" i="2"/>
  <c r="Z29" i="2"/>
  <c r="Z43" i="2"/>
  <c r="Z59" i="2"/>
  <c r="Z77" i="2"/>
  <c r="Z81" i="2"/>
  <c r="Z85" i="2"/>
  <c r="Z89" i="2"/>
  <c r="Z101" i="2"/>
  <c r="Z109" i="2"/>
  <c r="Z113" i="2"/>
  <c r="Z121" i="2"/>
  <c r="Z133" i="2"/>
  <c r="Z137" i="2"/>
  <c r="Z145" i="2"/>
  <c r="Z149" i="2"/>
  <c r="Z185" i="2"/>
  <c r="Z193" i="2"/>
  <c r="Z209" i="2"/>
  <c r="Z221" i="2"/>
  <c r="Z233" i="2"/>
  <c r="Z237" i="2"/>
  <c r="Z249" i="2"/>
  <c r="Z261" i="2"/>
  <c r="Z265" i="2"/>
  <c r="Z269" i="2"/>
  <c r="AA13" i="2"/>
  <c r="AA17" i="2"/>
  <c r="AA21" i="2"/>
  <c r="AA25" i="2"/>
  <c r="AA29" i="2"/>
  <c r="AA33" i="2"/>
  <c r="AA37" i="2"/>
  <c r="AA41" i="2"/>
  <c r="AA45" i="2"/>
  <c r="AA49" i="2"/>
  <c r="AA53" i="2"/>
  <c r="AA61" i="2"/>
  <c r="AA65" i="2"/>
  <c r="AA69" i="2"/>
  <c r="AA77" i="2"/>
  <c r="AA81" i="2"/>
  <c r="AA85" i="2"/>
  <c r="AA89" i="2"/>
  <c r="AA101" i="2"/>
  <c r="AA109" i="2"/>
  <c r="AA113" i="2"/>
  <c r="AA121" i="2"/>
  <c r="AA133" i="2"/>
  <c r="AA137" i="2"/>
  <c r="AA145" i="2"/>
  <c r="AA149" i="2"/>
  <c r="AA185" i="2"/>
  <c r="AA193" i="2"/>
  <c r="AA209" i="2"/>
  <c r="AA221" i="2"/>
  <c r="AA233" i="2"/>
  <c r="AA237" i="2"/>
  <c r="AA249" i="2"/>
  <c r="AA261" i="2"/>
  <c r="AA265" i="2"/>
  <c r="AA269" i="2"/>
  <c r="AB13" i="2"/>
  <c r="AB17" i="2"/>
  <c r="AB21" i="2"/>
  <c r="AB25" i="2"/>
  <c r="AB29" i="2"/>
  <c r="AB33" i="2"/>
  <c r="AB37" i="2"/>
  <c r="AB41" i="2"/>
  <c r="AB45" i="2"/>
  <c r="AB49" i="2"/>
  <c r="AB53" i="2"/>
  <c r="AF9" i="2"/>
  <c r="AD191" i="2"/>
  <c r="Z17" i="2"/>
  <c r="Z33" i="2"/>
  <c r="Z45" i="2"/>
  <c r="Z53" i="2"/>
  <c r="Z61" i="2"/>
  <c r="Z69" i="2"/>
  <c r="Z74" i="2"/>
  <c r="Z82" i="2"/>
  <c r="Z86" i="2"/>
  <c r="Z90" i="2"/>
  <c r="Z94" i="2"/>
  <c r="Z110" i="2"/>
  <c r="Z114" i="2"/>
  <c r="Z118" i="2"/>
  <c r="Z130" i="2"/>
  <c r="Z138" i="2"/>
  <c r="Z142" i="2"/>
  <c r="Z150" i="2"/>
  <c r="Z154" i="2"/>
  <c r="Z170" i="2"/>
  <c r="Z178" i="2"/>
  <c r="Z182" i="2"/>
  <c r="Z186" i="2"/>
  <c r="Z194" i="2"/>
  <c r="Z202" i="2"/>
  <c r="Z210" i="2"/>
  <c r="Z214" i="2"/>
  <c r="Z218" i="2"/>
  <c r="Z222" i="2"/>
  <c r="Z230" i="2"/>
  <c r="Z242" i="2"/>
  <c r="Z246" i="2"/>
  <c r="Z250" i="2"/>
  <c r="Z258" i="2"/>
  <c r="Z262" i="2"/>
  <c r="Z266" i="2"/>
  <c r="AA6" i="2"/>
  <c r="AA10" i="2"/>
  <c r="AA22" i="2"/>
  <c r="AA30" i="2"/>
  <c r="AA38" i="2"/>
  <c r="AA42" i="2"/>
  <c r="AA46" i="2"/>
  <c r="AA50" i="2"/>
  <c r="AA58" i="2"/>
  <c r="AA62" i="2"/>
  <c r="AA66" i="2"/>
  <c r="AA74" i="2"/>
  <c r="AA82" i="2"/>
  <c r="AA86" i="2"/>
  <c r="AA90" i="2"/>
  <c r="AA94" i="2"/>
  <c r="AA110" i="2"/>
  <c r="AA114" i="2"/>
  <c r="AA118" i="2"/>
  <c r="AA130" i="2"/>
  <c r="AA138" i="2"/>
  <c r="AA142" i="2"/>
  <c r="AA150" i="2"/>
  <c r="AA154" i="2"/>
  <c r="AA170" i="2"/>
  <c r="AA178" i="2"/>
  <c r="AA182" i="2"/>
  <c r="AA186" i="2"/>
  <c r="AA194" i="2"/>
  <c r="AA202" i="2"/>
  <c r="AA210" i="2"/>
  <c r="AA214" i="2"/>
  <c r="AA218" i="2"/>
  <c r="AA222" i="2"/>
  <c r="AA230" i="2"/>
  <c r="AA242" i="2"/>
  <c r="AA246" i="2"/>
  <c r="AA250" i="2"/>
  <c r="AA258" i="2"/>
  <c r="AA262" i="2"/>
  <c r="AA266" i="2"/>
  <c r="AB6" i="2"/>
  <c r="AB10" i="2"/>
  <c r="AB22" i="2"/>
  <c r="AB30" i="2"/>
  <c r="AB38" i="2"/>
  <c r="AB42" i="2"/>
  <c r="AB46" i="2"/>
  <c r="AB50" i="2"/>
  <c r="AB58" i="2"/>
  <c r="AB62" i="2"/>
  <c r="AB66" i="2"/>
  <c r="Z37" i="2"/>
  <c r="Z71" i="2"/>
  <c r="Z87" i="2"/>
  <c r="Z135" i="2"/>
  <c r="Z183" i="2"/>
  <c r="Z199" i="2"/>
  <c r="Z215" i="2"/>
  <c r="Z231" i="2"/>
  <c r="Z263" i="2"/>
  <c r="AA27" i="2"/>
  <c r="AA43" i="2"/>
  <c r="AA59" i="2"/>
  <c r="AA75" i="2"/>
  <c r="AA107" i="2"/>
  <c r="AA123" i="2"/>
  <c r="AA187" i="2"/>
  <c r="AA219" i="2"/>
  <c r="AA267" i="2"/>
  <c r="AB15" i="2"/>
  <c r="AB61" i="2"/>
  <c r="AB69" i="2"/>
  <c r="AB75" i="2"/>
  <c r="AB81" i="2"/>
  <c r="AB86" i="2"/>
  <c r="AB107" i="2"/>
  <c r="AB113" i="2"/>
  <c r="AB121" i="2"/>
  <c r="AB133" i="2"/>
  <c r="AB137" i="2"/>
  <c r="AB145" i="2"/>
  <c r="AB149" i="2"/>
  <c r="AB185" i="2"/>
  <c r="AB193" i="2"/>
  <c r="AB209" i="2"/>
  <c r="AB221" i="2"/>
  <c r="AB233" i="2"/>
  <c r="AB237" i="2"/>
  <c r="AB249" i="2"/>
  <c r="AB261" i="2"/>
  <c r="AB265" i="2"/>
  <c r="AB269" i="2"/>
  <c r="AB263" i="2"/>
  <c r="Z99" i="2"/>
  <c r="Z179" i="2"/>
  <c r="Z227" i="2"/>
  <c r="AA55" i="2"/>
  <c r="AA231" i="2"/>
  <c r="AB59" i="2"/>
  <c r="AB79" i="2"/>
  <c r="AB140" i="2"/>
  <c r="AB216" i="2"/>
  <c r="AB268" i="2"/>
  <c r="Z75" i="2"/>
  <c r="Z107" i="2"/>
  <c r="Z123" i="2"/>
  <c r="Z187" i="2"/>
  <c r="Z219" i="2"/>
  <c r="Z267" i="2"/>
  <c r="AA15" i="2"/>
  <c r="AA63" i="2"/>
  <c r="AA79" i="2"/>
  <c r="AA111" i="2"/>
  <c r="AA143" i="2"/>
  <c r="AA207" i="2"/>
  <c r="AA3" i="2"/>
  <c r="AB19" i="2"/>
  <c r="AB35" i="2"/>
  <c r="AB63" i="2"/>
  <c r="AB71" i="2"/>
  <c r="AB77" i="2"/>
  <c r="AB82" i="2"/>
  <c r="AB87" i="2"/>
  <c r="AB109" i="2"/>
  <c r="AB114" i="2"/>
  <c r="AB118" i="2"/>
  <c r="AB130" i="2"/>
  <c r="AB138" i="2"/>
  <c r="AB142" i="2"/>
  <c r="AB150" i="2"/>
  <c r="AB154" i="2"/>
  <c r="AB170" i="2"/>
  <c r="AB178" i="2"/>
  <c r="AB182" i="2"/>
  <c r="AB186" i="2"/>
  <c r="AB194" i="2"/>
  <c r="AB202" i="2"/>
  <c r="AB210" i="2"/>
  <c r="AB214" i="2"/>
  <c r="AB218" i="2"/>
  <c r="AB222" i="2"/>
  <c r="AB230" i="2"/>
  <c r="AB242" i="2"/>
  <c r="AB246" i="2"/>
  <c r="AB250" i="2"/>
  <c r="AB258" i="2"/>
  <c r="AB262" i="2"/>
  <c r="AB266" i="2"/>
  <c r="AB267" i="2"/>
  <c r="Z21" i="2"/>
  <c r="Z83" i="2"/>
  <c r="Z131" i="2"/>
  <c r="Z211" i="2"/>
  <c r="AA39" i="2"/>
  <c r="AA87" i="2"/>
  <c r="AA135" i="2"/>
  <c r="AA183" i="2"/>
  <c r="AA215" i="2"/>
  <c r="AA263" i="2"/>
  <c r="AB43" i="2"/>
  <c r="AB74" i="2"/>
  <c r="AB85" i="2"/>
  <c r="AB144" i="2"/>
  <c r="AB152" i="2"/>
  <c r="AB176" i="2"/>
  <c r="AB188" i="2"/>
  <c r="AB212" i="2"/>
  <c r="AB224" i="2"/>
  <c r="AB236" i="2"/>
  <c r="AB260" i="2"/>
  <c r="Z55" i="2"/>
  <c r="Z79" i="2"/>
  <c r="Z111" i="2"/>
  <c r="Z143" i="2"/>
  <c r="Z207" i="2"/>
  <c r="Z3" i="2"/>
  <c r="AA19" i="2"/>
  <c r="AA35" i="2"/>
  <c r="AA83" i="2"/>
  <c r="AA99" i="2"/>
  <c r="AA131" i="2"/>
  <c r="AA179" i="2"/>
  <c r="AA195" i="2"/>
  <c r="AA211" i="2"/>
  <c r="AA227" i="2"/>
  <c r="AA243" i="2"/>
  <c r="AB23" i="2"/>
  <c r="AB39" i="2"/>
  <c r="AB55" i="2"/>
  <c r="AB65" i="2"/>
  <c r="AB83" i="2"/>
  <c r="AB89" i="2"/>
  <c r="AB94" i="2"/>
  <c r="AB99" i="2"/>
  <c r="AB110" i="2"/>
  <c r="AB123" i="2"/>
  <c r="AB131" i="2"/>
  <c r="AB135" i="2"/>
  <c r="AB143" i="2"/>
  <c r="AB179" i="2"/>
  <c r="AB183" i="2"/>
  <c r="AB187" i="2"/>
  <c r="AB195" i="2"/>
  <c r="AB199" i="2"/>
  <c r="AB207" i="2"/>
  <c r="AB211" i="2"/>
  <c r="AB215" i="2"/>
  <c r="AB219" i="2"/>
  <c r="AB227" i="2"/>
  <c r="AB231" i="2"/>
  <c r="AB243" i="2"/>
  <c r="AB3" i="2"/>
  <c r="Z63" i="2"/>
  <c r="Z195" i="2"/>
  <c r="Z243" i="2"/>
  <c r="AA23" i="2"/>
  <c r="AA71" i="2"/>
  <c r="AA199" i="2"/>
  <c r="AB27" i="2"/>
  <c r="AB90" i="2"/>
  <c r="AB101" i="2"/>
  <c r="AB111" i="2"/>
  <c r="AB136" i="2"/>
  <c r="AB160" i="2"/>
  <c r="AB172" i="2"/>
  <c r="AB196" i="2"/>
  <c r="AB208" i="2"/>
  <c r="AB220" i="2"/>
  <c r="AB228" i="2"/>
  <c r="AB240" i="2"/>
  <c r="AB264" i="2"/>
  <c r="W269" i="2" l="1"/>
  <c r="AF54" i="2" l="1"/>
  <c r="AF70" i="2"/>
  <c r="AF86" i="2"/>
  <c r="AF102" i="2"/>
  <c r="AF118" i="2"/>
  <c r="AF134" i="2"/>
  <c r="AF150" i="2"/>
  <c r="AF166" i="2"/>
  <c r="AF182" i="2"/>
  <c r="AF198" i="2"/>
  <c r="AF214" i="2"/>
  <c r="AF230" i="2"/>
  <c r="AF246" i="2"/>
  <c r="AF262" i="2"/>
  <c r="AE11" i="2"/>
  <c r="AE27" i="2"/>
  <c r="AE43" i="2"/>
  <c r="AE59" i="2"/>
  <c r="AE75" i="2"/>
  <c r="AE91" i="2"/>
  <c r="AE107" i="2"/>
  <c r="AE123" i="2"/>
  <c r="AF67" i="2"/>
  <c r="AF83" i="2"/>
  <c r="AF99" i="2"/>
  <c r="AF115" i="2"/>
  <c r="AF131" i="2"/>
  <c r="AF147" i="2"/>
  <c r="AF163" i="2"/>
  <c r="AF179" i="2"/>
  <c r="AF195" i="2"/>
  <c r="AF211" i="2"/>
  <c r="AF227" i="2"/>
  <c r="AF243" i="2"/>
  <c r="AF259" i="2"/>
  <c r="AE8" i="2"/>
  <c r="AE24" i="2"/>
  <c r="AE40" i="2"/>
  <c r="AE56" i="2"/>
  <c r="AE88" i="2"/>
  <c r="AE104" i="2"/>
  <c r="AF65" i="2"/>
  <c r="AF81" i="2"/>
  <c r="AF97" i="2"/>
  <c r="AF113" i="2"/>
  <c r="AF129" i="2"/>
  <c r="AF145" i="2"/>
  <c r="AF161" i="2"/>
  <c r="AF177" i="2"/>
  <c r="AF193" i="2"/>
  <c r="AF209" i="2"/>
  <c r="AF225" i="2"/>
  <c r="AF241" i="2"/>
  <c r="AF257" i="2"/>
  <c r="AE6" i="2"/>
  <c r="AE22" i="2"/>
  <c r="AE38" i="2"/>
  <c r="AE54" i="2"/>
  <c r="AE70" i="2"/>
  <c r="AE86" i="2"/>
  <c r="AE102" i="2"/>
  <c r="AE118" i="2"/>
  <c r="AF92" i="2"/>
  <c r="AF156" i="2"/>
  <c r="AF220" i="2"/>
  <c r="AE81" i="2"/>
  <c r="AE125" i="2"/>
  <c r="AE141" i="2"/>
  <c r="AE157" i="2"/>
  <c r="AE173" i="2"/>
  <c r="AE189" i="2"/>
  <c r="AE205" i="2"/>
  <c r="AE221" i="2"/>
  <c r="AE237" i="2"/>
  <c r="AE253" i="2"/>
  <c r="AE269" i="2"/>
  <c r="AF34" i="2"/>
  <c r="AF50" i="2"/>
  <c r="AD16" i="2"/>
  <c r="AD32" i="2"/>
  <c r="AD48" i="2"/>
  <c r="AF58" i="2"/>
  <c r="AF74" i="2"/>
  <c r="AF90" i="2"/>
  <c r="AF106" i="2"/>
  <c r="AF122" i="2"/>
  <c r="AF138" i="2"/>
  <c r="AF154" i="2"/>
  <c r="AF170" i="2"/>
  <c r="AF186" i="2"/>
  <c r="AF202" i="2"/>
  <c r="AF218" i="2"/>
  <c r="AF234" i="2"/>
  <c r="AF250" i="2"/>
  <c r="AF266" i="2"/>
  <c r="AE15" i="2"/>
  <c r="AE31" i="2"/>
  <c r="AE47" i="2"/>
  <c r="AE63" i="2"/>
  <c r="AE79" i="2"/>
  <c r="AE95" i="2"/>
  <c r="AE111" i="2"/>
  <c r="AF55" i="2"/>
  <c r="AF71" i="2"/>
  <c r="AF87" i="2"/>
  <c r="AF103" i="2"/>
  <c r="AF119" i="2"/>
  <c r="AF135" i="2"/>
  <c r="AF151" i="2"/>
  <c r="AF167" i="2"/>
  <c r="AF183" i="2"/>
  <c r="AF199" i="2"/>
  <c r="AF215" i="2"/>
  <c r="AF231" i="2"/>
  <c r="AF247" i="2"/>
  <c r="AF263" i="2"/>
  <c r="AE28" i="2"/>
  <c r="AE44" i="2"/>
  <c r="AE60" i="2"/>
  <c r="AE76" i="2"/>
  <c r="AE92" i="2"/>
  <c r="AF56" i="2"/>
  <c r="AF69" i="2"/>
  <c r="AF85" i="2"/>
  <c r="AF101" i="2"/>
  <c r="AF117" i="2"/>
  <c r="AF133" i="2"/>
  <c r="AF149" i="2"/>
  <c r="AF165" i="2"/>
  <c r="AF181" i="2"/>
  <c r="AF197" i="2"/>
  <c r="AF213" i="2"/>
  <c r="AF229" i="2"/>
  <c r="AF245" i="2"/>
  <c r="AF261" i="2"/>
  <c r="AE10" i="2"/>
  <c r="AE26" i="2"/>
  <c r="AE42" i="2"/>
  <c r="AE58" i="2"/>
  <c r="AE74" i="2"/>
  <c r="AE90" i="2"/>
  <c r="AE106" i="2"/>
  <c r="AE122" i="2"/>
  <c r="AF108" i="2"/>
  <c r="AF236" i="2"/>
  <c r="AE33" i="2"/>
  <c r="AE97" i="2"/>
  <c r="AE129" i="2"/>
  <c r="AE145" i="2"/>
  <c r="AE161" i="2"/>
  <c r="AE177" i="2"/>
  <c r="AE193" i="2"/>
  <c r="AF62" i="2"/>
  <c r="AF78" i="2"/>
  <c r="AF94" i="2"/>
  <c r="AF110" i="2"/>
  <c r="AF126" i="2"/>
  <c r="AF142" i="2"/>
  <c r="AF158" i="2"/>
  <c r="AF174" i="2"/>
  <c r="AF190" i="2"/>
  <c r="AF206" i="2"/>
  <c r="AF222" i="2"/>
  <c r="AF238" i="2"/>
  <c r="AF254" i="2"/>
  <c r="AF270" i="2"/>
  <c r="AE19" i="2"/>
  <c r="AE35" i="2"/>
  <c r="AE51" i="2"/>
  <c r="AE67" i="2"/>
  <c r="AE83" i="2"/>
  <c r="AE99" i="2"/>
  <c r="AE115" i="2"/>
  <c r="AF59" i="2"/>
  <c r="AF75" i="2"/>
  <c r="AF91" i="2"/>
  <c r="AF107" i="2"/>
  <c r="AF123" i="2"/>
  <c r="AF139" i="2"/>
  <c r="AF155" i="2"/>
  <c r="AF171" i="2"/>
  <c r="AF187" i="2"/>
  <c r="AF203" i="2"/>
  <c r="AF219" i="2"/>
  <c r="AF235" i="2"/>
  <c r="AF251" i="2"/>
  <c r="AF267" i="2"/>
  <c r="AE16" i="2"/>
  <c r="AE32" i="2"/>
  <c r="AE48" i="2"/>
  <c r="AE64" i="2"/>
  <c r="AE80" i="2"/>
  <c r="AE96" i="2"/>
  <c r="AF57" i="2"/>
  <c r="AF73" i="2"/>
  <c r="AF89" i="2"/>
  <c r="AF105" i="2"/>
  <c r="AF121" i="2"/>
  <c r="AF137" i="2"/>
  <c r="AF153" i="2"/>
  <c r="AF169" i="2"/>
  <c r="AF185" i="2"/>
  <c r="AF201" i="2"/>
  <c r="AF217" i="2"/>
  <c r="AF233" i="2"/>
  <c r="AF249" i="2"/>
  <c r="AF265" i="2"/>
  <c r="AE14" i="2"/>
  <c r="AE46" i="2"/>
  <c r="AE62" i="2"/>
  <c r="AE78" i="2"/>
  <c r="AE94" i="2"/>
  <c r="AE110" i="2"/>
  <c r="AF60" i="2"/>
  <c r="AF124" i="2"/>
  <c r="AF188" i="2"/>
  <c r="AF252" i="2"/>
  <c r="AE49" i="2"/>
  <c r="AE109" i="2"/>
  <c r="AE133" i="2"/>
  <c r="AE149" i="2"/>
  <c r="AE165" i="2"/>
  <c r="AE181" i="2"/>
  <c r="AE197" i="2"/>
  <c r="AE213" i="2"/>
  <c r="AE229" i="2"/>
  <c r="AE245" i="2"/>
  <c r="AE261" i="2"/>
  <c r="AF10" i="2"/>
  <c r="AF26" i="2"/>
  <c r="AF42" i="2"/>
  <c r="AD8" i="2"/>
  <c r="AD24" i="2"/>
  <c r="AD40" i="2"/>
  <c r="AD56" i="2"/>
  <c r="AF96" i="2"/>
  <c r="AF160" i="2"/>
  <c r="AF224" i="2"/>
  <c r="AE21" i="2"/>
  <c r="AE85" i="2"/>
  <c r="AE126" i="2"/>
  <c r="AF66" i="2"/>
  <c r="AF82" i="2"/>
  <c r="AF98" i="2"/>
  <c r="AF114" i="2"/>
  <c r="AF130" i="2"/>
  <c r="AF146" i="2"/>
  <c r="AF162" i="2"/>
  <c r="AF178" i="2"/>
  <c r="AF194" i="2"/>
  <c r="AF210" i="2"/>
  <c r="AF226" i="2"/>
  <c r="AF242" i="2"/>
  <c r="AF258" i="2"/>
  <c r="AE7" i="2"/>
  <c r="AE23" i="2"/>
  <c r="AE39" i="2"/>
  <c r="AE55" i="2"/>
  <c r="AE71" i="2"/>
  <c r="AE87" i="2"/>
  <c r="AE103" i="2"/>
  <c r="AE119" i="2"/>
  <c r="AF63" i="2"/>
  <c r="AF79" i="2"/>
  <c r="AF95" i="2"/>
  <c r="AF111" i="2"/>
  <c r="AF127" i="2"/>
  <c r="AF143" i="2"/>
  <c r="AF159" i="2"/>
  <c r="AF175" i="2"/>
  <c r="AF207" i="2"/>
  <c r="AF223" i="2"/>
  <c r="AF239" i="2"/>
  <c r="AF255" i="2"/>
  <c r="AE4" i="2"/>
  <c r="AE20" i="2"/>
  <c r="AE36" i="2"/>
  <c r="AE52" i="2"/>
  <c r="AE68" i="2"/>
  <c r="AE84" i="2"/>
  <c r="AE100" i="2"/>
  <c r="AF61" i="2"/>
  <c r="AF77" i="2"/>
  <c r="AF93" i="2"/>
  <c r="AF109" i="2"/>
  <c r="AF125" i="2"/>
  <c r="AF141" i="2"/>
  <c r="AF157" i="2"/>
  <c r="AF173" i="2"/>
  <c r="AF189" i="2"/>
  <c r="AF205" i="2"/>
  <c r="AF221" i="2"/>
  <c r="AF237" i="2"/>
  <c r="AF253" i="2"/>
  <c r="AF269" i="2"/>
  <c r="AE34" i="2"/>
  <c r="AE50" i="2"/>
  <c r="AE66" i="2"/>
  <c r="AE82" i="2"/>
  <c r="AE98" i="2"/>
  <c r="AE114" i="2"/>
  <c r="AF76" i="2"/>
  <c r="AF140" i="2"/>
  <c r="AF204" i="2"/>
  <c r="AF268" i="2"/>
  <c r="AE65" i="2"/>
  <c r="AE117" i="2"/>
  <c r="AE137" i="2"/>
  <c r="AE153" i="2"/>
  <c r="AE169" i="2"/>
  <c r="AE185" i="2"/>
  <c r="AE201" i="2"/>
  <c r="AE217" i="2"/>
  <c r="AE233" i="2"/>
  <c r="AE249" i="2"/>
  <c r="AE265" i="2"/>
  <c r="AF14" i="2"/>
  <c r="AF46" i="2"/>
  <c r="AD28" i="2"/>
  <c r="AD44" i="2"/>
  <c r="AD60" i="2"/>
  <c r="AF112" i="2"/>
  <c r="AF176" i="2"/>
  <c r="AF240" i="2"/>
  <c r="AE37" i="2"/>
  <c r="AE101" i="2"/>
  <c r="AE225" i="2"/>
  <c r="AD4" i="2"/>
  <c r="AD52" i="2"/>
  <c r="AF144" i="2"/>
  <c r="AE120" i="2"/>
  <c r="AE142" i="2"/>
  <c r="AE158" i="2"/>
  <c r="AE174" i="2"/>
  <c r="AE190" i="2"/>
  <c r="AE206" i="2"/>
  <c r="AE222" i="2"/>
  <c r="AE238" i="2"/>
  <c r="AE254" i="2"/>
  <c r="AE270" i="2"/>
  <c r="AF19" i="2"/>
  <c r="AF35" i="2"/>
  <c r="AF51" i="2"/>
  <c r="AD33" i="2"/>
  <c r="AF84" i="2"/>
  <c r="AF148" i="2"/>
  <c r="AF212" i="2"/>
  <c r="AE73" i="2"/>
  <c r="AE121" i="2"/>
  <c r="AE139" i="2"/>
  <c r="AE155" i="2"/>
  <c r="AE171" i="2"/>
  <c r="AE187" i="2"/>
  <c r="AE203" i="2"/>
  <c r="AE219" i="2"/>
  <c r="AE235" i="2"/>
  <c r="AE251" i="2"/>
  <c r="AE267" i="2"/>
  <c r="AF16" i="2"/>
  <c r="AF32" i="2"/>
  <c r="AF48" i="2"/>
  <c r="AD14" i="2"/>
  <c r="AD46" i="2"/>
  <c r="AE61" i="2"/>
  <c r="AE168" i="2"/>
  <c r="AE232" i="2"/>
  <c r="AF29" i="2"/>
  <c r="AD43" i="2"/>
  <c r="AD68" i="2"/>
  <c r="AD84" i="2"/>
  <c r="AD100" i="2"/>
  <c r="AD116" i="2"/>
  <c r="AD132" i="2"/>
  <c r="AD148" i="2"/>
  <c r="AD164" i="2"/>
  <c r="AD180" i="2"/>
  <c r="AD212" i="2"/>
  <c r="AD228" i="2"/>
  <c r="AD244" i="2"/>
  <c r="AD260" i="2"/>
  <c r="Z54" i="2"/>
  <c r="Z70" i="2"/>
  <c r="AE156" i="2"/>
  <c r="AE220" i="2"/>
  <c r="AD31" i="2"/>
  <c r="AD65" i="2"/>
  <c r="AD81" i="2"/>
  <c r="AD97" i="2"/>
  <c r="AD113" i="2"/>
  <c r="AD129" i="2"/>
  <c r="AD145" i="2"/>
  <c r="AD161" i="2"/>
  <c r="AD177" i="2"/>
  <c r="AD193" i="2"/>
  <c r="AD209" i="2"/>
  <c r="AD225" i="2"/>
  <c r="AD241" i="2"/>
  <c r="AD257" i="2"/>
  <c r="AF3" i="2"/>
  <c r="AF232" i="2"/>
  <c r="AE144" i="2"/>
  <c r="AE208" i="2"/>
  <c r="AD19" i="2"/>
  <c r="AD62" i="2"/>
  <c r="AD78" i="2"/>
  <c r="AD94" i="2"/>
  <c r="AD110" i="2"/>
  <c r="AD126" i="2"/>
  <c r="AD142" i="2"/>
  <c r="AD158" i="2"/>
  <c r="AD174" i="2"/>
  <c r="AD190" i="2"/>
  <c r="AD206" i="2"/>
  <c r="AD222" i="2"/>
  <c r="AD238" i="2"/>
  <c r="AD254" i="2"/>
  <c r="AD270" i="2"/>
  <c r="Z64" i="2"/>
  <c r="AE180" i="2"/>
  <c r="AD71" i="2"/>
  <c r="AD135" i="2"/>
  <c r="AD199" i="2"/>
  <c r="AD263" i="2"/>
  <c r="Z92" i="2"/>
  <c r="Z108" i="2"/>
  <c r="Z124" i="2"/>
  <c r="Z156" i="2"/>
  <c r="Z204" i="2"/>
  <c r="Z252" i="2"/>
  <c r="AA64" i="2"/>
  <c r="AA128" i="2"/>
  <c r="AA192" i="2"/>
  <c r="AA256" i="2"/>
  <c r="AB100" i="2"/>
  <c r="AF184" i="2"/>
  <c r="AD7" i="2"/>
  <c r="AD107" i="2"/>
  <c r="AD171" i="2"/>
  <c r="AD235" i="2"/>
  <c r="Z67" i="2"/>
  <c r="Z117" i="2"/>
  <c r="Z165" i="2"/>
  <c r="Z181" i="2"/>
  <c r="Z197" i="2"/>
  <c r="Z213" i="2"/>
  <c r="Z229" i="2"/>
  <c r="Z245" i="2"/>
  <c r="AA9" i="2"/>
  <c r="AA57" i="2"/>
  <c r="AA73" i="2"/>
  <c r="AA105" i="2"/>
  <c r="AA153" i="2"/>
  <c r="AA169" i="2"/>
  <c r="AA201" i="2"/>
  <c r="AA217" i="2"/>
  <c r="AF248" i="2"/>
  <c r="AD23" i="2"/>
  <c r="AD111" i="2"/>
  <c r="AD175" i="2"/>
  <c r="AD239" i="2"/>
  <c r="AE241" i="2"/>
  <c r="AF22" i="2"/>
  <c r="AF64" i="2"/>
  <c r="AF192" i="2"/>
  <c r="AE130" i="2"/>
  <c r="AE146" i="2"/>
  <c r="AE162" i="2"/>
  <c r="AE178" i="2"/>
  <c r="AE194" i="2"/>
  <c r="AE210" i="2"/>
  <c r="AE226" i="2"/>
  <c r="AE242" i="2"/>
  <c r="AE258" i="2"/>
  <c r="AF7" i="2"/>
  <c r="AF23" i="2"/>
  <c r="AF39" i="2"/>
  <c r="AD21" i="2"/>
  <c r="AD37" i="2"/>
  <c r="AF100" i="2"/>
  <c r="AF164" i="2"/>
  <c r="AF228" i="2"/>
  <c r="AE25" i="2"/>
  <c r="AE89" i="2"/>
  <c r="AE127" i="2"/>
  <c r="AE143" i="2"/>
  <c r="AE159" i="2"/>
  <c r="AE175" i="2"/>
  <c r="AE207" i="2"/>
  <c r="AE223" i="2"/>
  <c r="AE239" i="2"/>
  <c r="AE255" i="2"/>
  <c r="AF4" i="2"/>
  <c r="AF20" i="2"/>
  <c r="AF36" i="2"/>
  <c r="AF52" i="2"/>
  <c r="AD34" i="2"/>
  <c r="AD50" i="2"/>
  <c r="AF136" i="2"/>
  <c r="AE116" i="2"/>
  <c r="AE184" i="2"/>
  <c r="AE248" i="2"/>
  <c r="AF45" i="2"/>
  <c r="AD51" i="2"/>
  <c r="AD88" i="2"/>
  <c r="AD104" i="2"/>
  <c r="AD120" i="2"/>
  <c r="AD136" i="2"/>
  <c r="AD152" i="2"/>
  <c r="AD168" i="2"/>
  <c r="AD184" i="2"/>
  <c r="AD200" i="2"/>
  <c r="AD216" i="2"/>
  <c r="AD232" i="2"/>
  <c r="AD248" i="2"/>
  <c r="AD264" i="2"/>
  <c r="Z26" i="2"/>
  <c r="AF88" i="2"/>
  <c r="AE77" i="2"/>
  <c r="AE236" i="2"/>
  <c r="AF33" i="2"/>
  <c r="AD45" i="2"/>
  <c r="AD69" i="2"/>
  <c r="AD85" i="2"/>
  <c r="AD101" i="2"/>
  <c r="AD117" i="2"/>
  <c r="AD133" i="2"/>
  <c r="AD149" i="2"/>
  <c r="AD165" i="2"/>
  <c r="AD181" i="2"/>
  <c r="AD197" i="2"/>
  <c r="AD213" i="2"/>
  <c r="AD229" i="2"/>
  <c r="AD245" i="2"/>
  <c r="AD261" i="2"/>
  <c r="Z7" i="2"/>
  <c r="AE29" i="2"/>
  <c r="AE160" i="2"/>
  <c r="AE224" i="2"/>
  <c r="AF21" i="2"/>
  <c r="AD35" i="2"/>
  <c r="AD66" i="2"/>
  <c r="AD82" i="2"/>
  <c r="AD98" i="2"/>
  <c r="AD114" i="2"/>
  <c r="AD130" i="2"/>
  <c r="AD146" i="2"/>
  <c r="AD162" i="2"/>
  <c r="AD178" i="2"/>
  <c r="AD194" i="2"/>
  <c r="AD210" i="2"/>
  <c r="AD226" i="2"/>
  <c r="AD242" i="2"/>
  <c r="AD258" i="2"/>
  <c r="AE244" i="2"/>
  <c r="AD87" i="2"/>
  <c r="AD151" i="2"/>
  <c r="AD215" i="2"/>
  <c r="Z9" i="2"/>
  <c r="Z57" i="2"/>
  <c r="Z128" i="2"/>
  <c r="Z192" i="2"/>
  <c r="Z256" i="2"/>
  <c r="AA100" i="2"/>
  <c r="AA116" i="2"/>
  <c r="AA132" i="2"/>
  <c r="AA148" i="2"/>
  <c r="AA164" i="2"/>
  <c r="AA180" i="2"/>
  <c r="AA244" i="2"/>
  <c r="AB8" i="2"/>
  <c r="AB56" i="2"/>
  <c r="AB72" i="2"/>
  <c r="AB104" i="2"/>
  <c r="AE132" i="2"/>
  <c r="AD57" i="2"/>
  <c r="AD123" i="2"/>
  <c r="AD187" i="2"/>
  <c r="AD251" i="2"/>
  <c r="Z73" i="2"/>
  <c r="Z105" i="2"/>
  <c r="Z153" i="2"/>
  <c r="Z169" i="2"/>
  <c r="Z201" i="2"/>
  <c r="Z217" i="2"/>
  <c r="AA93" i="2"/>
  <c r="AA125" i="2"/>
  <c r="AA141" i="2"/>
  <c r="AA157" i="2"/>
  <c r="AA173" i="2"/>
  <c r="AA189" i="2"/>
  <c r="AA205" i="2"/>
  <c r="AA253" i="2"/>
  <c r="AE148" i="2"/>
  <c r="AD63" i="2"/>
  <c r="AD127" i="2"/>
  <c r="AD255" i="2"/>
  <c r="Z106" i="2"/>
  <c r="Z122" i="2"/>
  <c r="Z234" i="2"/>
  <c r="AA14" i="2"/>
  <c r="AA78" i="2"/>
  <c r="AA126" i="2"/>
  <c r="AA158" i="2"/>
  <c r="AA174" i="2"/>
  <c r="AA190" i="2"/>
  <c r="AA206" i="2"/>
  <c r="AA238" i="2"/>
  <c r="AA254" i="2"/>
  <c r="AA270" i="2"/>
  <c r="AB18" i="2"/>
  <c r="AB34" i="2"/>
  <c r="AD115" i="2"/>
  <c r="AA251" i="2"/>
  <c r="AB47" i="2"/>
  <c r="AB102" i="2"/>
  <c r="AB153" i="2"/>
  <c r="AB169" i="2"/>
  <c r="AB201" i="2"/>
  <c r="AB217" i="2"/>
  <c r="AB11" i="2"/>
  <c r="AB116" i="2"/>
  <c r="AB168" i="2"/>
  <c r="AD195" i="2"/>
  <c r="AE257" i="2"/>
  <c r="AD20" i="2"/>
  <c r="AF80" i="2"/>
  <c r="AF208" i="2"/>
  <c r="AE69" i="2"/>
  <c r="AE134" i="2"/>
  <c r="AE150" i="2"/>
  <c r="AE166" i="2"/>
  <c r="AE182" i="2"/>
  <c r="AE198" i="2"/>
  <c r="AE214" i="2"/>
  <c r="AE230" i="2"/>
  <c r="AE246" i="2"/>
  <c r="AE262" i="2"/>
  <c r="AF11" i="2"/>
  <c r="AF27" i="2"/>
  <c r="AF43" i="2"/>
  <c r="AD25" i="2"/>
  <c r="AD41" i="2"/>
  <c r="AF116" i="2"/>
  <c r="AF180" i="2"/>
  <c r="AF244" i="2"/>
  <c r="AE41" i="2"/>
  <c r="AE105" i="2"/>
  <c r="AE131" i="2"/>
  <c r="AE147" i="2"/>
  <c r="AE163" i="2"/>
  <c r="AE179" i="2"/>
  <c r="AE195" i="2"/>
  <c r="AE211" i="2"/>
  <c r="AE227" i="2"/>
  <c r="AE243" i="2"/>
  <c r="AE259" i="2"/>
  <c r="AF8" i="2"/>
  <c r="AF24" i="2"/>
  <c r="AF40" i="2"/>
  <c r="AD6" i="2"/>
  <c r="AD22" i="2"/>
  <c r="AD38" i="2"/>
  <c r="AD54" i="2"/>
  <c r="AF200" i="2"/>
  <c r="AE136" i="2"/>
  <c r="AE200" i="2"/>
  <c r="AE264" i="2"/>
  <c r="AD11" i="2"/>
  <c r="AD59" i="2"/>
  <c r="AD76" i="2"/>
  <c r="AD92" i="2"/>
  <c r="AD108" i="2"/>
  <c r="AD124" i="2"/>
  <c r="AD140" i="2"/>
  <c r="AD156" i="2"/>
  <c r="AD188" i="2"/>
  <c r="AD204" i="2"/>
  <c r="AD220" i="2"/>
  <c r="AD236" i="2"/>
  <c r="AD252" i="2"/>
  <c r="AD268" i="2"/>
  <c r="Z14" i="2"/>
  <c r="AF152" i="2"/>
  <c r="AE124" i="2"/>
  <c r="AE188" i="2"/>
  <c r="AE252" i="2"/>
  <c r="AF49" i="2"/>
  <c r="AD73" i="2"/>
  <c r="AD89" i="2"/>
  <c r="AD105" i="2"/>
  <c r="AD121" i="2"/>
  <c r="AD137" i="2"/>
  <c r="AD153" i="2"/>
  <c r="AD169" i="2"/>
  <c r="AD185" i="2"/>
  <c r="AD201" i="2"/>
  <c r="AD217" i="2"/>
  <c r="AD233" i="2"/>
  <c r="AD249" i="2"/>
  <c r="AD265" i="2"/>
  <c r="Z11" i="2"/>
  <c r="AF104" i="2"/>
  <c r="AE93" i="2"/>
  <c r="AE176" i="2"/>
  <c r="AE240" i="2"/>
  <c r="AF37" i="2"/>
  <c r="AD47" i="2"/>
  <c r="AD70" i="2"/>
  <c r="AD86" i="2"/>
  <c r="AD102" i="2"/>
  <c r="AD118" i="2"/>
  <c r="AD134" i="2"/>
  <c r="AD150" i="2"/>
  <c r="AD166" i="2"/>
  <c r="AD182" i="2"/>
  <c r="AD198" i="2"/>
  <c r="AD214" i="2"/>
  <c r="AD230" i="2"/>
  <c r="AD246" i="2"/>
  <c r="AD262" i="2"/>
  <c r="Z8" i="2"/>
  <c r="Z56" i="2"/>
  <c r="AF120" i="2"/>
  <c r="AF41" i="2"/>
  <c r="AD103" i="2"/>
  <c r="AD167" i="2"/>
  <c r="AD231" i="2"/>
  <c r="Z100" i="2"/>
  <c r="Z116" i="2"/>
  <c r="Z132" i="2"/>
  <c r="Z148" i="2"/>
  <c r="Z164" i="2"/>
  <c r="Z180" i="2"/>
  <c r="Z244" i="2"/>
  <c r="AA8" i="2"/>
  <c r="AA56" i="2"/>
  <c r="AA72" i="2"/>
  <c r="AA104" i="2"/>
  <c r="AA120" i="2"/>
  <c r="AA168" i="2"/>
  <c r="AA184" i="2"/>
  <c r="AA200" i="2"/>
  <c r="AA232" i="2"/>
  <c r="AA248" i="2"/>
  <c r="AB28" i="2"/>
  <c r="AB92" i="2"/>
  <c r="AB108" i="2"/>
  <c r="AD75" i="2"/>
  <c r="AD139" i="2"/>
  <c r="AD203" i="2"/>
  <c r="AD267" i="2"/>
  <c r="Z51" i="2"/>
  <c r="Z93" i="2"/>
  <c r="Z125" i="2"/>
  <c r="Z141" i="2"/>
  <c r="Z157" i="2"/>
  <c r="Z173" i="2"/>
  <c r="Z189" i="2"/>
  <c r="Z205" i="2"/>
  <c r="Z253" i="2"/>
  <c r="AA97" i="2"/>
  <c r="AA129" i="2"/>
  <c r="AA161" i="2"/>
  <c r="AA177" i="2"/>
  <c r="AA225" i="2"/>
  <c r="AA241" i="2"/>
  <c r="AA257" i="2"/>
  <c r="AB5" i="2"/>
  <c r="AE212" i="2"/>
  <c r="AD79" i="2"/>
  <c r="AD143" i="2"/>
  <c r="AD207" i="2"/>
  <c r="AD3" i="2"/>
  <c r="Z78" i="2"/>
  <c r="Z126" i="2"/>
  <c r="Z158" i="2"/>
  <c r="Z174" i="2"/>
  <c r="Z190" i="2"/>
  <c r="Z206" i="2"/>
  <c r="Z238" i="2"/>
  <c r="Z254" i="2"/>
  <c r="Z270" i="2"/>
  <c r="AA18" i="2"/>
  <c r="AA34" i="2"/>
  <c r="AA98" i="2"/>
  <c r="AA146" i="2"/>
  <c r="AA162" i="2"/>
  <c r="AA226" i="2"/>
  <c r="AB54" i="2"/>
  <c r="AB70" i="2"/>
  <c r="AD179" i="2"/>
  <c r="Z151" i="2"/>
  <c r="AA11" i="2"/>
  <c r="AE209" i="2"/>
  <c r="AF6" i="2"/>
  <c r="AF38" i="2"/>
  <c r="AD36" i="2"/>
  <c r="AF128" i="2"/>
  <c r="AF256" i="2"/>
  <c r="AE112" i="2"/>
  <c r="AE138" i="2"/>
  <c r="AE154" i="2"/>
  <c r="AE170" i="2"/>
  <c r="AE186" i="2"/>
  <c r="AE202" i="2"/>
  <c r="AE218" i="2"/>
  <c r="AE234" i="2"/>
  <c r="AE250" i="2"/>
  <c r="AE266" i="2"/>
  <c r="AF15" i="2"/>
  <c r="AF31" i="2"/>
  <c r="AF47" i="2"/>
  <c r="AD29" i="2"/>
  <c r="AF68" i="2"/>
  <c r="AF132" i="2"/>
  <c r="AF260" i="2"/>
  <c r="AE57" i="2"/>
  <c r="AE113" i="2"/>
  <c r="AE135" i="2"/>
  <c r="AE151" i="2"/>
  <c r="AE167" i="2"/>
  <c r="AE183" i="2"/>
  <c r="AE199" i="2"/>
  <c r="AE215" i="2"/>
  <c r="AE231" i="2"/>
  <c r="AE247" i="2"/>
  <c r="AE263" i="2"/>
  <c r="AF28" i="2"/>
  <c r="AF44" i="2"/>
  <c r="AD10" i="2"/>
  <c r="AD26" i="2"/>
  <c r="AD42" i="2"/>
  <c r="AD58" i="2"/>
  <c r="AF264" i="2"/>
  <c r="AE152" i="2"/>
  <c r="AE216" i="2"/>
  <c r="AD27" i="2"/>
  <c r="AD64" i="2"/>
  <c r="AD80" i="2"/>
  <c r="AD96" i="2"/>
  <c r="AD112" i="2"/>
  <c r="AD128" i="2"/>
  <c r="AD144" i="2"/>
  <c r="AD160" i="2"/>
  <c r="AD176" i="2"/>
  <c r="AD192" i="2"/>
  <c r="AD208" i="2"/>
  <c r="AD224" i="2"/>
  <c r="AD240" i="2"/>
  <c r="AD256" i="2"/>
  <c r="AE3" i="2"/>
  <c r="Z18" i="2"/>
  <c r="Z34" i="2"/>
  <c r="AF216" i="2"/>
  <c r="AE140" i="2"/>
  <c r="AE204" i="2"/>
  <c r="AE268" i="2"/>
  <c r="AD15" i="2"/>
  <c r="AD61" i="2"/>
  <c r="AD77" i="2"/>
  <c r="AD93" i="2"/>
  <c r="AD109" i="2"/>
  <c r="AD125" i="2"/>
  <c r="AD141" i="2"/>
  <c r="AD157" i="2"/>
  <c r="AD173" i="2"/>
  <c r="AD189" i="2"/>
  <c r="AD205" i="2"/>
  <c r="AD221" i="2"/>
  <c r="AD237" i="2"/>
  <c r="AD253" i="2"/>
  <c r="AD269" i="2"/>
  <c r="Z31" i="2"/>
  <c r="AF168" i="2"/>
  <c r="AE128" i="2"/>
  <c r="AE192" i="2"/>
  <c r="AE256" i="2"/>
  <c r="AD55" i="2"/>
  <c r="AD74" i="2"/>
  <c r="AD90" i="2"/>
  <c r="AD106" i="2"/>
  <c r="AD122" i="2"/>
  <c r="AD138" i="2"/>
  <c r="AD154" i="2"/>
  <c r="AD170" i="2"/>
  <c r="AD186" i="2"/>
  <c r="AD202" i="2"/>
  <c r="AD218" i="2"/>
  <c r="AD234" i="2"/>
  <c r="AD250" i="2"/>
  <c r="AD266" i="2"/>
  <c r="Z28" i="2"/>
  <c r="AE108" i="2"/>
  <c r="AD49" i="2"/>
  <c r="AD119" i="2"/>
  <c r="AD183" i="2"/>
  <c r="AD247" i="2"/>
  <c r="Z72" i="2"/>
  <c r="Z104" i="2"/>
  <c r="Z120" i="2"/>
  <c r="Z168" i="2"/>
  <c r="Z184" i="2"/>
  <c r="Z200" i="2"/>
  <c r="Z232" i="2"/>
  <c r="Z248" i="2"/>
  <c r="AA28" i="2"/>
  <c r="AA92" i="2"/>
  <c r="AA108" i="2"/>
  <c r="AA124" i="2"/>
  <c r="AA156" i="2"/>
  <c r="AA204" i="2"/>
  <c r="AA252" i="2"/>
  <c r="AB64" i="2"/>
  <c r="AE260" i="2"/>
  <c r="AD91" i="2"/>
  <c r="AD155" i="2"/>
  <c r="AD219" i="2"/>
  <c r="Z97" i="2"/>
  <c r="Z129" i="2"/>
  <c r="Z161" i="2"/>
  <c r="Z177" i="2"/>
  <c r="Z225" i="2"/>
  <c r="Z241" i="2"/>
  <c r="Z257" i="2"/>
  <c r="AA5" i="2"/>
  <c r="AA117" i="2"/>
  <c r="AA165" i="2"/>
  <c r="AA181" i="2"/>
  <c r="AA197" i="2"/>
  <c r="AA213" i="2"/>
  <c r="AA229" i="2"/>
  <c r="AA245" i="2"/>
  <c r="AB9" i="2"/>
  <c r="AB57" i="2"/>
  <c r="AD95" i="2"/>
  <c r="AD159" i="2"/>
  <c r="AD223" i="2"/>
  <c r="Z98" i="2"/>
  <c r="Z146" i="2"/>
  <c r="Z162" i="2"/>
  <c r="Z226" i="2"/>
  <c r="AA54" i="2"/>
  <c r="AA70" i="2"/>
  <c r="AA102" i="2"/>
  <c r="AA134" i="2"/>
  <c r="AA166" i="2"/>
  <c r="AA198" i="2"/>
  <c r="Z166" i="2"/>
  <c r="AA106" i="2"/>
  <c r="AA122" i="2"/>
  <c r="AB26" i="2"/>
  <c r="Z119" i="2"/>
  <c r="AA139" i="2"/>
  <c r="AA203" i="2"/>
  <c r="AB97" i="2"/>
  <c r="AB157" i="2"/>
  <c r="AB177" i="2"/>
  <c r="AB213" i="2"/>
  <c r="AB204" i="2"/>
  <c r="AB256" i="2"/>
  <c r="AD131" i="2"/>
  <c r="Z91" i="2"/>
  <c r="Z155" i="2"/>
  <c r="AB126" i="2"/>
  <c r="AB158" i="2"/>
  <c r="AB174" i="2"/>
  <c r="AB190" i="2"/>
  <c r="AB206" i="2"/>
  <c r="AB238" i="2"/>
  <c r="AB254" i="2"/>
  <c r="AB270" i="2"/>
  <c r="AD83" i="2"/>
  <c r="Z127" i="2"/>
  <c r="Z191" i="2"/>
  <c r="Z255" i="2"/>
  <c r="AA51" i="2"/>
  <c r="AA115" i="2"/>
  <c r="AB78" i="2"/>
  <c r="AB119" i="2"/>
  <c r="AB151" i="2"/>
  <c r="AB167" i="2"/>
  <c r="AB259" i="2"/>
  <c r="AA151" i="2"/>
  <c r="AB67" i="2"/>
  <c r="AB124" i="2"/>
  <c r="Z159" i="2"/>
  <c r="AA147" i="2"/>
  <c r="AB127" i="2"/>
  <c r="AB191" i="2"/>
  <c r="Z147" i="2"/>
  <c r="AA234" i="2"/>
  <c r="AE45" i="2"/>
  <c r="AA91" i="2"/>
  <c r="AA155" i="2"/>
  <c r="AB31" i="2"/>
  <c r="AB125" i="2"/>
  <c r="AB141" i="2"/>
  <c r="AB161" i="2"/>
  <c r="AB181" i="2"/>
  <c r="AB197" i="2"/>
  <c r="AB253" i="2"/>
  <c r="AA103" i="2"/>
  <c r="AB156" i="2"/>
  <c r="AD259" i="2"/>
  <c r="Z171" i="2"/>
  <c r="Z235" i="2"/>
  <c r="AA31" i="2"/>
  <c r="AA95" i="2"/>
  <c r="AA159" i="2"/>
  <c r="AA223" i="2"/>
  <c r="AB93" i="2"/>
  <c r="AB146" i="2"/>
  <c r="AB162" i="2"/>
  <c r="AB226" i="2"/>
  <c r="AB239" i="2"/>
  <c r="AD99" i="2"/>
  <c r="Z163" i="2"/>
  <c r="AB106" i="2"/>
  <c r="AB200" i="2"/>
  <c r="AB248" i="2"/>
  <c r="AD147" i="2"/>
  <c r="AA67" i="2"/>
  <c r="AA259" i="2"/>
  <c r="AB105" i="2"/>
  <c r="AB139" i="2"/>
  <c r="AB155" i="2"/>
  <c r="AB171" i="2"/>
  <c r="AB203" i="2"/>
  <c r="AB235" i="2"/>
  <c r="Z115" i="2"/>
  <c r="AB184" i="2"/>
  <c r="AB247" i="2"/>
  <c r="AB120" i="2"/>
  <c r="AB164" i="2"/>
  <c r="Z95" i="2"/>
  <c r="Z223" i="2"/>
  <c r="AB7" i="2"/>
  <c r="AB159" i="2"/>
  <c r="AD163" i="2"/>
  <c r="AA247" i="2"/>
  <c r="Z102" i="2"/>
  <c r="Z198" i="2"/>
  <c r="AA26" i="2"/>
  <c r="AB14" i="2"/>
  <c r="AD39" i="2"/>
  <c r="Z167" i="2"/>
  <c r="AA171" i="2"/>
  <c r="AA235" i="2"/>
  <c r="AB129" i="2"/>
  <c r="AB165" i="2"/>
  <c r="AB205" i="2"/>
  <c r="AB225" i="2"/>
  <c r="AB241" i="2"/>
  <c r="AB257" i="2"/>
  <c r="AA167" i="2"/>
  <c r="AB95" i="2"/>
  <c r="AB180" i="2"/>
  <c r="AB232" i="2"/>
  <c r="AE164" i="2"/>
  <c r="Z47" i="2"/>
  <c r="Z251" i="2"/>
  <c r="AA47" i="2"/>
  <c r="AA175" i="2"/>
  <c r="AA239" i="2"/>
  <c r="AB98" i="2"/>
  <c r="AB134" i="2"/>
  <c r="AB166" i="2"/>
  <c r="AB198" i="2"/>
  <c r="AB223" i="2"/>
  <c r="Z134" i="2"/>
  <c r="AD243" i="2"/>
  <c r="Z103" i="2"/>
  <c r="Z247" i="2"/>
  <c r="AB91" i="2"/>
  <c r="AB117" i="2"/>
  <c r="AB173" i="2"/>
  <c r="AB189" i="2"/>
  <c r="AB229" i="2"/>
  <c r="AB245" i="2"/>
  <c r="AF25" i="2"/>
  <c r="AA7" i="2"/>
  <c r="AB128" i="2"/>
  <c r="AB192" i="2"/>
  <c r="AB244" i="2"/>
  <c r="AD67" i="2"/>
  <c r="Z139" i="2"/>
  <c r="Z203" i="2"/>
  <c r="AA127" i="2"/>
  <c r="AA191" i="2"/>
  <c r="AA255" i="2"/>
  <c r="AB51" i="2"/>
  <c r="AB103" i="2"/>
  <c r="AB122" i="2"/>
  <c r="AB234" i="2"/>
  <c r="AB255" i="2"/>
  <c r="Z259" i="2"/>
  <c r="AB132" i="2"/>
  <c r="AE228" i="2"/>
  <c r="Z5" i="2"/>
  <c r="Z175" i="2"/>
  <c r="Z239" i="2"/>
  <c r="AA163" i="2"/>
  <c r="AB73" i="2"/>
  <c r="AB115" i="2"/>
  <c r="AB147" i="2"/>
  <c r="AB163" i="2"/>
  <c r="AB251" i="2"/>
  <c r="AD227" i="2"/>
  <c r="AA119" i="2"/>
  <c r="AB252" i="2"/>
  <c r="AD211" i="2"/>
  <c r="AB175" i="2"/>
  <c r="AB148" i="2"/>
  <c r="W270" i="2"/>
  <c r="G270" i="2"/>
  <c r="G269" i="2"/>
  <c r="G268" i="2"/>
  <c r="G267" i="2"/>
  <c r="G266" i="2"/>
  <c r="G265" i="2"/>
  <c r="G264" i="2"/>
  <c r="G263" i="2"/>
  <c r="G261" i="2"/>
  <c r="G260" i="2"/>
  <c r="G259" i="2"/>
  <c r="W258" i="2"/>
  <c r="G258" i="2"/>
  <c r="W257" i="2"/>
  <c r="G257" i="2"/>
  <c r="G256" i="2"/>
  <c r="G255" i="2"/>
  <c r="G254" i="2"/>
  <c r="G253" i="2"/>
  <c r="G252" i="2"/>
  <c r="G251" i="2"/>
  <c r="G250" i="2"/>
  <c r="G249" i="2"/>
  <c r="G248" i="2"/>
  <c r="G247" i="2"/>
  <c r="G246" i="2"/>
  <c r="G245" i="2"/>
  <c r="G244" i="2"/>
  <c r="G243" i="2"/>
  <c r="G242" i="2"/>
  <c r="G241" i="2"/>
  <c r="G240" i="2"/>
  <c r="G239" i="2"/>
  <c r="G238" i="2"/>
  <c r="G237" i="2"/>
  <c r="G236" i="2"/>
  <c r="G235" i="2"/>
  <c r="G234" i="2"/>
  <c r="G233" i="2"/>
  <c r="G232" i="2"/>
  <c r="G231" i="2"/>
  <c r="G230" i="2"/>
  <c r="G229" i="2"/>
  <c r="G228" i="2"/>
  <c r="G227" i="2"/>
  <c r="G226" i="2"/>
  <c r="G225" i="2"/>
  <c r="G224" i="2"/>
  <c r="G223" i="2"/>
  <c r="G222" i="2"/>
  <c r="G221" i="2"/>
  <c r="G220" i="2"/>
  <c r="G219" i="2"/>
  <c r="G217" i="2"/>
  <c r="G216" i="2"/>
  <c r="G215" i="2"/>
  <c r="G214" i="2"/>
  <c r="G213" i="2"/>
  <c r="G212" i="2"/>
  <c r="G210" i="2"/>
  <c r="G207" i="2"/>
  <c r="G206" i="2"/>
  <c r="G205" i="2"/>
  <c r="G203" i="2"/>
  <c r="G202" i="2"/>
  <c r="G201" i="2"/>
  <c r="G200" i="2"/>
  <c r="G199" i="2"/>
  <c r="G196" i="2"/>
  <c r="G195" i="2"/>
  <c r="G194" i="2"/>
  <c r="G193" i="2"/>
  <c r="G192" i="2"/>
  <c r="G191" i="2"/>
  <c r="G190" i="2"/>
  <c r="G189" i="2"/>
  <c r="G188" i="2"/>
  <c r="G187" i="2"/>
  <c r="G186" i="2"/>
  <c r="G185" i="2"/>
  <c r="G184" i="2"/>
  <c r="G183" i="2"/>
  <c r="G182" i="2"/>
  <c r="G181" i="2"/>
  <c r="G180" i="2"/>
  <c r="G179" i="2"/>
  <c r="G178" i="2"/>
  <c r="G177" i="2"/>
  <c r="G176" i="2"/>
  <c r="G175" i="2"/>
  <c r="G174" i="2"/>
  <c r="G173" i="2"/>
  <c r="G172" i="2"/>
  <c r="G171" i="2"/>
  <c r="W170" i="2"/>
  <c r="G170" i="2"/>
  <c r="G169" i="2"/>
  <c r="W168" i="2"/>
  <c r="G168" i="2"/>
  <c r="W167" i="2"/>
  <c r="G167" i="2"/>
  <c r="W166" i="2"/>
  <c r="G166" i="2"/>
  <c r="W165" i="2"/>
  <c r="G165" i="2"/>
  <c r="W164" i="2"/>
  <c r="G164" i="2"/>
  <c r="W163" i="2"/>
  <c r="G163" i="2"/>
  <c r="W162" i="2"/>
  <c r="G162" i="2"/>
  <c r="W161" i="2"/>
  <c r="G161" i="2"/>
  <c r="G160" i="2"/>
  <c r="W159" i="2"/>
  <c r="G159" i="2"/>
  <c r="W158" i="2"/>
  <c r="G158" i="2"/>
  <c r="W157" i="2"/>
  <c r="G157" i="2"/>
  <c r="W156" i="2"/>
  <c r="G156" i="2"/>
  <c r="W155" i="2"/>
  <c r="G155" i="2"/>
  <c r="W154" i="2"/>
  <c r="G154" i="2"/>
  <c r="W153" i="2"/>
  <c r="G153" i="2"/>
  <c r="W152" i="2"/>
  <c r="G152" i="2"/>
  <c r="W151" i="2"/>
  <c r="G151" i="2"/>
  <c r="G147" i="2"/>
  <c r="G146" i="2"/>
  <c r="G145" i="2"/>
  <c r="G144" i="2"/>
  <c r="G143" i="2"/>
  <c r="G142" i="2"/>
  <c r="G141" i="2"/>
  <c r="G140" i="2"/>
  <c r="G139" i="2"/>
  <c r="G138" i="2"/>
  <c r="G137" i="2"/>
  <c r="G136" i="2"/>
  <c r="G135" i="2"/>
  <c r="G134" i="2"/>
  <c r="G133" i="2"/>
  <c r="G132" i="2"/>
  <c r="G131" i="2"/>
  <c r="G130" i="2"/>
  <c r="G129" i="2"/>
  <c r="G128" i="2"/>
  <c r="G127" i="2"/>
  <c r="G126" i="2"/>
  <c r="G125" i="2"/>
  <c r="W124" i="2"/>
  <c r="G124" i="2"/>
  <c r="G123" i="2"/>
  <c r="W122" i="2"/>
  <c r="G122" i="2"/>
  <c r="W121" i="2"/>
  <c r="G121" i="2"/>
  <c r="G120" i="2"/>
  <c r="W119" i="2"/>
  <c r="G119" i="2"/>
  <c r="G118" i="2"/>
  <c r="G117" i="2"/>
  <c r="G116" i="2"/>
  <c r="G115" i="2"/>
  <c r="G114" i="2"/>
  <c r="G113" i="2"/>
  <c r="G112" i="2"/>
  <c r="G109" i="2"/>
  <c r="W108" i="2"/>
  <c r="G108" i="2"/>
  <c r="G107" i="2"/>
  <c r="G106" i="2"/>
  <c r="G105" i="2"/>
  <c r="G104" i="2"/>
  <c r="G103" i="2"/>
  <c r="G102" i="2"/>
  <c r="G101" i="2"/>
  <c r="G100" i="2"/>
  <c r="G99" i="2"/>
  <c r="G98" i="2"/>
  <c r="G97" i="2"/>
  <c r="G96" i="2"/>
  <c r="G95" i="2"/>
  <c r="G94" i="2"/>
  <c r="G93" i="2"/>
  <c r="G92" i="2"/>
  <c r="G91" i="2"/>
  <c r="G83" i="2"/>
  <c r="G82" i="2"/>
  <c r="G81" i="2"/>
  <c r="G80" i="2"/>
  <c r="G79" i="2"/>
  <c r="G78" i="2"/>
  <c r="G77" i="2"/>
  <c r="G76" i="2"/>
  <c r="G75" i="2"/>
  <c r="G74" i="2"/>
  <c r="W73" i="2"/>
  <c r="G73" i="2"/>
  <c r="G72" i="2"/>
  <c r="G71" i="2"/>
  <c r="G70" i="2"/>
  <c r="G69" i="2"/>
  <c r="G68" i="2"/>
  <c r="G67" i="2"/>
  <c r="G65" i="2"/>
  <c r="W64" i="2"/>
  <c r="G64" i="2"/>
  <c r="G63" i="2"/>
  <c r="G62" i="2"/>
  <c r="G61" i="2"/>
  <c r="G60" i="2"/>
  <c r="G59" i="2"/>
  <c r="G58" i="2"/>
  <c r="G57" i="2"/>
  <c r="G55" i="2"/>
  <c r="W54" i="2"/>
  <c r="G54" i="2"/>
  <c r="G53" i="2"/>
  <c r="W52" i="2"/>
  <c r="G52" i="2"/>
  <c r="G51" i="2"/>
  <c r="G50" i="2"/>
  <c r="G49" i="2"/>
  <c r="G48" i="2"/>
  <c r="W31" i="2"/>
  <c r="G24" i="2"/>
  <c r="G22" i="2"/>
  <c r="G21" i="2"/>
  <c r="G20" i="2"/>
  <c r="G19" i="2"/>
  <c r="G18" i="2"/>
  <c r="G17" i="2"/>
  <c r="G16" i="2"/>
  <c r="G15" i="2"/>
  <c r="G14" i="2"/>
  <c r="G13" i="2"/>
  <c r="G12" i="2"/>
  <c r="G11" i="2"/>
  <c r="G10" i="2"/>
  <c r="G9" i="2"/>
  <c r="G8" i="2"/>
  <c r="G7" i="2"/>
  <c r="G6" i="2"/>
  <c r="G5" i="2"/>
  <c r="G4" i="2"/>
  <c r="I266" i="2"/>
  <c r="I265" i="2"/>
  <c r="I63" i="2"/>
  <c r="I109" i="2"/>
  <c r="I156" i="2"/>
  <c r="I64" i="2"/>
  <c r="I242" i="2"/>
  <c r="I257" i="2"/>
  <c r="I161" i="2"/>
  <c r="I155" i="2"/>
  <c r="I164" i="2"/>
  <c r="I166" i="2"/>
  <c r="I162" i="2"/>
  <c r="I165" i="2"/>
  <c r="I157" i="2"/>
  <c r="I159" i="2"/>
  <c r="I163" i="2"/>
  <c r="I108" i="2"/>
  <c r="I56" i="2"/>
  <c r="I82" i="2"/>
  <c r="I170" i="2"/>
  <c r="I87" i="2"/>
  <c r="I55" i="2"/>
  <c r="I60" i="2"/>
  <c r="I89" i="2"/>
  <c r="I216" i="2"/>
  <c r="I114" i="2"/>
  <c r="I79" i="2"/>
  <c r="I68" i="2"/>
  <c r="I34" i="2"/>
  <c r="I35" i="2"/>
  <c r="I80" i="2"/>
  <c r="I259" i="2"/>
  <c r="I142" i="2"/>
  <c r="I77" i="2"/>
  <c r="I260" i="2"/>
  <c r="I62" i="2"/>
  <c r="I131" i="2"/>
  <c r="I246" i="2"/>
  <c r="I258" i="2"/>
  <c r="I228" i="2"/>
  <c r="I61" i="2"/>
  <c r="I123" i="2"/>
  <c r="I225" i="2"/>
  <c r="I74" i="2"/>
  <c r="I247" i="2"/>
  <c r="I248" i="2"/>
  <c r="I52" i="2"/>
  <c r="I227" i="2"/>
  <c r="I195" i="2"/>
  <c r="I148" i="2"/>
  <c r="I141" i="2"/>
  <c r="I151" i="2"/>
  <c r="I120" i="2"/>
  <c r="I199" i="2"/>
  <c r="I153" i="2"/>
  <c r="I124" i="2"/>
  <c r="I115" i="2"/>
  <c r="I49" i="2"/>
  <c r="I104" i="2"/>
  <c r="I119" i="2"/>
  <c r="I249" i="2"/>
  <c r="I182" i="2" l="1"/>
  <c r="I152" i="2"/>
  <c r="I125" i="2"/>
  <c r="I59" i="2"/>
  <c r="I112" i="2"/>
  <c r="I121" i="2"/>
  <c r="I117" i="2"/>
  <c r="I42" i="2"/>
  <c r="I54" i="2"/>
  <c r="I154" i="2"/>
  <c r="I243" i="2"/>
  <c r="I76" i="2"/>
  <c r="I221" i="2"/>
  <c r="I66" i="2"/>
  <c r="I212" i="2"/>
  <c r="I113" i="2"/>
  <c r="I264" i="2"/>
  <c r="I224" i="2"/>
  <c r="I160" i="2"/>
  <c r="I231" i="2"/>
  <c r="I50" i="2"/>
  <c r="I263" i="2"/>
  <c r="I6" i="2"/>
  <c r="I103" i="2"/>
  <c r="I116" i="2"/>
  <c r="I18" i="2"/>
  <c r="I245" i="2"/>
  <c r="I217" i="2"/>
  <c r="I146" i="2"/>
  <c r="I139" i="2"/>
  <c r="I128" i="2"/>
  <c r="I140" i="2"/>
  <c r="I37" i="2"/>
  <c r="I237" i="2"/>
  <c r="I261" i="2"/>
  <c r="I194" i="2"/>
  <c r="I106" i="2"/>
  <c r="I93" i="2"/>
  <c r="I70" i="2"/>
  <c r="I241" i="2"/>
  <c r="I57" i="2"/>
  <c r="I171" i="2"/>
  <c r="I27" i="2"/>
  <c r="I196" i="2"/>
  <c r="I135" i="2"/>
  <c r="I12" i="2"/>
  <c r="I10" i="2"/>
  <c r="I250" i="2"/>
  <c r="I218" i="2"/>
  <c r="I20" i="2"/>
  <c r="I71" i="2"/>
  <c r="I44" i="2"/>
  <c r="I189" i="2"/>
  <c r="I96" i="2"/>
  <c r="I129" i="2"/>
  <c r="I202" i="2"/>
  <c r="I41" i="2"/>
  <c r="I111" i="2"/>
  <c r="I81" i="2"/>
  <c r="I158" i="2"/>
  <c r="I122" i="2"/>
  <c r="I105" i="2"/>
  <c r="I209" i="2"/>
  <c r="I30" i="2"/>
  <c r="I15" i="2"/>
  <c r="I188" i="2"/>
  <c r="I23" i="2"/>
  <c r="I179" i="2"/>
  <c r="I207" i="2"/>
  <c r="I232" i="2"/>
  <c r="I5" i="2"/>
  <c r="I100" i="2"/>
  <c r="I26" i="2"/>
  <c r="I47" i="2"/>
  <c r="I234" i="2"/>
  <c r="I254" i="2"/>
  <c r="I177" i="2"/>
  <c r="I84" i="2"/>
  <c r="I190" i="2"/>
  <c r="I147" i="2"/>
  <c r="I145" i="2"/>
  <c r="I7" i="2"/>
  <c r="I169" i="2"/>
  <c r="I99" i="2"/>
  <c r="I17" i="2"/>
  <c r="I102" i="2"/>
  <c r="I101" i="2"/>
  <c r="I226" i="2"/>
  <c r="I16" i="2"/>
  <c r="I201" i="2"/>
  <c r="I19" i="2"/>
  <c r="I214" i="2"/>
  <c r="I36" i="2"/>
  <c r="I118" i="2"/>
  <c r="I213" i="2"/>
  <c r="I262" i="2"/>
  <c r="I78" i="2"/>
  <c r="I3" i="2"/>
  <c r="I39" i="2"/>
  <c r="I107" i="2"/>
  <c r="I38" i="2"/>
  <c r="I29" i="2"/>
  <c r="I167" i="2"/>
  <c r="I149" i="2"/>
  <c r="I25" i="2"/>
  <c r="I85" i="2"/>
  <c r="I236" i="2"/>
  <c r="I233" i="2"/>
  <c r="I48" i="2"/>
  <c r="I65" i="2"/>
  <c r="I58" i="2"/>
  <c r="I230" i="2"/>
  <c r="I222" i="2"/>
  <c r="I31" i="2"/>
  <c r="I67" i="2"/>
  <c r="I126" i="2"/>
  <c r="I95" i="2"/>
  <c r="I244" i="2"/>
  <c r="I184" i="2"/>
  <c r="I174" i="2"/>
  <c r="I180" i="2"/>
  <c r="I4" i="2"/>
  <c r="I187" i="2"/>
  <c r="I208" i="2"/>
  <c r="I11" i="2"/>
  <c r="I186" i="2"/>
  <c r="I98" i="2"/>
  <c r="I51" i="2"/>
  <c r="I251" i="2"/>
  <c r="I255" i="2"/>
  <c r="I239" i="2"/>
  <c r="I205" i="2"/>
  <c r="I175" i="2"/>
  <c r="I133" i="2"/>
  <c r="I97" i="2"/>
  <c r="I211" i="2"/>
  <c r="I130" i="2"/>
  <c r="I203" i="2"/>
  <c r="I14" i="2"/>
  <c r="I13" i="2"/>
  <c r="I32" i="2"/>
  <c r="I191" i="2"/>
  <c r="I183" i="2"/>
  <c r="I235" i="2"/>
  <c r="I33" i="2"/>
  <c r="I204" i="2"/>
  <c r="I172" i="2"/>
  <c r="I193" i="2"/>
  <c r="I270" i="2"/>
  <c r="I252" i="2"/>
  <c r="I53" i="2"/>
  <c r="I43" i="2"/>
  <c r="I88" i="2"/>
  <c r="I137" i="2"/>
  <c r="I150" i="2"/>
  <c r="I45" i="2"/>
  <c r="I220" i="2"/>
  <c r="I24" i="2"/>
  <c r="I22" i="2"/>
  <c r="I256" i="2"/>
  <c r="I238" i="2"/>
  <c r="I181" i="2"/>
  <c r="I143" i="2"/>
  <c r="I92" i="2"/>
  <c r="I197" i="2"/>
  <c r="I206" i="2"/>
  <c r="I173" i="2"/>
  <c r="I200" i="2"/>
  <c r="I176" i="2"/>
  <c r="I94" i="2"/>
  <c r="I240" i="2"/>
  <c r="I110" i="2"/>
  <c r="I185" i="2"/>
  <c r="I229" i="2"/>
  <c r="I9" i="2"/>
  <c r="I28" i="2"/>
  <c r="I8" i="2"/>
  <c r="I192" i="2"/>
  <c r="I127" i="2"/>
  <c r="I178" i="2"/>
  <c r="I134" i="2"/>
  <c r="I75" i="2"/>
  <c r="I198" i="2"/>
  <c r="I40" i="2"/>
  <c r="I46" i="2"/>
  <c r="I91" i="2"/>
  <c r="I132" i="2"/>
  <c r="I86" i="2"/>
  <c r="I136" i="2"/>
  <c r="I210" i="2"/>
  <c r="I215" i="2"/>
  <c r="I219" i="2"/>
  <c r="I21" i="2"/>
  <c r="I83" i="2"/>
  <c r="I138" i="2"/>
  <c r="I144" i="2"/>
  <c r="I90" i="2"/>
  <c r="I72" i="2"/>
  <c r="I3" i="7"/>
  <c r="I5" i="7"/>
  <c r="I7" i="7"/>
  <c r="I9" i="7"/>
  <c r="I11" i="7"/>
  <c r="I13" i="7"/>
  <c r="I15" i="7"/>
  <c r="I17" i="7"/>
  <c r="I19" i="7"/>
  <c r="I21" i="7"/>
  <c r="I23" i="7"/>
  <c r="J3" i="7"/>
  <c r="J5" i="7"/>
  <c r="J7" i="7"/>
  <c r="J9" i="7"/>
  <c r="J11" i="7"/>
  <c r="J13" i="7"/>
  <c r="J15" i="7"/>
  <c r="J17" i="7"/>
  <c r="J19" i="7"/>
  <c r="J21" i="7"/>
  <c r="J23" i="7"/>
  <c r="K3" i="7"/>
  <c r="K5" i="7"/>
  <c r="K7" i="7"/>
  <c r="K9" i="7"/>
  <c r="K11" i="7"/>
  <c r="K13" i="7"/>
  <c r="K15" i="7"/>
  <c r="K17" i="7"/>
  <c r="K19" i="7"/>
  <c r="K21" i="7"/>
  <c r="K23" i="7"/>
  <c r="L3" i="7"/>
  <c r="L5" i="7"/>
  <c r="L7" i="7"/>
  <c r="L9" i="7"/>
  <c r="L11" i="7"/>
  <c r="L13" i="7"/>
  <c r="L15" i="7"/>
  <c r="L17" i="7"/>
  <c r="L19" i="7"/>
  <c r="L21" i="7"/>
  <c r="L23" i="7"/>
  <c r="N3" i="7"/>
  <c r="N5" i="7"/>
  <c r="N7" i="7"/>
  <c r="N9" i="7"/>
  <c r="N11" i="7"/>
  <c r="N13" i="7"/>
  <c r="N15" i="7"/>
  <c r="N17" i="7"/>
  <c r="N19" i="7"/>
  <c r="N21" i="7"/>
  <c r="N23" i="7"/>
  <c r="O3" i="7"/>
  <c r="O5" i="7"/>
  <c r="O7" i="7"/>
  <c r="O9" i="7"/>
  <c r="O11" i="7"/>
  <c r="O13" i="7"/>
  <c r="O15" i="7"/>
  <c r="O17" i="7"/>
  <c r="O19" i="7"/>
  <c r="O21" i="7"/>
  <c r="O23" i="7"/>
  <c r="P3" i="7"/>
  <c r="P5" i="7"/>
  <c r="P7" i="7"/>
  <c r="P9" i="7"/>
  <c r="P11" i="7"/>
  <c r="P13" i="7"/>
  <c r="P15" i="7"/>
  <c r="P17" i="7"/>
  <c r="P19" i="7"/>
  <c r="P21" i="7"/>
  <c r="P23" i="7"/>
  <c r="Q3" i="7"/>
  <c r="Q5" i="7"/>
  <c r="Q7" i="7"/>
  <c r="Q9" i="7"/>
  <c r="Q11" i="7"/>
  <c r="Q13" i="7"/>
  <c r="Q15" i="7"/>
  <c r="Q17" i="7"/>
  <c r="I26" i="7"/>
  <c r="I28" i="7"/>
  <c r="I30" i="7"/>
  <c r="I32" i="7"/>
  <c r="I34" i="7"/>
  <c r="J26" i="7"/>
  <c r="J28" i="7"/>
  <c r="J30" i="7"/>
  <c r="J32" i="7"/>
  <c r="J34" i="7"/>
  <c r="K26" i="7"/>
  <c r="K28" i="7"/>
  <c r="K30" i="7"/>
  <c r="K32" i="7"/>
  <c r="K34" i="7"/>
  <c r="L26" i="7"/>
  <c r="L28" i="7"/>
  <c r="L30" i="7"/>
  <c r="L32" i="7"/>
  <c r="L34" i="7"/>
  <c r="N26" i="7"/>
  <c r="N28" i="7"/>
  <c r="N30" i="7"/>
  <c r="N32" i="7"/>
  <c r="N34" i="7"/>
  <c r="O26" i="7"/>
  <c r="O28" i="7"/>
  <c r="O30" i="7"/>
  <c r="O32" i="7"/>
  <c r="O34" i="7"/>
  <c r="P26" i="7"/>
  <c r="P28" i="7"/>
  <c r="P30" i="7"/>
  <c r="P32" i="7"/>
  <c r="P34" i="7"/>
  <c r="Q26" i="7"/>
  <c r="Q28" i="7"/>
  <c r="Q30" i="7"/>
  <c r="Q32" i="7"/>
  <c r="Q34" i="7"/>
  <c r="R26" i="7"/>
  <c r="R28" i="7"/>
  <c r="R30" i="7"/>
  <c r="R32" i="7"/>
  <c r="R34" i="7"/>
  <c r="AH26" i="7"/>
  <c r="AH28" i="7"/>
  <c r="AH30" i="7"/>
  <c r="AH32" i="7"/>
  <c r="AH34" i="7"/>
  <c r="I36" i="7"/>
  <c r="I38" i="7"/>
  <c r="I40" i="7"/>
  <c r="J36" i="7"/>
  <c r="J38" i="7"/>
  <c r="J40" i="7"/>
  <c r="K36" i="7"/>
  <c r="K38" i="7"/>
  <c r="K40" i="7"/>
  <c r="L36" i="7"/>
  <c r="L38" i="7"/>
  <c r="L40" i="7"/>
  <c r="N36" i="7"/>
  <c r="N38" i="7"/>
  <c r="N40" i="7"/>
  <c r="O36" i="7"/>
  <c r="O38" i="7"/>
  <c r="O40" i="7"/>
  <c r="P36" i="7"/>
  <c r="P38" i="7"/>
  <c r="P40" i="7"/>
  <c r="Q36" i="7"/>
  <c r="Q38" i="7"/>
  <c r="Q40" i="7"/>
  <c r="R36" i="7"/>
  <c r="R38" i="7"/>
  <c r="R40" i="7"/>
  <c r="AH36" i="7"/>
  <c r="AH38" i="7"/>
  <c r="AH40" i="7"/>
  <c r="I10" i="7"/>
  <c r="I14" i="7"/>
  <c r="I22" i="7"/>
  <c r="J8" i="7"/>
  <c r="J16" i="7"/>
  <c r="J24" i="7"/>
  <c r="K10" i="7"/>
  <c r="I6" i="7"/>
  <c r="I18" i="7"/>
  <c r="J4" i="7"/>
  <c r="J12" i="7"/>
  <c r="J20" i="7"/>
  <c r="K6" i="7"/>
  <c r="K14" i="7"/>
  <c r="K18" i="7"/>
  <c r="L4" i="7"/>
  <c r="L12" i="7"/>
  <c r="L20" i="7"/>
  <c r="N6" i="7"/>
  <c r="N14" i="7"/>
  <c r="N22" i="7"/>
  <c r="O8" i="7"/>
  <c r="O16" i="7"/>
  <c r="O24" i="7"/>
  <c r="P10" i="7"/>
  <c r="P18" i="7"/>
  <c r="Q4" i="7"/>
  <c r="Q12" i="7"/>
  <c r="Q19" i="7"/>
  <c r="Q23" i="7"/>
  <c r="R5" i="7"/>
  <c r="R9" i="7"/>
  <c r="R13" i="7"/>
  <c r="R17" i="7"/>
  <c r="R21" i="7"/>
  <c r="AH3" i="7"/>
  <c r="AH7" i="7"/>
  <c r="AH11" i="7"/>
  <c r="AH15" i="7"/>
  <c r="AH19" i="7"/>
  <c r="AH23" i="7"/>
  <c r="L31" i="7"/>
  <c r="N33" i="7"/>
  <c r="O31" i="7"/>
  <c r="P29" i="7"/>
  <c r="Q27" i="7"/>
  <c r="R25" i="7"/>
  <c r="R33" i="7"/>
  <c r="AH31" i="7"/>
  <c r="I39" i="7"/>
  <c r="K35" i="7"/>
  <c r="L37" i="7"/>
  <c r="N39" i="7"/>
  <c r="P35" i="7"/>
  <c r="P39" i="7"/>
  <c r="R35" i="7"/>
  <c r="AH37" i="7"/>
  <c r="O41" i="7"/>
  <c r="K22" i="7"/>
  <c r="L8" i="7"/>
  <c r="L16" i="7"/>
  <c r="L24" i="7"/>
  <c r="N10" i="7"/>
  <c r="N18" i="7"/>
  <c r="O4" i="7"/>
  <c r="O12" i="7"/>
  <c r="O20" i="7"/>
  <c r="P6" i="7"/>
  <c r="P14" i="7"/>
  <c r="P22" i="7"/>
  <c r="Q8" i="7"/>
  <c r="Q16" i="7"/>
  <c r="Q21" i="7"/>
  <c r="R3" i="7"/>
  <c r="R7" i="7"/>
  <c r="R11" i="7"/>
  <c r="R15" i="7"/>
  <c r="R19" i="7"/>
  <c r="R23" i="7"/>
  <c r="AH5" i="7"/>
  <c r="AH9" i="7"/>
  <c r="AH13" i="7"/>
  <c r="AH17" i="7"/>
  <c r="AH21" i="7"/>
  <c r="I25" i="7"/>
  <c r="I29" i="7"/>
  <c r="I33" i="7"/>
  <c r="J27" i="7"/>
  <c r="J31" i="7"/>
  <c r="K25" i="7"/>
  <c r="K29" i="7"/>
  <c r="K33" i="7"/>
  <c r="L27" i="7"/>
  <c r="N25" i="7"/>
  <c r="N29" i="7"/>
  <c r="O27" i="7"/>
  <c r="P25" i="7"/>
  <c r="P33" i="7"/>
  <c r="Q31" i="7"/>
  <c r="R29" i="7"/>
  <c r="AH27" i="7"/>
  <c r="I35" i="7"/>
  <c r="J37" i="7"/>
  <c r="K39" i="7"/>
  <c r="N35" i="7"/>
  <c r="O37" i="7"/>
  <c r="Q37" i="7"/>
  <c r="R39" i="7"/>
  <c r="J41" i="7"/>
  <c r="AH41" i="7"/>
  <c r="J39" i="7"/>
  <c r="I27" i="7"/>
  <c r="J33" i="7"/>
  <c r="J29" i="7"/>
  <c r="I41" i="7"/>
  <c r="N41" i="7"/>
  <c r="R41" i="7"/>
  <c r="J22" i="7"/>
  <c r="J18" i="7"/>
  <c r="J14" i="7"/>
  <c r="J10" i="7"/>
  <c r="J6" i="7"/>
  <c r="Q41" i="7"/>
  <c r="L41" i="7"/>
  <c r="AH39" i="7"/>
  <c r="R37" i="7"/>
  <c r="Q35" i="7"/>
  <c r="O39" i="7"/>
  <c r="N37" i="7"/>
  <c r="L35" i="7"/>
  <c r="AH33" i="7"/>
  <c r="AH25" i="7"/>
  <c r="R27" i="7"/>
  <c r="Q29" i="7"/>
  <c r="P31" i="7"/>
  <c r="O33" i="7"/>
  <c r="O25" i="7"/>
  <c r="N27" i="7"/>
  <c r="L29" i="7"/>
  <c r="K31" i="7"/>
  <c r="AH24" i="7"/>
  <c r="AH20" i="7"/>
  <c r="AH16" i="7"/>
  <c r="AH12" i="7"/>
  <c r="AH8" i="7"/>
  <c r="AH4" i="7"/>
  <c r="R22" i="7"/>
  <c r="R18" i="7"/>
  <c r="R14" i="7"/>
  <c r="R10" i="7"/>
  <c r="R6" i="7"/>
  <c r="Q24" i="7"/>
  <c r="Q20" i="7"/>
  <c r="Q14" i="7"/>
  <c r="Q6" i="7"/>
  <c r="P20" i="7"/>
  <c r="P12" i="7"/>
  <c r="P4" i="7"/>
  <c r="O18" i="7"/>
  <c r="O10" i="7"/>
  <c r="N24" i="7"/>
  <c r="N16" i="7"/>
  <c r="N8" i="7"/>
  <c r="L22" i="7"/>
  <c r="L14" i="7"/>
  <c r="L6" i="7"/>
  <c r="K20" i="7"/>
  <c r="K12" i="7"/>
  <c r="K4" i="7"/>
  <c r="J35" i="7"/>
  <c r="I37" i="7"/>
  <c r="I31" i="7"/>
  <c r="J25" i="7"/>
  <c r="K41" i="7"/>
  <c r="P41" i="7"/>
  <c r="I24" i="7"/>
  <c r="I20" i="7"/>
  <c r="I16" i="7"/>
  <c r="I12" i="7"/>
  <c r="I8" i="7"/>
  <c r="I4" i="7"/>
  <c r="AH35" i="7"/>
  <c r="Q39" i="7"/>
  <c r="P37" i="7"/>
  <c r="O35" i="7"/>
  <c r="L39" i="7"/>
  <c r="K37" i="7"/>
  <c r="AH29" i="7"/>
  <c r="R31" i="7"/>
  <c r="Q33" i="7"/>
  <c r="Q25" i="7"/>
  <c r="P27" i="7"/>
  <c r="O29" i="7"/>
  <c r="N31" i="7"/>
  <c r="L33" i="7"/>
  <c r="L25" i="7"/>
  <c r="K27" i="7"/>
  <c r="AH22" i="7"/>
  <c r="AH18" i="7"/>
  <c r="AH14" i="7"/>
  <c r="AH10" i="7"/>
  <c r="AH6" i="7"/>
  <c r="R24" i="7"/>
  <c r="R20" i="7"/>
  <c r="R16" i="7"/>
  <c r="R12" i="7"/>
  <c r="R8" i="7"/>
  <c r="R4" i="7"/>
  <c r="Q22" i="7"/>
  <c r="Q18" i="7"/>
  <c r="Q10" i="7"/>
  <c r="P24" i="7"/>
  <c r="P16" i="7"/>
  <c r="P8" i="7"/>
  <c r="O22" i="7"/>
  <c r="O14" i="7"/>
  <c r="O6" i="7"/>
  <c r="N20" i="7"/>
  <c r="N12" i="7"/>
  <c r="N4" i="7"/>
  <c r="L18" i="7"/>
  <c r="L10" i="7"/>
  <c r="K24" i="7"/>
  <c r="K16" i="7"/>
  <c r="K8" i="7"/>
  <c r="Y3" i="2"/>
  <c r="Y7" i="2"/>
  <c r="Y11" i="2"/>
  <c r="Y15" i="2"/>
  <c r="Y19" i="2"/>
  <c r="Y25" i="2"/>
  <c r="Y27" i="2"/>
  <c r="Y29" i="2"/>
  <c r="Y31" i="2"/>
  <c r="Y33" i="2"/>
  <c r="Y50" i="2"/>
  <c r="Y54" i="2"/>
  <c r="Y57" i="2"/>
  <c r="Y61" i="2"/>
  <c r="Y65" i="2"/>
  <c r="Y68" i="2"/>
  <c r="Y72" i="2"/>
  <c r="Y76" i="2"/>
  <c r="Y80" i="2"/>
  <c r="Y94" i="2"/>
  <c r="Y98" i="2"/>
  <c r="Y100" i="2"/>
  <c r="Y104" i="2"/>
  <c r="Y108" i="2"/>
  <c r="Y114" i="2"/>
  <c r="Y118" i="2"/>
  <c r="Y122" i="2"/>
  <c r="Y126" i="2"/>
  <c r="Y130" i="2"/>
  <c r="Y134" i="2"/>
  <c r="Y138" i="2"/>
  <c r="Y142" i="2"/>
  <c r="Y146" i="2"/>
  <c r="Y153" i="2"/>
  <c r="Y157" i="2"/>
  <c r="Y161" i="2"/>
  <c r="Y165" i="2"/>
  <c r="Y168" i="2"/>
  <c r="Y172" i="2"/>
  <c r="Y176" i="2"/>
  <c r="Y180" i="2"/>
  <c r="Y184" i="2"/>
  <c r="Y188" i="2"/>
  <c r="Y192" i="2"/>
  <c r="Y196" i="2"/>
  <c r="Y202" i="2"/>
  <c r="Y205" i="2"/>
  <c r="Y208" i="2"/>
  <c r="Y214" i="2"/>
  <c r="Y221" i="2"/>
  <c r="Y225" i="2"/>
  <c r="Y232" i="2"/>
  <c r="Y238" i="2"/>
  <c r="Y240" i="2"/>
  <c r="Y6" i="2"/>
  <c r="Y10" i="2"/>
  <c r="Y14" i="2"/>
  <c r="Y18" i="2"/>
  <c r="Y22" i="2"/>
  <c r="Y36" i="2"/>
  <c r="Y38" i="2"/>
  <c r="Y40" i="2"/>
  <c r="Y42" i="2"/>
  <c r="Y44" i="2"/>
  <c r="Y46" i="2"/>
  <c r="Y49" i="2"/>
  <c r="Y53" i="2"/>
  <c r="Y56" i="2"/>
  <c r="Y60" i="2"/>
  <c r="Y64" i="2"/>
  <c r="Y67" i="2"/>
  <c r="Y71" i="2"/>
  <c r="Y75" i="2"/>
  <c r="Y79" i="2"/>
  <c r="Y83" i="2"/>
  <c r="Y85" i="2"/>
  <c r="Y87" i="2"/>
  <c r="Y89" i="2"/>
  <c r="Y93" i="2"/>
  <c r="Y97" i="2"/>
  <c r="Y103" i="2"/>
  <c r="Y107" i="2"/>
  <c r="Y110" i="2"/>
  <c r="Y113" i="2"/>
  <c r="Y117" i="2"/>
  <c r="Y121" i="2"/>
  <c r="Y125" i="2"/>
  <c r="Y129" i="2"/>
  <c r="Y133" i="2"/>
  <c r="Y137" i="2"/>
  <c r="Y141" i="2"/>
  <c r="Y145" i="2"/>
  <c r="Y148" i="2"/>
  <c r="Y152" i="2"/>
  <c r="Y156" i="2"/>
  <c r="Y160" i="2"/>
  <c r="Y164" i="2"/>
  <c r="Y171" i="2"/>
  <c r="Y175" i="2"/>
  <c r="Y179" i="2"/>
  <c r="Y183" i="2"/>
  <c r="Y187" i="2"/>
  <c r="Y191" i="2"/>
  <c r="Y195" i="2"/>
  <c r="Y201" i="2"/>
  <c r="Y204" i="2"/>
  <c r="Y210" i="2"/>
  <c r="Y213" i="2"/>
  <c r="Y217" i="2"/>
  <c r="Y220" i="2"/>
  <c r="Y224" i="2"/>
  <c r="Y228" i="2"/>
  <c r="Y269" i="2"/>
  <c r="Y258" i="2"/>
  <c r="Y254" i="2"/>
  <c r="Y250" i="2"/>
  <c r="Y246" i="2"/>
  <c r="Y242" i="2"/>
  <c r="Y266" i="2"/>
  <c r="Y264" i="2"/>
  <c r="Y262" i="2"/>
  <c r="Y259" i="2"/>
  <c r="Y255" i="2"/>
  <c r="Y251" i="2"/>
  <c r="Y247" i="2"/>
  <c r="Y243" i="2"/>
  <c r="Y270" i="2"/>
  <c r="Y267" i="2"/>
  <c r="Y260" i="2"/>
  <c r="Y256" i="2"/>
  <c r="Y252" i="2"/>
  <c r="Y248" i="2"/>
  <c r="Y268" i="2"/>
  <c r="Y265" i="2"/>
  <c r="Y263" i="2"/>
  <c r="Y261" i="2"/>
  <c r="Y257" i="2"/>
  <c r="Y253" i="2"/>
  <c r="Y249" i="2"/>
  <c r="Y245" i="2"/>
  <c r="Y241" i="2"/>
  <c r="Y237" i="2"/>
  <c r="Y233" i="2"/>
  <c r="Y5" i="2"/>
  <c r="Y9" i="2"/>
  <c r="Y13" i="2"/>
  <c r="Y17" i="2"/>
  <c r="Y21" i="2"/>
  <c r="Y24" i="2"/>
  <c r="Y26" i="2"/>
  <c r="Y28" i="2"/>
  <c r="Y30" i="2"/>
  <c r="Y32" i="2"/>
  <c r="Y34" i="2"/>
  <c r="Y48" i="2"/>
  <c r="Y52" i="2"/>
  <c r="Y59" i="2"/>
  <c r="Y63" i="2"/>
  <c r="Y66" i="2"/>
  <c r="Y70" i="2"/>
  <c r="Y74" i="2"/>
  <c r="Y78" i="2"/>
  <c r="Y82" i="2"/>
  <c r="Y91" i="2"/>
  <c r="Y96" i="2"/>
  <c r="Y102" i="2"/>
  <c r="Y106" i="2"/>
  <c r="Y112" i="2"/>
  <c r="Y116" i="2"/>
  <c r="Y120" i="2"/>
  <c r="Y124" i="2"/>
  <c r="Y128" i="2"/>
  <c r="Y132" i="2"/>
  <c r="Y136" i="2"/>
  <c r="Y140" i="2"/>
  <c r="Y144" i="2"/>
  <c r="Y151" i="2"/>
  <c r="Y155" i="2"/>
  <c r="Y159" i="2"/>
  <c r="Y163" i="2"/>
  <c r="Y167" i="2"/>
  <c r="Y170" i="2"/>
  <c r="Y174" i="2"/>
  <c r="Y178" i="2"/>
  <c r="Y182" i="2"/>
  <c r="Y186" i="2"/>
  <c r="Y190" i="2"/>
  <c r="Y194" i="2"/>
  <c r="Y197" i="2"/>
  <c r="Y200" i="2"/>
  <c r="Y207" i="2"/>
  <c r="Y209" i="2"/>
  <c r="Y212" i="2"/>
  <c r="Y216" i="2"/>
  <c r="Y219" i="2"/>
  <c r="Y223" i="2"/>
  <c r="Y227" i="2"/>
  <c r="Y234" i="2"/>
  <c r="Y235" i="2"/>
  <c r="Y236" i="2"/>
  <c r="Y4" i="2"/>
  <c r="Y8" i="2"/>
  <c r="Y12" i="2"/>
  <c r="Y16" i="2"/>
  <c r="Y20" i="2"/>
  <c r="Y23" i="2"/>
  <c r="Y35" i="2"/>
  <c r="Y37" i="2"/>
  <c r="Y39" i="2"/>
  <c r="Y41" i="2"/>
  <c r="Y43" i="2"/>
  <c r="Y45" i="2"/>
  <c r="Y47" i="2"/>
  <c r="Y51" i="2"/>
  <c r="Y55" i="2"/>
  <c r="Y58" i="2"/>
  <c r="Y62" i="2"/>
  <c r="Y69" i="2"/>
  <c r="Y73" i="2"/>
  <c r="Y77" i="2"/>
  <c r="Y81" i="2"/>
  <c r="Y84" i="2"/>
  <c r="Y86" i="2"/>
  <c r="Y88" i="2"/>
  <c r="Y90" i="2"/>
  <c r="Y95" i="2"/>
  <c r="Y99" i="2"/>
  <c r="Y101" i="2"/>
  <c r="Y105" i="2"/>
  <c r="Y109" i="2"/>
  <c r="Y111" i="2"/>
  <c r="Y115" i="2"/>
  <c r="Y119" i="2"/>
  <c r="Y123" i="2"/>
  <c r="Y127" i="2"/>
  <c r="Y131" i="2"/>
  <c r="Y135" i="2"/>
  <c r="Y139" i="2"/>
  <c r="Y143" i="2"/>
  <c r="Y147" i="2"/>
  <c r="Y150" i="2"/>
  <c r="Y154" i="2"/>
  <c r="Y158" i="2"/>
  <c r="Y162" i="2"/>
  <c r="Y166" i="2"/>
  <c r="Y169" i="2"/>
  <c r="Y173" i="2"/>
  <c r="Y177" i="2"/>
  <c r="Y181" i="2"/>
  <c r="Y185" i="2"/>
  <c r="Y189" i="2"/>
  <c r="Y193" i="2"/>
  <c r="Y199" i="2"/>
  <c r="Y203" i="2"/>
  <c r="Y206" i="2"/>
  <c r="Y211" i="2"/>
  <c r="Y215" i="2"/>
  <c r="Y218" i="2"/>
  <c r="Y222" i="2"/>
  <c r="Y226" i="2"/>
  <c r="Y230" i="2"/>
  <c r="Y239" i="2"/>
  <c r="Y244" i="2"/>
  <c r="W68" i="2" l="1"/>
  <c r="W58" i="2"/>
  <c r="W20" i="2"/>
  <c r="W125" i="2"/>
  <c r="W200" i="2"/>
  <c r="W227" i="2"/>
  <c r="W160" i="2"/>
  <c r="W260" i="2"/>
  <c r="W55" i="2"/>
  <c r="W85" i="2"/>
  <c r="W219" i="2"/>
  <c r="W75" i="2"/>
  <c r="W93" i="2"/>
  <c r="W53" i="2"/>
  <c r="W169" i="2"/>
  <c r="W212" i="2"/>
  <c r="W245" i="2"/>
  <c r="W65" i="2"/>
  <c r="W76" i="2"/>
  <c r="W115" i="2"/>
  <c r="W70" i="2"/>
  <c r="W48" i="2"/>
  <c r="W27" i="2"/>
  <c r="W120" i="2"/>
  <c r="W242" i="2"/>
  <c r="W171" i="2"/>
  <c r="W22" i="2"/>
  <c r="W216" i="2"/>
  <c r="W101" i="2"/>
  <c r="W135" i="2"/>
  <c r="W143" i="2"/>
  <c r="W88" i="2"/>
  <c r="W36" i="2"/>
  <c r="W208" i="2"/>
  <c r="W83" i="2"/>
  <c r="W237" i="2"/>
  <c r="W133" i="2"/>
  <c r="W259" i="2"/>
  <c r="W37" i="2"/>
  <c r="W127" i="2"/>
  <c r="W63" i="2"/>
  <c r="W207" i="2"/>
  <c r="W174" i="2"/>
  <c r="W250" i="2"/>
  <c r="W261" i="2"/>
  <c r="W51" i="2"/>
  <c r="W145" i="2"/>
  <c r="W223" i="2"/>
  <c r="W226" i="2"/>
  <c r="W28" i="2"/>
  <c r="W209" i="2"/>
  <c r="W30" i="2"/>
  <c r="W84" i="2"/>
  <c r="W235" i="2"/>
  <c r="W25" i="2"/>
  <c r="W82" i="2"/>
  <c r="W44" i="2"/>
  <c r="W78" i="2"/>
  <c r="W87" i="2"/>
  <c r="W90" i="2"/>
  <c r="W144" i="2"/>
  <c r="W61" i="2"/>
  <c r="W74" i="2"/>
  <c r="W232" i="2"/>
  <c r="W91" i="2"/>
  <c r="W40" i="2"/>
  <c r="W190" i="2"/>
  <c r="W42" i="2"/>
  <c r="W222" i="2"/>
  <c r="W23" i="2"/>
  <c r="W253" i="2"/>
  <c r="W147" i="2"/>
  <c r="W239" i="2"/>
  <c r="W69" i="2"/>
  <c r="W67" i="2"/>
  <c r="W267" i="2"/>
  <c r="W21" i="2"/>
  <c r="W43" i="2"/>
  <c r="W148" i="2"/>
  <c r="W46" i="2"/>
  <c r="W89" i="2"/>
  <c r="W71" i="2"/>
  <c r="W140" i="2"/>
  <c r="W244" i="2"/>
  <c r="W62" i="2"/>
  <c r="W132" i="2"/>
  <c r="W131" i="2"/>
  <c r="W56" i="2"/>
  <c r="W199" i="2"/>
  <c r="W233" i="2"/>
  <c r="W172" i="2"/>
  <c r="W50" i="2"/>
  <c r="W178" i="2"/>
  <c r="W72" i="2"/>
  <c r="W60" i="2"/>
  <c r="W41" i="2"/>
  <c r="W251" i="2"/>
  <c r="W198" i="2"/>
  <c r="W149" i="2"/>
  <c r="W142" i="2"/>
  <c r="W33" i="2"/>
  <c r="W109" i="2"/>
  <c r="W256" i="2"/>
  <c r="W136" i="2"/>
  <c r="W24" i="2"/>
  <c r="W35" i="2"/>
  <c r="W247" i="2"/>
  <c r="W197" i="2"/>
  <c r="W248" i="2"/>
  <c r="W224" i="2"/>
  <c r="W220" i="2"/>
  <c r="W213" i="2"/>
  <c r="W228" i="2"/>
  <c r="W217" i="2"/>
  <c r="W150" i="2"/>
  <c r="W34" i="2"/>
  <c r="W110" i="2"/>
  <c r="W137" i="2"/>
  <c r="W39" i="2"/>
  <c r="W4" i="2"/>
  <c r="W80" i="2"/>
  <c r="W268" i="2"/>
  <c r="W66" i="2"/>
  <c r="W114" i="2"/>
  <c r="W118" i="2"/>
  <c r="W230" i="2"/>
  <c r="W241" i="2"/>
  <c r="W221" i="2"/>
  <c r="W211" i="2"/>
  <c r="W113" i="2"/>
  <c r="W129" i="2"/>
  <c r="W81" i="2"/>
  <c r="W77" i="2"/>
  <c r="W146" i="2"/>
  <c r="W117" i="2"/>
  <c r="W79" i="2"/>
  <c r="W204" i="2"/>
  <c r="W45" i="2"/>
  <c r="W254" i="2"/>
  <c r="W202" i="2"/>
  <c r="W179" i="2"/>
  <c r="W255" i="2"/>
  <c r="W234" i="2"/>
  <c r="W236" i="2"/>
  <c r="W123" i="2"/>
  <c r="W246" i="2"/>
  <c r="W49" i="2"/>
  <c r="W38" i="2"/>
  <c r="W139" i="2"/>
  <c r="W141" i="2"/>
  <c r="W243" i="2"/>
  <c r="W249" i="2"/>
  <c r="W214" i="2"/>
  <c r="W138" i="2"/>
  <c r="W57" i="2"/>
  <c r="W218" i="2"/>
  <c r="W11" i="2"/>
  <c r="W29" i="2"/>
  <c r="W86" i="2"/>
  <c r="W252" i="2"/>
  <c r="W262" i="2"/>
  <c r="W215" i="2"/>
  <c r="W210" i="2"/>
  <c r="W19" i="2"/>
  <c r="W18" i="2"/>
  <c r="W231" i="2"/>
  <c r="W194" i="2"/>
  <c r="W186" i="2"/>
  <c r="W134" i="2"/>
  <c r="W105" i="2"/>
  <c r="W107" i="2"/>
  <c r="W106" i="2"/>
  <c r="W188" i="2"/>
  <c r="W182" i="2"/>
  <c r="W15" i="2"/>
  <c r="W97" i="2"/>
  <c r="W130" i="2"/>
  <c r="W95" i="2"/>
  <c r="W205" i="2"/>
  <c r="W103" i="2"/>
  <c r="W201" i="2"/>
  <c r="W240" i="2"/>
  <c r="W104" i="2"/>
  <c r="W10" i="2"/>
  <c r="W6" i="2"/>
  <c r="W17" i="2"/>
  <c r="W3" i="2"/>
  <c r="W98" i="2"/>
  <c r="W16" i="2"/>
  <c r="W5" i="2"/>
  <c r="W100" i="2"/>
  <c r="W180" i="2"/>
  <c r="W203" i="2"/>
  <c r="W9" i="2"/>
  <c r="W229" i="2"/>
  <c r="W116" i="2"/>
  <c r="W32" i="2"/>
  <c r="W193" i="2"/>
  <c r="W192" i="2"/>
  <c r="W112" i="2"/>
  <c r="W59" i="2"/>
  <c r="W206" i="2"/>
  <c r="W8" i="2"/>
  <c r="W225" i="2"/>
  <c r="W191" i="2"/>
  <c r="W183" i="2"/>
  <c r="W99" i="2"/>
  <c r="W14" i="2"/>
  <c r="W177" i="2"/>
  <c r="W12" i="2"/>
  <c r="W196" i="2"/>
  <c r="W126" i="2"/>
  <c r="W176" i="2"/>
  <c r="W185" i="2"/>
  <c r="W94" i="2"/>
  <c r="W92" i="2"/>
  <c r="W47" i="2"/>
  <c r="W181" i="2"/>
  <c r="W13" i="2"/>
  <c r="W187" i="2"/>
  <c r="W238" i="2"/>
  <c r="W96" i="2"/>
  <c r="W195" i="2"/>
  <c r="W102" i="2"/>
  <c r="W173" i="2"/>
  <c r="W189" i="2"/>
  <c r="W111" i="2"/>
  <c r="W175" i="2"/>
  <c r="W184" i="2"/>
  <c r="W7" i="2"/>
  <c r="W26" i="2"/>
  <c r="W128" i="2"/>
</calcChain>
</file>

<file path=xl/sharedStrings.xml><?xml version="1.0" encoding="utf-8"?>
<sst xmlns="http://schemas.openxmlformats.org/spreadsheetml/2006/main" count="28420" uniqueCount="12663">
  <si>
    <t>姓名</t>
    <phoneticPr fontId="1" type="noConversion"/>
  </si>
  <si>
    <t>上海</t>
    <phoneticPr fontId="1" type="noConversion"/>
  </si>
  <si>
    <t>基金</t>
    <phoneticPr fontId="1" type="noConversion"/>
  </si>
  <si>
    <t>姜楠</t>
  </si>
  <si>
    <t>基金</t>
    <phoneticPr fontId="1" type="noConversion"/>
  </si>
  <si>
    <t>上海</t>
    <phoneticPr fontId="1" type="noConversion"/>
  </si>
  <si>
    <t>上海</t>
    <phoneticPr fontId="1" type="noConversion"/>
  </si>
  <si>
    <t>博时基金</t>
    <phoneticPr fontId="1" type="noConversion"/>
  </si>
  <si>
    <t>融通基金</t>
    <phoneticPr fontId="1" type="noConversion"/>
  </si>
  <si>
    <t>私募</t>
    <phoneticPr fontId="1" type="noConversion"/>
  </si>
  <si>
    <t>基金</t>
    <phoneticPr fontId="1" type="noConversion"/>
  </si>
  <si>
    <t>北京</t>
    <phoneticPr fontId="1" type="noConversion"/>
  </si>
  <si>
    <t>资管</t>
    <phoneticPr fontId="1" type="noConversion"/>
  </si>
  <si>
    <t>Everbright Pramerica FMC</t>
  </si>
  <si>
    <t>GF FMC</t>
  </si>
  <si>
    <t>Rong Tong FMC</t>
  </si>
  <si>
    <t>Baoying FMC</t>
  </si>
  <si>
    <t>First State Cinda FMC</t>
  </si>
  <si>
    <t>Dacheng FMC</t>
  </si>
  <si>
    <t>China Southen FMC</t>
  </si>
  <si>
    <t>Great Wall FMC</t>
  </si>
  <si>
    <t>China-Europe Rabbit FMC</t>
  </si>
  <si>
    <t>Harfor FMC</t>
  </si>
  <si>
    <t>ABC-CA FMC</t>
  </si>
  <si>
    <t>Fortune SGAM FMC</t>
  </si>
  <si>
    <t>First-Trust FMC</t>
  </si>
  <si>
    <t>Changsheng FMC</t>
  </si>
  <si>
    <t>中银基金</t>
    <phoneticPr fontId="1" type="noConversion"/>
  </si>
  <si>
    <t>更新时间</t>
    <phoneticPr fontId="1" type="noConversion"/>
  </si>
  <si>
    <t>付峰</t>
  </si>
  <si>
    <t>0755-83172666-667</t>
  </si>
  <si>
    <t>heyunyan@fscinda.com</t>
  </si>
  <si>
    <t>章赟</t>
  </si>
  <si>
    <t>Huatai-PineBridge FMC</t>
  </si>
  <si>
    <t>www.huatai-pb.com</t>
  </si>
  <si>
    <t>易方达</t>
    <phoneticPr fontId="1" type="noConversion"/>
  </si>
  <si>
    <t>基金</t>
  </si>
  <si>
    <t>0755-82763781</t>
  </si>
  <si>
    <t>基金经理</t>
  </si>
  <si>
    <t>熊志勇</t>
  </si>
  <si>
    <t>赵建</t>
  </si>
  <si>
    <t>黄栋</t>
  </si>
  <si>
    <t>殷瑞飞</t>
  </si>
  <si>
    <t>吴振翔</t>
  </si>
  <si>
    <t>海富通</t>
  </si>
  <si>
    <t>上海</t>
  </si>
  <si>
    <t>中欧基金</t>
  </si>
  <si>
    <t>龙向东</t>
  </si>
  <si>
    <t>张鹏</t>
  </si>
  <si>
    <t>纪青</t>
  </si>
  <si>
    <t>徐跃农</t>
  </si>
  <si>
    <t>james_xu@gtfund.com</t>
  </si>
  <si>
    <t>021-38561726</t>
  </si>
  <si>
    <t>深圳</t>
    <phoneticPr fontId="1" type="noConversion"/>
  </si>
  <si>
    <t>男</t>
  </si>
  <si>
    <t>嘉实基金</t>
  </si>
  <si>
    <t>北京</t>
  </si>
  <si>
    <t>Harvest FMC</t>
  </si>
  <si>
    <t>010-58162896</t>
  </si>
  <si>
    <t>xiongk@yhfund.com.cn</t>
  </si>
  <si>
    <t>陈雅各</t>
  </si>
  <si>
    <t>姜雷</t>
  </si>
  <si>
    <t>地址</t>
  </si>
  <si>
    <t>华夏基金</t>
  </si>
  <si>
    <t>银华基金</t>
  </si>
  <si>
    <t>富国基金</t>
  </si>
  <si>
    <t>建信基金</t>
  </si>
  <si>
    <t>华商基金</t>
  </si>
  <si>
    <t>长盛基金</t>
  </si>
  <si>
    <t>东方基金</t>
  </si>
  <si>
    <t>新华基金</t>
  </si>
  <si>
    <t>益民基金</t>
  </si>
  <si>
    <t>天弘基金</t>
  </si>
  <si>
    <t>广发基金</t>
  </si>
  <si>
    <t>金鹰基金</t>
  </si>
  <si>
    <t>博时基金</t>
  </si>
  <si>
    <t>南方基金</t>
  </si>
  <si>
    <t>大成基金</t>
  </si>
  <si>
    <t>诺安基金</t>
  </si>
  <si>
    <t>鹏华基金</t>
  </si>
  <si>
    <t>融通基金</t>
  </si>
  <si>
    <t>长城基金</t>
  </si>
  <si>
    <t>招商基金</t>
  </si>
  <si>
    <t>宝盈基金</t>
  </si>
  <si>
    <t>华安基金</t>
  </si>
  <si>
    <t>国泰基金</t>
  </si>
  <si>
    <t>中银基金</t>
  </si>
  <si>
    <t>中海基金</t>
  </si>
  <si>
    <t>长信基金</t>
  </si>
  <si>
    <t>万家基金</t>
  </si>
  <si>
    <t>信诚基金</t>
  </si>
  <si>
    <t>东吴基金</t>
  </si>
  <si>
    <t>泰信基金</t>
  </si>
  <si>
    <t>银河基金</t>
  </si>
  <si>
    <t>华富基金</t>
  </si>
  <si>
    <t>诺德基金</t>
  </si>
  <si>
    <t>天治基金</t>
  </si>
  <si>
    <t>金中和</t>
  </si>
  <si>
    <t>天马资产</t>
  </si>
  <si>
    <t>工银瑞信</t>
    <phoneticPr fontId="1" type="noConversion"/>
  </si>
  <si>
    <t>泰达宏利</t>
    <phoneticPr fontId="1" type="noConversion"/>
  </si>
  <si>
    <t>易方达</t>
    <phoneticPr fontId="1" type="noConversion"/>
  </si>
  <si>
    <t>景顺长城</t>
    <phoneticPr fontId="1" type="noConversion"/>
  </si>
  <si>
    <t>信达澳银</t>
    <phoneticPr fontId="1" type="noConversion"/>
  </si>
  <si>
    <t>民生加银</t>
    <phoneticPr fontId="1" type="noConversion"/>
  </si>
  <si>
    <t>交银施罗德</t>
    <phoneticPr fontId="1" type="noConversion"/>
  </si>
  <si>
    <t>上投摩根</t>
    <phoneticPr fontId="1" type="noConversion"/>
  </si>
  <si>
    <t>华宝兴业</t>
    <phoneticPr fontId="1" type="noConversion"/>
  </si>
  <si>
    <t>海富通</t>
    <phoneticPr fontId="1" type="noConversion"/>
  </si>
  <si>
    <t>光大保德信</t>
    <phoneticPr fontId="1" type="noConversion"/>
  </si>
  <si>
    <t>国投瑞银</t>
    <phoneticPr fontId="1" type="noConversion"/>
  </si>
  <si>
    <t>农银汇理</t>
    <phoneticPr fontId="1" type="noConversion"/>
  </si>
  <si>
    <t>华泰柏瑞</t>
    <phoneticPr fontId="1" type="noConversion"/>
  </si>
  <si>
    <t>汇丰晋信</t>
    <phoneticPr fontId="1" type="noConversion"/>
  </si>
  <si>
    <t>浦银安盛</t>
    <phoneticPr fontId="1" type="noConversion"/>
  </si>
  <si>
    <t>更新时间</t>
    <phoneticPr fontId="1" type="noConversion"/>
  </si>
  <si>
    <t>城市</t>
    <phoneticPr fontId="1" type="noConversion"/>
  </si>
  <si>
    <t>北京</t>
    <phoneticPr fontId="1" type="noConversion"/>
  </si>
  <si>
    <t>上海</t>
    <phoneticPr fontId="1" type="noConversion"/>
  </si>
  <si>
    <t>类型</t>
    <phoneticPr fontId="1" type="noConversion"/>
  </si>
  <si>
    <t>基金</t>
    <phoneticPr fontId="1" type="noConversion"/>
  </si>
  <si>
    <t>资管</t>
    <phoneticPr fontId="1" type="noConversion"/>
  </si>
  <si>
    <t>私募</t>
    <phoneticPr fontId="1" type="noConversion"/>
  </si>
  <si>
    <t>路演联系人</t>
    <phoneticPr fontId="1" type="noConversion"/>
  </si>
  <si>
    <t>手机</t>
    <phoneticPr fontId="1" type="noConversion"/>
  </si>
  <si>
    <t>电邮</t>
    <phoneticPr fontId="1" type="noConversion"/>
  </si>
  <si>
    <t>姓名</t>
    <phoneticPr fontId="1" type="noConversion"/>
  </si>
  <si>
    <t>座机</t>
    <phoneticPr fontId="1" type="noConversion"/>
  </si>
  <si>
    <t>汇添富</t>
    <phoneticPr fontId="1" type="noConversion"/>
  </si>
  <si>
    <t>国联安</t>
    <phoneticPr fontId="1" type="noConversion"/>
  </si>
  <si>
    <t>权重</t>
    <phoneticPr fontId="1" type="noConversion"/>
  </si>
  <si>
    <t>总经理</t>
  </si>
  <si>
    <t>华夏基金管理有限公司</t>
  </si>
  <si>
    <t>嘉实基金管理有限公司</t>
  </si>
  <si>
    <t>易方达基金管理有限公司</t>
  </si>
  <si>
    <t>南方基金管理有限公司</t>
  </si>
  <si>
    <t>www.southernfund.com</t>
  </si>
  <si>
    <t>博时基金管理有限公司</t>
  </si>
  <si>
    <t>www.bosera.com</t>
  </si>
  <si>
    <t>广发基金管理有限公司</t>
  </si>
  <si>
    <t>www.gffunds.com.cn</t>
  </si>
  <si>
    <t>大成基金管理有限公司</t>
  </si>
  <si>
    <t>www.dcfund.com.cn</t>
  </si>
  <si>
    <t>银华基金管理有限公司</t>
  </si>
  <si>
    <t>华安基金管理有限公司</t>
  </si>
  <si>
    <t>www.huaan.com.cn</t>
  </si>
  <si>
    <t>富国基金管理有限公司</t>
  </si>
  <si>
    <t>工银瑞信基金管理有限公司</t>
  </si>
  <si>
    <t>北京市西城区金融大街丙17号北京银行大厦8层</t>
  </si>
  <si>
    <t>上投摩根基金管理有限公司</t>
  </si>
  <si>
    <t>汇添富基金管理有限公司</t>
  </si>
  <si>
    <t>鹏华基金管理有限公司</t>
  </si>
  <si>
    <t>www.phfund.com.cn</t>
  </si>
  <si>
    <t>融通基金管理有限公司</t>
  </si>
  <si>
    <t>建信基金管理有限公司</t>
  </si>
  <si>
    <t>交银施罗德基金管理有限公司</t>
  </si>
  <si>
    <t>www.jysld.com</t>
  </si>
  <si>
    <t>诺安基金管理有限公司</t>
  </si>
  <si>
    <t>华宝兴业基金管理有限公司</t>
  </si>
  <si>
    <t>www.fsfund.com</t>
  </si>
  <si>
    <t>海富通基金管理有限公司</t>
  </si>
  <si>
    <t>www.hftfund.com</t>
  </si>
  <si>
    <t>国泰基金管理有限公司</t>
  </si>
  <si>
    <t>www.gtfund.com</t>
  </si>
  <si>
    <t>景顺长城基金管理有限公司</t>
  </si>
  <si>
    <t>兴业全球基金管理有限公司</t>
  </si>
  <si>
    <t>www.xyfunds.com.cn</t>
  </si>
  <si>
    <t>华商基金管理有限公司</t>
  </si>
  <si>
    <t>长盛基金管理有限公司</t>
  </si>
  <si>
    <t>招商基金管理有限公司</t>
  </si>
  <si>
    <t>www.cmfchina.com</t>
  </si>
  <si>
    <t>中邮创业基金管理有限公司</t>
  </si>
  <si>
    <t>国投瑞银基金管理有限公司</t>
  </si>
  <si>
    <t>www.ubssdic.com</t>
  </si>
  <si>
    <t>中银基金管理有限公司</t>
  </si>
  <si>
    <t>www.bocim.com</t>
  </si>
  <si>
    <t>长城基金管理有限公司</t>
  </si>
  <si>
    <t>www.ccfund.com.cn</t>
  </si>
  <si>
    <t>光大保德信基金管理有限公司</t>
  </si>
  <si>
    <t>www.epf.com.cn</t>
  </si>
  <si>
    <t>泰达宏利基金管理有限公司</t>
  </si>
  <si>
    <t>北京市西城区金融大街7号英蓝国际金融中心南楼三层</t>
  </si>
  <si>
    <t>中海基金管理有限公司</t>
  </si>
  <si>
    <t>www.zhfund.com</t>
  </si>
  <si>
    <t>长信基金管理有限公司</t>
  </si>
  <si>
    <t>上海市浦东新区银城中路68号时代金融中心9楼</t>
  </si>
  <si>
    <t>www.cxfund.com.cn</t>
  </si>
  <si>
    <t>华泰柏瑞基金管理有限公司</t>
  </si>
  <si>
    <t>国联安基金管理有限公司</t>
  </si>
  <si>
    <t>国海富兰克林基金管理有限公司</t>
  </si>
  <si>
    <t>信诚基金管理有限公司</t>
  </si>
  <si>
    <t>万家基金管理有限公司</t>
  </si>
  <si>
    <t>www.wjasset.com</t>
  </si>
  <si>
    <t>农银汇理基金管理有限公司</t>
  </si>
  <si>
    <t>www.abc-ca.com</t>
  </si>
  <si>
    <t>东吴基金管理有限公司</t>
  </si>
  <si>
    <t>www.scfund.com.cn</t>
  </si>
  <si>
    <t>银河基金管理有限公司</t>
  </si>
  <si>
    <t>www.galaxyasset.com</t>
  </si>
  <si>
    <t>摩根士丹利华鑫基金管理有限公司</t>
  </si>
  <si>
    <t>www.msfunds.com.cn</t>
  </si>
  <si>
    <t>泰信基金管理有限公司</t>
  </si>
  <si>
    <t>www.ftfund.com</t>
  </si>
  <si>
    <t>汇丰晋信基金管理有限公司</t>
  </si>
  <si>
    <t>www.hsbcjt.cn</t>
  </si>
  <si>
    <t>华富基金管理有限公司</t>
  </si>
  <si>
    <t>www.hffund.com</t>
  </si>
  <si>
    <t>宝盈基金管理有限公司</t>
  </si>
  <si>
    <t>东方基金管理有限公司</t>
  </si>
  <si>
    <t>信达澳银基金管理有限公司</t>
  </si>
  <si>
    <t>www.fscinda.com</t>
  </si>
  <si>
    <t>天弘基金管理有限公司</t>
  </si>
  <si>
    <t>金鹰基金管理有限公司</t>
  </si>
  <si>
    <t>www.gefund.com.cn</t>
  </si>
  <si>
    <t>新华基金管理有限公司</t>
  </si>
  <si>
    <t>益民基金管理有限公司</t>
  </si>
  <si>
    <t>中欧基金管理有限公司</t>
  </si>
  <si>
    <t>上海市浦东新区花园石桥路66号东亚银行金融大厦8层</t>
  </si>
  <si>
    <t>www.lcfunds.com</t>
  </si>
  <si>
    <t>天治基金管理有限公司</t>
  </si>
  <si>
    <t>www.chinanature.com.cn</t>
  </si>
  <si>
    <t>诺德基金管理有限公司</t>
  </si>
  <si>
    <t>www.lordabbettchina.com</t>
  </si>
  <si>
    <t>民生加银基金管理有限公司</t>
  </si>
  <si>
    <t>www.msjyfund.com.cn</t>
  </si>
  <si>
    <t>浦银安盛基金管理有限公司</t>
  </si>
  <si>
    <t>www.py-axa.com</t>
  </si>
  <si>
    <t>纽银梅隆西部基金管理有限公司</t>
  </si>
  <si>
    <t>上海市浦东新区世纪大道100号上海环球金融中心19楼</t>
  </si>
  <si>
    <t>www.bnyfund.com</t>
  </si>
  <si>
    <t>全名</t>
    <phoneticPr fontId="1" type="noConversion"/>
  </si>
  <si>
    <t>邮编</t>
    <phoneticPr fontId="1" type="noConversion"/>
  </si>
  <si>
    <t>林伟斌</t>
  </si>
  <si>
    <t>牛勇</t>
  </si>
  <si>
    <t>陈泽浩</t>
  </si>
  <si>
    <t>王保合</t>
  </si>
  <si>
    <t>路阳</t>
  </si>
  <si>
    <t>北京</t>
    <phoneticPr fontId="1" type="noConversion"/>
  </si>
  <si>
    <t>张贻军</t>
  </si>
  <si>
    <t>顾世勇</t>
  </si>
  <si>
    <t>信达澳银</t>
  </si>
  <si>
    <t>朱蓓</t>
  </si>
  <si>
    <t>张永东</t>
  </si>
  <si>
    <t>俞科进</t>
  </si>
  <si>
    <t>张大方</t>
  </si>
  <si>
    <t>021-68609600-3031</t>
  </si>
  <si>
    <t>陈士俊</t>
  </si>
  <si>
    <t>吴瑶</t>
  </si>
  <si>
    <t>徐灵</t>
  </si>
  <si>
    <t>江佳雯</t>
  </si>
  <si>
    <t>周楠</t>
  </si>
  <si>
    <t>刘芳</t>
  </si>
  <si>
    <t>刘依文</t>
  </si>
  <si>
    <t>李文</t>
  </si>
  <si>
    <t>何繁</t>
  </si>
  <si>
    <t>韩聪慧</t>
  </si>
  <si>
    <t>刘治</t>
  </si>
  <si>
    <t>戴玲</t>
  </si>
  <si>
    <t>樊星</t>
  </si>
  <si>
    <t>齐菲</t>
  </si>
  <si>
    <t>郑丽敏</t>
  </si>
  <si>
    <t>范福林</t>
  </si>
  <si>
    <t>胡睿喆</t>
  </si>
  <si>
    <t xml:space="preserve">座机 </t>
    <phoneticPr fontId="1" type="noConversion"/>
  </si>
  <si>
    <t xml:space="preserve">手机 </t>
    <phoneticPr fontId="1" type="noConversion"/>
  </si>
  <si>
    <t xml:space="preserve">电邮 </t>
    <phoneticPr fontId="1" type="noConversion"/>
  </si>
  <si>
    <t>王培宁</t>
  </si>
  <si>
    <t>王兰</t>
  </si>
  <si>
    <t>崔雯娟</t>
  </si>
  <si>
    <t>朱萍</t>
  </si>
  <si>
    <t>周星辰</t>
  </si>
  <si>
    <t>武晓香</t>
  </si>
  <si>
    <t>徐光雯</t>
  </si>
  <si>
    <t>刘梦翼</t>
  </si>
  <si>
    <t>宋佳妍</t>
  </si>
  <si>
    <t>国金通用</t>
    <phoneticPr fontId="1" type="noConversion"/>
  </si>
  <si>
    <t>基金</t>
    <phoneticPr fontId="1" type="noConversion"/>
  </si>
  <si>
    <t>王磊</t>
  </si>
  <si>
    <t>班婷</t>
  </si>
  <si>
    <t>鲁士伟</t>
  </si>
  <si>
    <t>金融工程部</t>
  </si>
  <si>
    <t>Lion FMC</t>
  </si>
  <si>
    <t>申万菱信</t>
  </si>
  <si>
    <t xml:space="preserve"> </t>
  </si>
  <si>
    <t>曹珊</t>
  </si>
  <si>
    <t>熊俊</t>
  </si>
  <si>
    <t>林钟斌</t>
  </si>
  <si>
    <t>国海基金</t>
    <phoneticPr fontId="1" type="noConversion"/>
  </si>
  <si>
    <t>刘斌</t>
  </si>
  <si>
    <t>闫峰</t>
  </si>
  <si>
    <t>称呼</t>
    <phoneticPr fontId="1" type="noConversion"/>
  </si>
  <si>
    <t>胡宇坤</t>
  </si>
  <si>
    <t>泰达宏利</t>
  </si>
  <si>
    <t>申万菱信基金管理有限公司</t>
  </si>
  <si>
    <t>长江证券</t>
    <phoneticPr fontId="1" type="noConversion"/>
  </si>
  <si>
    <t>王春</t>
  </si>
  <si>
    <t>苏炜煊</t>
  </si>
  <si>
    <t>投资经理</t>
  </si>
  <si>
    <t>021-25059820</t>
  </si>
  <si>
    <t>021-25059815</t>
  </si>
  <si>
    <t>中邮基金</t>
    <phoneticPr fontId="1" type="noConversion"/>
  </si>
  <si>
    <t>私募</t>
    <phoneticPr fontId="1" type="noConversion"/>
  </si>
  <si>
    <t>财通基金</t>
    <phoneticPr fontId="1" type="noConversion"/>
  </si>
  <si>
    <t>上海</t>
    <phoneticPr fontId="1" type="noConversion"/>
  </si>
  <si>
    <t>基金</t>
    <phoneticPr fontId="1" type="noConversion"/>
  </si>
  <si>
    <t>孙鹏飞</t>
  </si>
  <si>
    <t>Soochow AMC</t>
  </si>
  <si>
    <t>总经理助理</t>
  </si>
  <si>
    <t>汪洋</t>
  </si>
  <si>
    <t>宋德舜</t>
  </si>
  <si>
    <t>songds@lionfund.com.cn</t>
  </si>
  <si>
    <t>蔡志伟</t>
  </si>
  <si>
    <t>0755-26947877</t>
  </si>
  <si>
    <t>caizw@rtfund.com</t>
  </si>
  <si>
    <t>xiongjun@ssf.gov.cn</t>
  </si>
  <si>
    <t>王平</t>
  </si>
  <si>
    <t>0755-83076969</t>
  </si>
  <si>
    <t>wangping@cmfchina.com</t>
  </si>
  <si>
    <t>赵建忠</t>
  </si>
  <si>
    <t>jianzhong.zhao@bocim.com</t>
  </si>
  <si>
    <t>申万菱信基金管理有限公司</t>
    <phoneticPr fontId="1" type="noConversion"/>
  </si>
  <si>
    <t>陈曦</t>
    <phoneticPr fontId="1" type="noConversion"/>
  </si>
  <si>
    <t>方正富邦</t>
    <phoneticPr fontId="1" type="noConversion"/>
  </si>
  <si>
    <t>北京</t>
    <phoneticPr fontId="1" type="noConversion"/>
  </si>
  <si>
    <t>基金</t>
    <phoneticPr fontId="1" type="noConversion"/>
  </si>
  <si>
    <t>陈思</t>
    <phoneticPr fontId="1" type="noConversion"/>
  </si>
  <si>
    <t>wangyonghong@lionfund.com.cn</t>
  </si>
  <si>
    <t>富安达</t>
    <phoneticPr fontId="1" type="noConversion"/>
  </si>
  <si>
    <t>刘钊</t>
  </si>
  <si>
    <t>010-58573679</t>
  </si>
  <si>
    <t>010-58573692</t>
  </si>
  <si>
    <t>zhaop@hsfund.com</t>
  </si>
  <si>
    <t>私募</t>
    <phoneticPr fontId="1" type="noConversion"/>
  </si>
  <si>
    <t>投资总监</t>
  </si>
  <si>
    <t>SAS</t>
    <phoneticPr fontId="1" type="noConversion"/>
  </si>
  <si>
    <t>MATLAB</t>
    <phoneticPr fontId="1" type="noConversion"/>
  </si>
  <si>
    <t>产品开发部</t>
  </si>
  <si>
    <t>wangzheng1@fsfund.com</t>
  </si>
  <si>
    <t>金融分析师</t>
  </si>
  <si>
    <t>保险</t>
    <phoneticPr fontId="1" type="noConversion"/>
  </si>
  <si>
    <t>北京市西城区太平桥大街18号丰融国际大厦北区11层（金融街区东）</t>
  </si>
  <si>
    <t>北京市西城区金融大街17号中国人寿中心19层</t>
    <phoneticPr fontId="1" type="noConversion"/>
  </si>
  <si>
    <t>保险</t>
    <phoneticPr fontId="1" type="noConversion"/>
  </si>
  <si>
    <t>中国人寿</t>
  </si>
  <si>
    <t>中国人寿</t>
    <phoneticPr fontId="1" type="noConversion"/>
  </si>
  <si>
    <t>中再保险</t>
    <phoneticPr fontId="1" type="noConversion"/>
  </si>
  <si>
    <t>泰康人寿</t>
  </si>
  <si>
    <t>泰康人寿</t>
    <phoneticPr fontId="1" type="noConversion"/>
  </si>
  <si>
    <t>朱雀投资</t>
    <phoneticPr fontId="1" type="noConversion"/>
  </si>
  <si>
    <t>上海</t>
    <phoneticPr fontId="1" type="noConversion"/>
  </si>
  <si>
    <t>私募</t>
    <phoneticPr fontId="1" type="noConversion"/>
  </si>
  <si>
    <t xml:space="preserve"> </t>
    <phoneticPr fontId="1" type="noConversion"/>
  </si>
  <si>
    <t>智德投资</t>
    <phoneticPr fontId="1" type="noConversion"/>
  </si>
  <si>
    <t>上海</t>
    <phoneticPr fontId="1" type="noConversion"/>
  </si>
  <si>
    <t>私募</t>
    <phoneticPr fontId="1" type="noConversion"/>
  </si>
  <si>
    <t>伍军</t>
  </si>
  <si>
    <t>君富投资</t>
    <phoneticPr fontId="1" type="noConversion"/>
  </si>
  <si>
    <t xml:space="preserve"> </t>
    <phoneticPr fontId="1" type="noConversion"/>
  </si>
  <si>
    <t>赵彤</t>
  </si>
  <si>
    <t>淡水泉</t>
    <phoneticPr fontId="1" type="noConversion"/>
  </si>
  <si>
    <t>源乐晟</t>
    <phoneticPr fontId="1" type="noConversion"/>
  </si>
  <si>
    <t>北京</t>
    <phoneticPr fontId="1" type="noConversion"/>
  </si>
  <si>
    <t>新华保险</t>
    <phoneticPr fontId="1" type="noConversion"/>
  </si>
  <si>
    <t>保险</t>
    <phoneticPr fontId="1" type="noConversion"/>
  </si>
  <si>
    <t xml:space="preserve"> </t>
    <phoneticPr fontId="1" type="noConversion"/>
  </si>
  <si>
    <t>姜华</t>
  </si>
  <si>
    <t>张舰</t>
  </si>
  <si>
    <t>宋绍峰</t>
  </si>
  <si>
    <t>陈金牛</t>
  </si>
  <si>
    <t>齐新阳</t>
  </si>
  <si>
    <t>闫奕歆</t>
  </si>
  <si>
    <t>刘川</t>
  </si>
  <si>
    <t>liuc@postfund.com.cn</t>
  </si>
  <si>
    <t>010-82295160-173</t>
  </si>
  <si>
    <t>刘石开</t>
  </si>
  <si>
    <t>skliu@hftfund.com</t>
  </si>
  <si>
    <t>021-38650729</t>
  </si>
  <si>
    <t>龚丽丽</t>
  </si>
  <si>
    <t>指数投资部</t>
  </si>
  <si>
    <t>gongll@huatai-pb.com</t>
  </si>
  <si>
    <t>021-38601501</t>
  </si>
  <si>
    <t>张荔</t>
  </si>
  <si>
    <t>li.zhang@lordabbettchina.com</t>
  </si>
  <si>
    <t>021-68879999-8829</t>
  </si>
  <si>
    <t>股票投资部</t>
  </si>
  <si>
    <t>京富融源</t>
    <phoneticPr fontId="1" type="noConversion"/>
  </si>
  <si>
    <t>北京</t>
    <phoneticPr fontId="1" type="noConversion"/>
  </si>
  <si>
    <t xml:space="preserve"> </t>
    <phoneticPr fontId="1" type="noConversion"/>
  </si>
  <si>
    <t>资管</t>
    <phoneticPr fontId="1" type="noConversion"/>
  </si>
  <si>
    <t>私募</t>
    <phoneticPr fontId="1" type="noConversion"/>
  </si>
  <si>
    <t>易方达</t>
  </si>
  <si>
    <t>平安大华</t>
  </si>
  <si>
    <t/>
  </si>
  <si>
    <t>深圳市福田区中心四路1号嘉里建设广场第一座21层</t>
  </si>
  <si>
    <t>深圳市福田区福华三路168号深圳国际商会中心第43层</t>
  </si>
  <si>
    <t>深圳市福田区深南大道7088号招商银行大厦24层</t>
  </si>
  <si>
    <t>深圳市福田区深南大道7088号招商银行大厦28层</t>
  </si>
  <si>
    <t>深圳市福田区中心四路1号嘉里建设广场一期二座17楼</t>
  </si>
  <si>
    <t>深圳市福田区金田路4018号安联大厦13楼B02</t>
    <phoneticPr fontId="1" type="noConversion"/>
  </si>
  <si>
    <t>中欧瑞博</t>
    <phoneticPr fontId="1" type="noConversion"/>
  </si>
  <si>
    <t>从容投资</t>
    <phoneticPr fontId="1" type="noConversion"/>
  </si>
  <si>
    <t>上海</t>
    <phoneticPr fontId="1" type="noConversion"/>
  </si>
  <si>
    <t>私募</t>
    <phoneticPr fontId="1" type="noConversion"/>
  </si>
  <si>
    <t>陈大庆</t>
  </si>
  <si>
    <t>021-20899073</t>
  </si>
  <si>
    <t>chendaqing@ftfund.com</t>
  </si>
  <si>
    <t>龙娴</t>
  </si>
  <si>
    <t>合伙人</t>
  </si>
  <si>
    <t>副总经理</t>
  </si>
  <si>
    <t>高卫国</t>
  </si>
  <si>
    <t>董事总经理</t>
  </si>
  <si>
    <t>恒运盛</t>
  </si>
  <si>
    <t>0755-82083655</t>
  </si>
  <si>
    <t>深圳市罗湖区深南中路深业中心25层14室</t>
  </si>
  <si>
    <t>www.chinaminsen.com</t>
  </si>
  <si>
    <t>从容投资</t>
  </si>
  <si>
    <t>泰康资产管理有限责任公司</t>
    <phoneticPr fontId="1" type="noConversion"/>
  </si>
  <si>
    <t>新华资产管理有限公司</t>
    <phoneticPr fontId="1" type="noConversion"/>
  </si>
  <si>
    <t>公司简称</t>
    <phoneticPr fontId="1" type="noConversion"/>
  </si>
  <si>
    <t>中国人寿资产管理有限公司</t>
    <phoneticPr fontId="1" type="noConversion"/>
  </si>
  <si>
    <t>中再资产管理股份有限公司</t>
    <phoneticPr fontId="1" type="noConversion"/>
  </si>
  <si>
    <t>方正富邦基金管理有限公司</t>
    <phoneticPr fontId="1" type="noConversion"/>
  </si>
  <si>
    <t>网址</t>
    <phoneticPr fontId="1" type="noConversion"/>
  </si>
  <si>
    <t>www.taikang.com/tkzc</t>
    <phoneticPr fontId="1" type="noConversion"/>
  </si>
  <si>
    <t>www.newchinalife.com</t>
    <phoneticPr fontId="1" type="noConversion"/>
  </si>
  <si>
    <t>www.clamc.com</t>
    <phoneticPr fontId="1" type="noConversion"/>
  </si>
  <si>
    <t>www.cramc.cn</t>
    <phoneticPr fontId="1" type="noConversion"/>
  </si>
  <si>
    <t>www.chinaamc.com</t>
    <phoneticPr fontId="1" type="noConversion"/>
  </si>
  <si>
    <t xml:space="preserve"> </t>
    <phoneticPr fontId="1" type="noConversion"/>
  </si>
  <si>
    <t xml:space="preserve"> </t>
    <phoneticPr fontId="1" type="noConversion"/>
  </si>
  <si>
    <t>www.jsfund.cn</t>
    <phoneticPr fontId="1" type="noConversion"/>
  </si>
  <si>
    <t>www.yhfund.com.cn</t>
    <phoneticPr fontId="1" type="noConversion"/>
  </si>
  <si>
    <t>songyang01@jsfund.cn</t>
  </si>
  <si>
    <t>www.hsfund.com</t>
    <phoneticPr fontId="1" type="noConversion"/>
  </si>
  <si>
    <t>www.mfcteda.com</t>
    <phoneticPr fontId="1" type="noConversion"/>
  </si>
  <si>
    <t>www.fullgoal.com.cn</t>
    <phoneticPr fontId="1" type="noConversion"/>
  </si>
  <si>
    <t>www.icbccs.com.cn</t>
    <phoneticPr fontId="1" type="noConversion"/>
  </si>
  <si>
    <t>www.ccbfund.cn</t>
    <phoneticPr fontId="1" type="noConversion"/>
  </si>
  <si>
    <t>www.postfund.com.cn</t>
    <phoneticPr fontId="1" type="noConversion"/>
  </si>
  <si>
    <t>www.csfunds.com.cn</t>
    <phoneticPr fontId="1" type="noConversion"/>
  </si>
  <si>
    <t>www.orient-fund.com</t>
    <phoneticPr fontId="1" type="noConversion"/>
  </si>
  <si>
    <t>www.lionfund.com.cn</t>
    <phoneticPr fontId="1" type="noConversion"/>
  </si>
  <si>
    <t>www.thfund.com.cn</t>
    <phoneticPr fontId="1" type="noConversion"/>
  </si>
  <si>
    <t>www.ncfund.com.cn</t>
    <phoneticPr fontId="1" type="noConversion"/>
  </si>
  <si>
    <t>www.ymfund.com</t>
    <phoneticPr fontId="1" type="noConversion"/>
  </si>
  <si>
    <t>www.founderff.com</t>
    <phoneticPr fontId="1" type="noConversion"/>
  </si>
  <si>
    <t>www.springs-capital.com</t>
    <phoneticPr fontId="1" type="noConversion"/>
  </si>
  <si>
    <t>北京京富融源投资管理有限公司</t>
    <phoneticPr fontId="1" type="noConversion"/>
  </si>
  <si>
    <t>www.gfund.com</t>
    <phoneticPr fontId="1" type="noConversion"/>
  </si>
  <si>
    <t>www.jffund.cn</t>
    <phoneticPr fontId="1" type="noConversion"/>
  </si>
  <si>
    <t>www.17touzi.com</t>
    <phoneticPr fontId="1" type="noConversion"/>
  </si>
  <si>
    <t>www.longrising.cn</t>
    <phoneticPr fontId="1" type="noConversion"/>
  </si>
  <si>
    <t>北京源乐晟资产管理有限公司</t>
    <phoneticPr fontId="1" type="noConversion"/>
  </si>
  <si>
    <t>www.chinastock.com.cn/yhwz/managemoney/dataManage.shtml</t>
    <phoneticPr fontId="1" type="noConversion"/>
  </si>
  <si>
    <t>中信证券股份有限公司</t>
    <phoneticPr fontId="1" type="noConversion"/>
  </si>
  <si>
    <t>www.cicc.com.cn/CICC/chinese/operation/page6.htm</t>
    <phoneticPr fontId="1" type="noConversion"/>
  </si>
  <si>
    <t>www.cs.ecitic.com/finance/</t>
    <phoneticPr fontId="1" type="noConversion"/>
  </si>
  <si>
    <t>www.efunds.com.cn</t>
    <phoneticPr fontId="1" type="noConversion"/>
  </si>
  <si>
    <t>www.jpmf-sitico.com</t>
  </si>
  <si>
    <t>www.htffund.com</t>
  </si>
  <si>
    <t>www.citicpru.com.cn</t>
  </si>
  <si>
    <t>www.gtja-allianz.com</t>
  </si>
  <si>
    <t>www.ftsfund.com</t>
  </si>
  <si>
    <t>财通基金管理有限公司</t>
    <phoneticPr fontId="1" type="noConversion"/>
  </si>
  <si>
    <t>www.ctfund.com</t>
    <phoneticPr fontId="1" type="noConversion"/>
  </si>
  <si>
    <t>富安达基金管理有限公司</t>
    <phoneticPr fontId="1" type="noConversion"/>
  </si>
  <si>
    <t>www.fadfunds.com</t>
    <phoneticPr fontId="1" type="noConversion"/>
  </si>
  <si>
    <t>www.golden18.com</t>
  </si>
  <si>
    <t>www.rtfund.com</t>
    <phoneticPr fontId="1" type="noConversion"/>
  </si>
  <si>
    <t>上海智德投资管理有限公司</t>
    <phoneticPr fontId="1" type="noConversion"/>
  </si>
  <si>
    <t>平安保险</t>
    <phoneticPr fontId="1" type="noConversion"/>
  </si>
  <si>
    <t>平安资产管理有限责任公司</t>
    <phoneticPr fontId="1" type="noConversion"/>
  </si>
  <si>
    <t>太平保险</t>
    <phoneticPr fontId="1" type="noConversion"/>
  </si>
  <si>
    <t>太平洋资产管理有限责任公司</t>
    <phoneticPr fontId="1" type="noConversion"/>
  </si>
  <si>
    <t>太平资产管理有限公司</t>
    <phoneticPr fontId="1" type="noConversion"/>
  </si>
  <si>
    <t>平安大华基金管理有限公司</t>
    <phoneticPr fontId="1" type="noConversion"/>
  </si>
  <si>
    <t>www.invescogreatwall.com</t>
    <phoneticPr fontId="1" type="noConversion"/>
  </si>
  <si>
    <t>fund.pingan.com/index.shtml</t>
    <phoneticPr fontId="1" type="noConversion"/>
  </si>
  <si>
    <t>深圳市金中和投资管理有限公司</t>
    <phoneticPr fontId="1" type="noConversion"/>
  </si>
  <si>
    <t>深圳市天马资产管理有限公司</t>
    <phoneticPr fontId="1" type="noConversion"/>
  </si>
  <si>
    <t>www.lighthorse.com.cn</t>
    <phoneticPr fontId="1" type="noConversion"/>
  </si>
  <si>
    <t>深圳市中欧瑞博投资管理股份有限公司</t>
    <phoneticPr fontId="1" type="noConversion"/>
  </si>
  <si>
    <t>www.rabbitfund.com.cn</t>
    <phoneticPr fontId="1" type="noConversion"/>
  </si>
  <si>
    <t>www.ab-insurance.com</t>
    <phoneticPr fontId="1" type="noConversion"/>
  </si>
  <si>
    <t>安邦保险</t>
    <phoneticPr fontId="1" type="noConversion"/>
  </si>
  <si>
    <t>安邦财产保险股份有限公司</t>
    <phoneticPr fontId="1" type="noConversion"/>
  </si>
  <si>
    <t>英文名</t>
    <phoneticPr fontId="1" type="noConversion"/>
  </si>
  <si>
    <t>Anbang Property &amp; Casualty Insurance</t>
  </si>
  <si>
    <t>Taikang AMC</t>
  </si>
  <si>
    <t>New China Life AMC</t>
  </si>
  <si>
    <t>China Life AMC</t>
  </si>
  <si>
    <t>China RE AMC</t>
  </si>
  <si>
    <t>China AMC</t>
  </si>
  <si>
    <t>Yinhua FMC</t>
  </si>
  <si>
    <t>Huashang FMC</t>
  </si>
  <si>
    <t>Manulife Teda FMC</t>
  </si>
  <si>
    <t>Fullgoal FMC</t>
  </si>
  <si>
    <t>ICBC Credit Suisse AMC</t>
  </si>
  <si>
    <t>CCB Pricipal AMC</t>
  </si>
  <si>
    <t>China Post &amp; Capital FMC</t>
  </si>
  <si>
    <t>Bank of China IMC</t>
  </si>
  <si>
    <t>Orient FMC</t>
  </si>
  <si>
    <t>Tianhong AMC</t>
  </si>
  <si>
    <t>New China FMC</t>
  </si>
  <si>
    <t>Yimin AMC</t>
  </si>
  <si>
    <t>Founder Fubon FMC</t>
  </si>
  <si>
    <t>Gfund Management Co.</t>
  </si>
  <si>
    <t>Springs Capital Limited</t>
  </si>
  <si>
    <t>Capital Synergy IMC</t>
  </si>
  <si>
    <t>Beijing Longrising AMC</t>
  </si>
  <si>
    <t>China Galaxy Securities</t>
  </si>
  <si>
    <t>E FMC</t>
  </si>
  <si>
    <t>Golden Eagle AMC</t>
  </si>
  <si>
    <t>China International FMC</t>
  </si>
  <si>
    <t>Bank of Communications Schroder FMC</t>
  </si>
  <si>
    <t>Hua An FMC</t>
  </si>
  <si>
    <t>HFT IMC</t>
  </si>
  <si>
    <t>Zhonghai FMC</t>
  </si>
  <si>
    <t>China Universal AMC</t>
  </si>
  <si>
    <t>UBS SDIC FMC</t>
  </si>
  <si>
    <t>CITIC-Prudential FMC</t>
  </si>
  <si>
    <t>Guotai AMC</t>
  </si>
  <si>
    <t>Chang Xin AMC</t>
  </si>
  <si>
    <t>Guotai Junan Allianz FMC</t>
  </si>
  <si>
    <t>Franklin Templeton Sealand FMC</t>
  </si>
  <si>
    <t>Galaxy AMC</t>
  </si>
  <si>
    <t>SYWG MU AMC</t>
  </si>
  <si>
    <t>HSBC Jintrust FMC</t>
  </si>
  <si>
    <t>Lombarda China FMC</t>
  </si>
  <si>
    <t>Lord Abbett China</t>
  </si>
  <si>
    <t>China Nature AMC</t>
  </si>
  <si>
    <t>KBC-GoldState FMC</t>
  </si>
  <si>
    <t>BNY Mellon Western FMC</t>
  </si>
  <si>
    <t>Caitong FMC</t>
  </si>
  <si>
    <t>Wanjia AMC</t>
  </si>
  <si>
    <t>AXA SPDB IMC</t>
  </si>
  <si>
    <t>King Fortune AMC</t>
  </si>
  <si>
    <t>Shanghai Wisdom IM</t>
  </si>
  <si>
    <t>Shanghai Rosefinch Investment &amp; Development Center Partnership Ltd.</t>
  </si>
  <si>
    <t>Congrong IMC</t>
  </si>
  <si>
    <t>Orient Securites</t>
  </si>
  <si>
    <t>Everbright Secutirties</t>
  </si>
  <si>
    <t>Taiping AMC</t>
  </si>
  <si>
    <t>Bosera Funds</t>
  </si>
  <si>
    <t>Penghua FMC</t>
  </si>
  <si>
    <t>Pingan-UOB FMC</t>
  </si>
  <si>
    <t>MinSheng Royal FMC</t>
  </si>
  <si>
    <t>China Merchants Fund</t>
  </si>
  <si>
    <t>Morgan Stanley Huaxin Funds</t>
  </si>
  <si>
    <t>Shenzhen Golden IMC</t>
  </si>
  <si>
    <t>Shenzhen Lighthorse IMC</t>
  </si>
  <si>
    <t>Shenzhen Cowin IMC</t>
  </si>
  <si>
    <t>China International Capital Co.</t>
    <phoneticPr fontId="1" type="noConversion"/>
  </si>
  <si>
    <t>Invesco Great Wall FMC</t>
    <phoneticPr fontId="1" type="noConversion"/>
  </si>
  <si>
    <t>Ping An AMC</t>
    <phoneticPr fontId="1" type="noConversion"/>
  </si>
  <si>
    <t>Pacific AMC</t>
    <phoneticPr fontId="1" type="noConversion"/>
  </si>
  <si>
    <t>Fuanda FMC</t>
    <phoneticPr fontId="1" type="noConversion"/>
  </si>
  <si>
    <t>私募</t>
    <phoneticPr fontId="1" type="noConversion"/>
  </si>
  <si>
    <t>社保基金</t>
    <phoneticPr fontId="1" type="noConversion"/>
  </si>
  <si>
    <t>北京</t>
    <phoneticPr fontId="1" type="noConversion"/>
  </si>
  <si>
    <t>全国社会保障基金理事会</t>
    <phoneticPr fontId="1" type="noConversion"/>
  </si>
  <si>
    <t>National Council for Social Security Fund</t>
    <phoneticPr fontId="1" type="noConversion"/>
  </si>
  <si>
    <t>www.ssf.gov.cn</t>
  </si>
  <si>
    <t>CITIC Securities</t>
    <phoneticPr fontId="1" type="noConversion"/>
  </si>
  <si>
    <t>凯石投资</t>
    <phoneticPr fontId="1" type="noConversion"/>
  </si>
  <si>
    <t>华泰保险</t>
    <phoneticPr fontId="1" type="noConversion"/>
  </si>
  <si>
    <t>恒运盛</t>
    <phoneticPr fontId="1" type="noConversion"/>
  </si>
  <si>
    <t>民森投资</t>
    <phoneticPr fontId="1" type="noConversion"/>
  </si>
  <si>
    <t>铭远投资</t>
    <phoneticPr fontId="1" type="noConversion"/>
  </si>
  <si>
    <t>中睿合银</t>
    <phoneticPr fontId="1" type="noConversion"/>
  </si>
  <si>
    <t>上海</t>
    <phoneticPr fontId="1" type="noConversion"/>
  </si>
  <si>
    <t>私募</t>
    <phoneticPr fontId="1" type="noConversion"/>
  </si>
  <si>
    <t>Shanghai Vstone Capital Co.</t>
  </si>
  <si>
    <t>上海凯石投资管理有限公司</t>
  </si>
  <si>
    <t>资管</t>
    <phoneticPr fontId="1" type="noConversion"/>
  </si>
  <si>
    <t>Guotai Junan Securities AMC</t>
    <phoneticPr fontId="1" type="noConversion"/>
  </si>
  <si>
    <t>华泰资产管理有限公司</t>
  </si>
  <si>
    <t>Huatai AMC</t>
    <phoneticPr fontId="1" type="noConversion"/>
  </si>
  <si>
    <t>保险</t>
    <phoneticPr fontId="1" type="noConversion"/>
  </si>
  <si>
    <t>Western Securities</t>
  </si>
  <si>
    <t>华安证券有限责任公司</t>
    <phoneticPr fontId="1" type="noConversion"/>
  </si>
  <si>
    <t>Huaan Securities</t>
    <phoneticPr fontId="1" type="noConversion"/>
  </si>
  <si>
    <t>自营</t>
  </si>
  <si>
    <t>自营</t>
    <phoneticPr fontId="1" type="noConversion"/>
  </si>
  <si>
    <t>Xiangcai Securities</t>
  </si>
  <si>
    <t>湘财证券有限责任公司</t>
  </si>
  <si>
    <t>www.yinxinbao.com</t>
  </si>
  <si>
    <t>深圳市恒运盛投资顾问公司</t>
  </si>
  <si>
    <t>Shenzhen Minsen Investment Co.</t>
  </si>
  <si>
    <t>Shenzhen Mingyuan IMC</t>
  </si>
  <si>
    <t>www.mingyuanfund.cn</t>
  </si>
  <si>
    <t>深圳市铭远投资顾问有限公司</t>
  </si>
  <si>
    <t>Shenzhen Sinowise IC</t>
  </si>
  <si>
    <t>www.chinassic.com</t>
  </si>
  <si>
    <t>深圳中睿合银投资管理有限公司</t>
  </si>
  <si>
    <t>刘小龙</t>
  </si>
  <si>
    <t>远通维景</t>
    <phoneticPr fontId="1" type="noConversion"/>
  </si>
  <si>
    <t>唐拉雅秀</t>
    <phoneticPr fontId="1" type="noConversion"/>
  </si>
  <si>
    <t>中南海怡</t>
    <phoneticPr fontId="1" type="noConversion"/>
  </si>
  <si>
    <t>明苑酒店</t>
    <phoneticPr fontId="1" type="noConversion"/>
  </si>
  <si>
    <t>北京市西城区复兴门内大街99号（百盛东侧）</t>
    <phoneticPr fontId="1" type="noConversion"/>
  </si>
  <si>
    <t>富安达基金管理有限公司</t>
  </si>
  <si>
    <t>平安大华基金管理有限公司</t>
  </si>
  <si>
    <t>浙商基金管理有限公司</t>
  </si>
  <si>
    <t>北京</t>
    <phoneticPr fontId="1" type="noConversion"/>
  </si>
  <si>
    <t>上海市浦东新区世纪大道1568号中建大厦29层</t>
    <phoneticPr fontId="1" type="noConversion"/>
  </si>
  <si>
    <t>其它</t>
    <phoneticPr fontId="1" type="noConversion"/>
  </si>
  <si>
    <t>深圳市福田区深南大道7028号时代科技大厦4层（招行大厦旁边）</t>
    <phoneticPr fontId="1" type="noConversion"/>
  </si>
  <si>
    <t>北京市西城区复兴门外大街19号（长安商场、三里河东路）</t>
    <phoneticPr fontId="1" type="noConversion"/>
  </si>
  <si>
    <t>北京市西城区平安里西大街30号（西二环，梅兰芳大剧院，车公庄地铁站C出口）</t>
    <phoneticPr fontId="1" type="noConversion"/>
  </si>
  <si>
    <t>俞文冰</t>
  </si>
  <si>
    <t>范辛亭</t>
  </si>
  <si>
    <t>李建伟</t>
  </si>
  <si>
    <t>袁继飞</t>
  </si>
  <si>
    <t>覃川桃</t>
  </si>
  <si>
    <t>秦瑶</t>
  </si>
  <si>
    <t>王夏儒</t>
  </si>
  <si>
    <t>胡瑞丽</t>
  </si>
  <si>
    <t>邓二勇</t>
  </si>
  <si>
    <t>谭焜元</t>
  </si>
  <si>
    <t>杨洋</t>
  </si>
  <si>
    <t>周晓忠</t>
  </si>
  <si>
    <t>公司领导</t>
  </si>
  <si>
    <t>理财部</t>
  </si>
  <si>
    <t>宏观策略部</t>
  </si>
  <si>
    <t>021-68751610</t>
  </si>
  <si>
    <t>027-65799536</t>
  </si>
  <si>
    <t>金融工程师</t>
  </si>
  <si>
    <t>王雷</t>
  </si>
  <si>
    <t>专户投资部</t>
  </si>
  <si>
    <t>www.elitimes.com</t>
    <phoneticPr fontId="1" type="noConversion"/>
  </si>
  <si>
    <t>深圳市福田区金田路4028号荣超经贸中心35楼3506-3509</t>
    <phoneticPr fontId="1" type="noConversion"/>
  </si>
  <si>
    <t>菁英时代</t>
    <phoneticPr fontId="1" type="noConversion"/>
  </si>
  <si>
    <t>私募</t>
    <phoneticPr fontId="1" type="noConversion"/>
  </si>
  <si>
    <t>Elitimes Investment &amp;Management Group</t>
    <phoneticPr fontId="1" type="noConversion"/>
  </si>
  <si>
    <t>中信资管</t>
  </si>
  <si>
    <t>长安基金</t>
    <phoneticPr fontId="1" type="noConversion"/>
  </si>
  <si>
    <t>长安基金管理有限公司</t>
    <phoneticPr fontId="1" type="noConversion"/>
  </si>
  <si>
    <t>ChangAn FMC</t>
    <phoneticPr fontId="1" type="noConversion"/>
  </si>
  <si>
    <t>www.changanfunds.com</t>
    <phoneticPr fontId="1" type="noConversion"/>
  </si>
  <si>
    <t>上海</t>
    <phoneticPr fontId="1" type="noConversion"/>
  </si>
  <si>
    <t>基金</t>
    <phoneticPr fontId="1" type="noConversion"/>
  </si>
  <si>
    <t>兴业全球</t>
    <phoneticPr fontId="1" type="noConversion"/>
  </si>
  <si>
    <t>Aegon-Industrial FMC</t>
  </si>
  <si>
    <t>上海市浦东新区张杨路500号华润时代广场19楼</t>
    <phoneticPr fontId="1" type="noConversion"/>
  </si>
  <si>
    <t>吕杰勇</t>
  </si>
  <si>
    <t>滕立群</t>
  </si>
  <si>
    <t>财通资管</t>
    <phoneticPr fontId="1" type="noConversion"/>
  </si>
  <si>
    <t>景富投资</t>
    <phoneticPr fontId="1" type="noConversion"/>
  </si>
  <si>
    <t>罗兵</t>
  </si>
  <si>
    <t xml:space="preserve"> </t>
    <phoneticPr fontId="1" type="noConversion"/>
  </si>
  <si>
    <t>Shanghai Jingfund Investment Co.</t>
    <phoneticPr fontId="1" type="noConversion"/>
  </si>
  <si>
    <t>Caitong Securities</t>
    <phoneticPr fontId="1" type="noConversion"/>
  </si>
  <si>
    <t>投资研究部</t>
  </si>
  <si>
    <t>保险</t>
    <phoneticPr fontId="1" type="noConversion"/>
  </si>
  <si>
    <t>上海市浦东新区世纪大道8号上海国金中心二期31层</t>
    <phoneticPr fontId="1" type="noConversion"/>
  </si>
  <si>
    <t>西城区金融大街丙17号北京银行大厦8层</t>
  </si>
  <si>
    <t>西城区金融大街丙17号北京银行大厦7层</t>
  </si>
  <si>
    <t>东城区东长安街1号东方广场C2办公楼15层</t>
  </si>
  <si>
    <t>海淀区北太平庄路18号城建大厦A座20层</t>
  </si>
  <si>
    <t>西城区金融大街33号通泰大厦B座8层</t>
  </si>
  <si>
    <t>朝阳区朝阳路67号财经中心9-2-1202</t>
  </si>
  <si>
    <t>西城区金融大街7号英蓝国际中心16层</t>
  </si>
  <si>
    <t>朝阳区建国门外大街甲12号新华保险大厦19层</t>
  </si>
  <si>
    <t>西城区金融大街17号中国人寿中心19层</t>
  </si>
  <si>
    <t>东城区建国门北大街8号华润大厦8层</t>
  </si>
  <si>
    <t>海淀区西直门北大街60号首钢国际大厦8层</t>
  </si>
  <si>
    <t>东城区建国门北大街8号华润大厦16层</t>
  </si>
  <si>
    <t>西城区金融大街11号中国再保险大厦11层</t>
  </si>
  <si>
    <t>浦东新区源深路279号</t>
  </si>
  <si>
    <t>浦东新区银城中路200号中银大厦26层</t>
  </si>
  <si>
    <t>黄浦区延安东路1号凯石大厦</t>
  </si>
  <si>
    <t>浦东新区陆家嘴环路1000号汇丰大厦31楼</t>
  </si>
  <si>
    <t>浦东新区芳甸路1088号紫竹国际大厦1801室</t>
  </si>
  <si>
    <t>浦东新区浦电路360号陆家嘴投资大厦9楼</t>
  </si>
  <si>
    <t>浦东新区陆家嘴环路958号华能联合大厦5层</t>
  </si>
  <si>
    <t>浦东新区陆家嘴环路958号华能联合大厦35层</t>
  </si>
  <si>
    <t>浦东新区陆家嘴环路1233号汇亚大厦12楼</t>
  </si>
  <si>
    <t>浦东新区建德南郊别墅南六公路578弄1003号</t>
  </si>
  <si>
    <t>浦东新区银城中路68号时代金融中心41楼</t>
  </si>
  <si>
    <t>浦东新区银城中路68号时代金融中心9楼</t>
  </si>
  <si>
    <t>浦东新区银城中路68号时代金融中心31-32楼</t>
  </si>
  <si>
    <t>浦东新区花园石桥路66号东亚银行金融大厦8层</t>
  </si>
  <si>
    <t>福田区福中三路诺德金融中心33C</t>
  </si>
  <si>
    <t>福田区深南中路6009号NEO绿景广场B栋38ABF</t>
  </si>
  <si>
    <t>福田区中心四路1号嘉里建设广场一期二座17楼</t>
  </si>
  <si>
    <t>福田区金田路4018号安联大厦13楼B02</t>
  </si>
  <si>
    <t>罗湖区深南中路深业中心25层14室</t>
  </si>
  <si>
    <t>朝阳区亮马桥路48号中信证券大厦16层</t>
  </si>
  <si>
    <t>海珠区琶洲大道东一号保利国际广场南塔31-33楼</t>
  </si>
  <si>
    <t>陈总</t>
  </si>
  <si>
    <t>李总</t>
  </si>
  <si>
    <t>国海资管</t>
  </si>
  <si>
    <t>王总</t>
  </si>
  <si>
    <t>张总</t>
  </si>
  <si>
    <t>zhangqinghua@phfund.com.cn</t>
  </si>
  <si>
    <t>景顺长城</t>
  </si>
  <si>
    <t>贾殿村</t>
  </si>
  <si>
    <t>李林岭</t>
  </si>
  <si>
    <t>邓总</t>
  </si>
  <si>
    <t>贾总</t>
  </si>
  <si>
    <t>潘总</t>
  </si>
  <si>
    <t>柯晓</t>
  </si>
  <si>
    <t>何总</t>
  </si>
  <si>
    <t>吕总</t>
  </si>
  <si>
    <t>马总</t>
  </si>
  <si>
    <t>孙总</t>
  </si>
  <si>
    <t>kexiao@southernfund.com</t>
  </si>
  <si>
    <t>陈博士</t>
  </si>
  <si>
    <t>长江证券</t>
  </si>
  <si>
    <t>张忧群</t>
  </si>
  <si>
    <t>保险</t>
  </si>
  <si>
    <t>基金投资部</t>
  </si>
  <si>
    <t>刘总</t>
  </si>
  <si>
    <t>张征文</t>
  </si>
  <si>
    <t>0755-83704587</t>
  </si>
  <si>
    <t>chenld@ghzq.com.cn</t>
  </si>
  <si>
    <t>曹总</t>
  </si>
  <si>
    <t>长江期货</t>
  </si>
  <si>
    <t>武汉</t>
  </si>
  <si>
    <t>自营部</t>
  </si>
  <si>
    <t>期货</t>
  </si>
  <si>
    <t>证券</t>
  </si>
  <si>
    <t>何杰</t>
  </si>
  <si>
    <t>工银瑞信</t>
  </si>
  <si>
    <t>吴博士</t>
  </si>
  <si>
    <t>许总</t>
  </si>
  <si>
    <t>张博士</t>
  </si>
  <si>
    <t>杨博士</t>
  </si>
  <si>
    <t>周杰</t>
  </si>
  <si>
    <t>张峰</t>
  </si>
  <si>
    <t>焜元</t>
  </si>
  <si>
    <t>忧群</t>
  </si>
  <si>
    <t>国栋</t>
  </si>
  <si>
    <t>付总</t>
  </si>
  <si>
    <t>徐总</t>
  </si>
  <si>
    <t>周博士</t>
  </si>
  <si>
    <t>熊总</t>
  </si>
  <si>
    <t>赵总</t>
  </si>
  <si>
    <t>赵伟</t>
  </si>
  <si>
    <t>晓婷</t>
  </si>
  <si>
    <t>杰勇</t>
  </si>
  <si>
    <t>登元</t>
  </si>
  <si>
    <t>瑞丽</t>
  </si>
  <si>
    <t>夏儒</t>
  </si>
  <si>
    <t>李博士</t>
  </si>
  <si>
    <t>川桃</t>
  </si>
  <si>
    <t>文冰</t>
  </si>
  <si>
    <t>晓忠</t>
  </si>
  <si>
    <t>奕歆</t>
  </si>
  <si>
    <t>梅总</t>
  </si>
  <si>
    <t>辰明</t>
  </si>
  <si>
    <t>梁总</t>
  </si>
  <si>
    <t>宋总</t>
  </si>
  <si>
    <t>绍峰</t>
  </si>
  <si>
    <t>鹏飞</t>
  </si>
  <si>
    <t>椹元</t>
  </si>
  <si>
    <t>方旻</t>
  </si>
  <si>
    <t>志冬</t>
  </si>
  <si>
    <t>金牛</t>
  </si>
  <si>
    <t>胡总</t>
  </si>
  <si>
    <t>罗总</t>
  </si>
  <si>
    <t>广策</t>
  </si>
  <si>
    <t>志远</t>
  </si>
  <si>
    <t>丽丽</t>
  </si>
  <si>
    <t>晨光</t>
  </si>
  <si>
    <t>齐总</t>
  </si>
  <si>
    <t>欧阳总</t>
  </si>
  <si>
    <t>世恩</t>
  </si>
  <si>
    <t>卓瑾</t>
  </si>
  <si>
    <t>亓斌</t>
  </si>
  <si>
    <t>周潇</t>
  </si>
  <si>
    <t>宇坤</t>
  </si>
  <si>
    <t>冠群</t>
  </si>
  <si>
    <t>兆宇</t>
  </si>
  <si>
    <t>婷婷</t>
  </si>
  <si>
    <t>王正</t>
  </si>
  <si>
    <t>志俊</t>
  </si>
  <si>
    <t>方总</t>
  </si>
  <si>
    <t>宋博士</t>
  </si>
  <si>
    <t>赵鹏</t>
  </si>
  <si>
    <t>李天</t>
  </si>
  <si>
    <t>海达</t>
  </si>
  <si>
    <t>建华</t>
  </si>
  <si>
    <t>闫兢</t>
  </si>
  <si>
    <t>雯珺</t>
  </si>
  <si>
    <t>杨喆</t>
  </si>
  <si>
    <t>石开</t>
  </si>
  <si>
    <t>金钰</t>
  </si>
  <si>
    <t>习杰</t>
  </si>
  <si>
    <t>郭总</t>
  </si>
  <si>
    <t>龙总</t>
  </si>
  <si>
    <t>建忠</t>
  </si>
  <si>
    <t>志伟</t>
  </si>
  <si>
    <t>顾杰</t>
  </si>
  <si>
    <t>晓敏</t>
  </si>
  <si>
    <t>林总</t>
  </si>
  <si>
    <t>沈总</t>
  </si>
  <si>
    <t>一尊</t>
  </si>
  <si>
    <t>刘畅</t>
  </si>
  <si>
    <t>子宜</t>
  </si>
  <si>
    <t>雅各</t>
  </si>
  <si>
    <t>李涛</t>
  </si>
  <si>
    <t>敬燕</t>
  </si>
  <si>
    <t>庭坚</t>
  </si>
  <si>
    <t>谭卓</t>
  </si>
  <si>
    <t>韵妍</t>
  </si>
  <si>
    <t>媛媛</t>
  </si>
  <si>
    <t>杨超</t>
  </si>
  <si>
    <t>姜博士</t>
  </si>
  <si>
    <t>振华</t>
  </si>
  <si>
    <t>刘冬</t>
  </si>
  <si>
    <t>张弘</t>
  </si>
  <si>
    <t>渭泉</t>
  </si>
  <si>
    <t>倚天</t>
  </si>
  <si>
    <t>翟博士</t>
  </si>
  <si>
    <t>天翔</t>
  </si>
  <si>
    <t>张娣</t>
  </si>
  <si>
    <t>世勇</t>
  </si>
  <si>
    <t>城市</t>
    <phoneticPr fontId="1" type="noConversion"/>
  </si>
  <si>
    <t>职位</t>
    <phoneticPr fontId="1" type="noConversion"/>
  </si>
  <si>
    <t>富国基金</t>
    <phoneticPr fontId="1" type="noConversion"/>
  </si>
  <si>
    <t>浙商基金</t>
    <phoneticPr fontId="1" type="noConversion"/>
  </si>
  <si>
    <t>上海市浦东新区世纪大道88号金茂大厦35层</t>
    <phoneticPr fontId="1" type="noConversion"/>
  </si>
  <si>
    <t>www.htam.com.cn</t>
    <phoneticPr fontId="1" type="noConversion"/>
  </si>
  <si>
    <t>上海市浦东新区芳甸路1088号紫竹国际大厦1801室</t>
    <phoneticPr fontId="1" type="noConversion"/>
  </si>
  <si>
    <t>www.congrongfund.com/index.asp</t>
    <phoneticPr fontId="1" type="noConversion"/>
  </si>
  <si>
    <t>www.kffund.com</t>
    <phoneticPr fontId="1" type="noConversion"/>
  </si>
  <si>
    <t>www.wisdomim.com</t>
    <phoneticPr fontId="1" type="noConversion"/>
  </si>
  <si>
    <t>www.rosefinch.cn</t>
    <phoneticPr fontId="1" type="noConversion"/>
  </si>
  <si>
    <t>www.vstone.com.cn</t>
    <phoneticPr fontId="1" type="noConversion"/>
  </si>
  <si>
    <t>www.jingfund.com</t>
    <phoneticPr fontId="1" type="noConversion"/>
  </si>
  <si>
    <t>www.dfham.com</t>
    <phoneticPr fontId="1" type="noConversion"/>
  </si>
  <si>
    <t>www.ebscn.com/listFoundHandler.html?resourceId=001005</t>
    <phoneticPr fontId="1" type="noConversion"/>
  </si>
  <si>
    <t>asset.pingan.com</t>
    <phoneticPr fontId="1" type="noConversion"/>
  </si>
  <si>
    <t>www.tpa.cntaiping.com</t>
    <phoneticPr fontId="1" type="noConversion"/>
  </si>
  <si>
    <t>上海市浦东新区银城中路68号时代金融中心31-32楼</t>
    <phoneticPr fontId="1" type="noConversion"/>
  </si>
  <si>
    <t>www.cpic.com.cn/asset/</t>
    <phoneticPr fontId="1" type="noConversion"/>
  </si>
  <si>
    <t>www.gtjazg.com</t>
    <phoneticPr fontId="1" type="noConversion"/>
  </si>
  <si>
    <t>www.westsecu.com/xbzq/public/content.html?classid=0002000100020006</t>
    <phoneticPr fontId="1" type="noConversion"/>
  </si>
  <si>
    <t>杭州市西湖区杭大路15号嘉华国际商务中心501室</t>
    <phoneticPr fontId="1" type="noConversion"/>
  </si>
  <si>
    <t>http://www.ctsec.com/ctzq/cylc/cylc.html</t>
    <phoneticPr fontId="1" type="noConversion"/>
  </si>
  <si>
    <t>上海市浦东新区陆家嘴环路958号华能联合大厦5层</t>
    <phoneticPr fontId="1" type="noConversion"/>
  </si>
  <si>
    <t>www.xcsc.com</t>
    <phoneticPr fontId="1" type="noConversion"/>
  </si>
  <si>
    <t>合肥市阜南路166号润安大厦</t>
    <phoneticPr fontId="1" type="noConversion"/>
  </si>
  <si>
    <t>www.hazq.com</t>
    <phoneticPr fontId="1" type="noConversion"/>
  </si>
  <si>
    <t>周兵</t>
  </si>
  <si>
    <t>财通基金管理有限公司</t>
  </si>
  <si>
    <t>李剑锋</t>
  </si>
  <si>
    <t>Zheshang FMC</t>
    <phoneticPr fontId="1" type="noConversion"/>
  </si>
  <si>
    <t>www.zsfund.com</t>
    <phoneticPr fontId="1" type="noConversion"/>
  </si>
  <si>
    <t>源深加州</t>
    <phoneticPr fontId="1" type="noConversion"/>
  </si>
  <si>
    <t>嘉瑞酒店</t>
    <phoneticPr fontId="1" type="noConversion"/>
  </si>
  <si>
    <t>021-50812222</t>
    <phoneticPr fontId="1" type="noConversion"/>
  </si>
  <si>
    <t>上海市浦东新区源深路655号（在羽山路上）</t>
    <phoneticPr fontId="1" type="noConversion"/>
  </si>
  <si>
    <t>上海市浦东新区潍坊路328号</t>
    <phoneticPr fontId="1" type="noConversion"/>
  </si>
  <si>
    <t>更新人</t>
    <phoneticPr fontId="1" type="noConversion"/>
  </si>
  <si>
    <t>李建伟</t>
    <phoneticPr fontId="1" type="noConversion"/>
  </si>
  <si>
    <t>010-58576688; 010-68536688</t>
    <phoneticPr fontId="1" type="noConversion"/>
  </si>
  <si>
    <t>010-66026688</t>
    <phoneticPr fontId="1" type="noConversion"/>
  </si>
  <si>
    <t>参考价</t>
    <phoneticPr fontId="1" type="noConversion"/>
  </si>
  <si>
    <t>金都假日</t>
    <phoneticPr fontId="1" type="noConversion"/>
  </si>
  <si>
    <t>北京市西城区北礼士路98号</t>
    <phoneticPr fontId="1" type="noConversion"/>
  </si>
  <si>
    <t>大悦城</t>
    <phoneticPr fontId="1" type="noConversion"/>
  </si>
  <si>
    <t>北京市西城区西单北大街131号</t>
    <phoneticPr fontId="1" type="noConversion"/>
  </si>
  <si>
    <t>010-58330000</t>
    <phoneticPr fontId="1" type="noConversion"/>
  </si>
  <si>
    <t>条件</t>
    <phoneticPr fontId="1" type="noConversion"/>
  </si>
  <si>
    <t>很近</t>
    <phoneticPr fontId="1" type="noConversion"/>
  </si>
  <si>
    <t>较差</t>
    <phoneticPr fontId="1" type="noConversion"/>
  </si>
  <si>
    <t>较好</t>
    <phoneticPr fontId="1" type="noConversion"/>
  </si>
  <si>
    <t>很好</t>
    <phoneticPr fontId="1" type="noConversion"/>
  </si>
  <si>
    <t>协议</t>
    <phoneticPr fontId="1" type="noConversion"/>
  </si>
  <si>
    <t>名称</t>
    <phoneticPr fontId="1" type="noConversion"/>
  </si>
  <si>
    <t>位置</t>
    <phoneticPr fontId="1" type="noConversion"/>
  </si>
  <si>
    <t>优选餐厅</t>
    <phoneticPr fontId="1" type="noConversion"/>
  </si>
  <si>
    <t>美林阁</t>
    <phoneticPr fontId="1" type="noConversion"/>
  </si>
  <si>
    <t>小南国</t>
    <phoneticPr fontId="1" type="noConversion"/>
  </si>
  <si>
    <t>东方新天地地下</t>
    <phoneticPr fontId="1" type="noConversion"/>
  </si>
  <si>
    <t>英蓝地下</t>
    <phoneticPr fontId="1" type="noConversion"/>
  </si>
  <si>
    <t>粤色天香</t>
    <phoneticPr fontId="1" type="noConversion"/>
  </si>
  <si>
    <t>长盛4楼</t>
    <phoneticPr fontId="1" type="noConversion"/>
  </si>
  <si>
    <t>燕兴大酒楼，威威焗鸡王</t>
    <phoneticPr fontId="1" type="noConversion"/>
  </si>
  <si>
    <t>苏浙汇，江南汇</t>
    <phoneticPr fontId="1" type="noConversion"/>
  </si>
  <si>
    <t>南侧路边</t>
    <phoneticPr fontId="1" type="noConversion"/>
  </si>
  <si>
    <t>庄胜广场内</t>
    <phoneticPr fontId="1" type="noConversion"/>
  </si>
  <si>
    <t>时间</t>
  </si>
  <si>
    <t>熊侃</t>
  </si>
  <si>
    <t>资管</t>
  </si>
  <si>
    <t>中邮基金</t>
  </si>
  <si>
    <t>光大保德信</t>
  </si>
  <si>
    <t>徐翔宇</t>
  </si>
  <si>
    <t>袁继飞</t>
    <phoneticPr fontId="1" type="noConversion"/>
  </si>
  <si>
    <t>对方情况</t>
    <phoneticPr fontId="1" type="noConversion"/>
  </si>
  <si>
    <t>胡周杰</t>
  </si>
  <si>
    <t>刘志晶</t>
  </si>
  <si>
    <t>李伟军</t>
  </si>
  <si>
    <t>梁跃军</t>
  </si>
  <si>
    <t xml:space="preserve">姓名 </t>
    <phoneticPr fontId="1" type="noConversion"/>
  </si>
  <si>
    <t>上次路演</t>
    <phoneticPr fontId="1" type="noConversion"/>
  </si>
  <si>
    <t>姓名</t>
    <phoneticPr fontId="1" type="noConversion"/>
  </si>
  <si>
    <t>富瑞斯</t>
    <phoneticPr fontId="1" type="noConversion"/>
  </si>
  <si>
    <t>深圳</t>
    <phoneticPr fontId="1" type="noConversion"/>
  </si>
  <si>
    <t>深圳市福田区深南大道6012号</t>
    <phoneticPr fontId="1" type="noConversion"/>
  </si>
  <si>
    <t>0755-82928666; 0755-82973999</t>
    <phoneticPr fontId="1" type="noConversion"/>
  </si>
  <si>
    <t>很大</t>
    <phoneticPr fontId="1" type="noConversion"/>
  </si>
  <si>
    <t>平安保险</t>
  </si>
  <si>
    <t>新华保险</t>
  </si>
  <si>
    <t>私募</t>
  </si>
  <si>
    <t>汇添富</t>
  </si>
  <si>
    <t>源乐晟</t>
  </si>
  <si>
    <t>淡水泉</t>
  </si>
  <si>
    <t>社保基金</t>
  </si>
  <si>
    <t>国海基金</t>
  </si>
  <si>
    <t>国联安</t>
  </si>
  <si>
    <t>凯石投资</t>
  </si>
  <si>
    <t>华泰柏瑞</t>
  </si>
  <si>
    <t>上投摩根</t>
  </si>
  <si>
    <t>民森投资</t>
  </si>
  <si>
    <t>民生加银</t>
  </si>
  <si>
    <t>中睿合银</t>
  </si>
  <si>
    <t>农银汇理</t>
  </si>
  <si>
    <t>交银施罗德</t>
  </si>
  <si>
    <t>浦银安盛</t>
  </si>
  <si>
    <t>方正富邦</t>
  </si>
  <si>
    <t>中再保险</t>
  </si>
  <si>
    <t>国投瑞银</t>
  </si>
  <si>
    <t>汇丰晋信</t>
  </si>
  <si>
    <t>华宝兴业</t>
  </si>
  <si>
    <t>郝联峰</t>
  </si>
  <si>
    <t>庞世恩</t>
  </si>
  <si>
    <t>高频交易</t>
  </si>
  <si>
    <t>陈杨</t>
  </si>
  <si>
    <t>王斌</t>
  </si>
  <si>
    <t>女</t>
  </si>
  <si>
    <t>高波</t>
  </si>
  <si>
    <t>叶烨</t>
  </si>
  <si>
    <t>武丹</t>
  </si>
  <si>
    <t>张容赫</t>
  </si>
  <si>
    <t>机构客户部</t>
  </si>
  <si>
    <t>开始日期</t>
    <phoneticPr fontId="1" type="noConversion"/>
  </si>
  <si>
    <t>方式</t>
  </si>
  <si>
    <t>中金资管</t>
  </si>
  <si>
    <t>新华基金</t>
    <phoneticPr fontId="1" type="noConversion"/>
  </si>
  <si>
    <t>部门</t>
    <phoneticPr fontId="1" type="noConversion"/>
  </si>
  <si>
    <t>金融工程</t>
  </si>
  <si>
    <t>题目内容</t>
    <phoneticPr fontId="1" type="noConversion"/>
  </si>
  <si>
    <t>华安基金</t>
    <phoneticPr fontId="1" type="noConversion"/>
  </si>
  <si>
    <t>金融街南，近华夏</t>
    <phoneticPr fontId="1" type="noConversion"/>
  </si>
  <si>
    <t>木樨地地铁站</t>
    <phoneticPr fontId="1" type="noConversion"/>
  </si>
  <si>
    <t>车公庄地铁站，近华商</t>
    <phoneticPr fontId="1" type="noConversion"/>
  </si>
  <si>
    <t>阜成门地铁站，金融街北</t>
    <phoneticPr fontId="1" type="noConversion"/>
  </si>
  <si>
    <t>离公司5分钟</t>
    <phoneticPr fontId="1" type="noConversion"/>
  </si>
  <si>
    <t>挨着招行大厦</t>
    <phoneticPr fontId="1" type="noConversion"/>
  </si>
  <si>
    <t>挨着报业大厦</t>
    <phoneticPr fontId="1" type="noConversion"/>
  </si>
  <si>
    <t>Central China AVIVA FMC</t>
    <phoneticPr fontId="1" type="noConversion"/>
  </si>
  <si>
    <t>上海</t>
    <phoneticPr fontId="1" type="noConversion"/>
  </si>
  <si>
    <t>基金</t>
    <phoneticPr fontId="1" type="noConversion"/>
  </si>
  <si>
    <t>国海资管</t>
    <phoneticPr fontId="1" type="noConversion"/>
  </si>
  <si>
    <t>量化投资部</t>
    <phoneticPr fontId="1" type="noConversion"/>
  </si>
  <si>
    <t>shinianbaihualin@163.com</t>
  </si>
  <si>
    <t>金中和</t>
    <phoneticPr fontId="1" type="noConversion"/>
  </si>
  <si>
    <t>安信证券</t>
    <phoneticPr fontId="1" type="noConversion"/>
  </si>
  <si>
    <t>宝盈基金</t>
    <phoneticPr fontId="1" type="noConversion"/>
  </si>
  <si>
    <t>招商基金</t>
    <phoneticPr fontId="1" type="noConversion"/>
  </si>
  <si>
    <t>鹏华基金</t>
    <phoneticPr fontId="1" type="noConversion"/>
  </si>
  <si>
    <t>方南</t>
    <phoneticPr fontId="1" type="noConversion"/>
  </si>
  <si>
    <t>赵丹丹</t>
    <phoneticPr fontId="1" type="noConversion"/>
  </si>
  <si>
    <t>李冉</t>
    <phoneticPr fontId="1" type="noConversion"/>
  </si>
  <si>
    <t>大成基金</t>
    <phoneticPr fontId="1" type="noConversion"/>
  </si>
  <si>
    <t>南方基金</t>
    <phoneticPr fontId="1" type="noConversion"/>
  </si>
  <si>
    <t xml:space="preserve"> </t>
    <phoneticPr fontId="1" type="noConversion"/>
  </si>
  <si>
    <t>第二大</t>
    <phoneticPr fontId="1" type="noConversion"/>
  </si>
  <si>
    <t>第三大</t>
    <phoneticPr fontId="1" type="noConversion"/>
  </si>
  <si>
    <t xml:space="preserve">  </t>
    <phoneticPr fontId="1" type="noConversion"/>
  </si>
  <si>
    <t xml:space="preserve">   </t>
    <phoneticPr fontId="1" type="noConversion"/>
  </si>
  <si>
    <t>Essence FMC</t>
    <phoneticPr fontId="1" type="noConversion"/>
  </si>
  <si>
    <t>安信基金</t>
    <phoneticPr fontId="1" type="noConversion"/>
  </si>
  <si>
    <t>安信基金管理有限公司</t>
    <phoneticPr fontId="1" type="noConversion"/>
  </si>
  <si>
    <t>基金</t>
    <phoneticPr fontId="1" type="noConversion"/>
  </si>
  <si>
    <t>深圳市福田区益田路6009号新世界商务中心36层</t>
    <phoneticPr fontId="1" type="noConversion"/>
  </si>
  <si>
    <t>www.essencefund.com</t>
    <phoneticPr fontId="1" type="noConversion"/>
  </si>
  <si>
    <t>五矿投资发展</t>
    <phoneticPr fontId="1" type="noConversion"/>
  </si>
  <si>
    <t>中广核财务</t>
    <phoneticPr fontId="1" type="noConversion"/>
  </si>
  <si>
    <t>中铁信托</t>
    <phoneticPr fontId="1" type="noConversion"/>
  </si>
  <si>
    <t>成都工业投资经营</t>
    <phoneticPr fontId="1" type="noConversion"/>
  </si>
  <si>
    <t>对外经贸信托</t>
    <phoneticPr fontId="1" type="noConversion"/>
  </si>
  <si>
    <t>招商证券</t>
    <phoneticPr fontId="1" type="noConversion"/>
  </si>
  <si>
    <t>长城资产管理</t>
    <phoneticPr fontId="1" type="noConversion"/>
  </si>
  <si>
    <t>财通证券</t>
    <phoneticPr fontId="1" type="noConversion"/>
  </si>
  <si>
    <t>杭州工业资产经营投资</t>
    <phoneticPr fontId="1" type="noConversion"/>
  </si>
  <si>
    <t>升华拜克生物</t>
    <phoneticPr fontId="1" type="noConversion"/>
  </si>
  <si>
    <t>中泰信托</t>
    <phoneticPr fontId="1" type="noConversion"/>
  </si>
  <si>
    <t>光大证券</t>
    <phoneticPr fontId="1" type="noConversion"/>
  </si>
  <si>
    <t>银河证券</t>
    <phoneticPr fontId="1" type="noConversion"/>
  </si>
  <si>
    <t>东北证券</t>
  </si>
  <si>
    <t>东北证券</t>
    <phoneticPr fontId="1" type="noConversion"/>
  </si>
  <si>
    <t>河北国资</t>
    <phoneticPr fontId="1" type="noConversion"/>
  </si>
  <si>
    <t>渤海国际信托</t>
    <phoneticPr fontId="1" type="noConversion"/>
  </si>
  <si>
    <t>东吴证券</t>
    <phoneticPr fontId="1" type="noConversion"/>
  </si>
  <si>
    <t>上海兰生(集团)有限公司</t>
    <phoneticPr fontId="1" type="noConversion"/>
  </si>
  <si>
    <t>江阴澄星实业集团</t>
    <phoneticPr fontId="1" type="noConversion"/>
  </si>
  <si>
    <t>方正证券</t>
    <phoneticPr fontId="1" type="noConversion"/>
  </si>
  <si>
    <t>富邦信托</t>
    <phoneticPr fontId="1" type="noConversion"/>
  </si>
  <si>
    <t>南京证券</t>
  </si>
  <si>
    <t>江苏交通控股</t>
    <phoneticPr fontId="1" type="noConversion"/>
  </si>
  <si>
    <t>南京市河西新城区国有资产经营控股</t>
    <phoneticPr fontId="1" type="noConversion"/>
  </si>
  <si>
    <t>海通证券</t>
    <phoneticPr fontId="1" type="noConversion"/>
  </si>
  <si>
    <t>申银万国证券</t>
    <phoneticPr fontId="1" type="noConversion"/>
  </si>
  <si>
    <t>加拿大蒙特利尔银行</t>
  </si>
  <si>
    <t>工商银行</t>
    <phoneticPr fontId="1" type="noConversion"/>
  </si>
  <si>
    <t>瑞士信贷</t>
  </si>
  <si>
    <t>保德信投资管理</t>
    <phoneticPr fontId="1" type="noConversion"/>
  </si>
  <si>
    <t>广发证券</t>
    <phoneticPr fontId="1" type="noConversion"/>
  </si>
  <si>
    <t>香江投资</t>
    <phoneticPr fontId="1" type="noConversion"/>
  </si>
  <si>
    <t>烽火通信</t>
    <phoneticPr fontId="1" type="noConversion"/>
  </si>
  <si>
    <t>国海证券</t>
    <phoneticPr fontId="1" type="noConversion"/>
  </si>
  <si>
    <t>邓普顿国际股份</t>
    <phoneticPr fontId="1" type="noConversion"/>
  </si>
  <si>
    <t>国金证券</t>
    <phoneticPr fontId="1" type="noConversion"/>
  </si>
  <si>
    <t>中国通用技术</t>
    <phoneticPr fontId="1" type="noConversion"/>
  </si>
  <si>
    <t>苏州工业园区地产经营管理公司</t>
    <phoneticPr fontId="1" type="noConversion"/>
  </si>
  <si>
    <t>国泰君安证券</t>
    <phoneticPr fontId="1" type="noConversion"/>
  </si>
  <si>
    <t>德国安联集团</t>
    <phoneticPr fontId="1" type="noConversion"/>
  </si>
  <si>
    <t>建银投资</t>
    <phoneticPr fontId="1" type="noConversion"/>
  </si>
  <si>
    <t>意大利忠利集团</t>
    <phoneticPr fontId="1" type="noConversion"/>
  </si>
  <si>
    <t>中国电力财务有限公司</t>
    <phoneticPr fontId="1" type="noConversion"/>
  </si>
  <si>
    <t>国投信托</t>
    <phoneticPr fontId="1" type="noConversion"/>
  </si>
  <si>
    <t>瑞士银行</t>
    <phoneticPr fontId="1" type="noConversion"/>
  </si>
  <si>
    <t>巴黎投资管理BE控股公司</t>
    <phoneticPr fontId="1" type="noConversion"/>
  </si>
  <si>
    <t>上海国际信托</t>
    <phoneticPr fontId="1" type="noConversion"/>
  </si>
  <si>
    <t>上海电气(集团)总公司</t>
    <phoneticPr fontId="1" type="noConversion"/>
  </si>
  <si>
    <t>国泰君安投资管理（证券类）</t>
    <phoneticPr fontId="1" type="noConversion"/>
  </si>
  <si>
    <t>华宝信托</t>
    <phoneticPr fontId="1" type="noConversion"/>
  </si>
  <si>
    <t>领先资产管理</t>
    <phoneticPr fontId="1" type="noConversion"/>
  </si>
  <si>
    <t>华安证券</t>
    <phoneticPr fontId="1" type="noConversion"/>
  </si>
  <si>
    <t>安徽省信用担保集团</t>
    <phoneticPr fontId="1" type="noConversion"/>
  </si>
  <si>
    <t>合肥兴泰控股集团</t>
    <phoneticPr fontId="1" type="noConversion"/>
  </si>
  <si>
    <t>华龙证券</t>
    <phoneticPr fontId="1" type="noConversion"/>
  </si>
  <si>
    <t>济钢集团</t>
    <phoneticPr fontId="1" type="noConversion"/>
  </si>
  <si>
    <t>华电集团财务公司</t>
    <phoneticPr fontId="1" type="noConversion"/>
  </si>
  <si>
    <t>华泰证券</t>
    <phoneticPr fontId="1" type="noConversion"/>
  </si>
  <si>
    <t>柏瑞投资</t>
    <phoneticPr fontId="1" type="noConversion"/>
  </si>
  <si>
    <t>苏州新区高新技术产业股份有限公司</t>
    <phoneticPr fontId="1" type="noConversion"/>
  </si>
  <si>
    <t>中信证券</t>
    <phoneticPr fontId="1" type="noConversion"/>
  </si>
  <si>
    <t>南方工业资产管理有限责任公司</t>
    <phoneticPr fontId="1" type="noConversion"/>
  </si>
  <si>
    <t>山东省农村经济开发投资公司</t>
  </si>
  <si>
    <t>山西信托</t>
    <phoneticPr fontId="1" type="noConversion"/>
  </si>
  <si>
    <t>汇丰环球投资管理(英国)有限公司</t>
    <phoneticPr fontId="1" type="noConversion"/>
  </si>
  <si>
    <t>东方证券</t>
    <phoneticPr fontId="1" type="noConversion"/>
  </si>
  <si>
    <t>文汇新民联合报业集团</t>
    <phoneticPr fontId="1" type="noConversion"/>
  </si>
  <si>
    <t>东航金戎控股有限责任公司</t>
  </si>
  <si>
    <t>中诚信托有限责任公司</t>
  </si>
  <si>
    <t>立信投资有限责任公司</t>
  </si>
  <si>
    <t>德意志资产管理(亚洲)有限公司</t>
  </si>
  <si>
    <t>建设银行</t>
    <phoneticPr fontId="1" type="noConversion"/>
  </si>
  <si>
    <t>信安金融服务公司</t>
  </si>
  <si>
    <t>华电集团公司</t>
    <phoneticPr fontId="1" type="noConversion"/>
  </si>
  <si>
    <t>交通银行</t>
  </si>
  <si>
    <t>施罗德投资管理有限公司</t>
  </si>
  <si>
    <t>中集集团</t>
    <phoneticPr fontId="1" type="noConversion"/>
  </si>
  <si>
    <t>广州证券</t>
    <phoneticPr fontId="1" type="noConversion"/>
  </si>
  <si>
    <t>广药集团</t>
    <phoneticPr fontId="1" type="noConversion"/>
  </si>
  <si>
    <t>美的集团</t>
    <phoneticPr fontId="1" type="noConversion"/>
  </si>
  <si>
    <t>金元证券</t>
    <phoneticPr fontId="1" type="noConversion"/>
  </si>
  <si>
    <t>惠理基金管理香港有限公司</t>
  </si>
  <si>
    <t>长城证券</t>
    <phoneticPr fontId="1" type="noConversion"/>
  </si>
  <si>
    <t>景顺资产管理有限公司</t>
  </si>
  <si>
    <t>大连实德</t>
    <phoneticPr fontId="1" type="noConversion"/>
  </si>
  <si>
    <t>民生银行</t>
    <phoneticPr fontId="1" type="noConversion"/>
  </si>
  <si>
    <t>加拿大皇家银行</t>
    <phoneticPr fontId="1" type="noConversion"/>
  </si>
  <si>
    <t>三峡财务有限责任公司</t>
  </si>
  <si>
    <t>华鑫证券</t>
    <phoneticPr fontId="1" type="noConversion"/>
  </si>
  <si>
    <t>摩根士丹利国际控股公司</t>
  </si>
  <si>
    <t>汉唐证券</t>
    <phoneticPr fontId="1" type="noConversion"/>
  </si>
  <si>
    <t>深圳市投资控股有限公司</t>
  </si>
  <si>
    <t>兴业证券</t>
  </si>
  <si>
    <t>兴业证券</t>
    <phoneticPr fontId="1" type="noConversion"/>
  </si>
  <si>
    <t>西部证券</t>
    <phoneticPr fontId="1" type="noConversion"/>
  </si>
  <si>
    <t>纽约银行梅隆资产管理国际有限公司</t>
  </si>
  <si>
    <t>农业银行</t>
    <phoneticPr fontId="1" type="noConversion"/>
  </si>
  <si>
    <t>东方汇理资产管理公司</t>
  </si>
  <si>
    <t>中国铝业</t>
    <phoneticPr fontId="1" type="noConversion"/>
  </si>
  <si>
    <t>大恒新纪元科技股份有限公司</t>
  </si>
  <si>
    <t>深圳市捷隆投资有限公司</t>
    <phoneticPr fontId="1" type="noConversion"/>
  </si>
  <si>
    <t>Lord, Abbett &amp; Co.LLC</t>
  </si>
  <si>
    <t>长江证券</t>
    <phoneticPr fontId="1" type="noConversion"/>
  </si>
  <si>
    <t>清华控股</t>
    <phoneticPr fontId="1" type="noConversion"/>
  </si>
  <si>
    <t>国信证券</t>
    <phoneticPr fontId="1" type="noConversion"/>
  </si>
  <si>
    <t>意大利欧利盛资本资产管理股份公司</t>
  </si>
  <si>
    <t>深圳市北融信投资发展有限公司</t>
  </si>
  <si>
    <t>平安信托</t>
  </si>
  <si>
    <t>新加坡大华资产管理公司</t>
  </si>
  <si>
    <t>三亚盈湾旅业有限公司</t>
  </si>
  <si>
    <t>浦发银行</t>
    <phoneticPr fontId="1" type="noConversion"/>
  </si>
  <si>
    <t>法国安盛投资管理公司</t>
  </si>
  <si>
    <t>上海盛融投资有限公司</t>
  </si>
  <si>
    <t>新时代证券</t>
    <phoneticPr fontId="1" type="noConversion"/>
  </si>
  <si>
    <t>日兴资产管理有限公司</t>
  </si>
  <si>
    <t>摩根富林明资产管理(英国)有限公司</t>
  </si>
  <si>
    <t>三菱UFJ信托银行株式会社</t>
  </si>
  <si>
    <t>北方国际信托</t>
    <phoneticPr fontId="1" type="noConversion"/>
  </si>
  <si>
    <t>宏利资产管理(香港)有限公司</t>
  </si>
  <si>
    <t>山东省国际信托</t>
    <phoneticPr fontId="1" type="noConversion"/>
  </si>
  <si>
    <t>江苏省投资管理有限责任公司</t>
  </si>
  <si>
    <t>青岛国信实业公司</t>
  </si>
  <si>
    <t>天津信托投资</t>
    <phoneticPr fontId="1" type="noConversion"/>
  </si>
  <si>
    <t>内蒙古君正能源化工股份有限公司</t>
  </si>
  <si>
    <t>芜湖高新投资有限公司</t>
  </si>
  <si>
    <t>吉林信托</t>
    <phoneticPr fontId="1" type="noConversion"/>
  </si>
  <si>
    <t>吉林森林工业集团</t>
    <phoneticPr fontId="1" type="noConversion"/>
  </si>
  <si>
    <t>吉林市国有资产经营有限责任公司</t>
  </si>
  <si>
    <t>齐鲁证券</t>
    <phoneticPr fontId="1" type="noConversion"/>
  </si>
  <si>
    <t>上海久事公司</t>
  </si>
  <si>
    <t>深圳市中航投资管理有限公司</t>
  </si>
  <si>
    <t>新华信托</t>
    <phoneticPr fontId="1" type="noConversion"/>
  </si>
  <si>
    <t>陕西蓝潼电子投资有限公司</t>
  </si>
  <si>
    <t>上海大众环境产业有限公司</t>
  </si>
  <si>
    <t>中信信托</t>
    <phoneticPr fontId="1" type="noConversion"/>
  </si>
  <si>
    <t>英国保诚集团股份有限公司</t>
  </si>
  <si>
    <t>中新苏州工业园区创业投资有限公司</t>
  </si>
  <si>
    <t>信达资产管理</t>
    <phoneticPr fontId="1" type="noConversion"/>
  </si>
  <si>
    <t>澳大利亚康联首域集团有限公司</t>
  </si>
  <si>
    <t>全球人寿保险国际公司</t>
  </si>
  <si>
    <t>广东粤财信托</t>
    <phoneticPr fontId="1" type="noConversion"/>
  </si>
  <si>
    <t>盈峰投资控股集团有限公司</t>
  </si>
  <si>
    <t>重庆国际信托</t>
    <phoneticPr fontId="1" type="noConversion"/>
  </si>
  <si>
    <t>中国新纪元有限公司</t>
  </si>
  <si>
    <t>中山证券</t>
    <phoneticPr fontId="1" type="noConversion"/>
  </si>
  <si>
    <t>中国石油</t>
    <phoneticPr fontId="1" type="noConversion"/>
  </si>
  <si>
    <t>首都机场</t>
  </si>
  <si>
    <t>西南证券</t>
    <phoneticPr fontId="1" type="noConversion"/>
  </si>
  <si>
    <t>第一创业证券</t>
  </si>
  <si>
    <t>西安国际信托</t>
    <phoneticPr fontId="1" type="noConversion"/>
  </si>
  <si>
    <t>美邦服饰</t>
    <phoneticPr fontId="1" type="noConversion"/>
  </si>
  <si>
    <t>兵装财务</t>
    <phoneticPr fontId="1" type="noConversion"/>
  </si>
  <si>
    <t>中原信托</t>
    <phoneticPr fontId="1" type="noConversion"/>
  </si>
  <si>
    <t>东方证券</t>
    <phoneticPr fontId="1" type="noConversion"/>
  </si>
  <si>
    <t>国元证券</t>
    <phoneticPr fontId="1" type="noConversion"/>
  </si>
  <si>
    <t>星展银行</t>
  </si>
  <si>
    <t>安徽省投资集团有限责任公司</t>
  </si>
  <si>
    <t>长江证券</t>
    <phoneticPr fontId="1" type="noConversion"/>
  </si>
  <si>
    <t>上海海欣集团股份有限公司</t>
  </si>
  <si>
    <t>武钢股份</t>
    <phoneticPr fontId="1" type="noConversion"/>
  </si>
  <si>
    <t>招商银行</t>
    <phoneticPr fontId="1" type="noConversion"/>
  </si>
  <si>
    <t>安泰（ING）资产管理</t>
    <phoneticPr fontId="1" type="noConversion"/>
  </si>
  <si>
    <t>浙商证券</t>
    <phoneticPr fontId="1" type="noConversion"/>
  </si>
  <si>
    <t>浙大网新25</t>
    <phoneticPr fontId="1" type="noConversion"/>
  </si>
  <si>
    <t>养生堂</t>
    <phoneticPr fontId="1" type="noConversion"/>
  </si>
  <si>
    <t>中海信托</t>
    <phoneticPr fontId="1" type="noConversion"/>
  </si>
  <si>
    <t>国联证券</t>
    <phoneticPr fontId="1" type="noConversion"/>
  </si>
  <si>
    <t>法国爱德蒙得洛希尔银行股份有限公司</t>
  </si>
  <si>
    <t>意大利意联银行</t>
    <phoneticPr fontId="1" type="noConversion"/>
  </si>
  <si>
    <t>国都证券</t>
    <phoneticPr fontId="1" type="noConversion"/>
  </si>
  <si>
    <t>万盛基业投资有限责任公司</t>
  </si>
  <si>
    <t>中国银行</t>
    <phoneticPr fontId="1" type="noConversion"/>
  </si>
  <si>
    <t>贝莱德投资管理(英国)有限公司</t>
  </si>
  <si>
    <t>首创证券</t>
  </si>
  <si>
    <t>中国邮政集团公司</t>
  </si>
  <si>
    <t>北京长安投资集团有限公司</t>
  </si>
  <si>
    <t>中原证券</t>
    <phoneticPr fontId="1" type="noConversion"/>
  </si>
  <si>
    <t>英杰华（AVIVA）保险</t>
    <phoneticPr fontId="1" type="noConversion"/>
  </si>
  <si>
    <t>股东（金融类优先）</t>
    <phoneticPr fontId="1" type="noConversion"/>
  </si>
  <si>
    <t>自营</t>
    <phoneticPr fontId="1" type="noConversion"/>
  </si>
  <si>
    <t>Citic Securities</t>
    <phoneticPr fontId="1" type="noConversion"/>
  </si>
  <si>
    <t>张媛媛</t>
  </si>
  <si>
    <t>www.cs.ecitic.com</t>
    <phoneticPr fontId="1" type="noConversion"/>
  </si>
  <si>
    <t>深圳市福田区中心三路8号中信证券大厦21层</t>
    <phoneticPr fontId="1" type="noConversion"/>
  </si>
  <si>
    <t>junxu@citics.com</t>
  </si>
  <si>
    <t>许骏</t>
  </si>
  <si>
    <t>福田区中心三路8号中信证券大厦21层</t>
  </si>
  <si>
    <t>朝阳区亮马桥路48号中信证券大厦9层</t>
  </si>
  <si>
    <t>金鹰基金</t>
    <phoneticPr fontId="1" type="noConversion"/>
  </si>
  <si>
    <t>总经理</t>
    <phoneticPr fontId="1" type="noConversion"/>
  </si>
  <si>
    <t>私募</t>
    <phoneticPr fontId="1" type="noConversion"/>
  </si>
  <si>
    <t>资产管理部</t>
    <phoneticPr fontId="1" type="noConversion"/>
  </si>
  <si>
    <t>资管</t>
    <phoneticPr fontId="1" type="noConversion"/>
  </si>
  <si>
    <t>余定恒</t>
    <phoneticPr fontId="1" type="noConversion"/>
  </si>
  <si>
    <t>深圳市福中路荣超经贸中心1303A</t>
    <phoneticPr fontId="1" type="noConversion"/>
  </si>
  <si>
    <t>武丹</t>
    <phoneticPr fontId="1" type="noConversion"/>
  </si>
  <si>
    <t>资管</t>
    <phoneticPr fontId="1" type="noConversion"/>
  </si>
  <si>
    <t>天弘基金</t>
    <phoneticPr fontId="1" type="noConversion"/>
  </si>
  <si>
    <t>银华基金</t>
    <phoneticPr fontId="1" type="noConversion"/>
  </si>
  <si>
    <t>中银基金</t>
    <phoneticPr fontId="1" type="noConversion"/>
  </si>
  <si>
    <t>东方基金</t>
    <phoneticPr fontId="1" type="noConversion"/>
  </si>
  <si>
    <t>建信基金</t>
    <phoneticPr fontId="1" type="noConversion"/>
  </si>
  <si>
    <t>华夏基金</t>
    <phoneticPr fontId="1" type="noConversion"/>
  </si>
  <si>
    <t>嘉实基金</t>
    <phoneticPr fontId="1" type="noConversion"/>
  </si>
  <si>
    <t>专户投资部</t>
    <phoneticPr fontId="1" type="noConversion"/>
  </si>
  <si>
    <t>翼虎投资</t>
    <phoneticPr fontId="1" type="noConversion"/>
  </si>
  <si>
    <t>星期</t>
    <phoneticPr fontId="1" type="noConversion"/>
  </si>
  <si>
    <t>长盛基金</t>
    <phoneticPr fontId="1" type="noConversion"/>
  </si>
  <si>
    <t>田环</t>
  </si>
  <si>
    <t>小王府</t>
    <phoneticPr fontId="1" type="noConversion"/>
  </si>
  <si>
    <t>中海基金</t>
    <phoneticPr fontId="1" type="noConversion"/>
  </si>
  <si>
    <t>长信基金</t>
    <phoneticPr fontId="1" type="noConversion"/>
  </si>
  <si>
    <t>张宏民</t>
  </si>
  <si>
    <t>刘珈吟</t>
  </si>
  <si>
    <t>赵菲</t>
  </si>
  <si>
    <t>杨阳</t>
  </si>
  <si>
    <t>010-65215041</t>
  </si>
  <si>
    <t>liujy@jsfund.cn</t>
  </si>
  <si>
    <t>Andy</t>
  </si>
  <si>
    <t>Louis</t>
  </si>
  <si>
    <t>金元资管</t>
  </si>
  <si>
    <t>中投资管</t>
  </si>
  <si>
    <t>深圳市福田区深南大道7088号招商银行大厦26层</t>
    <phoneticPr fontId="1" type="noConversion"/>
  </si>
  <si>
    <t>深圳市福田区金田路大中华国际交易广场8楼</t>
    <phoneticPr fontId="1" type="noConversion"/>
  </si>
  <si>
    <t>深圳市福田区福中三路1006号诺德金融中心33C</t>
    <phoneticPr fontId="1" type="noConversion"/>
  </si>
  <si>
    <t>深圳市福田区深南中路6009号NEO绿景广场B栋38ABF</t>
    <phoneticPr fontId="1" type="noConversion"/>
  </si>
  <si>
    <t>上海市浦东新区富城路99号震旦大厦19楼</t>
    <phoneticPr fontId="1" type="noConversion"/>
  </si>
  <si>
    <t>上海市浦东新区世纪大道201号渣打银行大厦10楼</t>
    <phoneticPr fontId="1" type="noConversion"/>
  </si>
  <si>
    <t>上海市浦东新区世纪大道1600号陆家嘴商务广场7层</t>
    <phoneticPr fontId="1" type="noConversion"/>
  </si>
  <si>
    <t>上海市浦东新区世纪大道8号上海国金中心汇丰银行大楼9层</t>
    <phoneticPr fontId="1" type="noConversion"/>
  </si>
  <si>
    <t>上海市浦东新区银城中路68号时代金融中心29楼</t>
    <phoneticPr fontId="1" type="noConversion"/>
  </si>
  <si>
    <t>上海市浦东新区民生路1199弄证大五道口广场1号楼17层</t>
    <phoneticPr fontId="1" type="noConversion"/>
  </si>
  <si>
    <t>上海市浦东新区陆家嘴环路1318号星展银行大厦9楼</t>
    <phoneticPr fontId="1" type="noConversion"/>
  </si>
  <si>
    <t>上海市浦东新区源深路279号</t>
    <phoneticPr fontId="1" type="noConversion"/>
  </si>
  <si>
    <t>上海市浦东新区陆家嘴环路1000号恒生银行大厦31层</t>
    <phoneticPr fontId="1" type="noConversion"/>
  </si>
  <si>
    <t>上海市浦东新区陆家嘴环路1233号汇亚大厦12层</t>
    <phoneticPr fontId="1" type="noConversion"/>
  </si>
  <si>
    <t>上海市浦东新区陆家嘴花园石桥路33号花旗集团大厦36楼3608室</t>
    <phoneticPr fontId="1" type="noConversion"/>
  </si>
  <si>
    <t>上海市浦东新区芳甸路1088号紫竹国际大厦16层</t>
    <phoneticPr fontId="1" type="noConversion"/>
  </si>
  <si>
    <t>上海市浦东新区浦电路360号陆家嘴投资大厦9楼</t>
    <phoneticPr fontId="1" type="noConversion"/>
  </si>
  <si>
    <t>上海市黄浦区淮海中路381号中环广场38楼</t>
    <phoneticPr fontId="1" type="noConversion"/>
  </si>
  <si>
    <t>上海市浦东新区银城中路68号时代金融中心41楼</t>
    <phoneticPr fontId="1" type="noConversion"/>
  </si>
  <si>
    <t>上海市浦东新区民生路1286号汇商大厦17楼</t>
    <phoneticPr fontId="1" type="noConversion"/>
  </si>
  <si>
    <t>上海市浦东新区东方路710号汤臣金融大厦1209室</t>
    <phoneticPr fontId="1" type="noConversion"/>
  </si>
  <si>
    <t>上海市浦东新区民生路1403号上海信息大厦509</t>
    <phoneticPr fontId="1" type="noConversion"/>
  </si>
  <si>
    <t>上海市黄浦区延安东路1号凯石大厦</t>
    <phoneticPr fontId="1" type="noConversion"/>
  </si>
  <si>
    <t>上海市浦东新区崂山路526号江苏大厦（紫金山大酒店）11楼C5</t>
    <phoneticPr fontId="1" type="noConversion"/>
  </si>
  <si>
    <t>上海市浦东新区芳甸路1155号嘉里城办公楼3303室</t>
    <phoneticPr fontId="1" type="noConversion"/>
  </si>
  <si>
    <t>上海市黄浦区中山南路318号东方国际金融广场2号楼31层</t>
    <phoneticPr fontId="1" type="noConversion"/>
  </si>
  <si>
    <t>中欧基金</t>
    <phoneticPr fontId="1" type="noConversion"/>
  </si>
  <si>
    <t>聚源（非万得）</t>
    <phoneticPr fontId="1" type="noConversion"/>
  </si>
  <si>
    <t>国泰基金</t>
    <phoneticPr fontId="1" type="noConversion"/>
  </si>
  <si>
    <t>杨苒</t>
  </si>
  <si>
    <t>量化投资部</t>
  </si>
  <si>
    <t>余斌</t>
  </si>
  <si>
    <t>马丽丽</t>
  </si>
  <si>
    <t>虞梦洁</t>
    <phoneticPr fontId="1" type="noConversion"/>
  </si>
  <si>
    <t>吴武泽</t>
  </si>
  <si>
    <t>人寿中心</t>
    <phoneticPr fontId="1" type="noConversion"/>
  </si>
  <si>
    <t>小南国、鲍鱼坊</t>
    <phoneticPr fontId="1" type="noConversion"/>
  </si>
  <si>
    <t>专户理财部</t>
  </si>
  <si>
    <t>0755-22381880</t>
  </si>
  <si>
    <t>0755-22381877</t>
  </si>
  <si>
    <t>苏燕青</t>
    <phoneticPr fontId="1" type="noConversion"/>
  </si>
  <si>
    <t>基金管理部</t>
  </si>
  <si>
    <t>家庆</t>
  </si>
  <si>
    <t>linjy@bosera.com</t>
  </si>
  <si>
    <t>成长组</t>
  </si>
  <si>
    <t>张志峰</t>
  </si>
  <si>
    <t>万琼</t>
  </si>
  <si>
    <t>wanq@bosera.com</t>
  </si>
  <si>
    <t>年金</t>
  </si>
  <si>
    <t>李俊</t>
  </si>
  <si>
    <t>深圳市福田区益田路6009号新世界商务中心40层</t>
    <phoneticPr fontId="1" type="noConversion"/>
  </si>
  <si>
    <t>suby@dcfund.com.cn</t>
  </si>
  <si>
    <t xml:space="preserve"> </t>
    <phoneticPr fontId="1" type="noConversion"/>
  </si>
  <si>
    <t>010-88566543</t>
  </si>
  <si>
    <t>产品</t>
  </si>
  <si>
    <t>史薇薇</t>
  </si>
  <si>
    <t>薇薇</t>
  </si>
  <si>
    <t>shiweiwei@msjyfund.com.cn</t>
  </si>
  <si>
    <t>基金管理部</t>
    <phoneticPr fontId="1" type="noConversion"/>
  </si>
  <si>
    <t>东吴基金</t>
    <phoneticPr fontId="1" type="noConversion"/>
  </si>
  <si>
    <t>何韵妍</t>
    <phoneticPr fontId="1" type="noConversion"/>
  </si>
  <si>
    <t>翼虎投资</t>
    <phoneticPr fontId="1" type="noConversion"/>
  </si>
  <si>
    <t>华泰资管</t>
    <phoneticPr fontId="1" type="noConversion"/>
  </si>
  <si>
    <t>中投资管</t>
    <phoneticPr fontId="1" type="noConversion"/>
  </si>
  <si>
    <t>杜习杰</t>
    <phoneticPr fontId="1" type="noConversion"/>
  </si>
  <si>
    <t>浦东新区世纪大道8号国金中心二期17层</t>
  </si>
  <si>
    <t>周小丹</t>
    <phoneticPr fontId="1" type="noConversion"/>
  </si>
  <si>
    <t>信诚基金</t>
    <phoneticPr fontId="1" type="noConversion"/>
  </si>
  <si>
    <t>上海市浦东新区世纪大道8号上海国金中心二期9层</t>
    <phoneticPr fontId="1" type="noConversion"/>
  </si>
  <si>
    <t>何天翔</t>
    <phoneticPr fontId="1" type="noConversion"/>
  </si>
  <si>
    <t>专户</t>
    <phoneticPr fontId="1" type="noConversion"/>
  </si>
  <si>
    <t>上海市浦东新区富城路99号震旦国际大楼22层</t>
    <phoneticPr fontId="1" type="noConversion"/>
  </si>
  <si>
    <t>邮箱</t>
    <phoneticPr fontId="1" type="noConversion"/>
  </si>
  <si>
    <t>手机号</t>
    <phoneticPr fontId="1" type="noConversion"/>
  </si>
  <si>
    <t>座机号</t>
    <phoneticPr fontId="1" type="noConversion"/>
  </si>
  <si>
    <t>公司</t>
    <phoneticPr fontId="1" type="noConversion"/>
  </si>
  <si>
    <t>活动信息</t>
    <phoneticPr fontId="1" type="noConversion"/>
  </si>
  <si>
    <t>参与人信息</t>
    <phoneticPr fontId="1" type="noConversion"/>
  </si>
  <si>
    <t>称呼</t>
    <phoneticPr fontId="1" type="noConversion"/>
  </si>
  <si>
    <t>性别</t>
    <phoneticPr fontId="1" type="noConversion"/>
  </si>
  <si>
    <t>备注</t>
    <phoneticPr fontId="1" type="noConversion"/>
  </si>
  <si>
    <t>信息</t>
    <phoneticPr fontId="1" type="noConversion"/>
  </si>
  <si>
    <t>身份证</t>
    <phoneticPr fontId="1" type="noConversion"/>
  </si>
  <si>
    <t>更新日期</t>
    <phoneticPr fontId="1" type="noConversion"/>
  </si>
  <si>
    <t>开始日期</t>
    <phoneticPr fontId="1" type="noConversion"/>
  </si>
  <si>
    <t>更新信息</t>
    <phoneticPr fontId="1" type="noConversion"/>
  </si>
  <si>
    <t>地点</t>
  </si>
  <si>
    <t>题目</t>
    <phoneticPr fontId="1" type="noConversion"/>
  </si>
  <si>
    <t>主办</t>
    <phoneticPr fontId="1" type="noConversion"/>
  </si>
  <si>
    <t>金工部</t>
    <phoneticPr fontId="1" type="noConversion"/>
  </si>
  <si>
    <t>北京</t>
    <phoneticPr fontId="1" type="noConversion"/>
  </si>
  <si>
    <t>金元惠理基金管理有限公司</t>
  </si>
  <si>
    <t>长安基金管理有限公司</t>
  </si>
  <si>
    <t>基本信息</t>
    <phoneticPr fontId="1" type="noConversion"/>
  </si>
  <si>
    <t>于善辉</t>
  </si>
  <si>
    <t>010-88566519</t>
  </si>
  <si>
    <t>刘畅</t>
    <phoneticPr fontId="1" type="noConversion"/>
  </si>
  <si>
    <t>床型</t>
    <phoneticPr fontId="1" type="noConversion"/>
  </si>
  <si>
    <t>金元资管</t>
    <phoneticPr fontId="1" type="noConversion"/>
  </si>
  <si>
    <t>金元惠理</t>
    <phoneticPr fontId="1" type="noConversion"/>
  </si>
  <si>
    <t>www.jyvpfund.com</t>
    <phoneticPr fontId="1" type="noConversion"/>
  </si>
  <si>
    <t>邵逸忱</t>
    <phoneticPr fontId="1" type="noConversion"/>
  </si>
  <si>
    <t>东方资管</t>
    <phoneticPr fontId="1" type="noConversion"/>
  </si>
  <si>
    <t>林蛮蛮</t>
  </si>
  <si>
    <t>徐磊</t>
    <phoneticPr fontId="1" type="noConversion"/>
  </si>
  <si>
    <t>籍贯</t>
    <phoneticPr fontId="1" type="noConversion"/>
  </si>
  <si>
    <t>专户部</t>
    <phoneticPr fontId="1" type="noConversion"/>
  </si>
  <si>
    <t>产品部</t>
    <phoneticPr fontId="1" type="noConversion"/>
  </si>
  <si>
    <t>张放</t>
  </si>
  <si>
    <t>wujie@msjyfund.com.cn</t>
  </si>
  <si>
    <t>潘峤</t>
  </si>
  <si>
    <t>上海市浦东新区浦东南路256号华夏银行大厦37层</t>
    <phoneticPr fontId="1" type="noConversion"/>
  </si>
  <si>
    <t>秦志庆</t>
    <phoneticPr fontId="1" type="noConversion"/>
  </si>
  <si>
    <t>关家雄</t>
    <phoneticPr fontId="1" type="noConversion"/>
  </si>
  <si>
    <t>诺德基金</t>
    <phoneticPr fontId="1" type="noConversion"/>
  </si>
  <si>
    <t xml:space="preserve"> </t>
    <phoneticPr fontId="1" type="noConversion"/>
  </si>
  <si>
    <t>上海市黄浦区复兴西路159号3楼</t>
    <phoneticPr fontId="1" type="noConversion"/>
  </si>
  <si>
    <t>lei.fang@hsbcjt.cn</t>
  </si>
  <si>
    <t>上海市浦东新区世纪大道100号上海环球金融中心58楼</t>
    <phoneticPr fontId="1" type="noConversion"/>
  </si>
  <si>
    <t>光大资管</t>
    <phoneticPr fontId="1" type="noConversion"/>
  </si>
  <si>
    <t>东方资管</t>
    <phoneticPr fontId="1" type="noConversion"/>
  </si>
  <si>
    <t>西部资管</t>
    <phoneticPr fontId="1" type="noConversion"/>
  </si>
  <si>
    <t>湘财自营</t>
    <phoneticPr fontId="1" type="noConversion"/>
  </si>
  <si>
    <t>中信自营</t>
    <phoneticPr fontId="1" type="noConversion"/>
  </si>
  <si>
    <t>申万资管</t>
    <phoneticPr fontId="1" type="noConversion"/>
  </si>
  <si>
    <t>上海</t>
    <phoneticPr fontId="1" type="noConversion"/>
  </si>
  <si>
    <t>资管</t>
    <phoneticPr fontId="1" type="noConversion"/>
  </si>
  <si>
    <t>华安自营</t>
    <phoneticPr fontId="1" type="noConversion"/>
  </si>
  <si>
    <t>宓利</t>
    <phoneticPr fontId="1" type="noConversion"/>
  </si>
  <si>
    <t>上海市徐汇区常熟路171号申银万国大厦10楼</t>
    <phoneticPr fontId="1" type="noConversion"/>
  </si>
  <si>
    <t>www.annsu.com</t>
    <phoneticPr fontId="1" type="noConversion"/>
  </si>
  <si>
    <t>安苏投资</t>
    <phoneticPr fontId="1" type="noConversion"/>
  </si>
  <si>
    <t>上海安苏投资管理有限公司</t>
    <phoneticPr fontId="1" type="noConversion"/>
  </si>
  <si>
    <t>童国林</t>
    <phoneticPr fontId="1" type="noConversion"/>
  </si>
  <si>
    <t>上海市闸北区共和新路2449号泛欧现代大厦417室</t>
    <phoneticPr fontId="1" type="noConversion"/>
  </si>
  <si>
    <t>彭辉</t>
  </si>
  <si>
    <t>张放</t>
    <phoneticPr fontId="1" type="noConversion"/>
  </si>
  <si>
    <t>数据</t>
    <phoneticPr fontId="1" type="noConversion"/>
  </si>
  <si>
    <t>长城资管</t>
    <phoneticPr fontId="1" type="noConversion"/>
  </si>
  <si>
    <t>陈伟</t>
  </si>
  <si>
    <t>海外投资部</t>
    <phoneticPr fontId="1" type="noConversion"/>
  </si>
  <si>
    <t>张勇</t>
  </si>
  <si>
    <t>孙彬</t>
  </si>
  <si>
    <t>化工</t>
  </si>
  <si>
    <t>煤炭</t>
  </si>
  <si>
    <t>策略</t>
  </si>
  <si>
    <t>中小盘</t>
  </si>
  <si>
    <t>银行</t>
  </si>
  <si>
    <t>通信</t>
  </si>
  <si>
    <t>医药</t>
  </si>
  <si>
    <t>研究部</t>
    <phoneticPr fontId="1" type="noConversion"/>
  </si>
  <si>
    <t>王跃华</t>
    <phoneticPr fontId="1" type="noConversion"/>
  </si>
  <si>
    <t>华鑫资管</t>
    <phoneticPr fontId="1" type="noConversion"/>
  </si>
  <si>
    <t>风险管理部</t>
    <phoneticPr fontId="1" type="noConversion"/>
  </si>
  <si>
    <t>股票投资部</t>
    <phoneticPr fontId="1" type="noConversion"/>
  </si>
  <si>
    <t>自营部</t>
    <phoneticPr fontId="1" type="noConversion"/>
  </si>
  <si>
    <t>资管部</t>
    <phoneticPr fontId="1" type="noConversion"/>
  </si>
  <si>
    <t>基金经理</t>
    <phoneticPr fontId="1" type="noConversion"/>
  </si>
  <si>
    <t>组合管理部</t>
    <phoneticPr fontId="1" type="noConversion"/>
  </si>
  <si>
    <t>陈勤</t>
  </si>
  <si>
    <t>翟琳琳</t>
  </si>
  <si>
    <t>郭东谋</t>
  </si>
  <si>
    <t>主题组</t>
  </si>
  <si>
    <t>010-65215092</t>
  </si>
  <si>
    <t>010-65215016</t>
  </si>
  <si>
    <t>010-65215059</t>
  </si>
  <si>
    <t>zhaill@jsfund.cn</t>
  </si>
  <si>
    <t>guodm@jsfund.cn</t>
  </si>
  <si>
    <t>邵健</t>
  </si>
  <si>
    <t>张弢</t>
  </si>
  <si>
    <t>方晗</t>
  </si>
  <si>
    <t>分析师</t>
  </si>
  <si>
    <t>股票投资策略组</t>
  </si>
  <si>
    <t>duyi@jsfund.cn</t>
  </si>
  <si>
    <t>fanghan@jsfund.cn</t>
  </si>
  <si>
    <t>010-65215083</t>
  </si>
  <si>
    <t>杜毅</t>
  </si>
  <si>
    <t>谢泽林</t>
  </si>
  <si>
    <t>建筑建材、造纸</t>
  </si>
  <si>
    <t>食品饮料</t>
  </si>
  <si>
    <t>010-65215045</t>
  </si>
  <si>
    <t>010-85097005</t>
  </si>
  <si>
    <t>xiezl@jsfund.cn</t>
  </si>
  <si>
    <t>changzhen@jsfund.cn</t>
  </si>
  <si>
    <t>张淼</t>
  </si>
  <si>
    <t>常蓁</t>
  </si>
  <si>
    <t>王茜</t>
  </si>
  <si>
    <t>毕建鹏用R</t>
    <phoneticPr fontId="1" type="noConversion"/>
  </si>
  <si>
    <t>小南国</t>
    <phoneticPr fontId="1" type="noConversion"/>
  </si>
  <si>
    <t>3楼</t>
    <phoneticPr fontId="1" type="noConversion"/>
  </si>
  <si>
    <t>指数投资部</t>
    <phoneticPr fontId="1" type="noConversion"/>
  </si>
  <si>
    <t>更新情况</t>
    <phoneticPr fontId="1" type="noConversion"/>
  </si>
  <si>
    <t>部门职位</t>
    <phoneticPr fontId="1" type="noConversion"/>
  </si>
  <si>
    <t>主要联系方式</t>
    <phoneticPr fontId="1" type="noConversion"/>
  </si>
  <si>
    <t>其他个人信息</t>
    <phoneticPr fontId="1" type="noConversion"/>
  </si>
  <si>
    <t>数据订阅服务</t>
    <phoneticPr fontId="1" type="noConversion"/>
  </si>
  <si>
    <t>更新人</t>
    <phoneticPr fontId="1" type="noConversion"/>
  </si>
  <si>
    <t>更新时间</t>
    <phoneticPr fontId="1" type="noConversion"/>
  </si>
  <si>
    <t>昵称</t>
    <phoneticPr fontId="1" type="noConversion"/>
  </si>
  <si>
    <t>性别</t>
    <phoneticPr fontId="1" type="noConversion"/>
  </si>
  <si>
    <t>公司</t>
    <phoneticPr fontId="1" type="noConversion"/>
  </si>
  <si>
    <t>类型</t>
    <phoneticPr fontId="1" type="noConversion"/>
  </si>
  <si>
    <t>买方</t>
    <phoneticPr fontId="1" type="noConversion"/>
  </si>
  <si>
    <t>量化</t>
    <phoneticPr fontId="1" type="noConversion"/>
  </si>
  <si>
    <t>投研</t>
    <phoneticPr fontId="1" type="noConversion"/>
  </si>
  <si>
    <t>城市</t>
    <phoneticPr fontId="1" type="noConversion"/>
  </si>
  <si>
    <t>职位</t>
    <phoneticPr fontId="1" type="noConversion"/>
  </si>
  <si>
    <t>电话1</t>
    <phoneticPr fontId="1" type="noConversion"/>
  </si>
  <si>
    <t>邮件1</t>
    <phoneticPr fontId="1" type="noConversion"/>
  </si>
  <si>
    <t>资格</t>
    <phoneticPr fontId="1" type="noConversion"/>
  </si>
  <si>
    <t>籍贯</t>
    <phoneticPr fontId="1" type="noConversion"/>
  </si>
  <si>
    <t>简历</t>
    <phoneticPr fontId="1" type="noConversion"/>
  </si>
  <si>
    <t>爱好</t>
    <phoneticPr fontId="1" type="noConversion"/>
  </si>
  <si>
    <t>邮件2</t>
    <phoneticPr fontId="1" type="noConversion"/>
  </si>
  <si>
    <t>电话2</t>
    <phoneticPr fontId="1" type="noConversion"/>
  </si>
  <si>
    <t>英文名</t>
    <phoneticPr fontId="1" type="noConversion"/>
  </si>
  <si>
    <t>地址</t>
    <phoneticPr fontId="1" type="noConversion"/>
  </si>
  <si>
    <t>010-66577341</t>
  </si>
  <si>
    <t>yanjing@cramc.cn</t>
  </si>
  <si>
    <t>北大，耶鲁，埃森哲</t>
  </si>
  <si>
    <t>足球</t>
  </si>
  <si>
    <t>固定收益部</t>
  </si>
  <si>
    <t>Harrison</t>
  </si>
  <si>
    <t>权益投资部</t>
  </si>
  <si>
    <t>叶本茂</t>
  </si>
  <si>
    <t>本茂</t>
  </si>
  <si>
    <t>010-66577335</t>
  </si>
  <si>
    <t>专户部</t>
  </si>
  <si>
    <t>研究员</t>
  </si>
  <si>
    <t>北京市海淀区</t>
  </si>
  <si>
    <t>010-82295160-233</t>
  </si>
  <si>
    <t>yukj@postfund.com.cn</t>
  </si>
  <si>
    <t>研究部</t>
  </si>
  <si>
    <t>投资部</t>
  </si>
  <si>
    <t>固定收益</t>
  </si>
  <si>
    <t>男</t>
    <phoneticPr fontId="8" type="noConversion"/>
  </si>
  <si>
    <t>张萌</t>
  </si>
  <si>
    <t>中信自营</t>
  </si>
  <si>
    <t>张斌</t>
  </si>
  <si>
    <t>资产管理部</t>
  </si>
  <si>
    <t>高级经理</t>
  </si>
  <si>
    <t>赵赫</t>
  </si>
  <si>
    <t>010-60836645</t>
  </si>
  <si>
    <t>wangwj@citics.com</t>
  </si>
  <si>
    <t>北大工学院（原力学系）03</t>
  </si>
  <si>
    <t>张永超</t>
  </si>
  <si>
    <t>永超</t>
  </si>
  <si>
    <t>王江平</t>
  </si>
  <si>
    <t>魏来</t>
  </si>
  <si>
    <t>weilai630@gmail.com</t>
  </si>
  <si>
    <t>yangz@citics.com</t>
  </si>
  <si>
    <t>中信证券</t>
  </si>
  <si>
    <t>中信产业</t>
  </si>
  <si>
    <t>金融市场部</t>
  </si>
  <si>
    <t>彭凌薇</t>
  </si>
  <si>
    <t>凌薇</t>
  </si>
  <si>
    <t>18600090361</t>
  </si>
  <si>
    <t>姚爽</t>
  </si>
  <si>
    <t>农业+食品饮料</t>
  </si>
  <si>
    <t>010-85078585</t>
  </si>
  <si>
    <t>18600090363</t>
  </si>
  <si>
    <t>yaoshuang@citicpe.com</t>
  </si>
  <si>
    <t>一然</t>
  </si>
  <si>
    <t>胡心瀚</t>
  </si>
  <si>
    <t>010-66221316</t>
  </si>
  <si>
    <t>李岸</t>
  </si>
  <si>
    <t>国际业务部</t>
  </si>
  <si>
    <t>丁树军</t>
  </si>
  <si>
    <t>投资经理（代电子元器件研究员）</t>
  </si>
  <si>
    <t>010-66221893</t>
  </si>
  <si>
    <t>dingsj@clamc.com</t>
  </si>
  <si>
    <t>010-66221399</t>
  </si>
  <si>
    <t>zhangxs@clamc.com</t>
  </si>
  <si>
    <t>天津</t>
  </si>
  <si>
    <t>张涛</t>
  </si>
  <si>
    <t>传统波段（投资经理）</t>
  </si>
  <si>
    <t>010-66221289</t>
  </si>
  <si>
    <t>zhangtao@clamc.com</t>
  </si>
  <si>
    <t>集团公司（投资经理）</t>
  </si>
  <si>
    <t>010-66221256</t>
  </si>
  <si>
    <t>gaobo@clamc.com</t>
  </si>
  <si>
    <t>洪涛</t>
  </si>
  <si>
    <t>投资管理部</t>
  </si>
  <si>
    <t>吴达</t>
  </si>
  <si>
    <t>010-82019800</t>
  </si>
  <si>
    <t>wud@csfunds.com.cn</t>
  </si>
  <si>
    <t>杨培龙</t>
  </si>
  <si>
    <t>培龙</t>
  </si>
  <si>
    <t>建军</t>
  </si>
  <si>
    <t>王志远</t>
  </si>
  <si>
    <t>张堃</t>
  </si>
  <si>
    <t>010-82019925</t>
  </si>
  <si>
    <t>荣杰</t>
  </si>
  <si>
    <t>贾炳楠</t>
  </si>
  <si>
    <t>吕小九</t>
  </si>
  <si>
    <t>lxjiu@longrising.cn</t>
  </si>
  <si>
    <t>市场总监</t>
  </si>
  <si>
    <t>赵志俊</t>
  </si>
  <si>
    <t>河南焦作</t>
  </si>
  <si>
    <t>Jerry</t>
  </si>
  <si>
    <t>湖北</t>
  </si>
  <si>
    <t>姚荻帆</t>
  </si>
  <si>
    <t>010-58162853</t>
  </si>
  <si>
    <t>yaodf@yhfund.com.cn</t>
  </si>
  <si>
    <t>张锦灿</t>
  </si>
  <si>
    <t>吴明义</t>
  </si>
  <si>
    <t>台湾</t>
  </si>
  <si>
    <t>董岚枫</t>
  </si>
  <si>
    <t>建筑建材</t>
  </si>
  <si>
    <t>010-58162770</t>
  </si>
  <si>
    <t>donglf@yhfund.com.cn</t>
  </si>
  <si>
    <t>张海礁</t>
  </si>
  <si>
    <t>叶佳</t>
  </si>
  <si>
    <t>投资经理助理</t>
  </si>
  <si>
    <t>王华</t>
  </si>
  <si>
    <t>010-58162958</t>
  </si>
  <si>
    <t>wangh@yhfund.com.cn</t>
  </si>
  <si>
    <t>oceanwide581302@163.com</t>
  </si>
  <si>
    <t>陈卓瑾</t>
  </si>
  <si>
    <t>邹积建</t>
  </si>
  <si>
    <t>010-58162759</t>
  </si>
  <si>
    <t>zoujj@yhfund.com.cn</t>
  </si>
  <si>
    <t>银河资管</t>
  </si>
  <si>
    <t>资产管理总部</t>
  </si>
  <si>
    <t>liuzhijing@chinastock.com.cn</t>
  </si>
  <si>
    <t>马骏</t>
  </si>
  <si>
    <t>清华</t>
  </si>
  <si>
    <t>研究助理</t>
  </si>
  <si>
    <t>010-68726666-341</t>
  </si>
  <si>
    <t>曹名长</t>
  </si>
  <si>
    <t>新华分红、新华钻石基金经理</t>
  </si>
  <si>
    <t>投资副总监</t>
  </si>
  <si>
    <t>010-68726666-328</t>
  </si>
  <si>
    <t>caomc@ncfund.com.cn</t>
  </si>
  <si>
    <t>010-88423328</t>
  </si>
  <si>
    <t>袁维德</t>
  </si>
  <si>
    <t>维德</t>
  </si>
  <si>
    <t>010-68726666-380</t>
  </si>
  <si>
    <t>yuanwd@ncfund.com</t>
  </si>
  <si>
    <t>李会忠</t>
  </si>
  <si>
    <t>会忠</t>
  </si>
  <si>
    <t>010-68726666-340</t>
  </si>
  <si>
    <t>lihzh@ncfund.com.cn</t>
  </si>
  <si>
    <t>孔雪梅</t>
  </si>
  <si>
    <t>策略兼金融、重组股跟踪</t>
  </si>
  <si>
    <t>研究总监助理</t>
  </si>
  <si>
    <t>010-68726666-329</t>
  </si>
  <si>
    <t>kongxm@ncfund.com.cn</t>
  </si>
  <si>
    <t>贲兴振</t>
  </si>
  <si>
    <t>010-68726666-337</t>
  </si>
  <si>
    <t>benxzh@ncfund.com.cn</t>
  </si>
  <si>
    <t>徐英</t>
  </si>
  <si>
    <t>副董事长</t>
  </si>
  <si>
    <t>010-65692310</t>
  </si>
  <si>
    <t>dingwenxi@ncamc.com.cn</t>
  </si>
  <si>
    <t>宏观策略</t>
  </si>
  <si>
    <t>赵凤学</t>
  </si>
  <si>
    <t>地产、建筑建材</t>
  </si>
  <si>
    <t>010-65692221</t>
  </si>
  <si>
    <t>zhaofengxue@ncamc.com.cn</t>
  </si>
  <si>
    <t>张航</t>
  </si>
  <si>
    <t>010-65692232</t>
  </si>
  <si>
    <t>zhanghang@ncamc.com.cn</t>
  </si>
  <si>
    <t>北京宣武区</t>
  </si>
  <si>
    <t>于洋</t>
  </si>
  <si>
    <t>010-83571789-6126</t>
  </si>
  <si>
    <t>yuy@thfund.com.cn</t>
  </si>
  <si>
    <t>010-83571815</t>
  </si>
  <si>
    <t>安邦保险</t>
  </si>
  <si>
    <t>010-83571811</t>
  </si>
  <si>
    <t>风险管理部</t>
  </si>
  <si>
    <t>010-83571812</t>
  </si>
  <si>
    <t>李蕴炜</t>
  </si>
  <si>
    <t>liyw@thfund.com.cn</t>
  </si>
  <si>
    <t>宏观、策略、建筑建材、银行金融</t>
  </si>
  <si>
    <t>liudong@thfund.com.cn</t>
  </si>
  <si>
    <t>010-83571810</t>
  </si>
  <si>
    <t>林鹏辉</t>
  </si>
  <si>
    <t>鹏辉</t>
  </si>
  <si>
    <t>高喜阳</t>
  </si>
  <si>
    <t>010-83571823</t>
  </si>
  <si>
    <t>陈桓</t>
  </si>
  <si>
    <t>010-83571789-6132</t>
  </si>
  <si>
    <t>chenh@thfund.com.cn</t>
  </si>
  <si>
    <t>李坤</t>
  </si>
  <si>
    <t>泰康人寿</t>
    <phoneticPr fontId="8" type="noConversion"/>
  </si>
  <si>
    <t>姜雷</t>
    <phoneticPr fontId="8" type="noConversion"/>
  </si>
  <si>
    <t>13717612620</t>
  </si>
  <si>
    <t>志勇</t>
  </si>
  <si>
    <t>高耀文</t>
  </si>
  <si>
    <t>华泰联合</t>
  </si>
  <si>
    <t>Ivan</t>
  </si>
  <si>
    <t>方源</t>
  </si>
  <si>
    <t>助理研究员</t>
  </si>
  <si>
    <t>杨扬</t>
  </si>
  <si>
    <t>010-57697173</t>
  </si>
  <si>
    <t>汤旸</t>
  </si>
  <si>
    <t>胡涛</t>
  </si>
  <si>
    <t>邹欣</t>
  </si>
  <si>
    <t>010-66577806</t>
  </si>
  <si>
    <t>xin.zou@mfcteda.com</t>
  </si>
  <si>
    <t>何淼</t>
  </si>
  <si>
    <t>010-66577829</t>
  </si>
  <si>
    <t>miao.he@mfcteda.com</t>
  </si>
  <si>
    <t>瑞银证券</t>
  </si>
  <si>
    <t>goldenbull@gmail.com</t>
  </si>
  <si>
    <t>TMT</t>
  </si>
  <si>
    <t>010-59027871</t>
  </si>
  <si>
    <t>王永宏</t>
  </si>
  <si>
    <t>艾孟奇</t>
  </si>
  <si>
    <t>孟奇</t>
  </si>
  <si>
    <t>010-59206477</t>
  </si>
  <si>
    <t>王涛</t>
  </si>
  <si>
    <t>海淀区中关村南大街1号友谊宾馆贵宾楼一楼北侧</t>
  </si>
  <si>
    <t>于总</t>
  </si>
  <si>
    <t>yushanhui@msjyfund.com.cn</t>
  </si>
  <si>
    <t>010-88566500</t>
  </si>
  <si>
    <t>刘兵</t>
  </si>
  <si>
    <t>餐饮旅游、商业贸易、食品饮料</t>
  </si>
  <si>
    <t>010-88566516</t>
  </si>
  <si>
    <t>liubing@msjyfund.com.cn</t>
  </si>
  <si>
    <t>肖志伟</t>
  </si>
  <si>
    <t>xiaozhiwei@msjyfund.com.cn</t>
  </si>
  <si>
    <t>湖南省娄底市</t>
  </si>
  <si>
    <t>0755-23999888</t>
  </si>
  <si>
    <t>武杰</t>
  </si>
  <si>
    <t>北大，中金，交银施罗德</t>
  </si>
  <si>
    <t>一明</t>
  </si>
  <si>
    <t>京富融源</t>
  </si>
  <si>
    <t>高级研究员</t>
  </si>
  <si>
    <t>010-85788001</t>
  </si>
  <si>
    <t>李学峰</t>
  </si>
  <si>
    <t>lixuefeng@17touzi.com</t>
  </si>
  <si>
    <t>北京市西城区</t>
  </si>
  <si>
    <t>张锐</t>
  </si>
  <si>
    <t>Ray</t>
  </si>
  <si>
    <t>杨振建</t>
  </si>
  <si>
    <t>振建</t>
  </si>
  <si>
    <t>rac.car2008@163.com</t>
  </si>
  <si>
    <t>郭莹</t>
  </si>
  <si>
    <t>010-66228809</t>
  </si>
  <si>
    <t>guoying@ccbfund.cn</t>
  </si>
  <si>
    <t>蔡晓</t>
  </si>
  <si>
    <t>专户股票</t>
  </si>
  <si>
    <t>梁洪昀</t>
  </si>
  <si>
    <t>010-66228850</t>
  </si>
  <si>
    <t>lianghongyun@ccbfund.cn</t>
  </si>
  <si>
    <t>蒋迪新</t>
  </si>
  <si>
    <t>010-66228777</t>
  </si>
  <si>
    <t>张戈</t>
  </si>
  <si>
    <t>bnuzhangge@126.com</t>
  </si>
  <si>
    <t>王林</t>
  </si>
  <si>
    <t>曲寅军</t>
  </si>
  <si>
    <t>曲总</t>
  </si>
  <si>
    <t>quyinjun@ccbfund.cn</t>
  </si>
  <si>
    <t>赵旸</t>
  </si>
  <si>
    <t>010-66228233</t>
  </si>
  <si>
    <t>乔林建</t>
  </si>
  <si>
    <t>010-66228831</t>
  </si>
  <si>
    <t>qiaolinjian@ccbfund.cn</t>
  </si>
  <si>
    <t>唐剑刚</t>
  </si>
  <si>
    <t>倩倩</t>
  </si>
  <si>
    <t>凌云</t>
  </si>
  <si>
    <t>010-85097032</t>
  </si>
  <si>
    <t>泽林</t>
  </si>
  <si>
    <t>机构投资部</t>
  </si>
  <si>
    <t>兴安证券</t>
  </si>
  <si>
    <t>Kurt</t>
  </si>
  <si>
    <t>屹峰</t>
  </si>
  <si>
    <t>兴业全球</t>
  </si>
  <si>
    <t>国信证券</t>
  </si>
  <si>
    <t>邵总</t>
  </si>
  <si>
    <t>010-65215090</t>
  </si>
  <si>
    <t>翟总</t>
  </si>
  <si>
    <t>德邦证券</t>
  </si>
  <si>
    <t>珈吟</t>
  </si>
  <si>
    <t>021-38789658</t>
  </si>
  <si>
    <t>宋洋</t>
  </si>
  <si>
    <t>010-65215051</t>
  </si>
  <si>
    <t>蛮蛮</t>
  </si>
  <si>
    <t>010-65215193</t>
  </si>
  <si>
    <t>linmm@jsfund.cn</t>
  </si>
  <si>
    <t>童总</t>
  </si>
  <si>
    <t>金元证券</t>
  </si>
  <si>
    <t>中金公司</t>
  </si>
  <si>
    <t>招商证券</t>
  </si>
  <si>
    <t>渤海证券</t>
  </si>
  <si>
    <t>广发证券</t>
  </si>
  <si>
    <t>张子法</t>
  </si>
  <si>
    <t>华商基金</t>
    <phoneticPr fontId="8" type="noConversion"/>
  </si>
  <si>
    <t>靳天珍</t>
  </si>
  <si>
    <t>靳总</t>
  </si>
  <si>
    <t>刘宏</t>
  </si>
  <si>
    <t>王恒楠</t>
  </si>
  <si>
    <t>陆照鸿</t>
  </si>
  <si>
    <t>杨宏亮</t>
  </si>
  <si>
    <t>华创证券</t>
  </si>
  <si>
    <t>国金通用</t>
  </si>
  <si>
    <t>赵文娟</t>
  </si>
  <si>
    <t>文娟</t>
  </si>
  <si>
    <t>宏观、金融</t>
  </si>
  <si>
    <t>010-88005606</t>
  </si>
  <si>
    <t>gongxue@gfund.com</t>
  </si>
  <si>
    <t>光大永明</t>
  </si>
  <si>
    <t>010-57570055</t>
  </si>
  <si>
    <t>Xi.Chen@slebam.com</t>
  </si>
  <si>
    <t>高广新</t>
  </si>
  <si>
    <t>010-57570100</t>
  </si>
  <si>
    <t>何纬</t>
  </si>
  <si>
    <t>湖北省仙桃市沔阳县</t>
  </si>
  <si>
    <t>Johnson</t>
  </si>
  <si>
    <t>何肖颉</t>
  </si>
  <si>
    <t>专户投资部权益投资总监/基金经理(股票型)</t>
  </si>
  <si>
    <t>010-66583235</t>
  </si>
  <si>
    <t>he.xiaojie@icbccs.com.cn</t>
  </si>
  <si>
    <t>副总监</t>
  </si>
  <si>
    <t>华林证券</t>
  </si>
  <si>
    <t>010-66583038</t>
  </si>
  <si>
    <t>Lester</t>
  </si>
  <si>
    <t>姚晓婷</t>
  </si>
  <si>
    <t>曹冠业</t>
  </si>
  <si>
    <t>010-66583183</t>
  </si>
  <si>
    <t>cao.guanye@icbccs.com.cn</t>
  </si>
  <si>
    <t>Jarry</t>
  </si>
  <si>
    <t>徐幼华</t>
  </si>
  <si>
    <t>xuyouhua@fullgoal.com.cn</t>
  </si>
  <si>
    <t>fangmin@fullgoal.com.cn</t>
  </si>
  <si>
    <t>方正证券</t>
  </si>
  <si>
    <t>010-57303936</t>
  </si>
  <si>
    <t>负责人</t>
  </si>
  <si>
    <t>徐沛琳</t>
  </si>
  <si>
    <t>沛琳</t>
  </si>
  <si>
    <t>010-66295831</t>
  </si>
  <si>
    <t>薛子徵</t>
  </si>
  <si>
    <t>子徵</t>
  </si>
  <si>
    <t>房地产、综合</t>
  </si>
  <si>
    <t>010-66295819</t>
  </si>
  <si>
    <t>xuezz@orient-fund.com</t>
  </si>
  <si>
    <t>数量分析师</t>
  </si>
  <si>
    <t>安信证券</t>
  </si>
  <si>
    <t xml:space="preserve">股权投资部
</t>
  </si>
  <si>
    <t>海燕</t>
  </si>
  <si>
    <t>徐鹏</t>
  </si>
  <si>
    <t>xupeng@ab-insurance.com</t>
  </si>
  <si>
    <t>高级投资经理</t>
  </si>
  <si>
    <t>叶爱锡</t>
  </si>
  <si>
    <t>爱锡</t>
  </si>
  <si>
    <t>yeaixi@ab-insurance.com</t>
  </si>
  <si>
    <t>戴洁</t>
  </si>
  <si>
    <t>戴博士</t>
  </si>
  <si>
    <t>Jojo</t>
  </si>
  <si>
    <t>常松</t>
  </si>
  <si>
    <t>常总</t>
  </si>
  <si>
    <t>四川成都</t>
  </si>
  <si>
    <t>侯清濯</t>
  </si>
  <si>
    <t>樊正伟</t>
  </si>
  <si>
    <t>正伟</t>
  </si>
  <si>
    <t>电力、电力设备研究员</t>
  </si>
  <si>
    <t>王红欣</t>
  </si>
  <si>
    <t>河北保定</t>
  </si>
  <si>
    <t>天河区体育西路189号城建大厦22楼</t>
  </si>
  <si>
    <t>020-84120553</t>
  </si>
  <si>
    <t>财通资管</t>
  </si>
  <si>
    <t>杭州</t>
  </si>
  <si>
    <t>产品经理</t>
  </si>
  <si>
    <t>0571-87821407</t>
  </si>
  <si>
    <t>tenglq@ctsec.com</t>
  </si>
  <si>
    <t>晶晶</t>
  </si>
  <si>
    <t>王帅</t>
  </si>
  <si>
    <t>中信建投</t>
  </si>
  <si>
    <t>方磊</t>
  </si>
  <si>
    <t>zhangdafang@lcfunds.com</t>
  </si>
  <si>
    <t>文辉</t>
  </si>
  <si>
    <t>投研中心</t>
  </si>
  <si>
    <t>021-38429808-526</t>
  </si>
  <si>
    <t>kaiwm@zhfund.com</t>
  </si>
  <si>
    <t>吴刚</t>
  </si>
  <si>
    <t>浦东新区银城中路200号中银大厦10层</t>
  </si>
  <si>
    <t>浙商证券</t>
  </si>
  <si>
    <t>张晓华</t>
  </si>
  <si>
    <t>晓华</t>
  </si>
  <si>
    <t>胡倩</t>
  </si>
  <si>
    <t>包振华</t>
  </si>
  <si>
    <t>择时、衍生品</t>
  </si>
  <si>
    <t>北大，新加坡国立，香港中文</t>
  </si>
  <si>
    <t>宏观择时</t>
  </si>
  <si>
    <t>华东师大、复旦</t>
  </si>
  <si>
    <t>山西临汾</t>
  </si>
  <si>
    <t>中科大</t>
  </si>
  <si>
    <t>广西桂林</t>
  </si>
  <si>
    <t>飞哥</t>
  </si>
  <si>
    <t>四川泸州</t>
  </si>
  <si>
    <t>海通期货</t>
  </si>
  <si>
    <t>范博士</t>
  </si>
  <si>
    <t>中山，中科大，香港中文</t>
  </si>
  <si>
    <t>湖北襄樊</t>
  </si>
  <si>
    <t>容赫</t>
  </si>
  <si>
    <t>国内宏观、债券</t>
  </si>
  <si>
    <t>湖北省武汉市青山区</t>
  </si>
  <si>
    <t>北京交大</t>
  </si>
  <si>
    <t>策略部同事</t>
  </si>
  <si>
    <t>金工部同事</t>
  </si>
  <si>
    <t>金融工程部公共邮箱</t>
  </si>
  <si>
    <t>齐东军</t>
  </si>
  <si>
    <t>东军</t>
  </si>
  <si>
    <t>021-38604201</t>
  </si>
  <si>
    <t>梁福涛</t>
  </si>
  <si>
    <t>021-38606979</t>
  </si>
  <si>
    <t>liangft@cj-pension.com.cn</t>
  </si>
  <si>
    <t>周为华</t>
  </si>
  <si>
    <t>021-38606980</t>
  </si>
  <si>
    <t>zhouwh@cj-pension.com.cn</t>
  </si>
  <si>
    <t>丁总</t>
  </si>
  <si>
    <t>王登元</t>
  </si>
  <si>
    <t>潇潇</t>
  </si>
  <si>
    <t>叶飞</t>
  </si>
  <si>
    <t>杨立春</t>
  </si>
  <si>
    <t>立春</t>
  </si>
  <si>
    <t>lichun.yang@citicpru.com.cn</t>
  </si>
  <si>
    <t>徐磊</t>
  </si>
  <si>
    <t>湘财自营</t>
  </si>
  <si>
    <t>证券自营分公司</t>
  </si>
  <si>
    <t>量化投资经理</t>
  </si>
  <si>
    <t>021-68634510</t>
  </si>
  <si>
    <t>xl3321@xcsc.com</t>
  </si>
  <si>
    <t>长江证券衍生品</t>
  </si>
  <si>
    <t>江苏常州，上海市杨浦区</t>
  </si>
  <si>
    <t>ycwhu@163.com</t>
  </si>
  <si>
    <t>武大</t>
  </si>
  <si>
    <t>旭东</t>
  </si>
  <si>
    <t>021-64371155-8902</t>
  </si>
  <si>
    <t>刘强</t>
  </si>
  <si>
    <t>梁剑</t>
  </si>
  <si>
    <t>liangjian@ftfund.com</t>
  </si>
  <si>
    <t>高海鸥</t>
  </si>
  <si>
    <t>吴孟书</t>
  </si>
  <si>
    <t>浦东新区银城中路488号太平金融大厦43楼</t>
  </si>
  <si>
    <t>吴列伟</t>
  </si>
  <si>
    <t>列伟</t>
  </si>
  <si>
    <t>wulw@tpa.cntaiping.com</t>
  </si>
  <si>
    <t>申万资管</t>
  </si>
  <si>
    <t>客户资产管理总部</t>
  </si>
  <si>
    <t>单黎鸣</t>
  </si>
  <si>
    <t>金昉毅</t>
  </si>
  <si>
    <t>总监助理</t>
  </si>
  <si>
    <t>组合经理</t>
  </si>
  <si>
    <t>Dong Huang</t>
  </si>
  <si>
    <t>王婷岚</t>
  </si>
  <si>
    <t>婷岚</t>
  </si>
  <si>
    <t>Ceres Wang</t>
  </si>
  <si>
    <t>Thomas Du</t>
  </si>
  <si>
    <t>王振州</t>
  </si>
  <si>
    <t>chenchoutw@gmail.com</t>
  </si>
  <si>
    <t>Joe</t>
  </si>
  <si>
    <t>湘财证券</t>
  </si>
  <si>
    <t>张敬燕</t>
  </si>
  <si>
    <t>陈军</t>
  </si>
  <si>
    <t>胡洋</t>
  </si>
  <si>
    <t>yang.hu@lordabbettchina.com</t>
  </si>
  <si>
    <t>021-61095604</t>
  </si>
  <si>
    <t>中银中证100基金经理、数量分析师</t>
  </si>
  <si>
    <t>中银中小盘基金经理</t>
  </si>
  <si>
    <t>021-61095692</t>
  </si>
  <si>
    <t>songyongan@abc-ca.com</t>
  </si>
  <si>
    <t>欧阳立</t>
  </si>
  <si>
    <t>何晓彬</t>
  </si>
  <si>
    <t>王进</t>
  </si>
  <si>
    <t>孙晨光</t>
  </si>
  <si>
    <t>geniustj1109@163.com</t>
  </si>
  <si>
    <t>Dale</t>
  </si>
  <si>
    <t>权益部</t>
  </si>
  <si>
    <t>longxiangdong@jysld.com</t>
  </si>
  <si>
    <t>马弋崴</t>
  </si>
  <si>
    <t>弋崴</t>
  </si>
  <si>
    <t>mayiwei@jysld.com</t>
  </si>
  <si>
    <t>矫健</t>
  </si>
  <si>
    <t>Jiao Jian</t>
  </si>
  <si>
    <t>安徽省合肥市西市区</t>
  </si>
  <si>
    <t>浦东新区富城路99号震旦国际大楼22层</t>
  </si>
  <si>
    <t>许一尊</t>
  </si>
  <si>
    <t>021-28932850</t>
  </si>
  <si>
    <t>021-29832888</t>
  </si>
  <si>
    <t>Sunix</t>
  </si>
  <si>
    <t>饶晞浩</t>
  </si>
  <si>
    <t>晞浩</t>
  </si>
  <si>
    <t>交易室</t>
  </si>
  <si>
    <t>俊材</t>
  </si>
  <si>
    <t>佳萍</t>
  </si>
  <si>
    <t>Lei Fang</t>
  </si>
  <si>
    <t>刘辉</t>
  </si>
  <si>
    <t>huangbin_1398@hotmail.com</t>
  </si>
  <si>
    <t>021-62178688-839</t>
  </si>
  <si>
    <t>华泰资管</t>
  </si>
  <si>
    <t>021-61001668</t>
  </si>
  <si>
    <t>晓杰</t>
  </si>
  <si>
    <t>蔡静</t>
  </si>
  <si>
    <t>蔡总</t>
  </si>
  <si>
    <t>张娅</t>
  </si>
  <si>
    <t>陈渭泉</t>
  </si>
  <si>
    <t>Raymond</t>
  </si>
  <si>
    <t>王羿伟</t>
  </si>
  <si>
    <t>羿伟</t>
  </si>
  <si>
    <t>021-68886996-886</t>
  </si>
  <si>
    <t>wangyw@hffund.com</t>
  </si>
  <si>
    <t>齐鲁证券</t>
  </si>
  <si>
    <t>郭峰</t>
  </si>
  <si>
    <t>汪开振</t>
  </si>
  <si>
    <t>爱军</t>
  </si>
  <si>
    <t>余海燕</t>
  </si>
  <si>
    <t>王誉锦</t>
  </si>
  <si>
    <t>益新</t>
  </si>
  <si>
    <t>助理分析师（机械）</t>
  </si>
  <si>
    <t>策略部</t>
  </si>
  <si>
    <t>山东</t>
  </si>
  <si>
    <t>浦东新区世纪大道100号上海环球金融中心58楼</t>
  </si>
  <si>
    <t>华安自营</t>
  </si>
  <si>
    <t>证券投资部</t>
  </si>
  <si>
    <t>量化投资高级经理</t>
  </si>
  <si>
    <t>tanzhuo@chinanature.com</t>
  </si>
  <si>
    <t>基金助理</t>
  </si>
  <si>
    <t>鲍泓</t>
  </si>
  <si>
    <t>周金科</t>
  </si>
  <si>
    <t>浦东新区世纪大道8号上海国金中心二期31层</t>
  </si>
  <si>
    <t>翀宇</t>
  </si>
  <si>
    <t>红塔证券</t>
  </si>
  <si>
    <t>黄浦区广东路689号海通证券大厦10楼1001B室</t>
  </si>
  <si>
    <t>何国凌</t>
  </si>
  <si>
    <t>hegl@htsec.com</t>
  </si>
  <si>
    <t>东海证券</t>
  </si>
  <si>
    <t>安徽省芜湖市新芜区</t>
  </si>
  <si>
    <t>021-25059814</t>
  </si>
  <si>
    <t>Jian.zhao@ubssdic.com</t>
  </si>
  <si>
    <t>Ruifei.yin@ubssdic.com</t>
  </si>
  <si>
    <t>路荣强</t>
  </si>
  <si>
    <t>路总</t>
  </si>
  <si>
    <t>021-25059818</t>
  </si>
  <si>
    <t>Rong.lu@ubssdic.com</t>
  </si>
  <si>
    <t>策略、宏观</t>
  </si>
  <si>
    <t>刘伟</t>
  </si>
  <si>
    <t>过蓓蓓</t>
  </si>
  <si>
    <t>过博士</t>
  </si>
  <si>
    <t>021-38561831</t>
  </si>
  <si>
    <t>bin_sun@gtfund.com</t>
  </si>
  <si>
    <t>国君资管</t>
  </si>
  <si>
    <t>021-38676022</t>
  </si>
  <si>
    <t>李玉刚</t>
  </si>
  <si>
    <t>021-38676281</t>
  </si>
  <si>
    <t>li6015@gtjas.com</t>
  </si>
  <si>
    <t>陈湘鹏</t>
  </si>
  <si>
    <t>021-38555555</t>
  </si>
  <si>
    <t>浦东新区世纪大道8号上海国金中心二期9层</t>
  </si>
  <si>
    <t>Simon</t>
  </si>
  <si>
    <t>江苏省常州市溧阳市</t>
  </si>
  <si>
    <t>Robin</t>
  </si>
  <si>
    <t>助理数量分析师</t>
  </si>
  <si>
    <t>国庆</t>
  </si>
  <si>
    <t>浙江大学，上海财经大学，长江证券</t>
  </si>
  <si>
    <t>是星涛</t>
  </si>
  <si>
    <t>星涛</t>
  </si>
  <si>
    <t>富国基金</t>
    <phoneticPr fontId="8" type="noConversion"/>
  </si>
  <si>
    <t>章椹元</t>
  </si>
  <si>
    <t>叶剑</t>
  </si>
  <si>
    <t>李笑薇</t>
  </si>
  <si>
    <t>牛志冬</t>
  </si>
  <si>
    <t>李军</t>
  </si>
  <si>
    <t>宁君</t>
  </si>
  <si>
    <t>富安达</t>
  </si>
  <si>
    <t>孙统</t>
  </si>
  <si>
    <t>王慧强</t>
  </si>
  <si>
    <t>hqwang@fadfunds.com</t>
  </si>
  <si>
    <t>陈杨城</t>
  </si>
  <si>
    <t>杨城</t>
  </si>
  <si>
    <t>ycchen@fadfunds.com</t>
  </si>
  <si>
    <t xml:space="preserve">投资部
</t>
  </si>
  <si>
    <t>姜松</t>
  </si>
  <si>
    <t>吴圣涛</t>
  </si>
  <si>
    <t>龙川</t>
  </si>
  <si>
    <t>东方资管</t>
  </si>
  <si>
    <t>021-33315819</t>
  </si>
  <si>
    <t>chuan.long.gm@gmail.com</t>
  </si>
  <si>
    <t>姜广策</t>
  </si>
  <si>
    <t>关家雄</t>
  </si>
  <si>
    <t>财通基金</t>
  </si>
  <si>
    <t>021-68888291</t>
  </si>
  <si>
    <t>guanjiaxiong@ctfund.com</t>
  </si>
  <si>
    <t>安信基金</t>
  </si>
  <si>
    <t>童国林</t>
  </si>
  <si>
    <t>山东工商学院</t>
  </si>
  <si>
    <t>郭跃瀚</t>
  </si>
  <si>
    <t>跃瀚</t>
  </si>
  <si>
    <t>0755-82023436</t>
  </si>
  <si>
    <t>18926085127</t>
  </si>
  <si>
    <t>guoyuehan@china-invs.cn</t>
  </si>
  <si>
    <t>黎国栋</t>
  </si>
  <si>
    <t>0755-82026727</t>
  </si>
  <si>
    <t>liguodong@china-invs.cn</t>
  </si>
  <si>
    <t>梅唯一</t>
  </si>
  <si>
    <t>0755-82023408</t>
  </si>
  <si>
    <t>meiweiyi@china-invs.cn</t>
  </si>
  <si>
    <t>廖武智</t>
  </si>
  <si>
    <t>杨子宜</t>
  </si>
  <si>
    <t>吴伟志</t>
  </si>
  <si>
    <t>福田区益田路江苏大厦A座38楼</t>
  </si>
  <si>
    <t>张贞卓</t>
  </si>
  <si>
    <t>贞卓</t>
  </si>
  <si>
    <t>信息技术业(TMT组长)</t>
  </si>
  <si>
    <t>0755-83076997</t>
  </si>
  <si>
    <t>zhangzz@cmfchina.com</t>
  </si>
  <si>
    <t>福田区特区报业大厦16楼</t>
  </si>
  <si>
    <t>王佳佳</t>
  </si>
  <si>
    <t>风险控制；股指期货</t>
  </si>
  <si>
    <t>0755-82520140</t>
  </si>
  <si>
    <t>gusy@ccfund.com.cn</t>
  </si>
  <si>
    <t>翼虎投资</t>
  </si>
  <si>
    <t>余定恒</t>
  </si>
  <si>
    <t>泡茶</t>
  </si>
  <si>
    <t>罗湖区笋岗路12号中民时代广场B座25层</t>
  </si>
  <si>
    <t>国海证券</t>
  </si>
  <si>
    <t>昌志华</t>
  </si>
  <si>
    <t>昌总</t>
  </si>
  <si>
    <t>王迪</t>
  </si>
  <si>
    <t>张华生</t>
  </si>
  <si>
    <t>华生</t>
  </si>
  <si>
    <t>0755-36908272</t>
  </si>
  <si>
    <t>huasheng.zhang@sinolifeamc.com</t>
  </si>
  <si>
    <t>谭平</t>
  </si>
  <si>
    <t>研究发展中心</t>
  </si>
  <si>
    <t>研发中心</t>
  </si>
  <si>
    <t>0755-36908254</t>
  </si>
  <si>
    <t>ping.tan@sinolifeamc.com</t>
  </si>
  <si>
    <t>王荣</t>
  </si>
  <si>
    <t>0755-36908281</t>
  </si>
  <si>
    <t>rong.wang@sinolifeamc.com</t>
  </si>
  <si>
    <t>李金华</t>
  </si>
  <si>
    <t>金华</t>
  </si>
  <si>
    <t>0755-36908280</t>
  </si>
  <si>
    <t>jinhua.li@sinolifeamc.com</t>
  </si>
  <si>
    <t>熊英</t>
  </si>
  <si>
    <t>非银金融</t>
  </si>
  <si>
    <t>0755-36908270</t>
  </si>
  <si>
    <t>王建强</t>
  </si>
  <si>
    <t>0755-26948025</t>
  </si>
  <si>
    <t>13632500479</t>
  </si>
  <si>
    <t>wangjq@rtfund.com</t>
  </si>
  <si>
    <t>严菲</t>
  </si>
  <si>
    <t>蓝筹成长基金经理、行业景气基金经理</t>
  </si>
  <si>
    <t>0755-26948023</t>
  </si>
  <si>
    <t>yanf@rtfund.com</t>
  </si>
  <si>
    <t>于海恒</t>
  </si>
  <si>
    <t>0755-26947582</t>
  </si>
  <si>
    <t>yuhh@rtfund.com</t>
  </si>
  <si>
    <t>何天翔</t>
  </si>
  <si>
    <t>0755-26947859</t>
  </si>
  <si>
    <t>hetx@rtfund.com</t>
  </si>
  <si>
    <t>张雅洁</t>
  </si>
  <si>
    <t>雅洁</t>
  </si>
  <si>
    <t>yubin@phfund.com.cn</t>
  </si>
  <si>
    <t>0755-82021226</t>
  </si>
  <si>
    <t>梅律吾</t>
  </si>
  <si>
    <t>0755-83026640</t>
  </si>
  <si>
    <t>meilw@lionfund.com.cn</t>
  </si>
  <si>
    <t>张庭坚</t>
  </si>
  <si>
    <t>刘治平</t>
  </si>
  <si>
    <t>liuzhiping@southernfund.com</t>
  </si>
  <si>
    <t>0755-83887968</t>
  </si>
  <si>
    <t>0755-82763943</t>
  </si>
  <si>
    <t>国勇</t>
  </si>
  <si>
    <t>0755-88318855</t>
  </si>
  <si>
    <t>zefan.guan@msfunds.com.cn</t>
  </si>
  <si>
    <t>蔡冬亮</t>
  </si>
  <si>
    <t>马宇超</t>
  </si>
  <si>
    <t>0755-22381822</t>
  </si>
  <si>
    <t>林岭</t>
  </si>
  <si>
    <t>江科宏</t>
  </si>
  <si>
    <t>科宏</t>
  </si>
  <si>
    <t>0755-22381801</t>
  </si>
  <si>
    <t>杨锐文</t>
  </si>
  <si>
    <t>锐文</t>
  </si>
  <si>
    <t>0755-22381860</t>
  </si>
  <si>
    <t>yangrw@invescogreatwall.com</t>
  </si>
  <si>
    <t>张辰明</t>
  </si>
  <si>
    <t>Gavin_zhang@hotmail.com</t>
  </si>
  <si>
    <t>李晓宇</t>
  </si>
  <si>
    <t>lixiaoyu@jyzq.cn</t>
  </si>
  <si>
    <t>尹方亮</t>
  </si>
  <si>
    <t>尹博士</t>
  </si>
  <si>
    <t>邵明亭</t>
  </si>
  <si>
    <t>阳卫平</t>
  </si>
  <si>
    <t>安妮</t>
  </si>
  <si>
    <t>加拿大皇家学院，伯克莱州立大学，上海邦德学院教授</t>
  </si>
  <si>
    <t>曾昭雄</t>
  </si>
  <si>
    <t>文宇</t>
  </si>
  <si>
    <t>王维庆</t>
  </si>
  <si>
    <t>wwqemail@sohu.com</t>
  </si>
  <si>
    <t>国海自营</t>
  </si>
  <si>
    <t>陈里达</t>
  </si>
  <si>
    <t>苏秉毅</t>
  </si>
  <si>
    <t>0755-22223125</t>
  </si>
  <si>
    <t>钟玉</t>
  </si>
  <si>
    <t>翟云飞</t>
  </si>
  <si>
    <t>韩祝慧</t>
  </si>
  <si>
    <t>祝慧</t>
  </si>
  <si>
    <t>宏观策略组、中游制造组</t>
  </si>
  <si>
    <t>0755-22223363</t>
  </si>
  <si>
    <t>hanzh@dcfund.com.cn</t>
  </si>
  <si>
    <t>张正</t>
  </si>
  <si>
    <t>0755-22223377</t>
  </si>
  <si>
    <t>zhangzheng@dcfund.com.cn</t>
  </si>
  <si>
    <t>张君孺</t>
  </si>
  <si>
    <t>君孺</t>
  </si>
  <si>
    <t>零售</t>
  </si>
  <si>
    <t>0755-22223370</t>
  </si>
  <si>
    <t>zhangjr@dcfund.com.cn</t>
  </si>
  <si>
    <t>海洋</t>
  </si>
  <si>
    <t>邓涛</t>
  </si>
  <si>
    <t>曹雄飞</t>
  </si>
  <si>
    <t>胡琦</t>
  </si>
  <si>
    <t>0755-22223311</t>
  </si>
  <si>
    <t>huqi@dcfund.com.cn</t>
  </si>
  <si>
    <t>胡琦伟</t>
  </si>
  <si>
    <t>琦伟</t>
  </si>
  <si>
    <t>0755-83169999-1087</t>
  </si>
  <si>
    <t>huqw@bosera.com</t>
  </si>
  <si>
    <t>林景艺</t>
  </si>
  <si>
    <t>景艺</t>
  </si>
  <si>
    <t>0755-83169999-1056</t>
  </si>
  <si>
    <t>0755-83169999-1090</t>
  </si>
  <si>
    <t>杨永光</t>
  </si>
  <si>
    <t>永光</t>
  </si>
  <si>
    <t>0755-83169999-1305</t>
  </si>
  <si>
    <t>yangyg@bosera.com</t>
  </si>
  <si>
    <t>余军</t>
  </si>
  <si>
    <t>0755-83169999-1058</t>
  </si>
  <si>
    <t>yuj@bosera.com</t>
  </si>
  <si>
    <t>张大木</t>
  </si>
  <si>
    <t>邹倚天</t>
  </si>
  <si>
    <t>韩茂华</t>
  </si>
  <si>
    <t>0755-83169999-1813</t>
  </si>
  <si>
    <t>hanmh@bosera.com</t>
  </si>
  <si>
    <t>夏春</t>
  </si>
  <si>
    <t>永亮</t>
  </si>
  <si>
    <t>邓欣雨</t>
  </si>
  <si>
    <t>欣雨</t>
  </si>
  <si>
    <t>0755-83169999-1136</t>
  </si>
  <si>
    <t>dengxy@bosera.com</t>
  </si>
  <si>
    <t>王政</t>
  </si>
  <si>
    <t>宝盈基金</t>
    <phoneticPr fontId="8" type="noConversion"/>
  </si>
  <si>
    <t>0755-83515599</t>
  </si>
  <si>
    <t>朱建明</t>
  </si>
  <si>
    <t>zhujm@byfunds.com</t>
  </si>
  <si>
    <t>潘涛</t>
  </si>
  <si>
    <t>罗山</t>
  </si>
  <si>
    <t>邱家庆</t>
  </si>
  <si>
    <t>志宏</t>
  </si>
  <si>
    <t>陶涛</t>
  </si>
  <si>
    <t>021-38571796</t>
  </si>
  <si>
    <t>taotao@piccamc.com</t>
  </si>
  <si>
    <t>wangxf@piccamc.com</t>
  </si>
  <si>
    <t>翟金林</t>
  </si>
  <si>
    <t>金林</t>
  </si>
  <si>
    <t>zhaijl@piccamc.com</t>
  </si>
  <si>
    <t>杨胜</t>
  </si>
  <si>
    <t>yangsheng@piccamc.com</t>
  </si>
  <si>
    <t>李卓</t>
  </si>
  <si>
    <t>郝结旺</t>
  </si>
  <si>
    <t>bin_wang@gtfund.com</t>
  </si>
  <si>
    <t>翁冠群</t>
  </si>
  <si>
    <t>wei_zhang@gtfund.com</t>
  </si>
  <si>
    <t>照片</t>
    <phoneticPr fontId="1" type="noConversion"/>
  </si>
  <si>
    <t>个人基本信息</t>
    <phoneticPr fontId="1" type="noConversion"/>
  </si>
  <si>
    <t>公司信息</t>
    <phoneticPr fontId="1" type="noConversion"/>
  </si>
  <si>
    <t>西城区太平桥大街18号丰融国际大厦北区11层</t>
  </si>
  <si>
    <t>海淀区北太平庄路18号城建大厦A座21层</t>
  </si>
  <si>
    <t>西城区锦什坊街26号恒奥中心C座7层，邮编100033</t>
  </si>
  <si>
    <t>东城区金宝街89号金宝大厦5层507室，邮编100005</t>
  </si>
  <si>
    <t>海淀区西直门北大街60号首钢国际大厦10层</t>
  </si>
  <si>
    <t>朝阳区东三环北路38号民生人寿大厦</t>
  </si>
  <si>
    <t>浦东新区富城路99号震旦大厦20楼</t>
  </si>
  <si>
    <t>浦东新区世纪大道8号国金中心二期31/32楼</t>
  </si>
  <si>
    <t>浦东新区世纪大道1600号浦项商务广场7层</t>
  </si>
  <si>
    <t>浦东新区张杨路500号时代广场20楼</t>
  </si>
  <si>
    <t>浦东新区银城中路68号29楼</t>
  </si>
  <si>
    <t>浦东新区世纪大道100号上海环球金融中心19层</t>
  </si>
  <si>
    <t>闸北区共和新路2449号泛欧现代大厦417室</t>
  </si>
  <si>
    <t>浦东新区世纪大道88号</t>
  </si>
  <si>
    <t>徐汇区常熟路171号申银万国大厦10楼</t>
  </si>
  <si>
    <t>福田区福华三路168号深圳国际商会中心43层</t>
  </si>
  <si>
    <t>福田区深南大道7088号招商银行大厦24楼(邮编:518040)</t>
  </si>
  <si>
    <t>福田区益田路6009号新世界商务中心40层(518026)</t>
  </si>
  <si>
    <t>海珠区琶洲大道东1号保利国际广场南塔31层（邮编：510308）</t>
  </si>
  <si>
    <t>方正富邦基金管理有限公司</t>
  </si>
  <si>
    <t>021-38969617</t>
  </si>
  <si>
    <t>021-38505854</t>
  </si>
  <si>
    <t>021-61055069</t>
  </si>
  <si>
    <t>021-38834999-8510</t>
  </si>
  <si>
    <t>021-38561635</t>
  </si>
  <si>
    <t>021-38561606</t>
  </si>
  <si>
    <t>021-68879999-8821</t>
  </si>
  <si>
    <t>021-20899083</t>
  </si>
  <si>
    <t>021-61870999-8605</t>
  </si>
  <si>
    <t>021-61870999-8601</t>
  </si>
  <si>
    <t>021-68649788-6310</t>
  </si>
  <si>
    <t>021-68649788-6333</t>
  </si>
  <si>
    <t>021-38571872</t>
  </si>
  <si>
    <t>021-38571886</t>
  </si>
  <si>
    <t>021-38571889</t>
  </si>
  <si>
    <t>西城区金融大街7号英蓝国际金融中心南楼三层</t>
  </si>
  <si>
    <t>东城区东长安街1号东方广场东方经贸城中二办公楼15层</t>
  </si>
  <si>
    <t>福田区深南大道7088号招商银行大厦28层</t>
  </si>
  <si>
    <t>西城区锦什坊街28号（金融街区北）</t>
  </si>
  <si>
    <t>海淀区西三环北路11号海通时代商务中心C1座（为公桥）</t>
  </si>
  <si>
    <t>西城区复兴门内大街156号泰康人寿大厦B座7层</t>
  </si>
  <si>
    <t>西城区金融大街11号中国再保险大厦11层、19层</t>
  </si>
  <si>
    <t>西城区金融街武定侯街6号卓著中心20层</t>
  </si>
  <si>
    <t>福田区深南大道7088号招商银行大厦26层</t>
  </si>
  <si>
    <t>福田区深南大道7088号招商银行大厦32楼</t>
  </si>
  <si>
    <t>福田区深南大道7088号招商银行大厦28楼</t>
  </si>
  <si>
    <t>福田区深南大道7088号招商银行大厦29，35层</t>
  </si>
  <si>
    <t>福田区深南大道7088号招商银行大厦35楼</t>
  </si>
  <si>
    <t>浦东新区世纪大道100号环球金融中心58层</t>
  </si>
  <si>
    <t>浦东新区世纪大道201号渣打银行大厦10楼</t>
  </si>
  <si>
    <t>浦东新区世纪大道8号国金中心二期9层</t>
  </si>
  <si>
    <t>浦东新区陆家嘴环路1318号星展银行大楼9楼</t>
  </si>
  <si>
    <t>浦东新区世纪大道100号上海环球金融中心39楼</t>
  </si>
  <si>
    <t>浦东新区民生路1199弄证大五道口广场1号楼17层</t>
  </si>
  <si>
    <t>黄浦区淮海中路300号香港新世界大厦40层</t>
  </si>
  <si>
    <t>徐汇区复兴西路159号</t>
  </si>
  <si>
    <t>黄浦区淮海中路381号中环广场38楼</t>
  </si>
  <si>
    <t>浦东新区陆家嘴环路1333号平安金融大厦30楼</t>
  </si>
  <si>
    <t>浦东新区世纪大道8号上海国金中心汇丰银行大楼9层</t>
  </si>
  <si>
    <t>浦东新区世纪大道1589号长泰国际金融大厦7、21楼</t>
  </si>
  <si>
    <t>浦东新区世纪大道1589号长泰国际金融大厦2008室</t>
  </si>
  <si>
    <t>杭大路15号嘉华国际商务中心501室</t>
  </si>
  <si>
    <t>江汉区新华路特8号长江证券大厦9楼</t>
  </si>
  <si>
    <t>江汉区新华路特8号长江证券大厦</t>
  </si>
  <si>
    <t>福田区时代金融中心3层</t>
  </si>
  <si>
    <t>黄浦区中山南路318号东方国际金融广场2号楼31楼</t>
  </si>
  <si>
    <t>浦东新区银城中路168号上海银行大厦29层</t>
  </si>
  <si>
    <t>静安区南京西路1038号梅龙镇广场1908B-1010室</t>
  </si>
  <si>
    <t>合众人寿</t>
    <phoneticPr fontId="1" type="noConversion"/>
  </si>
  <si>
    <t>保险</t>
    <phoneticPr fontId="1" type="noConversion"/>
  </si>
  <si>
    <t>徐总</t>
    <phoneticPr fontId="1" type="noConversion"/>
  </si>
  <si>
    <t>男</t>
    <phoneticPr fontId="4" type="noConversion"/>
  </si>
  <si>
    <t>投资部</t>
    <phoneticPr fontId="1" type="noConversion"/>
  </si>
  <si>
    <t>黄总</t>
    <phoneticPr fontId="1" type="noConversion"/>
  </si>
  <si>
    <t>男</t>
    <phoneticPr fontId="1" type="noConversion"/>
  </si>
  <si>
    <t>刘博士</t>
    <phoneticPr fontId="1" type="noConversion"/>
  </si>
  <si>
    <t>女</t>
    <phoneticPr fontId="4" type="noConversion"/>
  </si>
  <si>
    <t>北京</t>
    <phoneticPr fontId="1" type="noConversion"/>
  </si>
  <si>
    <t>海淀区杏石口路9号合众大厦（100195）</t>
    <phoneticPr fontId="1" type="noConversion"/>
  </si>
  <si>
    <t>研究员</t>
    <phoneticPr fontId="1" type="noConversion"/>
  </si>
  <si>
    <t>吴总</t>
    <phoneticPr fontId="1" type="noConversion"/>
  </si>
  <si>
    <t>吴文嫣</t>
    <phoneticPr fontId="1" type="noConversion"/>
  </si>
  <si>
    <t>李郑青</t>
    <phoneticPr fontId="1" type="noConversion"/>
  </si>
  <si>
    <t>www.unionlife.com.cn</t>
    <phoneticPr fontId="1" type="noConversion"/>
  </si>
  <si>
    <t>SAS</t>
    <phoneticPr fontId="1" type="noConversion"/>
  </si>
  <si>
    <t>中发实业集团</t>
    <phoneticPr fontId="1" type="noConversion"/>
  </si>
  <si>
    <t>意大利联合圣保罗人寿股份有限公司（Intesa Sanpaolo Vita S.p.A.）</t>
    <phoneticPr fontId="1" type="noConversion"/>
  </si>
  <si>
    <t>日本太阳生命保险株式会社</t>
    <phoneticPr fontId="1" type="noConversion"/>
  </si>
  <si>
    <t>合众资产管理股份有限公司</t>
    <phoneticPr fontId="1" type="noConversion"/>
  </si>
  <si>
    <t>Union AMC</t>
    <phoneticPr fontId="1" type="noConversion"/>
  </si>
  <si>
    <t>银河资管</t>
    <phoneticPr fontId="1" type="noConversion"/>
  </si>
  <si>
    <t>中信资管</t>
    <phoneticPr fontId="1" type="noConversion"/>
  </si>
  <si>
    <t>中信自营</t>
    <phoneticPr fontId="1" type="noConversion"/>
  </si>
  <si>
    <t>国君资管</t>
    <phoneticPr fontId="1" type="noConversion"/>
  </si>
  <si>
    <t>上海</t>
    <phoneticPr fontId="1" type="noConversion"/>
  </si>
  <si>
    <t>夏冬</t>
    <phoneticPr fontId="1" type="noConversion"/>
  </si>
  <si>
    <t>券商联系人</t>
    <phoneticPr fontId="1" type="noConversion"/>
  </si>
  <si>
    <t>第一大</t>
    <phoneticPr fontId="1" type="noConversion"/>
  </si>
  <si>
    <t>星光</t>
  </si>
  <si>
    <t>覃川桃</t>
    <phoneticPr fontId="1" type="noConversion"/>
  </si>
  <si>
    <t>刘总</t>
    <phoneticPr fontId="1" type="noConversion"/>
  </si>
  <si>
    <t>女</t>
    <phoneticPr fontId="1" type="noConversion"/>
  </si>
  <si>
    <t>魏军</t>
    <phoneticPr fontId="1" type="noConversion"/>
  </si>
  <si>
    <t>区域</t>
    <phoneticPr fontId="1" type="noConversion"/>
  </si>
  <si>
    <t>Tiger</t>
    <phoneticPr fontId="1" type="noConversion"/>
  </si>
  <si>
    <t>殷总</t>
    <phoneticPr fontId="1" type="noConversion"/>
  </si>
  <si>
    <t>niuzhidong@fullgoal.com.cn</t>
    <phoneticPr fontId="4" type="noConversion"/>
  </si>
  <si>
    <t>张总</t>
    <phoneticPr fontId="1" type="noConversion"/>
  </si>
  <si>
    <t>010-57697159</t>
    <phoneticPr fontId="1" type="noConversion"/>
  </si>
  <si>
    <t>华宸未来</t>
    <phoneticPr fontId="1" type="noConversion"/>
  </si>
  <si>
    <t>上海</t>
    <phoneticPr fontId="1" type="noConversion"/>
  </si>
  <si>
    <t>宋磊</t>
    <phoneticPr fontId="1" type="noConversion"/>
  </si>
  <si>
    <t>上海市虹口区四川北路859号中信广场16楼</t>
    <phoneticPr fontId="1" type="noConversion"/>
  </si>
  <si>
    <t>www.hcmirae.com</t>
  </si>
  <si>
    <t>华宸信托</t>
  </si>
  <si>
    <t>韩国未来资产</t>
    <phoneticPr fontId="1" type="noConversion"/>
  </si>
  <si>
    <t>步长医药</t>
    <phoneticPr fontId="1" type="noConversion"/>
  </si>
  <si>
    <t xml:space="preserve"> </t>
    <phoneticPr fontId="1" type="noConversion"/>
  </si>
  <si>
    <t>田总</t>
    <phoneticPr fontId="1" type="noConversion"/>
  </si>
  <si>
    <t>何韵妍</t>
    <phoneticPr fontId="1" type="noConversion"/>
  </si>
  <si>
    <t xml:space="preserve"> </t>
    <phoneticPr fontId="1" type="noConversion"/>
  </si>
  <si>
    <t>余总</t>
    <phoneticPr fontId="1" type="noConversion"/>
  </si>
  <si>
    <t>广发资管</t>
    <phoneticPr fontId="1" type="noConversion"/>
  </si>
  <si>
    <t>广发自营</t>
    <phoneticPr fontId="1" type="noConversion"/>
  </si>
  <si>
    <t>资管</t>
    <phoneticPr fontId="1" type="noConversion"/>
  </si>
  <si>
    <t>自营</t>
    <phoneticPr fontId="1" type="noConversion"/>
  </si>
  <si>
    <t>许文坤</t>
    <phoneticPr fontId="1" type="noConversion"/>
  </si>
  <si>
    <t>徐黄玮</t>
    <phoneticPr fontId="1" type="noConversion"/>
  </si>
  <si>
    <t>www.gf.com.cn</t>
    <phoneticPr fontId="1" type="noConversion"/>
  </si>
  <si>
    <t>广州市天河区天河北路183好大都会广场38楼</t>
    <phoneticPr fontId="1" type="noConversion"/>
  </si>
  <si>
    <t>文坤</t>
  </si>
  <si>
    <t>彦锟</t>
  </si>
  <si>
    <t>020-87555888-8910</t>
    <phoneticPr fontId="1" type="noConversion"/>
  </si>
  <si>
    <t>历职、校友</t>
    <phoneticPr fontId="1" type="noConversion"/>
  </si>
  <si>
    <t>Matthew</t>
    <phoneticPr fontId="1" type="noConversion"/>
  </si>
  <si>
    <t>深圳市福田中心区福华一路6号免税商务大厦塔楼33层</t>
    <phoneticPr fontId="1" type="noConversion"/>
  </si>
  <si>
    <t>深圳市福田区深南大道4011号港中旅大厦4楼</t>
    <phoneticPr fontId="1" type="noConversion"/>
  </si>
  <si>
    <t>福田区深南大道4011号港中旅大厦4楼</t>
  </si>
  <si>
    <t>夏总</t>
    <phoneticPr fontId="1" type="noConversion"/>
  </si>
  <si>
    <t>邹总</t>
    <phoneticPr fontId="1" type="noConversion"/>
  </si>
  <si>
    <t>蒋总</t>
    <phoneticPr fontId="1" type="noConversion"/>
  </si>
  <si>
    <t>钟鑫</t>
    <phoneticPr fontId="1" type="noConversion"/>
  </si>
  <si>
    <t>深圳市福田区益田路江苏大厦A座38楼</t>
    <phoneticPr fontId="1" type="noConversion"/>
  </si>
  <si>
    <t>www.cmfchina.com</t>
    <phoneticPr fontId="1" type="noConversion"/>
  </si>
  <si>
    <t>刘同</t>
    <phoneticPr fontId="1" type="noConversion"/>
  </si>
  <si>
    <t>周总</t>
    <phoneticPr fontId="1" type="noConversion"/>
  </si>
  <si>
    <t>证券</t>
    <phoneticPr fontId="1" type="noConversion"/>
  </si>
  <si>
    <t>投资策略管理</t>
  </si>
  <si>
    <t>0755-83275084</t>
  </si>
  <si>
    <t>陈总</t>
    <phoneticPr fontId="1" type="noConversion"/>
  </si>
  <si>
    <t>李总</t>
    <phoneticPr fontId="1" type="noConversion"/>
  </si>
  <si>
    <t>温总</t>
    <phoneticPr fontId="1" type="noConversion"/>
  </si>
  <si>
    <t>新价值</t>
    <phoneticPr fontId="1" type="noConversion"/>
  </si>
  <si>
    <t>高文婷</t>
    <phoneticPr fontId="1" type="noConversion"/>
  </si>
  <si>
    <t>杨欣源</t>
    <phoneticPr fontId="1" type="noConversion"/>
  </si>
  <si>
    <t>林总</t>
    <phoneticPr fontId="1" type="noConversion"/>
  </si>
  <si>
    <t>成曦</t>
    <phoneticPr fontId="1" type="noConversion"/>
  </si>
  <si>
    <t>瑞天投资</t>
    <phoneticPr fontId="1" type="noConversion"/>
  </si>
  <si>
    <t>私募</t>
    <phoneticPr fontId="1" type="noConversion"/>
  </si>
  <si>
    <t>深圳市翼虎投资管理有限公司</t>
    <phoneticPr fontId="1" type="noConversion"/>
  </si>
  <si>
    <t>广东瑞天投资管理有限公司</t>
    <phoneticPr fontId="1" type="noConversion"/>
  </si>
  <si>
    <t>Ratering IMC</t>
    <phoneticPr fontId="1" type="noConversion"/>
  </si>
  <si>
    <t>新价值</t>
    <phoneticPr fontId="1" type="noConversion"/>
  </si>
  <si>
    <t>广东新价值投资有限公司</t>
    <phoneticPr fontId="1" type="noConversion"/>
  </si>
  <si>
    <t>李东辉</t>
    <phoneticPr fontId="1" type="noConversion"/>
  </si>
  <si>
    <t>广州市天河区珠江新城华夏路8号合景国际金融广场16层</t>
    <phoneticPr fontId="1" type="noConversion"/>
  </si>
  <si>
    <t>www.chinarater.com</t>
    <phoneticPr fontId="1" type="noConversion"/>
  </si>
  <si>
    <t>www.newvalue.com.cn</t>
    <phoneticPr fontId="1" type="noConversion"/>
  </si>
  <si>
    <t xml:space="preserve"> </t>
    <phoneticPr fontId="1" type="noConversion"/>
  </si>
  <si>
    <t>王晨</t>
    <phoneticPr fontId="1" type="noConversion"/>
  </si>
  <si>
    <t>金元惠理基金管理有限公司</t>
    <phoneticPr fontId="1" type="noConversion"/>
  </si>
  <si>
    <t>张玮</t>
  </si>
  <si>
    <t>孙建波</t>
  </si>
  <si>
    <t>何单</t>
    <phoneticPr fontId="1" type="noConversion"/>
  </si>
  <si>
    <t>金昉毅</t>
    <phoneticPr fontId="1" type="noConversion"/>
  </si>
  <si>
    <t>思达</t>
  </si>
  <si>
    <t>平安资管</t>
    <phoneticPr fontId="1" type="noConversion"/>
  </si>
  <si>
    <t>平安自营</t>
    <phoneticPr fontId="1" type="noConversion"/>
  </si>
  <si>
    <t>彭聪</t>
    <phoneticPr fontId="1" type="noConversion"/>
  </si>
  <si>
    <t>周谧</t>
    <phoneticPr fontId="1" type="noConversion"/>
  </si>
  <si>
    <t>投资管理部</t>
    <phoneticPr fontId="1" type="noConversion"/>
  </si>
  <si>
    <t xml:space="preserve"> </t>
    <phoneticPr fontId="1" type="noConversion"/>
  </si>
  <si>
    <t>深圳市福田区金田路大中华交易广场裙楼8楼</t>
    <phoneticPr fontId="1" type="noConversion"/>
  </si>
  <si>
    <t>招商资管</t>
    <phoneticPr fontId="1" type="noConversion"/>
  </si>
  <si>
    <t>资管</t>
    <phoneticPr fontId="1" type="noConversion"/>
  </si>
  <si>
    <t>易海波</t>
    <phoneticPr fontId="1" type="noConversion"/>
  </si>
  <si>
    <t>0755-83734434</t>
    <phoneticPr fontId="1" type="noConversion"/>
  </si>
  <si>
    <t>yihb@cmschina.com.cn</t>
    <phoneticPr fontId="1" type="noConversion"/>
  </si>
  <si>
    <t>施佳洁</t>
    <phoneticPr fontId="1" type="noConversion"/>
  </si>
  <si>
    <t>顾莹</t>
    <phoneticPr fontId="1" type="noConversion"/>
  </si>
  <si>
    <t>薛总</t>
    <phoneticPr fontId="1" type="noConversion"/>
  </si>
  <si>
    <t>上海市浦东新区世纪大道1568号中建大厦12楼</t>
    <phoneticPr fontId="1" type="noConversion"/>
  </si>
  <si>
    <t>浦东新区世纪大道1568号中建大厦12楼</t>
    <phoneticPr fontId="1" type="noConversion"/>
  </si>
  <si>
    <t>上海市浦东新区花园石桥路66号东亚银行金融大厦38层</t>
    <phoneticPr fontId="1" type="noConversion"/>
  </si>
  <si>
    <t>吕阳</t>
    <phoneticPr fontId="1" type="noConversion"/>
  </si>
  <si>
    <t>上海市黄浦区淮海中路300号香港新世界大厦35层</t>
    <phoneticPr fontId="1" type="noConversion"/>
  </si>
  <si>
    <t>李建伟</t>
    <phoneticPr fontId="4" type="noConversion"/>
  </si>
  <si>
    <t>虓文</t>
  </si>
  <si>
    <t>研究员</t>
    <phoneticPr fontId="4" type="noConversion"/>
  </si>
  <si>
    <t>Vane</t>
    <phoneticPr fontId="4" type="noConversion"/>
  </si>
  <si>
    <t>上海市虹口区东大名路638号国投大厦7层</t>
    <phoneticPr fontId="1" type="noConversion"/>
  </si>
  <si>
    <t>武丹</t>
    <phoneticPr fontId="4" type="noConversion"/>
  </si>
  <si>
    <t>公司背后胡同内</t>
    <phoneticPr fontId="1" type="noConversion"/>
  </si>
  <si>
    <t>负责人</t>
    <phoneticPr fontId="1" type="noConversion"/>
  </si>
  <si>
    <t>其他人</t>
    <phoneticPr fontId="1" type="noConversion"/>
  </si>
  <si>
    <t>王路</t>
    <phoneticPr fontId="1" type="noConversion"/>
  </si>
  <si>
    <t>人数</t>
    <phoneticPr fontId="1" type="noConversion"/>
  </si>
  <si>
    <t>二把手</t>
    <phoneticPr fontId="1" type="noConversion"/>
  </si>
  <si>
    <t>李笑薇</t>
    <phoneticPr fontId="1" type="noConversion"/>
  </si>
  <si>
    <t>王保合</t>
    <phoneticPr fontId="1" type="noConversion"/>
  </si>
  <si>
    <t>梁永强</t>
    <phoneticPr fontId="1" type="noConversion"/>
  </si>
  <si>
    <t>费鹏</t>
    <phoneticPr fontId="1" type="noConversion"/>
  </si>
  <si>
    <t>于善辉（研究总监）</t>
    <phoneticPr fontId="1" type="noConversion"/>
  </si>
  <si>
    <t>吴长凤</t>
    <phoneticPr fontId="1" type="noConversion"/>
  </si>
  <si>
    <t>张雪松</t>
    <phoneticPr fontId="1" type="noConversion"/>
  </si>
  <si>
    <t>姜华</t>
    <phoneticPr fontId="1" type="noConversion"/>
  </si>
  <si>
    <t>张雪松</t>
    <phoneticPr fontId="1" type="noConversion"/>
  </si>
  <si>
    <t>谢兵</t>
    <phoneticPr fontId="1" type="noConversion"/>
  </si>
  <si>
    <t>林飞</t>
    <phoneticPr fontId="1" type="noConversion"/>
  </si>
  <si>
    <t>陆志明</t>
    <phoneticPr fontId="1" type="noConversion"/>
  </si>
  <si>
    <t>魏军</t>
    <phoneticPr fontId="1" type="noConversion"/>
  </si>
  <si>
    <t>张永东</t>
    <phoneticPr fontId="1" type="noConversion"/>
  </si>
  <si>
    <t>刘治平</t>
    <phoneticPr fontId="1" type="noConversion"/>
  </si>
  <si>
    <t>汤义峰</t>
    <phoneticPr fontId="1" type="noConversion"/>
  </si>
  <si>
    <t>吴武泽</t>
    <phoneticPr fontId="1" type="noConversion"/>
  </si>
  <si>
    <t>王咏辉</t>
    <phoneticPr fontId="1" type="noConversion"/>
  </si>
  <si>
    <t>顾世勇</t>
    <phoneticPr fontId="1" type="noConversion"/>
  </si>
  <si>
    <t>刘钊</t>
    <phoneticPr fontId="1" type="noConversion"/>
  </si>
  <si>
    <t>陈戈</t>
    <phoneticPr fontId="1" type="noConversion"/>
  </si>
  <si>
    <t>许之彦</t>
    <phoneticPr fontId="1" type="noConversion"/>
  </si>
  <si>
    <t>牛勇</t>
    <phoneticPr fontId="1" type="noConversion"/>
  </si>
  <si>
    <t>徐林明</t>
    <phoneticPr fontId="1" type="noConversion"/>
  </si>
  <si>
    <t>吴晓冬</t>
    <phoneticPr fontId="1" type="noConversion"/>
  </si>
  <si>
    <t>杜晓海</t>
    <phoneticPr fontId="1" type="noConversion"/>
  </si>
  <si>
    <t>陈甄璞</t>
    <phoneticPr fontId="1" type="noConversion"/>
  </si>
  <si>
    <t>宋永安</t>
    <phoneticPr fontId="1" type="noConversion"/>
  </si>
  <si>
    <t>吴雅楠</t>
    <phoneticPr fontId="1" type="noConversion"/>
  </si>
  <si>
    <t>吴振翔</t>
    <phoneticPr fontId="1" type="noConversion"/>
  </si>
  <si>
    <t>辛曌</t>
    <phoneticPr fontId="1" type="noConversion"/>
  </si>
  <si>
    <t>陈明星</t>
    <phoneticPr fontId="1" type="noConversion"/>
  </si>
  <si>
    <t>罗博</t>
    <phoneticPr fontId="1" type="noConversion"/>
  </si>
  <si>
    <t>杨欣源</t>
    <phoneticPr fontId="1" type="noConversion"/>
  </si>
  <si>
    <t>张志强</t>
    <phoneticPr fontId="1" type="noConversion"/>
  </si>
  <si>
    <t>薛晓敏</t>
    <phoneticPr fontId="1" type="noConversion"/>
  </si>
  <si>
    <t>王春</t>
    <phoneticPr fontId="1" type="noConversion"/>
  </si>
  <si>
    <t>朱蓓</t>
    <phoneticPr fontId="1" type="noConversion"/>
  </si>
  <si>
    <t>秦志庆</t>
    <phoneticPr fontId="1" type="noConversion"/>
  </si>
  <si>
    <t>吴逸</t>
    <phoneticPr fontId="1" type="noConversion"/>
  </si>
  <si>
    <t>冯德育</t>
    <phoneticPr fontId="1" type="noConversion"/>
  </si>
  <si>
    <t>高文婷</t>
    <phoneticPr fontId="1" type="noConversion"/>
  </si>
  <si>
    <t>陈士俊</t>
    <phoneticPr fontId="1" type="noConversion"/>
  </si>
  <si>
    <t>张自力</t>
    <phoneticPr fontId="1" type="noConversion"/>
  </si>
  <si>
    <t>叶乐天</t>
    <phoneticPr fontId="1" type="noConversion"/>
  </si>
  <si>
    <t>武杰</t>
    <phoneticPr fontId="1" type="noConversion"/>
  </si>
  <si>
    <t>张忧群</t>
    <phoneticPr fontId="1" type="noConversion"/>
  </si>
  <si>
    <t>星光</t>
    <phoneticPr fontId="1" type="noConversion"/>
  </si>
  <si>
    <t>陈礼昕</t>
    <phoneticPr fontId="1" type="noConversion"/>
  </si>
  <si>
    <t>自己做</t>
    <phoneticPr fontId="1" type="noConversion"/>
  </si>
  <si>
    <t>刘同</t>
    <phoneticPr fontId="1" type="noConversion"/>
  </si>
  <si>
    <t>丁军军</t>
    <phoneticPr fontId="1" type="noConversion"/>
  </si>
  <si>
    <t>量专户</t>
    <phoneticPr fontId="1" type="noConversion"/>
  </si>
  <si>
    <t>顾杰、温羽鹏</t>
    <phoneticPr fontId="1" type="noConversion"/>
  </si>
  <si>
    <t>张峰</t>
    <phoneticPr fontId="1" type="noConversion"/>
  </si>
  <si>
    <t>左金保</t>
    <phoneticPr fontId="1" type="noConversion"/>
  </si>
  <si>
    <t>刘石开、陈强</t>
    <phoneticPr fontId="1" type="noConversion"/>
  </si>
  <si>
    <t>熊侃、罗鹏巍等</t>
    <phoneticPr fontId="1" type="noConversion"/>
  </si>
  <si>
    <t>梁洪昀</t>
    <phoneticPr fontId="1" type="noConversion"/>
  </si>
  <si>
    <t>其他部门（做量化）</t>
    <phoneticPr fontId="1" type="noConversion"/>
  </si>
  <si>
    <t>国际部（苏衍玉、李佳）</t>
    <phoneticPr fontId="1" type="noConversion"/>
  </si>
  <si>
    <t>华夏基金</t>
    <phoneticPr fontId="4" type="noConversion"/>
  </si>
  <si>
    <t>周毅</t>
    <phoneticPr fontId="1" type="noConversion"/>
  </si>
  <si>
    <t>柳福光</t>
  </si>
  <si>
    <t>季敏</t>
    <phoneticPr fontId="1" type="noConversion"/>
  </si>
  <si>
    <t>投资管理总部</t>
    <phoneticPr fontId="1" type="noConversion"/>
  </si>
  <si>
    <t>谭总</t>
    <phoneticPr fontId="1" type="noConversion"/>
  </si>
  <si>
    <t>自己做</t>
    <phoneticPr fontId="1" type="noConversion"/>
  </si>
  <si>
    <t>王琦</t>
    <phoneticPr fontId="1" type="noConversion"/>
  </si>
  <si>
    <t>姚总</t>
    <phoneticPr fontId="1" type="noConversion"/>
  </si>
  <si>
    <t>廖总</t>
    <phoneticPr fontId="1" type="noConversion"/>
  </si>
  <si>
    <t>量化人员层次</t>
    <phoneticPr fontId="1" type="noConversion"/>
  </si>
  <si>
    <t>手机1</t>
  </si>
  <si>
    <t>136 8163 7522</t>
  </si>
  <si>
    <t>137 6101 8723</t>
  </si>
  <si>
    <t>135 2469 5132</t>
  </si>
  <si>
    <t>159 0199 6646</t>
  </si>
  <si>
    <t>134 7603 6571</t>
  </si>
  <si>
    <t>自己做</t>
    <phoneticPr fontId="1" type="noConversion"/>
  </si>
  <si>
    <t>Stanley</t>
    <phoneticPr fontId="1" type="noConversion"/>
  </si>
  <si>
    <t>自己做</t>
    <phoneticPr fontId="1" type="noConversion"/>
  </si>
  <si>
    <t>吕总</t>
    <phoneticPr fontId="1" type="noConversion"/>
  </si>
  <si>
    <t>卞总</t>
    <phoneticPr fontId="1" type="noConversion"/>
  </si>
  <si>
    <t>交易部</t>
    <phoneticPr fontId="1" type="noConversion"/>
  </si>
  <si>
    <t>侯总</t>
    <phoneticPr fontId="1" type="noConversion"/>
  </si>
  <si>
    <t>王总</t>
    <phoneticPr fontId="1" type="noConversion"/>
  </si>
  <si>
    <t>谢总</t>
    <phoneticPr fontId="1" type="noConversion"/>
  </si>
  <si>
    <t>杨总</t>
    <phoneticPr fontId="1" type="noConversion"/>
  </si>
  <si>
    <t>董总</t>
    <phoneticPr fontId="1" type="noConversion"/>
  </si>
  <si>
    <t>指数部（申庆基金经理，薛大威基助）</t>
    <phoneticPr fontId="1" type="noConversion"/>
  </si>
  <si>
    <t>王兆宇、许一尊、赖中立、温琪、王声凑</t>
    <phoneticPr fontId="1" type="noConversion"/>
  </si>
  <si>
    <t>提博士</t>
    <phoneticPr fontId="1" type="noConversion"/>
  </si>
  <si>
    <t>指数部（张娅和柳军）</t>
    <phoneticPr fontId="1" type="noConversion"/>
  </si>
  <si>
    <t>黄栋</t>
    <phoneticPr fontId="1" type="noConversion"/>
  </si>
  <si>
    <t>总监</t>
    <phoneticPr fontId="1" type="noConversion"/>
  </si>
  <si>
    <t>开文明</t>
    <phoneticPr fontId="1" type="noConversion"/>
  </si>
  <si>
    <t>权益投资部</t>
    <phoneticPr fontId="1" type="noConversion"/>
  </si>
  <si>
    <t>另类投资部</t>
    <phoneticPr fontId="1" type="noConversion"/>
  </si>
  <si>
    <t>国金通用基金管理有限公司</t>
  </si>
  <si>
    <t>张清华</t>
  </si>
  <si>
    <t>张雪松</t>
  </si>
  <si>
    <t>赵楠</t>
    <phoneticPr fontId="1" type="noConversion"/>
  </si>
  <si>
    <t>魏来</t>
    <phoneticPr fontId="1" type="noConversion"/>
  </si>
  <si>
    <t>王超</t>
    <phoneticPr fontId="1" type="noConversion"/>
  </si>
  <si>
    <t>刘军</t>
    <phoneticPr fontId="1" type="noConversion"/>
  </si>
  <si>
    <t>陈戈</t>
    <phoneticPr fontId="1" type="noConversion"/>
  </si>
  <si>
    <t>张益新</t>
  </si>
  <si>
    <t>刘杰</t>
    <phoneticPr fontId="1" type="noConversion"/>
  </si>
  <si>
    <t>标识</t>
    <phoneticPr fontId="1" type="noConversion"/>
  </si>
  <si>
    <t>华宸未来基金管理有限公司</t>
    <phoneticPr fontId="1" type="noConversion"/>
  </si>
  <si>
    <t>安信资管</t>
    <phoneticPr fontId="1" type="noConversion"/>
  </si>
  <si>
    <t>山水时尚</t>
    <phoneticPr fontId="1" type="noConversion"/>
  </si>
  <si>
    <t>广州</t>
    <phoneticPr fontId="1" type="noConversion"/>
  </si>
  <si>
    <t>广州市天河区广州东站路1号</t>
    <phoneticPr fontId="1" type="noConversion"/>
  </si>
  <si>
    <t>020-62201111</t>
    <phoneticPr fontId="1" type="noConversion"/>
  </si>
  <si>
    <t>广州东站里边，步行10分钟去易方达和金鹰</t>
    <phoneticPr fontId="1" type="noConversion"/>
  </si>
  <si>
    <t>香榭丽宫</t>
    <phoneticPr fontId="1" type="noConversion"/>
  </si>
  <si>
    <t>招行大厦深南路对面</t>
    <phoneticPr fontId="1" type="noConversion"/>
  </si>
  <si>
    <t>一般</t>
    <phoneticPr fontId="1" type="noConversion"/>
  </si>
  <si>
    <t>0755-82891111</t>
    <phoneticPr fontId="1" type="noConversion"/>
  </si>
  <si>
    <t>莫泰268</t>
    <phoneticPr fontId="1" type="noConversion"/>
  </si>
  <si>
    <t>上海市浦东新区羽山路166号（近桃林路）</t>
    <phoneticPr fontId="1" type="noConversion"/>
  </si>
  <si>
    <t>离公司10分钟</t>
    <phoneticPr fontId="1" type="noConversion"/>
  </si>
  <si>
    <t>021-51790888-2818</t>
    <phoneticPr fontId="1" type="noConversion"/>
  </si>
  <si>
    <t>侯敏</t>
    <phoneticPr fontId="1" type="noConversion"/>
  </si>
  <si>
    <t>海通自营</t>
    <phoneticPr fontId="1" type="noConversion"/>
  </si>
  <si>
    <t>唐军</t>
  </si>
  <si>
    <t>唐军</t>
    <phoneticPr fontId="1" type="noConversion"/>
  </si>
  <si>
    <t>国泰君安</t>
    <phoneticPr fontId="1" type="noConversion"/>
  </si>
  <si>
    <t>部门</t>
    <phoneticPr fontId="1" type="noConversion"/>
  </si>
  <si>
    <t>负责</t>
    <phoneticPr fontId="1" type="noConversion"/>
  </si>
  <si>
    <t>量化组</t>
    <phoneticPr fontId="1" type="noConversion"/>
  </si>
  <si>
    <t>秦瑶</t>
    <phoneticPr fontId="1" type="noConversion"/>
  </si>
  <si>
    <t>王伟</t>
    <phoneticPr fontId="1" type="noConversion"/>
  </si>
  <si>
    <t>以楼</t>
    <phoneticPr fontId="1" type="noConversion"/>
  </si>
  <si>
    <t>020-83936666-3305</t>
    <phoneticPr fontId="1" type="noConversion"/>
  </si>
  <si>
    <t>lj2@gffunds.com.cn</t>
    <phoneticPr fontId="1" type="noConversion"/>
  </si>
  <si>
    <t>东方自营</t>
    <phoneticPr fontId="1" type="noConversion"/>
  </si>
  <si>
    <t>中金资管</t>
    <phoneticPr fontId="1" type="noConversion"/>
  </si>
  <si>
    <t>基金经理助理</t>
  </si>
  <si>
    <t>胡劼</t>
    <phoneticPr fontId="1" type="noConversion"/>
  </si>
  <si>
    <t>英大基金</t>
    <phoneticPr fontId="1" type="noConversion"/>
  </si>
  <si>
    <t>量化总监</t>
    <phoneticPr fontId="1" type="noConversion"/>
  </si>
  <si>
    <t>北京</t>
    <phoneticPr fontId="1" type="noConversion"/>
  </si>
  <si>
    <t>基金</t>
    <phoneticPr fontId="1" type="noConversion"/>
  </si>
  <si>
    <t>余博士</t>
    <phoneticPr fontId="1" type="noConversion"/>
  </si>
  <si>
    <t>郝联峰</t>
    <phoneticPr fontId="1" type="noConversion"/>
  </si>
  <si>
    <t>钢铁、建材（水泥、玻璃）、造纸</t>
  </si>
  <si>
    <t>医药家电</t>
  </si>
  <si>
    <t>小组</t>
    <phoneticPr fontId="1" type="noConversion"/>
  </si>
  <si>
    <t>嘉实研究精选、嘉实增长</t>
    <phoneticPr fontId="1" type="noConversion"/>
  </si>
  <si>
    <t>富国中证红利、富国中证500</t>
    <phoneticPr fontId="1" type="noConversion"/>
  </si>
  <si>
    <t>交易员</t>
    <phoneticPr fontId="1" type="noConversion"/>
  </si>
  <si>
    <t>固定收益部</t>
    <phoneticPr fontId="1" type="noConversion"/>
  </si>
  <si>
    <t>投资经理</t>
    <phoneticPr fontId="1" type="noConversion"/>
  </si>
  <si>
    <t>产品开发部</t>
    <phoneticPr fontId="1" type="noConversion"/>
  </si>
  <si>
    <t>沈总</t>
    <phoneticPr fontId="1" type="noConversion"/>
  </si>
  <si>
    <t>shentong@jyzq.cn</t>
    <phoneticPr fontId="1" type="noConversion"/>
  </si>
  <si>
    <t>杨旭</t>
    <phoneticPr fontId="1" type="noConversion"/>
  </si>
  <si>
    <t>西城区金融大街7号英蓝国际金融中心1105室</t>
    <phoneticPr fontId="1" type="noConversion"/>
  </si>
  <si>
    <t>刘石开</t>
    <phoneticPr fontId="1" type="noConversion"/>
  </si>
  <si>
    <t>孙总</t>
    <phoneticPr fontId="1" type="noConversion"/>
  </si>
  <si>
    <t>赵总</t>
    <phoneticPr fontId="1" type="noConversion"/>
  </si>
  <si>
    <t>何总</t>
    <phoneticPr fontId="1" type="noConversion"/>
  </si>
  <si>
    <t>迪新</t>
    <phoneticPr fontId="1" type="noConversion"/>
  </si>
  <si>
    <t>谯春</t>
    <phoneticPr fontId="1" type="noConversion"/>
  </si>
  <si>
    <t>天津</t>
    <phoneticPr fontId="1" type="noConversion"/>
  </si>
  <si>
    <t>国信证券自营部</t>
    <phoneticPr fontId="1" type="noConversion"/>
  </si>
  <si>
    <t>chenyankun@gf.com.cn</t>
    <phoneticPr fontId="1" type="noConversion"/>
  </si>
  <si>
    <t>分级基金、行业配置</t>
    <phoneticPr fontId="1" type="noConversion"/>
  </si>
  <si>
    <t>苗明</t>
    <phoneticPr fontId="1" type="noConversion"/>
  </si>
  <si>
    <t>weilai@citics.com</t>
  </si>
  <si>
    <t>颜为海</t>
    <phoneticPr fontId="1" type="noConversion"/>
  </si>
  <si>
    <t>投资总监</t>
    <phoneticPr fontId="1" type="noConversion"/>
  </si>
  <si>
    <t>王红欣</t>
    <phoneticPr fontId="1" type="noConversion"/>
  </si>
  <si>
    <t>万得落地、天软落地、彭博、聚源、朝阳永续、财汇、TQA（海外数据）</t>
    <phoneticPr fontId="1" type="noConversion"/>
  </si>
  <si>
    <t>R、MATLAB</t>
    <phoneticPr fontId="1" type="noConversion"/>
  </si>
  <si>
    <t>万得终端、天软终端</t>
    <phoneticPr fontId="1" type="noConversion"/>
  </si>
  <si>
    <t>MATLAB、天软</t>
    <phoneticPr fontId="1" type="noConversion"/>
  </si>
  <si>
    <t>罗山</t>
    <phoneticPr fontId="1" type="noConversion"/>
  </si>
  <si>
    <t>万的落地、天软终端、朝阳永续、彭博、财汇</t>
    <phoneticPr fontId="1" type="noConversion"/>
  </si>
  <si>
    <t>MATLAB、VBA、SAS</t>
    <phoneticPr fontId="1" type="noConversion"/>
  </si>
  <si>
    <t>R、MATLAB、SAS</t>
    <phoneticPr fontId="1" type="noConversion"/>
  </si>
  <si>
    <t>万得终端、天软终端、聚源、同花顺</t>
    <phoneticPr fontId="1" type="noConversion"/>
  </si>
  <si>
    <t>MATLAB、VBA、天软</t>
    <phoneticPr fontId="1" type="noConversion"/>
  </si>
  <si>
    <t>万得落地、天软落地、彭博、朝阳永续、财汇</t>
    <phoneticPr fontId="1" type="noConversion"/>
  </si>
  <si>
    <t>万得落地、朝阳永续、聚源、巨潮</t>
    <phoneticPr fontId="1" type="noConversion"/>
  </si>
  <si>
    <t>已有数据库</t>
    <phoneticPr fontId="1" type="noConversion"/>
  </si>
  <si>
    <t>使用软件</t>
    <phoneticPr fontId="1" type="noConversion"/>
  </si>
  <si>
    <t>万得终端、天软终端、朝阳永续</t>
    <phoneticPr fontId="1" type="noConversion"/>
  </si>
  <si>
    <t>VBA、天软</t>
    <phoneticPr fontId="1" type="noConversion"/>
  </si>
  <si>
    <t>万得落地、今日投资</t>
    <phoneticPr fontId="1" type="noConversion"/>
  </si>
  <si>
    <t>万得终端、天软落地、朝阳永续、聚源</t>
    <phoneticPr fontId="1" type="noConversion"/>
  </si>
  <si>
    <t>SAS、C、天软</t>
    <phoneticPr fontId="1" type="noConversion"/>
  </si>
  <si>
    <t>赵博士</t>
    <phoneticPr fontId="1" type="noConversion"/>
  </si>
  <si>
    <t>李倩</t>
    <phoneticPr fontId="1" type="noConversion"/>
  </si>
  <si>
    <t>深圳市福田区金田路大中华交易广场裙楼8楼</t>
    <phoneticPr fontId="1" type="noConversion"/>
  </si>
  <si>
    <t>深圳市福田区金田路4018号安联大厦A座13楼</t>
    <phoneticPr fontId="1" type="noConversion"/>
  </si>
  <si>
    <t>万得落地、彭博</t>
    <phoneticPr fontId="1" type="noConversion"/>
  </si>
  <si>
    <t>MATLAB、VBA、C</t>
    <phoneticPr fontId="1" type="noConversion"/>
  </si>
  <si>
    <t>4楼</t>
    <phoneticPr fontId="1" type="noConversion"/>
  </si>
  <si>
    <t>研究总监</t>
    <phoneticPr fontId="1" type="noConversion"/>
  </si>
  <si>
    <t>李倩</t>
    <phoneticPr fontId="1" type="noConversion"/>
  </si>
  <si>
    <t>乔亮</t>
    <phoneticPr fontId="1" type="noConversion"/>
  </si>
  <si>
    <t>MATLAB、VBA、SAS、C</t>
    <phoneticPr fontId="1" type="noConversion"/>
  </si>
  <si>
    <t>黎海威</t>
    <phoneticPr fontId="1" type="noConversion"/>
  </si>
  <si>
    <t>风控绩效、量化投资</t>
    <phoneticPr fontId="1" type="noConversion"/>
  </si>
  <si>
    <t>基金投资</t>
  </si>
  <si>
    <t>光大永明</t>
    <phoneticPr fontId="1" type="noConversion"/>
  </si>
  <si>
    <t>amc.sleb.cn</t>
    <phoneticPr fontId="1" type="noConversion"/>
  </si>
  <si>
    <t>MATLAB</t>
    <phoneticPr fontId="1" type="noConversion"/>
  </si>
  <si>
    <t>万得落地，同花顺，彭博，聚源，朝阳永续</t>
    <phoneticPr fontId="1" type="noConversion"/>
  </si>
  <si>
    <t>MATLAB，VBA，SAS，R，C，Eviews，SQL</t>
    <phoneticPr fontId="1" type="noConversion"/>
  </si>
  <si>
    <t>英大基金管理有限公司</t>
    <phoneticPr fontId="1" type="noConversion"/>
  </si>
  <si>
    <t>Yingda FMC</t>
    <phoneticPr fontId="1" type="noConversion"/>
  </si>
  <si>
    <t>华润2楼</t>
    <phoneticPr fontId="1" type="noConversion"/>
  </si>
  <si>
    <t>齐鲁资管</t>
    <phoneticPr fontId="1" type="noConversion"/>
  </si>
  <si>
    <t>资管</t>
    <phoneticPr fontId="1" type="noConversion"/>
  </si>
  <si>
    <t>北京</t>
    <phoneticPr fontId="1" type="noConversion"/>
  </si>
  <si>
    <t>中金资管</t>
    <phoneticPr fontId="1" type="noConversion"/>
  </si>
  <si>
    <t>刘李杰</t>
    <phoneticPr fontId="1" type="noConversion"/>
  </si>
  <si>
    <t>北京市西城区太平桥大街丰盛胡同28号太平洋保险大厦5层</t>
    <phoneticPr fontId="1" type="noConversion"/>
  </si>
  <si>
    <t>www.qlzq.com.cn</t>
    <phoneticPr fontId="1" type="noConversion"/>
  </si>
  <si>
    <t>万得终端，同花顺</t>
    <phoneticPr fontId="1" type="noConversion"/>
  </si>
  <si>
    <t>MATLAB，C，SQL，CTP</t>
    <phoneticPr fontId="1" type="noConversion"/>
  </si>
  <si>
    <t>余元</t>
    <phoneticPr fontId="1" type="noConversion"/>
  </si>
  <si>
    <t>万得终端，彭博，财汇</t>
    <phoneticPr fontId="1" type="noConversion"/>
  </si>
  <si>
    <t>MATLAB，R，C</t>
    <phoneticPr fontId="1" type="noConversion"/>
  </si>
  <si>
    <t>北京市西城区太平桥大街18号丰融国际大厦南塔17层</t>
    <phoneticPr fontId="1" type="noConversion"/>
  </si>
  <si>
    <t>郎琅</t>
    <phoneticPr fontId="1" type="noConversion"/>
  </si>
  <si>
    <t>蓝雁书</t>
    <phoneticPr fontId="1" type="noConversion"/>
  </si>
  <si>
    <t>王咏辉</t>
    <phoneticPr fontId="1" type="noConversion"/>
  </si>
  <si>
    <t>万得落地，天软终端，朝阳永续</t>
    <phoneticPr fontId="1" type="noConversion"/>
  </si>
  <si>
    <t>MATLAB、Excel为主；VBA，SAS，R，SQL</t>
    <phoneticPr fontId="1" type="noConversion"/>
  </si>
  <si>
    <t>邱家庆</t>
    <phoneticPr fontId="1" type="noConversion"/>
  </si>
  <si>
    <t>牛语嫣</t>
    <phoneticPr fontId="1" type="noConversion"/>
  </si>
  <si>
    <t>万得终端</t>
    <phoneticPr fontId="1" type="noConversion"/>
  </si>
  <si>
    <t>MATLAB，SAS</t>
    <phoneticPr fontId="1" type="noConversion"/>
  </si>
  <si>
    <t>万得落地，彭博，朝阳永续</t>
    <phoneticPr fontId="1" type="noConversion"/>
  </si>
  <si>
    <t>MATLAB，SAS，C，SQL</t>
    <phoneticPr fontId="1" type="noConversion"/>
  </si>
  <si>
    <t>万得终端，聚源，财汇</t>
    <phoneticPr fontId="1" type="noConversion"/>
  </si>
  <si>
    <t>万得落地，聚源，朝阳永续</t>
    <phoneticPr fontId="1" type="noConversion"/>
  </si>
  <si>
    <t>MATLAB，SAS，SQL</t>
    <phoneticPr fontId="1" type="noConversion"/>
  </si>
  <si>
    <t>游凛峰</t>
    <phoneticPr fontId="1" type="noConversion"/>
  </si>
  <si>
    <t>万得终端、天软终端、彭博、天相、FastSets</t>
    <phoneticPr fontId="1" type="noConversion"/>
  </si>
  <si>
    <t>MATLAB、天软、SAS，SPSS，VBA，SQL</t>
    <phoneticPr fontId="1" type="noConversion"/>
  </si>
  <si>
    <t>李岸</t>
    <phoneticPr fontId="1" type="noConversion"/>
  </si>
  <si>
    <t>黎海威</t>
    <phoneticPr fontId="1" type="noConversion"/>
  </si>
  <si>
    <t>余意</t>
    <phoneticPr fontId="1" type="noConversion"/>
  </si>
  <si>
    <t>pantao89@126.com</t>
  </si>
  <si>
    <t>德邦基金管理有限公司</t>
  </si>
  <si>
    <t>万得终端、朝阳永续、财汇、同花顺</t>
    <phoneticPr fontId="1" type="noConversion"/>
  </si>
  <si>
    <t>R、Eviews</t>
    <phoneticPr fontId="1" type="noConversion"/>
  </si>
  <si>
    <t>贺大路、赵志华、赵建忠</t>
    <phoneticPr fontId="1" type="noConversion"/>
  </si>
  <si>
    <t>田环</t>
    <phoneticPr fontId="1" type="noConversion"/>
  </si>
  <si>
    <t>万得终端、天软终端、朝阳永续</t>
    <phoneticPr fontId="1" type="noConversion"/>
  </si>
  <si>
    <t>MATLAB、R、SQL、C、天软</t>
    <phoneticPr fontId="1" type="noConversion"/>
  </si>
  <si>
    <t>大摩华鑫</t>
  </si>
  <si>
    <t>大摩华鑫</t>
    <phoneticPr fontId="1" type="noConversion"/>
  </si>
  <si>
    <t>上海市浦东新区陆家嘴环路1333号平安金融大厦27楼</t>
    <phoneticPr fontId="1" type="noConversion"/>
  </si>
  <si>
    <t>上海市浦东新区陆家嘴西路99号万向大厦10楼</t>
    <phoneticPr fontId="1" type="noConversion"/>
  </si>
  <si>
    <t>万得终端、天软、朝阳永续、聚源、彭博</t>
    <phoneticPr fontId="1" type="noConversion"/>
  </si>
  <si>
    <t>MATLAB、VBA、R、C、SQL</t>
    <phoneticPr fontId="1" type="noConversion"/>
  </si>
  <si>
    <t>万得落地、天软、聚源、朝阳永续</t>
    <phoneticPr fontId="1" type="noConversion"/>
  </si>
  <si>
    <t>VBA、R、C、SQL、天软</t>
    <phoneticPr fontId="1" type="noConversion"/>
  </si>
  <si>
    <t>周俊</t>
    <phoneticPr fontId="1" type="noConversion"/>
  </si>
  <si>
    <t>万得落地</t>
    <phoneticPr fontId="1" type="noConversion"/>
  </si>
  <si>
    <t>SAS、C、VBA</t>
    <phoneticPr fontId="1" type="noConversion"/>
  </si>
  <si>
    <t>宗欣</t>
  </si>
  <si>
    <t>信泰人寿</t>
    <phoneticPr fontId="1" type="noConversion"/>
  </si>
  <si>
    <t>保险</t>
    <phoneticPr fontId="1" type="noConversion"/>
  </si>
  <si>
    <t>wanglianping@sinatay.com</t>
  </si>
  <si>
    <t>021-60758582</t>
    <phoneticPr fontId="1" type="noConversion"/>
  </si>
  <si>
    <t>信泰人寿保险股份有限公司</t>
    <phoneticPr fontId="1" type="noConversion"/>
  </si>
  <si>
    <t>Sinatay Life Insurance Co.</t>
    <phoneticPr fontId="1" type="noConversion"/>
  </si>
  <si>
    <t>上海</t>
    <phoneticPr fontId="1" type="noConversion"/>
  </si>
  <si>
    <t>上海市浦东新区世纪大道1528号陆家嘴基金大厦10楼</t>
    <phoneticPr fontId="1" type="noConversion"/>
  </si>
  <si>
    <t>www.sinatay.com</t>
    <phoneticPr fontId="1" type="noConversion"/>
  </si>
  <si>
    <t>国道资产（郑轶、蔺宏宇）。国道资产是信泰人寿旗下的私募公司，公司资管部门不能进行的投资项目，可以通过此公司进行。</t>
    <phoneticPr fontId="1" type="noConversion"/>
  </si>
  <si>
    <t>万得终端、天软、天相、朝阳永续、彭博</t>
    <phoneticPr fontId="1" type="noConversion"/>
  </si>
  <si>
    <t>万得终端、朝阳永续</t>
    <phoneticPr fontId="1" type="noConversion"/>
  </si>
  <si>
    <t>MATLAB、VBA、SQL</t>
    <phoneticPr fontId="1" type="noConversion"/>
  </si>
  <si>
    <t>周健</t>
    <phoneticPr fontId="1" type="noConversion"/>
  </si>
  <si>
    <t>产品部（郑木清、曾婷婷、顾妍等5人）</t>
    <phoneticPr fontId="1" type="noConversion"/>
  </si>
  <si>
    <t>曾海为、姚霞天、仇海南</t>
    <phoneticPr fontId="1" type="noConversion"/>
  </si>
  <si>
    <t>李阳</t>
    <phoneticPr fontId="1" type="noConversion"/>
  </si>
  <si>
    <t>长城人寿</t>
    <phoneticPr fontId="1" type="noConversion"/>
  </si>
  <si>
    <t>保险</t>
    <phoneticPr fontId="1" type="noConversion"/>
  </si>
  <si>
    <t>北京</t>
    <phoneticPr fontId="1" type="noConversion"/>
  </si>
  <si>
    <t>仲琪</t>
  </si>
  <si>
    <t>智男</t>
  </si>
  <si>
    <t>亚伟</t>
  </si>
  <si>
    <t>长城人寿保险股份有限公司</t>
    <phoneticPr fontId="1" type="noConversion"/>
  </si>
  <si>
    <t>Shenyin &amp; Wanguo Securities</t>
    <phoneticPr fontId="1" type="noConversion"/>
  </si>
  <si>
    <t>Shanghai Ansu IMC</t>
    <phoneticPr fontId="1" type="noConversion"/>
  </si>
  <si>
    <t>Great Wall Life Insurance Co.</t>
    <phoneticPr fontId="1" type="noConversion"/>
  </si>
  <si>
    <t>王雪平（权益总监）</t>
    <phoneticPr fontId="1" type="noConversion"/>
  </si>
  <si>
    <t>www.greatlife.cn</t>
    <phoneticPr fontId="1" type="noConversion"/>
  </si>
  <si>
    <t>www.jiahelife.com</t>
    <phoneticPr fontId="1" type="noConversion"/>
  </si>
  <si>
    <t>农银人寿</t>
    <phoneticPr fontId="1" type="noConversion"/>
  </si>
  <si>
    <t>ABC Life Insurance Co.</t>
    <phoneticPr fontId="1" type="noConversion"/>
  </si>
  <si>
    <t>量化总监</t>
  </si>
  <si>
    <t>俊达</t>
  </si>
  <si>
    <t>泽帆</t>
  </si>
  <si>
    <t>金融工程部</t>
    <phoneticPr fontId="1" type="noConversion"/>
  </si>
  <si>
    <t>章赟</t>
    <phoneticPr fontId="1" type="noConversion"/>
  </si>
  <si>
    <t>杨旭蔚</t>
    <phoneticPr fontId="1" type="noConversion"/>
  </si>
  <si>
    <t>万得落地、天软、天相、同花顺、聚源、朝阳永续、巨潮</t>
    <phoneticPr fontId="1" type="noConversion"/>
  </si>
  <si>
    <t>MATLAB、VBA、SAS、Eviews、SQL、天软、龙软</t>
    <phoneticPr fontId="1" type="noConversion"/>
  </si>
  <si>
    <t>孔庆卿</t>
    <phoneticPr fontId="1" type="noConversion"/>
  </si>
  <si>
    <t>商晔、王羿伟</t>
    <phoneticPr fontId="1" type="noConversion"/>
  </si>
  <si>
    <t>王红欣</t>
    <phoneticPr fontId="1" type="noConversion"/>
  </si>
  <si>
    <t>张雪松</t>
    <phoneticPr fontId="1" type="noConversion"/>
  </si>
  <si>
    <t>万得落地、天软、同花顺、财汇</t>
    <phoneticPr fontId="1" type="noConversion"/>
  </si>
  <si>
    <t>MATLAB、VBA、SAS、天软</t>
    <phoneticPr fontId="1" type="noConversion"/>
  </si>
  <si>
    <t>万得终端、天软、彭博</t>
    <phoneticPr fontId="1" type="noConversion"/>
  </si>
  <si>
    <t>MATLAB、SQL、天软</t>
    <phoneticPr fontId="1" type="noConversion"/>
  </si>
  <si>
    <t xml:space="preserve"> </t>
    <phoneticPr fontId="1" type="noConversion"/>
  </si>
  <si>
    <t>万得终端、彭博、聚源、朝阳永续</t>
    <phoneticPr fontId="1" type="noConversion"/>
  </si>
  <si>
    <t>MATLAB、VBA、SAS、R、SQL</t>
    <phoneticPr fontId="1" type="noConversion"/>
  </si>
  <si>
    <t>周其源</t>
    <phoneticPr fontId="1" type="noConversion"/>
  </si>
  <si>
    <t>万得终端、天软、天相、同花顺、彭博、聚源、朝阳永续、财汇</t>
    <phoneticPr fontId="1" type="noConversion"/>
  </si>
  <si>
    <t>MATLAB、VBA、Eviews、SQL、天软</t>
    <phoneticPr fontId="1" type="noConversion"/>
  </si>
  <si>
    <t>私募</t>
    <phoneticPr fontId="1" type="noConversion"/>
  </si>
  <si>
    <t>吕俊</t>
    <phoneticPr fontId="1" type="noConversion"/>
  </si>
  <si>
    <t>海通自营</t>
    <phoneticPr fontId="1" type="noConversion"/>
  </si>
  <si>
    <t>上海</t>
    <phoneticPr fontId="1" type="noConversion"/>
  </si>
  <si>
    <t>自营</t>
    <phoneticPr fontId="1" type="noConversion"/>
  </si>
  <si>
    <t>华润元大</t>
    <phoneticPr fontId="1" type="noConversion"/>
  </si>
  <si>
    <t>华润元大基金管理有限公司</t>
    <phoneticPr fontId="1" type="noConversion"/>
  </si>
  <si>
    <t>CR Yuanta FMC</t>
    <phoneticPr fontId="1" type="noConversion"/>
  </si>
  <si>
    <t>深圳市福田区中心四路1-1号嘉里建设广场第三座7层</t>
    <phoneticPr fontId="1" type="noConversion"/>
  </si>
  <si>
    <t>www.cryuantafund.com</t>
    <phoneticPr fontId="1" type="noConversion"/>
  </si>
  <si>
    <t>白丽娜</t>
    <phoneticPr fontId="1" type="noConversion"/>
  </si>
  <si>
    <t>丽娜</t>
    <phoneticPr fontId="1" type="noConversion"/>
  </si>
  <si>
    <t>0755-88399037</t>
    <phoneticPr fontId="1" type="noConversion"/>
  </si>
  <si>
    <t>bailn@cryuantafund.com</t>
    <phoneticPr fontId="1" type="noConversion"/>
  </si>
  <si>
    <t xml:space="preserve"> </t>
    <phoneticPr fontId="1" type="noConversion"/>
  </si>
  <si>
    <t>北大数学</t>
    <phoneticPr fontId="1" type="noConversion"/>
  </si>
  <si>
    <t>福田区中心四路1-1号嘉里建设广场第三座7层</t>
    <phoneticPr fontId="1" type="noConversion"/>
  </si>
  <si>
    <t>王晓东</t>
    <phoneticPr fontId="1" type="noConversion"/>
  </si>
  <si>
    <t>西城区平安里西大街28号中海国际中心19层100035</t>
  </si>
  <si>
    <t>海淀区中关村南大街1号友谊宾馆贵宾楼首层北侧</t>
  </si>
  <si>
    <t>朝阳区光华路甲14号诺安大厦8层邮编：100020</t>
  </si>
  <si>
    <t>宣武区宣武门外大街10号庄胜广场中央办公楼南翼13A100052</t>
  </si>
  <si>
    <t>福田区中心四路1号嘉里建设广场第一座21层邮编为518048</t>
  </si>
  <si>
    <t>南山区华侨城汉唐大厦13～14楼邮编518053</t>
  </si>
  <si>
    <t>福田区深南大道4013号兴业银行大厦19-20层邮编：518048</t>
  </si>
  <si>
    <t>福田区益田路6003号荣超商务中心A栋22层518048</t>
  </si>
  <si>
    <t>虹口区东大名路638号7层（3号物业楼）（邮编：200080）</t>
  </si>
  <si>
    <t>浦东新区南路256号华夏银行大厦36-37F</t>
  </si>
  <si>
    <t>浦东区世纪大道88号金茂大厦43楼</t>
  </si>
  <si>
    <t>上海市黄浦区广东路689号海通证券大厦32楼</t>
    <phoneticPr fontId="1" type="noConversion"/>
  </si>
  <si>
    <t>上海市黄浦区广东路689号海通证券大厦10楼1001B室</t>
    <phoneticPr fontId="1" type="noConversion"/>
  </si>
  <si>
    <t>海通资管</t>
    <phoneticPr fontId="1" type="noConversion"/>
  </si>
  <si>
    <t>东方自营</t>
    <phoneticPr fontId="1" type="noConversion"/>
  </si>
  <si>
    <t>黄浦区中山南路318号东方国际金融广场2号楼27楼</t>
    <phoneticPr fontId="1" type="noConversion"/>
  </si>
  <si>
    <t>上海市黄浦区中山南路318号东方国际金融广场2号楼27楼</t>
    <phoneticPr fontId="1" type="noConversion"/>
  </si>
  <si>
    <t>国君自营</t>
    <phoneticPr fontId="1" type="noConversion"/>
  </si>
  <si>
    <t>杨成</t>
    <phoneticPr fontId="1" type="noConversion"/>
  </si>
  <si>
    <t>何国凌</t>
    <phoneticPr fontId="1" type="noConversion"/>
  </si>
  <si>
    <t>谭卓</t>
    <phoneticPr fontId="1" type="noConversion"/>
  </si>
  <si>
    <t>徐磊</t>
    <phoneticPr fontId="1" type="noConversion"/>
  </si>
  <si>
    <t>建投自营</t>
    <phoneticPr fontId="1" type="noConversion"/>
  </si>
  <si>
    <t>北京</t>
    <phoneticPr fontId="1" type="noConversion"/>
  </si>
  <si>
    <t>一创自营</t>
    <phoneticPr fontId="1" type="noConversion"/>
  </si>
  <si>
    <t>包兵华、杨振宇、邓军</t>
    <phoneticPr fontId="1" type="noConversion"/>
  </si>
  <si>
    <t>深圳市罗湖区笋岗路12号中民时代广场B座25层</t>
    <phoneticPr fontId="1" type="noConversion"/>
  </si>
  <si>
    <t>中投自营</t>
    <phoneticPr fontId="1" type="noConversion"/>
  </si>
  <si>
    <t>王坤</t>
    <phoneticPr fontId="1" type="noConversion"/>
  </si>
  <si>
    <t>付峰</t>
    <phoneticPr fontId="1" type="noConversion"/>
  </si>
  <si>
    <t>中信产业</t>
    <phoneticPr fontId="1" type="noConversion"/>
  </si>
  <si>
    <t>国海资管</t>
    <phoneticPr fontId="1" type="noConversion"/>
  </si>
  <si>
    <t>陈里达</t>
    <phoneticPr fontId="1" type="noConversion"/>
  </si>
  <si>
    <t>长城自营</t>
    <phoneticPr fontId="1" type="noConversion"/>
  </si>
  <si>
    <t>自营</t>
    <phoneticPr fontId="1" type="noConversion"/>
  </si>
  <si>
    <t>华鑫资管</t>
    <phoneticPr fontId="1" type="noConversion"/>
  </si>
  <si>
    <t>王赟杰</t>
  </si>
  <si>
    <t>黄彬、王赟杰、张弘</t>
    <phoneticPr fontId="1" type="noConversion"/>
  </si>
  <si>
    <t>上海市静安区南京西路1038号梅龙镇广场1908B-1010室</t>
    <phoneticPr fontId="1" type="noConversion"/>
  </si>
  <si>
    <t>张亮</t>
    <phoneticPr fontId="1" type="noConversion"/>
  </si>
  <si>
    <t>罗博</t>
    <phoneticPr fontId="1" type="noConversion"/>
  </si>
  <si>
    <t>万得终端、彭博、聚源</t>
    <phoneticPr fontId="1" type="noConversion"/>
  </si>
  <si>
    <t>MATLAB、SAS、R、SQL</t>
    <phoneticPr fontId="1" type="noConversion"/>
  </si>
  <si>
    <t>胡总</t>
    <phoneticPr fontId="1" type="noConversion"/>
  </si>
  <si>
    <t>绩效</t>
    <phoneticPr fontId="1" type="noConversion"/>
  </si>
  <si>
    <t>陈建华、胡劼、丰晨成、王正、李明曦</t>
    <phoneticPr fontId="1" type="noConversion"/>
  </si>
  <si>
    <t>万得落地、天相、彭博、朝阳永续</t>
    <phoneticPr fontId="1" type="noConversion"/>
  </si>
  <si>
    <t>ORACLE、MATLAB、VBA</t>
    <phoneticPr fontId="1" type="noConversion"/>
  </si>
  <si>
    <t>方磊</t>
    <phoneticPr fontId="1" type="noConversion"/>
  </si>
  <si>
    <t>蔡若林</t>
    <phoneticPr fontId="1" type="noConversion"/>
  </si>
  <si>
    <t>VBA、天软</t>
    <phoneticPr fontId="1" type="noConversion"/>
  </si>
  <si>
    <t>万得终端、天软、彭博、朝阳永续</t>
    <phoneticPr fontId="1" type="noConversion"/>
  </si>
  <si>
    <t>陈希</t>
    <phoneticPr fontId="1" type="noConversion"/>
  </si>
  <si>
    <t>chenxi@phfund.com.cn</t>
  </si>
  <si>
    <t xml:space="preserve"> </t>
    <phoneticPr fontId="1" type="noConversion"/>
  </si>
  <si>
    <t>万得终端、同花顺、聚源、朝阳永续、财汇</t>
    <phoneticPr fontId="1" type="noConversion"/>
  </si>
  <si>
    <t>MATLAB、VBA、R、TB</t>
    <phoneticPr fontId="1" type="noConversion"/>
  </si>
  <si>
    <t>杨舟</t>
    <phoneticPr fontId="1" type="noConversion"/>
  </si>
  <si>
    <t>产品规划部</t>
    <phoneticPr fontId="1" type="noConversion"/>
  </si>
  <si>
    <t>万得终端</t>
    <phoneticPr fontId="1" type="noConversion"/>
  </si>
  <si>
    <t>MATLAB、VBA、SAS</t>
    <phoneticPr fontId="1" type="noConversion"/>
  </si>
  <si>
    <t>万得终端、聚源</t>
    <phoneticPr fontId="1" type="noConversion"/>
  </si>
  <si>
    <t>MATLAB、SQL</t>
    <phoneticPr fontId="1" type="noConversion"/>
  </si>
  <si>
    <t>上海市黄浦区延安东路222号外滩中心47层</t>
    <phoneticPr fontId="1" type="noConversion"/>
  </si>
  <si>
    <t>黄浦区延安东路222号外滩中心大厦47楼</t>
    <phoneticPr fontId="1" type="noConversion"/>
  </si>
  <si>
    <t>万得落地、朝阳永续</t>
    <phoneticPr fontId="1" type="noConversion"/>
  </si>
  <si>
    <t>MATLAB、VBA、SAS、C、SQL</t>
    <phoneticPr fontId="1" type="noConversion"/>
  </si>
  <si>
    <t>中国人保</t>
    <phoneticPr fontId="1" type="noConversion"/>
  </si>
  <si>
    <t>胡劼</t>
    <phoneticPr fontId="1" type="noConversion"/>
  </si>
  <si>
    <t>上海市浦东新区银城中路200号中银大厦10层</t>
    <phoneticPr fontId="1" type="noConversion"/>
  </si>
  <si>
    <t>中国太保</t>
    <phoneticPr fontId="1" type="noConversion"/>
  </si>
  <si>
    <t>长江养老</t>
  </si>
  <si>
    <t>长江养老</t>
    <phoneticPr fontId="1" type="noConversion"/>
  </si>
  <si>
    <t>上海</t>
    <phoneticPr fontId="1" type="noConversion"/>
  </si>
  <si>
    <t>保险</t>
    <phoneticPr fontId="1" type="noConversion"/>
  </si>
  <si>
    <t>报告期</t>
  </si>
  <si>
    <t>股票市值(万元)</t>
  </si>
  <si>
    <t>股票占比(%)</t>
  </si>
  <si>
    <t>股票市值增长率(%)</t>
  </si>
  <si>
    <t>债券现金市值(万元)</t>
  </si>
  <si>
    <t>债券现金占比(%)</t>
  </si>
  <si>
    <t>债券现金市值增长率(%)</t>
  </si>
  <si>
    <t>债券市值(万元)</t>
  </si>
  <si>
    <t>债券占比(%)</t>
  </si>
  <si>
    <t>债券市值增长率(%)</t>
  </si>
  <si>
    <t>权证市值(万元)</t>
  </si>
  <si>
    <t>权证占比(%)</t>
  </si>
  <si>
    <t>权证市值增长率(%)</t>
  </si>
  <si>
    <t>现金市值(万元)</t>
  </si>
  <si>
    <t>现金占比(%)</t>
  </si>
  <si>
    <t>现金市值增长率(%)</t>
  </si>
  <si>
    <t>其他资产市值(万元)</t>
  </si>
  <si>
    <t>其他资产占比(%)</t>
  </si>
  <si>
    <t>其他资产市值增长率(%)</t>
  </si>
  <si>
    <t>资产净值(万元)</t>
  </si>
  <si>
    <t>资产总值(万元)</t>
  </si>
  <si>
    <t xml:space="preserve"> </t>
    <phoneticPr fontId="1" type="noConversion"/>
  </si>
  <si>
    <t>万得终端、同花顺、彭博</t>
    <phoneticPr fontId="1" type="noConversion"/>
  </si>
  <si>
    <t>MATLAB、VBA、SAS、SQL</t>
    <phoneticPr fontId="1" type="noConversion"/>
  </si>
  <si>
    <t>产品数量</t>
  </si>
  <si>
    <t>份额合计(亿份)</t>
  </si>
  <si>
    <t>资产净值合计(亿元)</t>
  </si>
  <si>
    <t>上海光大证券资产</t>
  </si>
  <si>
    <t>上海海通证券资产管理</t>
  </si>
  <si>
    <t>华泰证券</t>
  </si>
  <si>
    <t>中国银河证券</t>
  </si>
  <si>
    <t>中国中投证券</t>
  </si>
  <si>
    <t>申银万国证券</t>
  </si>
  <si>
    <t>宏源证券</t>
  </si>
  <si>
    <t>国联证券</t>
  </si>
  <si>
    <t>华西证券</t>
  </si>
  <si>
    <t>中银国际证券</t>
  </si>
  <si>
    <t>中航证券</t>
  </si>
  <si>
    <t>东兴证券</t>
  </si>
  <si>
    <t>长城证券</t>
  </si>
  <si>
    <t>东莞证券</t>
  </si>
  <si>
    <t>西南证券</t>
  </si>
  <si>
    <t>信达证券</t>
  </si>
  <si>
    <t>华融证券</t>
  </si>
  <si>
    <t>华鑫证券</t>
  </si>
  <si>
    <t>国都证券</t>
  </si>
  <si>
    <t>恒泰证券</t>
  </si>
  <si>
    <t>国元证券</t>
  </si>
  <si>
    <t>国金证券</t>
  </si>
  <si>
    <t>民生证券</t>
  </si>
  <si>
    <t>中原证券</t>
  </si>
  <si>
    <t>世纪证券</t>
  </si>
  <si>
    <t>平安证券</t>
  </si>
  <si>
    <t>中山证券</t>
  </si>
  <si>
    <t>新时代证券</t>
  </si>
  <si>
    <t>大通证券</t>
  </si>
  <si>
    <t>财通证券</t>
  </si>
  <si>
    <t>山西证券</t>
  </si>
  <si>
    <t>东吴证券</t>
  </si>
  <si>
    <t>日信证券</t>
  </si>
  <si>
    <t>北京高华证券</t>
  </si>
  <si>
    <t>广州证券</t>
  </si>
  <si>
    <t>华龙证券</t>
  </si>
  <si>
    <t>天风证券</t>
  </si>
  <si>
    <t>财富证券</t>
  </si>
  <si>
    <t>上海证券</t>
  </si>
  <si>
    <t>西部证券</t>
  </si>
  <si>
    <t>华安证券</t>
  </si>
  <si>
    <t>中国民族证券</t>
  </si>
  <si>
    <t>万联证券</t>
  </si>
  <si>
    <t>银泰证券</t>
  </si>
  <si>
    <t>齐鲁证券</t>
    <phoneticPr fontId="1" type="noConversion"/>
  </si>
  <si>
    <t>湘财证券</t>
    <phoneticPr fontId="1" type="noConversion"/>
  </si>
  <si>
    <t>中国银河证券</t>
    <phoneticPr fontId="1" type="noConversion"/>
  </si>
  <si>
    <t>中金公司</t>
    <phoneticPr fontId="1" type="noConversion"/>
  </si>
  <si>
    <t>中信证券</t>
    <phoneticPr fontId="1" type="noConversion"/>
  </si>
  <si>
    <t>广发证券</t>
    <phoneticPr fontId="1" type="noConversion"/>
  </si>
  <si>
    <t>安信证券</t>
    <phoneticPr fontId="1" type="noConversion"/>
  </si>
  <si>
    <t>国海证券</t>
    <phoneticPr fontId="1" type="noConversion"/>
  </si>
  <si>
    <t>华泰证券</t>
    <phoneticPr fontId="1" type="noConversion"/>
  </si>
  <si>
    <t>金元证券</t>
    <phoneticPr fontId="1" type="noConversion"/>
  </si>
  <si>
    <t>平安证券</t>
    <phoneticPr fontId="1" type="noConversion"/>
  </si>
  <si>
    <t>招商证券</t>
    <phoneticPr fontId="1" type="noConversion"/>
  </si>
  <si>
    <t>中国中投证券</t>
    <phoneticPr fontId="1" type="noConversion"/>
  </si>
  <si>
    <t>财通证券</t>
    <phoneticPr fontId="1" type="noConversion"/>
  </si>
  <si>
    <t>东方证券资产管理</t>
    <phoneticPr fontId="1" type="noConversion"/>
  </si>
  <si>
    <t>上海光大证券资产</t>
    <phoneticPr fontId="1" type="noConversion"/>
  </si>
  <si>
    <t>国泰君安证券资产管理</t>
    <phoneticPr fontId="1" type="noConversion"/>
  </si>
  <si>
    <t>华鑫证券</t>
    <phoneticPr fontId="1" type="noConversion"/>
  </si>
  <si>
    <t>西部证券</t>
    <phoneticPr fontId="1" type="noConversion"/>
  </si>
  <si>
    <t>周一</t>
    <phoneticPr fontId="1" type="noConversion"/>
  </si>
  <si>
    <t>吴迪</t>
    <phoneticPr fontId="1" type="noConversion"/>
  </si>
  <si>
    <t>中国太保</t>
    <phoneticPr fontId="1" type="noConversion"/>
  </si>
  <si>
    <t>wudi-024@cpic.com.cn</t>
    <phoneticPr fontId="1" type="noConversion"/>
  </si>
  <si>
    <t>郭首一</t>
    <phoneticPr fontId="1" type="noConversion"/>
  </si>
  <si>
    <t>首一</t>
  </si>
  <si>
    <t>张彪</t>
    <phoneticPr fontId="1" type="noConversion"/>
  </si>
  <si>
    <t>姚俊敏、钟玉聪、杨钤雯、周一、刘伟、郭首一</t>
    <phoneticPr fontId="1" type="noConversion"/>
  </si>
  <si>
    <t>万得落地</t>
    <phoneticPr fontId="1" type="noConversion"/>
  </si>
  <si>
    <t>MATLAB、R、SQL</t>
    <phoneticPr fontId="1" type="noConversion"/>
  </si>
  <si>
    <t>MATLAB、Python、C、SQL</t>
    <phoneticPr fontId="1" type="noConversion"/>
  </si>
  <si>
    <t>万得终端、同花顺</t>
    <phoneticPr fontId="1" type="noConversion"/>
  </si>
  <si>
    <t>上海市浦东新区浦东南路588号浦发大厦29楼</t>
    <phoneticPr fontId="1" type="noConversion"/>
  </si>
  <si>
    <t>投资助理</t>
    <phoneticPr fontId="1" type="noConversion"/>
  </si>
  <si>
    <t>产品设计</t>
    <phoneticPr fontId="1" type="noConversion"/>
  </si>
  <si>
    <t>chenwq@cj-pension.com.cn</t>
    <phoneticPr fontId="1" type="noConversion"/>
  </si>
  <si>
    <t>浦东新区浦东南路588号浦发大厦29楼</t>
    <phoneticPr fontId="1" type="noConversion"/>
  </si>
  <si>
    <t>风控</t>
    <phoneticPr fontId="1" type="noConversion"/>
  </si>
  <si>
    <t>云辉</t>
    <phoneticPr fontId="1" type="noConversion"/>
  </si>
  <si>
    <t>021-38606806</t>
    <phoneticPr fontId="1" type="noConversion"/>
  </si>
  <si>
    <t>yangyh@cj-pension.com.cn</t>
    <phoneticPr fontId="1" type="noConversion"/>
  </si>
  <si>
    <t>王啸</t>
    <phoneticPr fontId="1" type="noConversion"/>
  </si>
  <si>
    <t>周为华</t>
    <phoneticPr fontId="1" type="noConversion"/>
  </si>
  <si>
    <t>陈渭泉、齐东军</t>
    <phoneticPr fontId="1" type="noConversion"/>
  </si>
  <si>
    <t>万得终端、彭博、同花顺、聚源、朝阳永续</t>
    <phoneticPr fontId="1" type="noConversion"/>
  </si>
  <si>
    <t>MATLAB、Eviews、SAS</t>
    <phoneticPr fontId="1" type="noConversion"/>
  </si>
  <si>
    <t>龙川</t>
    <phoneticPr fontId="1" type="noConversion"/>
  </si>
  <si>
    <t>周欣、杨扬、3个新人</t>
    <phoneticPr fontId="1" type="noConversion"/>
  </si>
  <si>
    <t>万得终端</t>
    <phoneticPr fontId="1" type="noConversion"/>
  </si>
  <si>
    <t>MATLAB、R</t>
    <phoneticPr fontId="1" type="noConversion"/>
  </si>
  <si>
    <t>万得终端、朝阳永续</t>
    <phoneticPr fontId="1" type="noConversion"/>
  </si>
  <si>
    <t>MATLAB、VBA</t>
    <phoneticPr fontId="1" type="noConversion"/>
  </si>
  <si>
    <t>021-63325888-7544</t>
    <phoneticPr fontId="1" type="noConversion"/>
  </si>
  <si>
    <t>周欣</t>
    <phoneticPr fontId="1" type="noConversion"/>
  </si>
  <si>
    <t>技术主管</t>
    <phoneticPr fontId="1" type="noConversion"/>
  </si>
  <si>
    <t>童卓</t>
  </si>
  <si>
    <t>研究副总监</t>
    <phoneticPr fontId="1" type="noConversion"/>
  </si>
  <si>
    <t>021-63325888-3620</t>
    <phoneticPr fontId="1" type="noConversion"/>
  </si>
  <si>
    <t>tongzhuo@orientsec.com.cn</t>
    <phoneticPr fontId="1" type="noConversion"/>
  </si>
  <si>
    <t>www.swsmu.com</t>
    <phoneticPr fontId="1" type="noConversion"/>
  </si>
  <si>
    <t>上海市浦东新区银城中路168号上海银行大厦29层</t>
    <phoneticPr fontId="1" type="noConversion"/>
  </si>
  <si>
    <t>上海市浦东新区银城中路168号上海银行大厦24层</t>
    <phoneticPr fontId="1" type="noConversion"/>
  </si>
  <si>
    <t>021-20398885</t>
  </si>
  <si>
    <t>光大自营</t>
    <phoneticPr fontId="1" type="noConversion"/>
  </si>
  <si>
    <t>东海资管</t>
    <phoneticPr fontId="1" type="noConversion"/>
  </si>
  <si>
    <t>万得终端、天软、天相、同花顺、朝阳永续</t>
    <phoneticPr fontId="1" type="noConversion"/>
  </si>
  <si>
    <t>MATLAB、SAS、天软</t>
    <phoneticPr fontId="1" type="noConversion"/>
  </si>
  <si>
    <t>李升东</t>
    <phoneticPr fontId="1" type="noConversion"/>
  </si>
  <si>
    <t>上海市静安区新闸路1508号静安国际广场1701室</t>
    <phoneticPr fontId="1" type="noConversion"/>
  </si>
  <si>
    <t>光大自营</t>
    <phoneticPr fontId="1" type="noConversion"/>
  </si>
  <si>
    <t>李聚华</t>
    <phoneticPr fontId="1" type="noConversion"/>
  </si>
  <si>
    <t>李聚华</t>
    <phoneticPr fontId="1" type="noConversion"/>
  </si>
  <si>
    <t>上海市静安区新闸路1508号静安国际广场19楼</t>
    <phoneticPr fontId="1" type="noConversion"/>
  </si>
  <si>
    <t>021-22169815</t>
    <phoneticPr fontId="1" type="noConversion"/>
  </si>
  <si>
    <t>lijuhua@ebscn.com</t>
    <phoneticPr fontId="1" type="noConversion"/>
  </si>
  <si>
    <t>平安银行资产托管部</t>
    <phoneticPr fontId="1" type="noConversion"/>
  </si>
  <si>
    <t>浦东新区世纪大道1568号中建大厦29楼</t>
    <phoneticPr fontId="1" type="noConversion"/>
  </si>
  <si>
    <t>王慧强</t>
    <phoneticPr fontId="1" type="noConversion"/>
  </si>
  <si>
    <t>陈杨城</t>
    <phoneticPr fontId="1" type="noConversion"/>
  </si>
  <si>
    <t>何国凌</t>
    <phoneticPr fontId="1" type="noConversion"/>
  </si>
  <si>
    <t>龙涛</t>
    <phoneticPr fontId="1" type="noConversion"/>
  </si>
  <si>
    <t>肖俊喜</t>
    <phoneticPr fontId="1" type="noConversion"/>
  </si>
  <si>
    <t>孟玥</t>
  </si>
  <si>
    <t>孟玥</t>
    <phoneticPr fontId="1" type="noConversion"/>
  </si>
  <si>
    <t>徐熙泽</t>
    <phoneticPr fontId="1" type="noConversion"/>
  </si>
  <si>
    <t>龙总</t>
    <phoneticPr fontId="1" type="noConversion"/>
  </si>
  <si>
    <t>萧总</t>
    <phoneticPr fontId="1" type="noConversion"/>
  </si>
  <si>
    <t>东海资管</t>
    <phoneticPr fontId="1" type="noConversion"/>
  </si>
  <si>
    <t>资管</t>
    <phoneticPr fontId="1" type="noConversion"/>
  </si>
  <si>
    <t>华泰联合</t>
    <phoneticPr fontId="1" type="noConversion"/>
  </si>
  <si>
    <t>上海</t>
    <phoneticPr fontId="1" type="noConversion"/>
  </si>
  <si>
    <t>总助</t>
    <phoneticPr fontId="1" type="noConversion"/>
  </si>
  <si>
    <t>量化总监，公司副总</t>
    <phoneticPr fontId="1" type="noConversion"/>
  </si>
  <si>
    <t>021-20333523</t>
    <phoneticPr fontId="1" type="noConversion"/>
  </si>
  <si>
    <t>021-20333859</t>
    <phoneticPr fontId="1" type="noConversion"/>
  </si>
  <si>
    <t>longtao@longone.com.cn</t>
    <phoneticPr fontId="1" type="noConversion"/>
  </si>
  <si>
    <t>liwenmyall@163.com</t>
    <phoneticPr fontId="1" type="noConversion"/>
  </si>
  <si>
    <t>xiaojx@longone.com.cn</t>
    <phoneticPr fontId="1" type="noConversion"/>
  </si>
  <si>
    <t>浦东新区东方路1928号（近龙阳路）东海证券大厦4楼</t>
    <phoneticPr fontId="1" type="noConversion"/>
  </si>
  <si>
    <t>东海证券</t>
    <phoneticPr fontId="1" type="noConversion"/>
  </si>
  <si>
    <t>上海市浦东新区东方路1928号（近龙阳路）东海证券大厦4楼</t>
    <phoneticPr fontId="1" type="noConversion"/>
  </si>
  <si>
    <t>www.longone.com.cn</t>
    <phoneticPr fontId="1" type="noConversion"/>
  </si>
  <si>
    <t>绝对收益总监</t>
    <phoneticPr fontId="1" type="noConversion"/>
  </si>
  <si>
    <t>021-61055070</t>
    <phoneticPr fontId="1" type="noConversion"/>
  </si>
  <si>
    <t>zhangfeng@jysld.com</t>
    <phoneticPr fontId="1" type="noConversion"/>
  </si>
  <si>
    <t>量化</t>
  </si>
  <si>
    <t>张峰</t>
    <phoneticPr fontId="1" type="noConversion"/>
  </si>
  <si>
    <t>龙向东</t>
    <phoneticPr fontId="1" type="noConversion"/>
  </si>
  <si>
    <t>何晓彬</t>
    <phoneticPr fontId="1" type="noConversion"/>
  </si>
  <si>
    <t>屈乐伟、郭其添、蔡铮、严慈朔、马弋崴</t>
    <phoneticPr fontId="1" type="noConversion"/>
  </si>
  <si>
    <t>万得落地、朝阳永续、聚源</t>
    <phoneticPr fontId="1" type="noConversion"/>
  </si>
  <si>
    <t>MATLAB、R</t>
    <phoneticPr fontId="1" type="noConversion"/>
  </si>
  <si>
    <t>荣博士</t>
    <phoneticPr fontId="1" type="noConversion"/>
  </si>
  <si>
    <t>qi.rong@springs-capital.com</t>
    <phoneticPr fontId="1" type="noConversion"/>
  </si>
  <si>
    <t>晴怡</t>
  </si>
  <si>
    <t>杨云光</t>
  </si>
  <si>
    <t>海通创新证券投资有限公司</t>
  </si>
  <si>
    <t>021-23219979</t>
    <phoneticPr fontId="1" type="noConversion"/>
  </si>
  <si>
    <t>黄浦区广东路689号海通证券大厦25楼</t>
    <phoneticPr fontId="1" type="noConversion"/>
  </si>
  <si>
    <t>基金</t>
    <phoneticPr fontId="1" type="noConversion"/>
  </si>
  <si>
    <t>北京</t>
    <phoneticPr fontId="1" type="noConversion"/>
  </si>
  <si>
    <t>姜涛</t>
    <phoneticPr fontId="1" type="noConversion"/>
  </si>
  <si>
    <t>中融信托</t>
    <phoneticPr fontId="1" type="noConversion"/>
  </si>
  <si>
    <t>道富银行</t>
    <phoneticPr fontId="1" type="noConversion"/>
  </si>
  <si>
    <t>北大经济中心</t>
    <phoneticPr fontId="1" type="noConversion"/>
  </si>
  <si>
    <t>丁总</t>
    <phoneticPr fontId="1" type="noConversion"/>
  </si>
  <si>
    <t>国际部（张锐、杨振建，张戈），国际投资部可以交易A股，可以交易股指期货，商品期货，策略不受限制</t>
    <phoneticPr fontId="1" type="noConversion"/>
  </si>
  <si>
    <t>行业配置</t>
    <phoneticPr fontId="1" type="noConversion"/>
  </si>
  <si>
    <t>万得终端、同花顺</t>
    <phoneticPr fontId="1" type="noConversion"/>
  </si>
  <si>
    <t>SPSS</t>
    <phoneticPr fontId="1" type="noConversion"/>
  </si>
  <si>
    <t>010-85256197</t>
    <phoneticPr fontId="1" type="noConversion"/>
  </si>
  <si>
    <t>华融资管</t>
    <phoneticPr fontId="1" type="noConversion"/>
  </si>
  <si>
    <t>宏源资管</t>
    <phoneticPr fontId="1" type="noConversion"/>
  </si>
  <si>
    <t>华融证券</t>
    <phoneticPr fontId="1" type="noConversion"/>
  </si>
  <si>
    <t>宏源证券</t>
    <phoneticPr fontId="1" type="noConversion"/>
  </si>
  <si>
    <t>广深</t>
  </si>
  <si>
    <t>国信资管</t>
    <phoneticPr fontId="1" type="noConversion"/>
  </si>
  <si>
    <t>国信证券</t>
    <phoneticPr fontId="1" type="noConversion"/>
  </si>
  <si>
    <t>www.hrsec.com.cn/hrzq/zcgl/sy.jsp?menu=8</t>
    <phoneticPr fontId="1" type="noConversion"/>
  </si>
  <si>
    <t>北京市西城区金融大街8号华融证券大厦A座3层</t>
    <phoneticPr fontId="1" type="noConversion"/>
  </si>
  <si>
    <t>尚雅投资</t>
    <phoneticPr fontId="1" type="noConversion"/>
  </si>
  <si>
    <t>王晨</t>
    <phoneticPr fontId="1" type="noConversion"/>
  </si>
  <si>
    <t>www.shangyafund.com</t>
    <phoneticPr fontId="1" type="noConversion"/>
  </si>
  <si>
    <t>wangc@shangyafund.com</t>
    <phoneticPr fontId="1" type="noConversion"/>
  </si>
  <si>
    <t xml:space="preserve"> </t>
    <phoneticPr fontId="1" type="noConversion"/>
  </si>
  <si>
    <t>清华大学</t>
    <phoneticPr fontId="1" type="noConversion"/>
  </si>
  <si>
    <t>浦东新区芳甸路1088号紫竹国际大厦2002室</t>
    <phoneticPr fontId="1" type="noConversion"/>
  </si>
  <si>
    <t>国金通用基金管理有限公司</t>
    <phoneticPr fontId="1" type="noConversion"/>
  </si>
  <si>
    <t>道富基金基金管理有限公司</t>
    <phoneticPr fontId="1" type="noConversion"/>
  </si>
  <si>
    <t>工商管理硕士(MBA)、经济学硕士、特许金融分析师(CFA)。国籍加拿大。曾就职于锦宏投资集团公司，任中国北方区项目投资代表；加拿大科利士传媒集团总公司金融策划及财务分析部，任企业策划与金融财务分析经理；华夏基金管理有限公司基金管理部，任基金经理助理。2006年5月加入银华基金管理有限公司，任职于投资管理部。曾任瑞士信贷第一波士顿投资银行证券分析师，华夏基金管理有限公司基金经理助理，银华基金管理有限公司投资管理部，曾任银华优势企业混合基金经理。2007年11月加盟嘉实基金管理有限公司。</t>
  </si>
  <si>
    <t>2002年9月至2005年9年任兴安证券有限责任公司行业分析师、投资经理。2005年9月加盟嘉实基金管理有限公司任行业分析师，曾任社保组合基金经理，2009年1月16日至2010年6月7日任嘉实增长混合基金经理。2010年6月8日起任嘉实研究精选股票基金经理。</t>
  </si>
  <si>
    <t>曾任国泰君安证券研究所研究员、行业投资策略组组长、行业公司部副经理，从事行业研究、行业比较研究及资产配置等工作。2003年7月加入嘉实基金管理有限公司投资部工作。经济学硕士，具有基金从业资格、中国国籍。</t>
  </si>
  <si>
    <t>中国科学技术大学学士，宾夕法尼亚州立大学硕士，具有基金从业资格。2000年至2003年任贝尔斯登高级工程师，2003至2005年任HBK投资公司高级工程师／交易操盘手，2005至2006年任Citadel投资集团高级数量分析师，2006年至2008年任高盛集团高级数量分析师，2008年3月加入嘉实基金管理有限公司担任高级数量分析师，2009年12月30日起任嘉实中证锐联基本面50指数证券投资基金(LOF)基金经理职务。</t>
  </si>
  <si>
    <t>复旦大学硕士研究生。曾任上海京华创业投资有限公司投资经理助理；2006年7月至2008年12月任富国基金管理有限公司金融工程部数量研究员，2009年1月至2011年5月任富国基金管理有限公司另类投资部数量研究员、基金经理助理，2011年5月起任富国天鼎中证红利指数增强型证券投资基金基金经理。</t>
  </si>
  <si>
    <t>硕士研究生。曾任职于摩根士丹利(亚太)公司(香港)金属和矿产及汽车股票分析助理、里昂证券(亚太)公司(香港)中国金属和矿产股票分析员、摩根大通证券(亚太)公司(香港)中国金属和矿产股票研究分析员及执行董事、美林(亚太)有限公司大中华区采矿及金属研究部主管及高级董事；2009年7月起任富国基金管理有限公司周期性行业分析团队负责人；自2011年4月至2012年12月任富国全球债券证券投资基金基金经理。自2011年7月起任富国全球顶级消费品股票型证券投资基金基金经理。具有基金从业资格，中国香港。</t>
  </si>
  <si>
    <t>北京大学学士，普林斯顿大学硕士，斯坦福大学博士。自2003年1月开始从事证券行业工作。曾任摩根士丹利资本国际Barra公司(MSCIBARRA)，BARRA股票风险评估部高级研究员；巴克莱国际投资管理公司(BarclaysＧlobal Investors)大中华主动股票投资总监，高级基金经理及高级研究员。2009年6月加入富国基金管理有限公司，2009年12月起任富国沪深300增强证券投资基金基金经理，2011年1月起任上证综指交易型开放式指数证券投资基金、富国上证综指交易型开放式指数证券投资基金联接基金基金经理；兼任富国基金管理有限公司总经理助理、另类投资部总经理。</t>
  </si>
  <si>
    <t>硕士研究生，自2003年7月至2010年2月在美国华尔街对冲基金Fore Research ＆ Management，LP任基金经理助理；自2010年8月至2011年4月在工银瑞信基金管理有限公司任高级分析师；自2011年4月起富国基金管理有限公司基金经理助理。</t>
  </si>
  <si>
    <t>CFA，任建信基金管理有限责任公司投资管理部执行总监。2003年1月获清华大学经济学博士学位，2003年1月至2005年8月，就职于大成基金管理有限公司，历任金融工程部研究员、规划发展部产品设计师、机构理财部高级经理。2005年8月加入建信基金管理有限责任公司，历任研究部研究员、高级研究员、研究部总监助理、研究部副总监、投资管理部副总监。2009年11月5日起任建信沪深300指数证券投资基金(LOF)基金经理；2010年5月28日起任上证社会责任交易型开放式指数证券投资基金及其联接基金的基金经理；2011年9月8日起任深证基本面60交易型开放式指数证券投资基金及其联接基金的基金经理。</t>
  </si>
  <si>
    <t>2002年获北京工商大学经济学硕士学位。2002年6月起任新华人寿保险股份有限公司投资管理中心研究员、投资经理；2006年6月起就职于新华资产管理公司，任新华资产管理股份有限公司权益投资部高级投资经理。2008年2月加入建信基金，任建信基金管理公司专户投资部高级投资经理，2012年4月起任建信优化配置基金的基金经理助理。</t>
  </si>
  <si>
    <t>经济学硕士，中国注册会计师协会非执业会员。具有从业资格。曾在西南证券有限责任公司任职。2000年10月加盟银华基金管理有限公司(筹)，先后在研究策划部、基金经理部工作。曾任银华保本增值证券投资基金、银华货币市场证券投资基金基金经理。历任银华富裕主题股票型证券投资基金基金经理、公司总经理助理、投资管理部总监及A股基金投资总监。</t>
  </si>
  <si>
    <t>1999年7月毕业于北京大学光华管理学院，随后任职于中信证券证券投资部；2000年至2003年任职于富国基金，先后担任交易员、研究员和基金经理助理；2004年任民生证券证券投资部副总经理和总经理，2008年7月加入益民基金管理有限公司，自2008年7月16日到2009年8月17日任益民创新优势基金经理。2010年6月加盟银华基金管理有限公司，曾任银华和谐主题灵活配置混合型证券投资基金基金经理助理职务。</t>
  </si>
  <si>
    <t>先后任职于毕马威华振会计师事务所审计部，威泰视讯设备(中国)有限公司财务部，Tricor咨询(北京)有限公司。2005年加入工银瑞信，曾任综合管理部、财务部职员，研究员； 2013年1月7日起，担任工银双利基金基金经理。</t>
  </si>
  <si>
    <t>博士研究生，经济学博士。先后在海通证券历任高级研究员、投资经理，国都证券担任证券投资总部副总经理，中国再保险资产管理股份有限公司历任权益投资部助理总经理、研究发展部助理总经理，2009年加入招商基金管理有限公司，担任首席经济学家兼研究总监兼招商先锋证券投资基金基金经理。2010年加入工银瑞信，曾任专户投资总监，2012年4月26日起担任工银基本面量化策略股票基金基金经理。</t>
  </si>
  <si>
    <t>毕业于上海交通大学，获材料科学和技术经济双学士学位；2001年毕业于法国马赛经济科技法律大学，获工商管理硕士和法学硕士学位；并获注册金融分析师(CFA)和金融风险管理师(FRM)资格。1998年4月至1998年9月，任职于中海信托，担任证券投资部分析员。2001年5月至2001年9月，任职于法国雷诺机车集团从事投资研究工作。2001年9月至2006年10月，任职于法国东方汇理资产管理公司巴黎总部和香港公司。2001年9月至2002年8月，担任国际协调发展部亚太区主管；2002年8月至2004年11月，担任结构基金部基金经理；2004年11月至2005年12月，担任亚太结构基金投资主管；2005年12月至2006年10月，担任亚太股票投资部投资经理。2006年10月25日至2007年8月28日，任职于香港恒生投资管理公司，担任香港中国股票和QFII基金投资经理。2007年8月起，任职于工银瑞信基金管理有限公司。2007年11月29日至2009年5月17日，担任工银核心价值基金基金经理。2008年2月14日至2009年12月25日，担任工银全球基金基金经理。2009年5月18日起，担任工银成长基金基金经理。2010年6月25日起，担任权益投资部总监。</t>
  </si>
  <si>
    <t>男，经济学硕士，中国籍，具有基金从业资格。1998年7月至2000年3月，在中国人保信托投资公司证券总部任业务经理；2000年4月至2005年10月在中国银河证券有限责任公司资产管理总部任高级经理；2005年10月至2009年1月在中信基金管理有限责任公司先后任策略分析师、投委会成员、中信红利精选股票型证券投资基金基金经理(2008年5月19日至2009年4月18日)；2009年1月至2009年8月在华夏基金管理有限公司任策略分析师；2009年8月加入华商基金管理有限公司，2010年11月9日起至2013年2月担任华商策略精选灵活配置混合型证券投资基金基金经理。自2009年11月起至2013年2月担任华商盛世成长基金基金经理。</t>
  </si>
  <si>
    <t xml:space="preserve">1979年8月出生。伦敦政治经济学院金融经济学硕士，CFA(美国特许金融分析师)。历任新加坡星展资产管理有限公司研究员、星展珊顿全球收益基金经理助理、星展增裕基金经理，专户投资组合经理；新加坡毕盛高荣资产管理公司亚太专户投资组合经理，资产配置委员会成员；华夏基金管理有限公司国际策略分析师、固定收益投资经理；2007年8月起加入长盛基金管理有限公司，现任国际业务部总监。自2008年10月8日起任长盛积极配置债券型证券投资基金基金经理，自2010年5月26日起任长盛环球景气行业大盘精选股票型证券投资基金基金经理。 </t>
  </si>
  <si>
    <t>清华大学工学学士、中国科学院工学博士。2006年5月加入长盛基金管理有限公司，在公司期间先后担任金融工程研究员、高级金融工程研究员、基金经理助理、长盛沪深300指数证券投资基金基金经理等职务。2009年11月25日任长盛量化红利策略股票型证券投资基金基金经理，任金融工程与量化投资部副总监。自2012年7月20日起兼任长盛成长价值证券投资基金基金经理。</t>
  </si>
  <si>
    <t>经济学博士，具有基金从业资格。曾任海通证券业务经理，大成基金管理有限公司研究员。2001年12月加盟嘉实基金，历任产品总监、首席金融工程师、高级定量分析师。2010年加入诺安基金管理有限公司，任金融工程部总监。曾于2009年3月至2010年9月担任嘉实量化阿尔法股票型证券投资基金基金经理。2011年8月起任诺安多策略股票型证券投资基金基金经理。</t>
  </si>
  <si>
    <t>工学硕士。2007年4月—2007年10月，任中原证券股份有限公司研究员；2007年11月—2008年10月，任东吴基金管理有限公司研究员。2008年加盟天弘基金管理有限公司，历任高级研究员、天弘精选混合型证券投资基金基金经理助理。</t>
  </si>
  <si>
    <t>经济学硕士，历任亚洲证券有限责任公司股票分析师、Ophedgeinvestment services 运营分析师。2007年5月加盟天弘基金管理有限公司，历任交易员、行业研究员、高级研究员、基金经理助理，2012年1月10日起任天弘永定价值成长股票型证券投资基金基金经理，2012年3月13日起天弘深证成分指数证券投资基金(LOF)基金经理。</t>
  </si>
  <si>
    <t>经济学硕士。2007年7月至2008年10月在长江证券股份有限公司研究部任宏观策略研究员。2008年11月加入天弘基金管理有限公司，历任投资部固定收益研究员、宏观策略研究员、天弘永利债券型证券投资基金基金经理助理。2011年11月23日起任天弘丰利分级债券型证券投资基金基金经理，2012年6月20日起任天弘现金管家货币市场基金基金经理。</t>
  </si>
  <si>
    <t>投资决策委员会成员，新华基金管理有限公司基金管理部副总监。经济学硕士，历任君安证券有限公司研究员、红塔证券股份有限公司资产管理部投资经理、百瑞信托股份有限公司投资经理，新华优选分红混合型证券投资基金基金经理，新华钻石品质企业股票型证券投资基金基金经理。其所执掌的新华优选分红混合型证券投资基金荣获《中国证券报》“2009年度开放式混合型金牛基金”称号。</t>
  </si>
  <si>
    <t>经济学硕士。历任北京城市系统工程研究中心研究员。2007年9月加入新华基金管理有限公司，先后负责研究煤炭、电力、金融、通信设备、电子和有色金属等行业。任新华基金管理有限公司策略分析师、债券分析师、新华纯债添利债券型发起式证券投资基金基金经理。</t>
  </si>
  <si>
    <t>毕业于武汉大学，工学与经济学双学士，五年以上证券从业经验，长期从事绝对收益和量化策略方面的投研工作。2007年加入中国银河证券股份有限公司，历任基金分析师、绝对收益和量化策略研究员，曾就职于中国人寿，从事精算模型开发和分析等相关工作。担任中国银河证券股份有限公司资产管理总部投资主办人，银河金牛1号投资主办。</t>
  </si>
  <si>
    <t>1991年毕业于清华大学,具有7 年证券从业经历,曾任职于湖南省国际信托投资公司基金管理部、证券管理总部,大成基金管理有限公司研究发展部副经理、基金景阳基金经理。现任大成基金管理有限公司基金经理部副经理。</t>
  </si>
  <si>
    <t>清华大学MBA。历经规范的“行业研究—策略研究—投资管理”的职业发展轨迹，具有丰富的行业研究经验，在策略研究方面有深刻领悟。历任中信股票精选、中信卓越成长、中信贵宾1号、中信贵宾2号投资经理。</t>
  </si>
  <si>
    <t>北京大学化学学院学士、硕士。曾创办中国化工网并任CEO、晓牛资产管理公司研究员。长期跟踪各类化工产品价格、新增产能以及技术革新。清楚化工各子行业的上下游链条，先勾画行业周期曲线然后在二级市场验证，对行业的基本面拐点有前瞻性判断，熟悉影响二级市场化工类股票股价变化的因素。具有证券从业资格和期货从业资格。</t>
  </si>
  <si>
    <t>澳大利亚新南威尔士大学基金管理专业硕士。2000年3月至2001年9月任职于美世投资管理顾问公司(Mercer Investment Consulting)，担任投资分析师，负责为大型机构客户如主权基金、养老金等提供投资咨询业务，从事全球基金研究、外汇对冲及投资量化方面的工作；2001年9月至2002年2月，任职于澳大利亚联邦基金管理有限公司(Commonwealth Investment Management)，担任投资量化及绩效分析师，负责投资量化、风险测算及绩效分析方面的工作；2002年2月至2008年2月，任职于澳大利亚康联首域投资基金管理公司(Colonial First State Investments)，历任投资分析师、投资经理，先后管理平衡型基金、战略资产配置决策、量化投资管理、FoF、基金平台及一个对冲基金，负责REIT行业研究；2008年2月加入国投瑞银基金管理有限公司，担任海外投资和量化投资业务组负责人及高级投资经理，现任国际业务部副总监。自2009年10月起担任国投瑞银瑞和沪深300指数分级证券投资基金基金经理。</t>
  </si>
  <si>
    <t>管理学硕士，CFA(国际金融分析师)，FRM(金融风险管理师)，具有基金从业资格。曾在美国道富全球投资管理公司担任对冲基金助理、量化分析师和风险管理师等职。2011年1月加入华安基金管理有限公司指数投资部，负责海外被动投资相关业务。2011年5月至2012年12月22日担任上证龙头企业交易型开放式指数证券投资基金及其联接基金的基金经理职务。2012年3月至至2012年12月22日担任华安上证龙头企业指数证券投资基金联接基金的基金经理。</t>
  </si>
  <si>
    <t>中国人民大学经济学学士、经济学硕士，美国加州大学河滨分校经济学博士。曾先后担任英国剑桥大学商学院金融分析和政策中心研究员，美国雷曼兄弟公司(欧洲)量化分析师，日本野村国际 (欧洲) 量化分析师，北京健坤和创投资公司量化投资总监。2010年加入交银施罗德基金管理有限公司，曾任量化投资部副总经理，担任量化投资部总经理。</t>
  </si>
  <si>
    <t>复旦大学数学系硕士，具有基金从业资格。2007年起历任长信基金管理公司金融工程研究员、农银汇理基金管理公司研究员、农银汇理沪深300指数基金经理助理，2012年8月3日起任农银汇理沪深300指数证券投资基金基金经理。</t>
  </si>
  <si>
    <t>中央财经大学经济学硕士。曾任中国邮政储蓄银行理财专户投资组合负责人。2009年加入中银基金管理有限公司，先后担任固定收益研究员、基金经理助理。2012年8月起任中银双利基金基金经理。2012年12月起任中银纯债基金基金经理。具备基金从业资格。</t>
  </si>
  <si>
    <t>南开大学金融学硕士。曾任联合证券并购私募融资总部研究员。2006年加入中银基金管理有限公司，先后担任研究员、中银优选基金经理助理、中银基金管理有限公司助理副总裁(AVP)等职。2010年6月至今任中银策略基金经理，2010年8月至今任中银价值基金经理。具备基金从业资格。</t>
  </si>
  <si>
    <t>中银基金管理有限公司固定收益投资总监、副总裁(VP)，理学硕士。曾任中国银行总行全球金融市场部债券高级交易员。2009年加入中银基金管理有限公司，任固定收益投资总监，2010年5月至2011年9月任中银货币基金经理，2010年6月起任中银增利基金经理，2010年11月起任中银双利基金经理。具备基金从业资格。</t>
  </si>
  <si>
    <t>硕士研究生。2000年11月至2004年6月就职于申银万国证券研究所，任行业研究员。2004年7月至2007年3月就职于银河基金管理有限公司，历任高级研究员、基金经理。2007年3月加入国泰基金管理有限公司，任国泰金鹰增长基金的基金经理助理，2008年5月起担任国泰金鹰增长证券投资基金的基金经理，2009 年4月至2009 年10 月兼任国泰金盛封闭的基金经理，2009 年10 月起兼任国泰中小盘成长股票型证券投资基金(LOF)的基金经理，2012 年3月起兼任国泰成长优选股票型证券投资基金的基金经理。2010年7月至2011年6月任研究部副总监，2011 年6 月起任研究部总监。2011年6月至2012年2月兼任公司投资副总监，2012年2 月起兼任公司投资总监。</t>
  </si>
  <si>
    <t>工学硕士、经济学硕士。历任华泰证券股份有限公司高级经理、华宝信托投资有限公司信托基金经理、华泰证券股份有限公司投资经理。2005年5月任华泰柏瑞盛世中国股票基金的基金经理助理。2006年4月至2008年3月4日担任华泰柏瑞稳本增利债券基金的基金经理。2007年6月1日至2008年6月5日任华泰柏瑞盛世中国股票基金的基金经理。2008年7月16日起担任华泰柏瑞价值增长股票基金基金经理。2009年11月18日起兼任华泰柏瑞盛世中国股票基金的基金经理，2009年12月起任华泰柏瑞基金管理有限公司的投资部总监。</t>
  </si>
  <si>
    <t>2009年4月起任职于诺德基金管理有限公司，先后担任风险控制部助理研究员、量化投资策略研究员；2012年1月起担任风险管理与量化策略部量化投资策略研究员兼风险控制主管，从事投资管理相关工作。</t>
  </si>
  <si>
    <t>管理学硕士，具有基金从业资格。曾在中国建银投资证券有限责任公司、华林证券有限责任公司担任研究员。2008年2月加入泰信基金管理有限公司，先后担任研究员、优质生活基金经理助理。2011年6月起担任泰信中证200指数基金基金经理。</t>
  </si>
  <si>
    <t>经济学博士，上海财经大学世界经济专业博士研究生毕业，具有基金从业资格。曾先后担任海通证券股份有限公司研究所分析师、高级分析师、首席分析师、金融工程部负责人等职务。2010年5月加入长信基金管理有限公司，担任金融工程部副总监，负责量化投资研究工作。担任长信量化先锋股票型证券投资基金的基金经理。</t>
  </si>
  <si>
    <t>历任天治基金管理有限公司系统管理员，光大保德信基金管理有限公司IT部高级经理、投资部研究员、高级研究员。2010年4月加入中欧基金管理有限公司，任金融工程部副总监、中欧沪深300指数增强型证券投资基金(LOF)基金经理。</t>
  </si>
  <si>
    <t>东方证券资产管理公司金融工程总监，美国宾夕法尼亚大学沃顿商学院博士，多年美国量化投资经历，历任美国SIG量化投资经理，国泰君安资产管理公司量化投资首席研究员，东方红量化1号、东方红量化2号、东证分级股票2号限额特定集合资产管理计划投资经理。</t>
  </si>
  <si>
    <t>上海交通大学数学硕士.多年证券从业经验;历任国泰君安证券衍生产品部、资产管理总部研究员、交易员.对衍生产品套利交易和量化投资策略有深入的研究和丰富的实战经验,擅长从大量数据中挖掘投资机会,以及自动交易系统设计开发.担任君享成长、君享陆金一号、君享融通一号、国泰君安君享对冲二号、国泰君安君享对冲一号投资经理.</t>
  </si>
  <si>
    <t>北京大学经济学硕士。历任国泰君安证券研究所金融工程部研究员、新产品开发小组、衍生产品部及资产管理部量化研究总监。现任国泰君安证券资产管理公司量化投资部总经理，国泰君安君享量化限额特定集合资产管理计划投资经理。</t>
  </si>
  <si>
    <t>1994年毕业于中南财经大学，获经济学硕士学位。1994-2002年分别在深圳中航企业集团、君安证券公司、甘肃证券公司从事证券研究、证券交易和资产管理工作， 2002年12月至2004年4月任本公司研究部总经理。2004年5月起任华宝兴业多策略增长基金经理。</t>
  </si>
  <si>
    <t>天津大学管理学博士、中国社会科学院金融学博士后。曾先后担任上海石油交易所交易员，北海国投深圳证券营业部分析师，北亚证券研发部分析师，第一创业证券研究所副所长，大成基金研究部高级研究员等职务；2010年3月加入景顺长城基金公司。</t>
  </si>
  <si>
    <t>北京师范大学统计物理学硕士、美国康奈尔大学工商管理硕士、美国佛罗里达州立大学计算物理学博士。刘治平先生于2000年获得美国证券从业资格系列7和63资格，于2004年获得美国股票交易从业资格系列55资格，于2009年获得中国基金从业资格。刘治平先生曾先后担任香港巴克莱投资银行可转债交易总监、美国纽约贝尔斯登可转债对冲基金经理及美国纽约美联投资银行自营投资董事总经理，2008年6月加入南方基金，现任南方基金数量策略投资小组组长兼风控策略部总监。2010年3月起，任南方策略基金经理。</t>
  </si>
  <si>
    <t>北京大学中国经济研究中心国际金融硕士。先后任职于招商证券北京地区总部研究部行业研究员、鹏华基金管理公司研究部宏观经济及投资策略分析师、景顺长城基金管理公司市场部高级经理。2004年3月以来历任大成基金管理有限公司研究部高级研究员、投资部总监助理、大成蓝筹稳健证券投资基金经理助理。2006年1月至2007年6月担任大成精选增值混合型证券投资基金基金经理。2007年6月加入建信基金管理有限责任公司，2007年10月至2008年11月曾任建信优选成长股票型证券投资基金基金经理。2008年12月加入大成基金管理有限公司曾担任研究部总监。2009年3月至2010年8月曾任大成精选增值混合型证券投资基金基金经理；2010年2月起兼任大成财富管理2020生命周期证券投资基金基金经理。现同时兼任首席投资官、股票投资部总监及大成国际资产管理有限公司董事。具有基金从业资格。</t>
  </si>
  <si>
    <t>本科学历，具有证券从业资格。2001年至2004年就职于上海市万得信息技术股份有限公司；2004年起就职于融通基金管理有限公司，历任金融工程研究员、基金经理助理职务，担任融通深证100指数基金、融通巨潮100指数(LOF)基金和融通深证成份指数基金的基金经理职务。</t>
  </si>
  <si>
    <t>经济学硕士，具有证券从业资格。曾先后就职于日盛嘉富证券国际上海代表处、红塔证券从事证券研究工作，2006年7月入职融通基金管理有限公司先后担任行业研究员、融通蓝筹成长证券投资基金基金经理职务。</t>
  </si>
  <si>
    <t>中国科技大学理论物理学学士，美国得克萨斯大学奥斯丁分校天文学硕士、天体物理博士，美国康奈尔大学博士后研究员。1996年7月至2004年5月任巴克莱银行(纽约)衍生产品部交易员、研究部主管、资金部总经理，任巴克莱银行纽约分行衍生品交易部董事，新加坡分行信用产品交易部董事、亚太区总经理。2004年6月至2005年5月任苏格兰皇家银行香港分行权益及信用产品部总经理。2005年6月任2007年11月任加拿大皇家银行香港分行结构化产品部总经理、亚太区总裁。2007年12月至2009年2月任诚信资本合伙人。2009年3月至2010年2月任五矿证券公司副总裁、机构业务部总经理。2010年3月加入安信证券，2010年3月至2012年9月任安信证券资产管理部副总经理，任安信证券基金宝集合资产管理计划投资主办。2012年9月加入易方达基金管理有限公司，曾任指数及量化投资部资深投资经理。</t>
  </si>
  <si>
    <t>中南大学管理科学与工程专业硕士，FRM(金融风险管理师)。2006 年加入招商基金管理有限公司，历任投资风险管理部助理数量分析师、风险管理部数量分析师、高级风控经理、副总监，主要从事投资风险管理、金融工程与数量化投资策略研究、股指期货投资策略研究等工作。任招商深证100 指数证券投资基金基金经理、上证消费80 交易型开放式指数证券投资基金及联接基金基金经理、深证电子信息传媒产业(TMT)50 交易型开放式指数证券投资基金及联接基金基金经理、招商中证大宗品股票指数分级证券投资基金经理。</t>
  </si>
  <si>
    <t>2006年7月加入博时基金管理有限公司，历任研究部研究员、公用事业与金融地产研究组主管、原材料组主管兼研究员。现任特定资产投资经理。</t>
  </si>
  <si>
    <t>金融学硕士。1993年至2011年先后在桂林电器科学研究所、深圳迈瑞医疗仪器公司、国海证券研究所工作。2011年3月加入博时基金管理有限公司，任固定收益部投资经理。</t>
  </si>
  <si>
    <t>2010-2012年任易方达资产管理(香港)有限公司总裁，2012年任博时基金管理有限公司ETF组投资总监。</t>
  </si>
  <si>
    <t>持有证券业执业证书，2005年7月至2007年7月任广发基金管理有限公司研究发展部行业研究员，2008年8月至2010年5月任农银汇理基金管理有限公司研究部行业研究员， 2010年5月至今在广发基金管理有限公司工作。</t>
  </si>
  <si>
    <t>1971年10月生，北京大学光华管理学院经济学硕士，具有基金从业资格及律师资格，中国国籍。1995年8月至2000年7月，就职于中国化工进出口总公司及其所属的中国对外经济贸易信托投资有限公司。2000年8月参加宝盈基金管理有限公司的筹备工作，2001年5月公司正式成立至2003年8月，历任研究发展部高级策略分析师、副总经理。2003年9月至2009年10月，历任中国对外经济贸易信托有限公司资产管理部副总经理、证券业务部总经理、资产管理总部执行总经理、高级投资经理、公司投资决策委员会成员及富韬证券投资集合资金信托的投资管理人。2009年10月起就职于宝盈基金管理有限公司，任鸿阳证券投资基金基金经理、宝盈鸿利收益证券投资基金基金经理、宝盈泛沿海增长基金基金经理。2009年11月起，任公司总经理助理，2010年2月4日起，任投资决策委员会主席。</t>
  </si>
  <si>
    <t>华中科技大学金融学硕士。2006年7月至2009年7月间任长江证券股份有限公司金融衍生产品总部研发部金融工程研究员、高级经理；2009年7月至2011年7月间任国海证券有限责任公司研究所高级分析师兼金融工程负责人。2011年7月5日加入摩根士丹利华鑫基金管理有限公司，历任高级金融工程师。</t>
  </si>
  <si>
    <t>武汉大学给水排水工程学士，金融工程硕士。自2006年起在平安证券从事量化投资研究、金融产品设计、衍生产品及结构化产品研究、投资风险分析及风险系统构建等工作，历任权证研究员、数量研究员和风险经理、股票研究员、金融工程研究员、高级业务总监。2009年12月加入摩根士丹利华鑫基金管理有限公司，2011年5月起任摩根士丹利华鑫多因子精选策略股票型证券投资基金基金经理。</t>
  </si>
  <si>
    <t>硕士,具有基金从业资格。曾任职于长城证券公司、鹏华基金管理有限公司；2005年3月加入诺安基金管理有限公司,历任研究员、基金经理助理、基金经理、研究部副总监、指数投资组副总监。曾于2007年11月至2009年10月担任诺安价值增长股票证券投资基金基金经理,2009年3月至2010年10月担任诺安成长股票型证券投资基金基金经理,2011年1月至2012年7月任诺安全球黄金证券投资基金基金经理，2011年9月至2012年11月任诺安油气能源股票证券投资基金(LOF)基金经理,2012年7月起任诺安中证100指数证券投资基金基金经理,2012年7月起任诺安中证创业成长指数分级证券投资基金基金经理。</t>
  </si>
  <si>
    <t>香港浸会大学工商管理硕士，厦门大学经济学学士。多年证券从业经历，历任中投证券资产管理总部投资助理、研究员、金元证券研究所行业研究员，金中投增君益投资主办人。具有丰富的公司研究经验及扎实的财务基础，擅长自下而上挖掘成长股，对证券市场投资有成熟的投资理念。</t>
  </si>
  <si>
    <t>上海财经大学管理学硕士，多年证券从业经历，历任中投证券资产管理总部交易员、交易主管、研究员，中投汇盈核心优选投资主办人，金中投量化套利一号投资主办人。具有较扎实的证券投资研究功底、复合型专业知识，控制风险能力强，对量化投资研究有较深刻的认知和实践。</t>
  </si>
  <si>
    <t>加拿大阿尔伯塔(Alberta)大学数量金融专业工商管理硕士。曾任加拿大联邦小麦局资金管理官员、利率/汇率衍生品交易员，在国际货币及外汇市场上管理数十亿美元的资产组合；浙商银行总行资金部资金交易高级经理。拥有丰富的场外金融市场及交易所市场投资交易经验；负责宏观与策略研究、商业贸易等行业研究，拥有丰富的国内外投资交易经验。历任海通客户资产管理部策略分析师，海通海蓝内需价值优选、海通季季红、中投汇盈基金优选、金中投量化套利一号、金中投增君益、金中投转型升级集合资产管理计划投资主办。</t>
  </si>
  <si>
    <t>暨南大学金融系学士，证券从业经历6年。历任安信证券股份有限公司佛山分公司咨询研究服务部。2010年加入广东新价值投资有限公司研究部，负责新能源、煤炭、电力及电力设备行业研究工作，专注于“谋定而后动”的研究和投资方法。基金经理助理兼新兴产业组组长。</t>
  </si>
  <si>
    <t>英国拉夫堡大学投资银行与金融学硕士，英国赫特福德郡大学机械制造系统工程学硕士。先后在英国渣打银行上海总部(2006.1-2007.1)、平安资产管理有限责任公司(平安集团)(2007.1-2009.9)从事金融产品开发、并购重组、证券研究和投资咨询等工作。2009年9月加入财通证券有限责任公司资产管理部，任财通证券资产管理部投资经理、产品研发负责人，多年证券从业经验。任财通证券创信1号(一期)、财通证券创信1号(二期)、财通创信2号(一期)、财通创信2号(二期)限额特定集合资产管理计划投资经理。</t>
  </si>
  <si>
    <t>规模（加总，2013-2-6）</t>
    <phoneticPr fontId="1" type="noConversion"/>
  </si>
  <si>
    <t>新财富票</t>
    <phoneticPr fontId="1" type="noConversion"/>
  </si>
  <si>
    <t>专户副总监</t>
    <phoneticPr fontId="1" type="noConversion"/>
  </si>
  <si>
    <t>万得终端、同花顺、彭博、聚源、朝阳永续</t>
    <phoneticPr fontId="1" type="noConversion"/>
  </si>
  <si>
    <t>MATLAB、SAS</t>
    <phoneticPr fontId="1" type="noConversion"/>
  </si>
  <si>
    <t>朝阳区建国门外大街6号安邦保险大厦A座</t>
    <phoneticPr fontId="1" type="noConversion"/>
  </si>
  <si>
    <t>茅立群</t>
    <phoneticPr fontId="1" type="noConversion"/>
  </si>
  <si>
    <t>010-66583010</t>
    <phoneticPr fontId="1" type="noConversion"/>
  </si>
  <si>
    <t>明达资产</t>
    <phoneticPr fontId="1" type="noConversion"/>
  </si>
  <si>
    <t>私募</t>
    <phoneticPr fontId="1" type="noConversion"/>
  </si>
  <si>
    <t>赵丹</t>
    <phoneticPr fontId="1" type="noConversion"/>
  </si>
  <si>
    <t>北京</t>
    <phoneticPr fontId="1" type="noConversion"/>
  </si>
  <si>
    <t>www.mingdafund.com</t>
    <phoneticPr fontId="1" type="noConversion"/>
  </si>
  <si>
    <t>北京市朝阳区安立路30号北京信托大厦B座106室</t>
    <phoneticPr fontId="1" type="noConversion"/>
  </si>
  <si>
    <t>路安</t>
  </si>
  <si>
    <t>汪玮</t>
  </si>
  <si>
    <t>wang.wei@icbccs.com.cn</t>
    <phoneticPr fontId="1" type="noConversion"/>
  </si>
  <si>
    <t>zhang.di@icbccs.com.cn</t>
    <phoneticPr fontId="1" type="noConversion"/>
  </si>
  <si>
    <t>彭海平</t>
    <phoneticPr fontId="1" type="noConversion"/>
  </si>
  <si>
    <t>过蓓蓓、于鹏</t>
    <phoneticPr fontId="1" type="noConversion"/>
  </si>
  <si>
    <t>徐跃农</t>
    <phoneticPr fontId="1" type="noConversion"/>
  </si>
  <si>
    <t>打分规则</t>
  </si>
  <si>
    <t>夏骏</t>
    <phoneticPr fontId="1" type="noConversion"/>
  </si>
  <si>
    <t>世诚投资</t>
    <phoneticPr fontId="1" type="noConversion"/>
  </si>
  <si>
    <t>私募</t>
    <phoneticPr fontId="1" type="noConversion"/>
  </si>
  <si>
    <t>上海</t>
    <phoneticPr fontId="1" type="noConversion"/>
  </si>
  <si>
    <t>上海市浦东新区花园石桥路33号花旗银行大厦801A</t>
    <phoneticPr fontId="1" type="noConversion"/>
  </si>
  <si>
    <t>www.shmti.com</t>
  </si>
  <si>
    <t xml:space="preserve">Antonia </t>
  </si>
  <si>
    <t>新财富总票</t>
    <phoneticPr fontId="1" type="noConversion"/>
  </si>
  <si>
    <t>规模</t>
    <phoneticPr fontId="1" type="noConversion"/>
  </si>
  <si>
    <t>股票</t>
    <phoneticPr fontId="1" type="noConversion"/>
  </si>
  <si>
    <t>张自力</t>
    <phoneticPr fontId="1" type="noConversion"/>
  </si>
  <si>
    <t>杨杰</t>
    <phoneticPr fontId="1" type="noConversion"/>
  </si>
  <si>
    <t>频率</t>
    <phoneticPr fontId="1" type="noConversion"/>
  </si>
  <si>
    <t>月</t>
  </si>
  <si>
    <t>季</t>
    <phoneticPr fontId="1" type="noConversion"/>
  </si>
  <si>
    <t>详情</t>
    <phoneticPr fontId="1" type="noConversion"/>
  </si>
  <si>
    <t>每个季度对各券商进行派点，具体包括：
1.研究部打分：
分为大中小行业，大行业提名前8名，中行业提名前5名，小行业提名前3名。
大行业第一名至第八名得分依次为8、6、4、3、2、1、1、1
中行业第一名至第五名得分依次为6、4、3、2、1
小行业第一名至第三名得分依次为4、2、1
大行业包括：宏观、医药、石油化工、房地产、交运、机械军工
中行业包括：策略、银行、非银行、钢铁、煤炭、有色金属、汽车、电力设备、食品饮料、通信、百货、建筑建材
小行业包括：旅游酒店、公用事业、农林牧渔、传媒、计算机、家电、电子、纺织服装、造纸、其他商业
注意：会发生研究员提名较靠后而被基金经理否认的情况，因此需要提名尽量靠前
2.股票投资部和机构投资部打分：
每位基金经理(公募+专户)有10分，但仅能派对其有帮助的研究员，无法派给销售
3.其他得分点：
策略中小盘 总共30分
销售综合服务 总共70分
债券 总共10分
衍生品 总共10分
国际投资 总共10分
机构产品 总共30分</t>
    <phoneticPr fontId="1" type="noConversion"/>
  </si>
  <si>
    <t>前几打分</t>
    <phoneticPr fontId="1" type="noConversion"/>
  </si>
  <si>
    <t>时间</t>
    <phoneticPr fontId="1" type="noConversion"/>
  </si>
  <si>
    <t xml:space="preserve">每月派点，每个季度综合一次，对外发送。具体制度：              
1、 参与打分的部门：              
专户、研究部、量化、固定收益共4个部门：基金经理、投资经理、组长、研究员              
2、 分数的分配原则：              
1）  总分：1000分；              
2）  其中分配：专户100分，量化部门100分，固定收益100分，研究部400分，大投研专项服务300分；              
3）  研究部的分配原则：如果没有特别事件，研究部5个组每个组平均80分，如果有特别的情况，              
  每个月底评分前组长例会沟通决定变化的分配比例，如果有特殊的分配原则将特别说明；             
4）  组内的分配原则：80分=60分（基础服务+特别服务）+10分销售打分+10分组长对研究打分；              
       其中：基础服务和特别服务由研究员负责打分；10分的销售打分由组长负责打分；10分的组长对研究打分用于组长特别给予对研究支持特别大的研究员；              
 （鉴于倡导组内合作和跨组策略，组长的10分研究分可以打给其他组的研究员）             
       其中：每个行业的分配权重由组长按照本月度机会和贡献给出权重；给出的权重详细说明原因；              
         基础服务：好报告、电话沟通、路演、联合调研服务等、              
         特别服务：深度推荐公司、单独调研、带上市公司上门路演、约见专家、委托课题、人员培养、重大投资机会等              
         销售服务：日常沟通、重点推荐的沟通、研究投资工作的支持和配合；              
       研究员打分：研究员将自己最后所获得的分数分配给行业内不超过5个券商的研究员；每个打分券旁必须写出合理的打分理由；              
5）  大投研专项服务分数：用于对投资、研究有实质贡献的服务打分，或者为公司大投研举行专项活动的服务打分，其中包括但不限于：举办策略会、举行针对公司的一对一调研、专家和上市公司路演、有效的投资推荐、以及其他对公司大投研的实际投资研究工作有重大、实质贡献的各种服务。   </t>
    <phoneticPr fontId="1" type="noConversion"/>
  </si>
  <si>
    <t>1、分值：投资总监刘青山400分，研究总监陈少平200分，投资部总经理梁辉200分。基金经理各100分，研究员各100分。基金经理级别以上人员可以打给销售，研究员的分数只能派给对口的研究员。
2、打分时间：投研领导、基金经理、固定收益部、金融工程部、专户投资部的分数是一个季度打一次，研究部研究员的分数每个月打，按季度汇总后除以3，再跟季度分数汇总。
3、特色服务：泰达基金会给与特色服务的券商派点，分数可以直接派给券商研究员。特色服务包括但不限于调研安排、专家交流、委托课题、行业会议、股票推荐重大贡献等。
泰达基金的服务要注重三点：                                                                                                           1、研究员的沟通是基础。泰达的研究员在内部还是非常关键，他们的基金经理很多都是内部培养的，对研究员的依赖很大，所以对口研究员这层关系一定不能回避，要与研究员保持顺畅的沟通。                                                                             2、要尽可能获取基金经理的分数。研究员的分数有限，尤其是自己负责行业多的研究员，分数分流很大，所以各位要保证每次一两个甚至更多基金经理的派点。泰达的基金经理跟我们关系都非常好，所以这点大家尽可能放心，只要平时能提供有效的服务。另外泰达基金经理各自也有一定的偏好。吴俊峰之前是做机械出身，陈桥宁的基金以周期股为主，邓艺颖目前还兼看医药，现在其基金主要是偏向成长股，所以在TMT这块配的较多。研究总监陈少平掌管的是中小盘，所以不拘泥行业，在挖个股上很重视。梁辉的研究功底特别扎实，也是一位长跑型健将，倾向于价值投资，重视基础研究。                                                                                       3、特色服务。泰达是明确提出特色服务是可以折算成分数的，所以大家一定要办法跟各位熟悉的研究员挖掘需求，帮忙安排调研，或者专家交流。这块的得分性价比非常高。若能安排一次调研，内部叫一两个基金经理参加，即有了特色服务的分数，同时也服务了基金经理，也方便获取基金经理的派点。所以大家要善于利用对方研究员的帮助来获取分数。</t>
    <phoneticPr fontId="1" type="noConversion"/>
  </si>
  <si>
    <t>季（研究员每月）</t>
    <phoneticPr fontId="1" type="noConversion"/>
  </si>
  <si>
    <t>末</t>
    <phoneticPr fontId="1" type="noConversion"/>
  </si>
  <si>
    <t>每个季度对各券商进行派点，具体包括：                                                                                                      1、基金经理、研究员各450分，其中投资部王宁、研究总监侯继雄、总监助理黄欣欣的分值权重要乘以2.
2、客户打分首先是打给券商，第一名的券商不超过70分，第二名不超过60，第三名不超过50。某一券商最多只能得一个第一。分值的60%是可以指定到个人。比如研究员同时看钢铁、机械，那么其打给长江钢铁、机械的总分最多不能超过70，而且这个分数中只有60%才可以指定给我们的钢铁、机械研究员。</t>
    <phoneticPr fontId="1" type="noConversion"/>
  </si>
  <si>
    <t>季</t>
    <phoneticPr fontId="1" type="noConversion"/>
  </si>
  <si>
    <t xml:space="preserve">目前不对研究员打分，仅对券商的研究服务做整体评估，投研的佣金分配权较小。 </t>
    <phoneticPr fontId="1" type="noConversion"/>
  </si>
  <si>
    <t xml:space="preserve">每个季度对各券商进行派点，研究员提名，投研究总监、基金经理和投资经理参与讨论，微做调整，具体包括：
打分分为大小两个行业，大行业提名前5名，小行业提名前3名，名次对应分值不对外公布。
大行业包括：宏观经济、策略研究、销售服务、银行、生物医药、石油/基础化工、房地产、航空/公路港口航运、机械；
小行业包括：债券研究、衍生品研究、批发零售贸易、非银行金融、社会服务(旅游饭店)、钢铁、纺织/服饰、造纸印刷、煤炭开采、非金属建材、建筑工程、有色金属、汽车/汽车零部件、电力设备、公用事业(电力/煤气/水)、农林牧渔、食品饮料、家电、电子、通信、计算机、传播文化。
注意：如果多位投资人员对研究员提名的研究员没有任何印象就有可能被否决，故也请和基金经理等多沟通                       </t>
    <phoneticPr fontId="1" type="noConversion"/>
  </si>
  <si>
    <t>交</t>
    <phoneticPr fontId="1" type="noConversion"/>
  </si>
  <si>
    <t>每个月对各券商进行派点，具体包括：                                                                                                            
1、所有投资研究人员每人100分，可任意派给任何券商的任何人，研究员派点也不限行业，最高给同一人不超过30分，但是分值权重不一样，权重由高到低排序依次为：公司副总王新艳，投资研究领导万志勇、梁洪昀、曲寅军、顾中汉、乔梁、钟敬棣（债券）、姚锦、姜锋、邱宇航，研究员，助理研究员，打分直接到个人；                                                              
2、打分时间：公司打分系统一般是月底打开，在下个月月初的第四个工作日之前关闭，时间持续一周左右，然后在第四个工作日下午开投决会根据打分结果给券商分配当月佣金，佣金占比直接等同于得分占比，非常公正；                                                                                                       
3、特殊得分：公司每月有300分的总分直接派给特殊服务项，包括上市公司反路演（IPO、增发等等）、委托课题（原则上是王新艳总委托的，实际上投研领导委托的也可以）、邀请专家路演，每做一项直接获得10分（委托课题质量不过关原则上少于10分，但一般都给满分），原则上每月每家券商特殊得分不超过30分，超过部分可于下个月派给，特殊得分是在投研打分按权重加总后的基础上直接相加的，所以含金量非常高。
1.建信基金是市场上公认的相对客观公平的基金之一，只要服务到位，无论新老研究员都能获得派点，可谓有付出就有回报，研究佣金也直接和打分结果挂钩，相关度将近百分之百；
2.由于该基金基金经理和投资经理数量非常多，打分权重高，所以大家在服务好对方研究员的基金上一定要把面铺开，搞定几个投研领导、基金经理或投资经理，只有这样才能获得更高的派点；                                                                           
3.获取高派点的最好办法是单独调研、带其参加有价值的行业会议、第一时间与其沟通最新观点或调研结果、用餐交流等等；
4.服务好投研副总王新艳最为重要，该领导非常喜欢挖掘股票，只要有确定性公司即可直接推荐给她，目前我们已经获得她认可的研究员均是通过此方式成功的；
5.梁洪昀负责指数基金很少参加路演和交流，钟敬棣负责债券基金和我们打交道的机会不算多，乔梁主要负责研究部事务性工作和卖方研究员交流的不多，专户部门的投资经理均非常和善(较容易取得分数)；
6.特殊得分项是最有效的服务方式，大家可以利用自己的各种资源与销售经理一同争取该项得分。</t>
    <phoneticPr fontId="1" type="noConversion"/>
  </si>
  <si>
    <t>每个季度对各券商进行派点，具体包括：
1.券商分级：中邮将卖方分为三类，即纯服务类券商、宏观策略类券商和综合服务类券商，佣金逐级递增，由于签约时间不长，目前我们属于纯服务类券商，三类券商要进行阶段性调整，原则上综合服务类券商一年调整一次，宏观策略类券商和纯服务类券商半年调整一次。由投研总监、投资研究部负责人根据打分考核结果，共同评议各层次券商的表现和贡献作用，按照排名给予不同的佣金额度。如排名靠前的纯服务类券商或宏观策略类券商其研究部分考核分数也十分突出，可考虑上调一级；原则上施行末尾淘汰制度，以保证各类型券商的质量。                                                                                                         
2.纯服务类券商侧重于提供日常调研安排等常规服务。包括但不限于：公司特别指定、针对性强、附加值高、对投资决策将产生重要影响的专项服务。如：公司指定的专项课题研究，针对性强的调研活动，邀请专家进行针对性强的交流活动等。
1.原本我们属于纯服务类券商不需要提供模拟组合，模拟组合是综合类券商提供并且占考核权重的30%，在我们的争取下，公司同意我们和综合类券商一样提供模拟组合，如模拟组合当季取得正收益则在下季度直接提高佣金排量，故请大家务必重视自己推荐的模拟组合股票，随时向我提示买卖时点和各类风险因素，推荐股票最好以稳健为主；                                                                     2.模拟组合要求每月最少推荐3只个股，最多推荐5只个股，一个季度累计推荐个股不得超过10只，随时提示风险和建议卖出，建议卖出的个股当季不得再次建议买入。推荐方式为邮件并短信，发给相关的投研人员，如遇突发情况可直接电话给投研秘书及时沟通。组合收益率取市值的加权平均；                                                                                                                     3.中邮开盘时间外界人员不让进入投资部，故下午3点以后或用餐路演时见到基金经理的概率更大；
4.邓总于2012年初刚刚上任，他为人较为直接与客观，如有重要股票推荐可以直接给他电话。
3.投研人员对纯服务类券商每季度打分，并按统一格式进行汇总统计，分值分为0-10，投研部各部门负责人与研究部秘书合计权重50%，研究部权重50%。</t>
    <phoneticPr fontId="1" type="noConversion"/>
  </si>
  <si>
    <t>目前没有明确的打分规则，佣金排量均由王卫东来决定。
1.今年已通过办活动锁定部分佣金，故研究服务可向其他公司倾斜；
2.有新财富需求的研究员可以找负责该公司的销售经理刘丽芝帮忙(她曾在新华做过券商联系人，对该公司的关键人均较为熟悉)；                                                                3.新华基金目前佣金排量主要是王总一个人说了算，但是平时他多数时间出差在外，故见面机会不多，王总喜欢单独调研公司，若是有机会给他安排单独调研是很好的服务方式，其次是向他推荐好股票或邀请专家；                                                            4.因为和王总见面机会少，所以我们还是要通过服务研究员传递我们的观点，公司内部信息比较畅通；                                   5.新财富投票的话研究员进行提名，投资人员开会讨论决定，各位基金经理可以各自填写自己的票。</t>
    <phoneticPr fontId="1" type="noConversion"/>
  </si>
  <si>
    <t>每个季度对各券商进行派点，具体包括：
投资研究全体成员参与季度打分，每个人手中有固定数额的分数，行业研究员只能将分数分配给对应行业的券商研究员，基金经理和投研究总监可将分数分给任意券商、任意研究员和销售，投资总监和研究总监的权重为2，基金经理的权重1.5，研究员的权重是1。
1.民生加银基金2011年底迁往北京，总经理俞岱曦以前是中银基金的投研副总，11年底加入民生加银，投资总监、研究总监都是刚加盟公司不久，很多研究员也是从大基金过来，公司成立了专户、金工、QFII等诸多部门，可谓麻雀虽小，五脏俱全，公司领导雄心壮志，希望把公司迅速做大，故对卖方服务很重视，要求很严格，公司每季度进行打分排名，只对前15名的券商分派佣金；                                 2.由于每次路演前公司要求销售把路演的电子材料发送给券商联系人，故以后为该基金安排路演时我会向大家提前要路演的电子资料。
3.公司券商联系人每月月末统计本月券商的各项服务，包括路演、调研、委托课题、专家服务等等，未统计则不算服务，根据统计结果进行打分，故每月月末大家需要把除了路演以外的服务汇总发送或口头告知负责该公司的销售经理(刘丽芝)，以免遗漏得不到相应的派点。</t>
    <phoneticPr fontId="1" type="noConversion"/>
  </si>
  <si>
    <t xml:space="preserve">每个月对各券商进行派点，具体包括：
研究员每人给各券商对口研究员打分最高分值为3分；
基金经理每人给各券商打分最高分值为5分，分数可以打给任意研究员；                                                                                                           
投资总监庞飒给各券商打分最高分值为20分，分数可以打给任意研究员；                                                                                                       
打分具体到每一位研究员和销售，所有分数的权重是一样的，将全部得分算术加总得出券商总分决定最终排名。
1.今年已通过软美元锁定大部分佣金，研究服务可向其他公司倾斜；                                                                  2.如有新财富需求的研究员可以与销售联系，我们与研究总监张岗的关系非常密切；
3.服务该公司较为容易，因为根据该公司的打分规则，理论上每位对方研究员都可以给任意券商打到最高值3分，因此只要在每个月你做过一件让他有印象的事情即可拿到研究员的满分派点。                                                          </t>
    <phoneticPr fontId="1" type="noConversion"/>
  </si>
  <si>
    <t>×</t>
    <phoneticPr fontId="1" type="noConversion"/>
  </si>
  <si>
    <t>每个季度对各券商进行派点，具体包括：                                                                                  
1.打分采取0-5 分制，全体投资研究相关人员参与,每人给每家券商打分，最高可打5分，最低0分，4-5 为好，2-3 为中，0-1 为差或者基本无服务。                                                                                                       2.个人自主评分，加权民主决定。投资相关人员占40%，研究相关人员占40%，投资总监周可彦占20%。                                
3.打分包含研究报告质量（权重40%），研究服务（30%）以及提供的与上市公司交流机会（30%）三项，打分时根据卖方服务打到应对服务项，总分依据权重加总得出。                                                                                                         研究报告质量：主要考察研究结论（包括盈利预测和投资建议）的准确性，上市公司跟踪是否及时等；
研究服务：包括对方研究员与我们的交流，信息的及时性和准确性，路演的频度和质量，对方销售人员与我们作研究和投资沟通的频度和质量，应我们的要求作特定研究服务的质量和反馈速度(注意不是考核为我们销售基金的情况)；
提供与上市公司交流机会：考察券商调动上市公司的能力，券商投资会议邀请上市公司的质量、层次和组织水平，我们调研上市公司时券商提供的联系、帮助、协调和支持，共同联合调研的频度、质量、水平，以及组织其他形式的与上市公司面对面交流的机会。</t>
    <phoneticPr fontId="1" type="noConversion"/>
  </si>
  <si>
    <t xml:space="preserve">嘉实的打分规则如下：
1.每个季度对券商打分，打分趋于集中，研究佣金只会分配给20家券商，我们去年表现很好，已进入打分名单；
2.嘉实投研团队将被分为八个小组进行打分：金融地产组、周期组、消费组、能源组、中小盘组、宏观策略组、固定收益组、机构销售组(各组的权重不同，后三个组权重略低)；
3.八个小组中每组有五位核心成员：三位基金经理、两位研究员；
4.打分分为两部分，其中50%分数会分给两家优胜券商(由每组的核心成员选出，第一名与第二名各分配70%和30%)，另外50%分数延续以前的派点制(之前被选入的两家优胜券商依然可以争取这部分得分)；
5.新财富评选时，不再进行集中投票，按照各个季度的卖方研究员得分汇总，直接同比例投票。
新的打分规则暂未实行，可以预计到的变化如下：研究佣金会向排名前列的券商集中，做得优秀的券商会脱颖而出获取更高的佣金占比(过去研究排名第一的券商占比也不到10%，但按照此方案执行或许会出现某家券商直接获取30%的研究佣金，假设嘉实一年研究佣金为1.5亿，该券商在嘉实或可获取4千余万的研究佣金)，也就是说今后在嘉实的争夺会更加激烈。
各小组的核心成员尚没有完全确定，目前我们的服务重点是研究组长及各位资深基金经理。
PS： 
嘉实各行业研究员的分组情况基本延续，列举如下，策略和固收人员构成不再赘述：
金融地产组： 张琦（组长） 赵宇 赵栋 曹渝 沈建 
周期组：     张淼（组长） 王东川 谢泽林 柴文婷 苏毅民 柏重波 周竞竞 肖觅
能源组：     芮定坤（组长）徐斌 王锦坤 沈冰洁 李化松 姚志鹏 吴云峰（有色）
消费组：     谭丽（组长） 颜媛 王丛 谭影清 董理 单文 张昊 常蓁 厉成旭 寸琪 李涛（电子）
中小盘组：   刘杰（组长）栾峰 王汉博 符旻 张丹华 </t>
    <phoneticPr fontId="1" type="noConversion"/>
  </si>
  <si>
    <t>工银瑞信的打分规则正在进行更改，但对服务内容的考核不会发生变化，之前的打分分为两个部分，通用服务60%权重，定制服务40%权重，每季度进行打分
1、通用服务：指券商不特定针对工银的研究或其他服务，包括但不限于如下内容：
发送研究报告、晨会咨询、事项提醒等研究服务类信息；上门路演推荐；联合调研；券商研究员、销售等与我公司投研人员不定期的交流；公开策略会和研讨会等。
2、定制服务
为了更好的反映券商对工银的个性化的服务和支持，特制定此项评价标准，定制服务特别强调券商对我公司的一对一服务，包括但不限于如下内容：
2.1   委托课题。公司投研人员可委托券商做各类投研相关课题，例如公司和行业的数据搜集整理等。操作上由公司投研人员提出，经投资总监或研究总监批准，由投研秘书知会券商联系人予以配合完成，提出课题者跟踪课题完成效果并给予秘书反馈。
2.2   定点调研。包括联系上市公司调研、区域类调研、主题类调研或行业类调研等。
2.3   重点研究支持。包括协助研究和推荐我公司的核心股票池和重点股票池中的股票。
2.4   组织活动。包括安排会议、邀请专家、安排培训、数据库支持等。
之前的打分规则下，投研人员每季度向券商打分，再由各券商提供自己的分析师名单，由投研人员进行派点。新的打分规则正在制定中，工银将转变为投研人员直接向分析师派点的形式。</t>
    <phoneticPr fontId="1" type="noConversion"/>
  </si>
  <si>
    <t>益民基金的佣金目前主要靠软佣合作锁定，打分每季度进行，由对方研究员和基金经理直接打给各券商，暂不提供分析师派点表。</t>
    <phoneticPr fontId="1" type="noConversion"/>
  </si>
  <si>
    <t>公司的第一只基金于2011年底成立，目前尚未形成系统的打分规则。</t>
    <phoneticPr fontId="1" type="noConversion"/>
  </si>
  <si>
    <t>？</t>
    <phoneticPr fontId="1" type="noConversion"/>
  </si>
  <si>
    <t>阳光保险</t>
    <phoneticPr fontId="1" type="noConversion"/>
  </si>
  <si>
    <t>北京</t>
    <phoneticPr fontId="1" type="noConversion"/>
  </si>
  <si>
    <t>保险</t>
    <phoneticPr fontId="1" type="noConversion"/>
  </si>
  <si>
    <t>www.sinosig.com</t>
    <phoneticPr fontId="1" type="noConversion"/>
  </si>
  <si>
    <t>肖丹</t>
    <phoneticPr fontId="1" type="noConversion"/>
  </si>
  <si>
    <t xml:space="preserve">西城区金融街A7号英蓝国际金融中心916 </t>
    <phoneticPr fontId="1" type="noConversion"/>
  </si>
  <si>
    <t>产品总监</t>
    <phoneticPr fontId="1" type="noConversion"/>
  </si>
  <si>
    <t>tianh@invescogreatwall.com</t>
    <phoneticPr fontId="1" type="noConversion"/>
  </si>
  <si>
    <t>0755-22381503</t>
    <phoneticPr fontId="1" type="noConversion"/>
  </si>
  <si>
    <t>交</t>
    <phoneticPr fontId="1" type="noConversion"/>
  </si>
  <si>
    <t>初</t>
    <phoneticPr fontId="1" type="noConversion"/>
  </si>
  <si>
    <t>量化部门是否打分</t>
    <phoneticPr fontId="1" type="noConversion"/>
  </si>
  <si>
    <t>我们是否在对方打分列表中</t>
    <phoneticPr fontId="1" type="noConversion"/>
  </si>
  <si>
    <t>打分的部门</t>
    <phoneticPr fontId="1" type="noConversion"/>
  </si>
  <si>
    <t>所有投研</t>
    <phoneticPr fontId="1" type="noConversion"/>
  </si>
  <si>
    <t>专户部</t>
    <phoneticPr fontId="1" type="noConversion"/>
  </si>
  <si>
    <t>所有投研</t>
    <phoneticPr fontId="1" type="noConversion"/>
  </si>
  <si>
    <t>赵大年</t>
    <phoneticPr fontId="1" type="noConversion"/>
  </si>
  <si>
    <t>副总监</t>
    <phoneticPr fontId="1" type="noConversion"/>
  </si>
  <si>
    <t>王越昊</t>
  </si>
  <si>
    <t>闵豫南</t>
    <phoneticPr fontId="1" type="noConversion"/>
  </si>
  <si>
    <t>荆冰</t>
    <phoneticPr fontId="1" type="noConversion"/>
  </si>
  <si>
    <t>荆总</t>
    <phoneticPr fontId="1" type="noConversion"/>
  </si>
  <si>
    <t>闵博士</t>
    <phoneticPr fontId="1" type="noConversion"/>
  </si>
  <si>
    <t>华泰自营</t>
    <phoneticPr fontId="1" type="noConversion"/>
  </si>
  <si>
    <t>南京</t>
    <phoneticPr fontId="1" type="noConversion"/>
  </si>
  <si>
    <t>数量分析师</t>
    <phoneticPr fontId="1" type="noConversion"/>
  </si>
  <si>
    <t>025-83290928</t>
    <phoneticPr fontId="1" type="noConversion"/>
  </si>
  <si>
    <t>wangyuehao@mail.htsc.com.cn</t>
    <phoneticPr fontId="1" type="noConversion"/>
  </si>
  <si>
    <t>广深</t>
    <phoneticPr fontId="1" type="noConversion"/>
  </si>
  <si>
    <t>shiwb@ghzq.com.cn</t>
    <phoneticPr fontId="1" type="noConversion"/>
  </si>
  <si>
    <t>李添峰</t>
    <phoneticPr fontId="1" type="noConversion"/>
  </si>
  <si>
    <t>添峰</t>
    <phoneticPr fontId="1" type="noConversion"/>
  </si>
  <si>
    <t>0755-88600463</t>
    <phoneticPr fontId="1" type="noConversion"/>
  </si>
  <si>
    <t>福田区竹子林四路光大银行大厦3楼</t>
    <phoneticPr fontId="1" type="noConversion"/>
  </si>
  <si>
    <t>010-85097068</t>
    <phoneticPr fontId="1" type="noConversion"/>
  </si>
  <si>
    <t>David</t>
    <phoneticPr fontId="1" type="noConversion"/>
  </si>
  <si>
    <t>西城区金融大街33号通泰大厦B座15层</t>
    <phoneticPr fontId="1" type="noConversion"/>
  </si>
  <si>
    <t>宋德舜</t>
    <phoneticPr fontId="1" type="noConversion"/>
  </si>
  <si>
    <t>中山自营</t>
    <phoneticPr fontId="1" type="noConversion"/>
  </si>
  <si>
    <t>中山自营</t>
    <phoneticPr fontId="1" type="noConversion"/>
  </si>
  <si>
    <t>广深</t>
    <phoneticPr fontId="1" type="noConversion"/>
  </si>
  <si>
    <t>自营</t>
    <phoneticPr fontId="1" type="noConversion"/>
  </si>
  <si>
    <t>黄晓坤</t>
    <phoneticPr fontId="1" type="noConversion"/>
  </si>
  <si>
    <t>黄总</t>
    <phoneticPr fontId="1" type="noConversion"/>
  </si>
  <si>
    <t>深圳市福田区益田路6009号新世界中心11层</t>
    <phoneticPr fontId="1" type="noConversion"/>
  </si>
  <si>
    <t>www.zszq.com.cn</t>
    <phoneticPr fontId="1" type="noConversion"/>
  </si>
  <si>
    <t>陈召洪</t>
    <phoneticPr fontId="1" type="noConversion"/>
  </si>
  <si>
    <t>chenzh@zszq.com</t>
    <phoneticPr fontId="1" type="noConversion"/>
  </si>
  <si>
    <t>xiays@zszq.com</t>
    <phoneticPr fontId="1" type="noConversion"/>
  </si>
  <si>
    <t>福田区益田路6009号新世界中心11层</t>
    <phoneticPr fontId="1" type="noConversion"/>
  </si>
  <si>
    <t>xiaodan-ghq@sinosig.com</t>
  </si>
  <si>
    <t>朝阳区朝外大街乙12号昆泰国际大厦29层</t>
    <phoneticPr fontId="1" type="noConversion"/>
  </si>
  <si>
    <t>郑伟山</t>
    <phoneticPr fontId="1" type="noConversion"/>
  </si>
  <si>
    <t>伟山</t>
  </si>
  <si>
    <t>徐幼华、牛志冬、章椹元、孙鹏飞、叶剑、方旻</t>
    <phoneticPr fontId="1" type="noConversion"/>
  </si>
  <si>
    <t>肖丹</t>
    <phoneticPr fontId="1" type="noConversion"/>
  </si>
  <si>
    <t>温馨</t>
    <phoneticPr fontId="1" type="noConversion"/>
  </si>
  <si>
    <t>王明晖</t>
  </si>
  <si>
    <t>王明晖</t>
    <phoneticPr fontId="1" type="noConversion"/>
  </si>
  <si>
    <t>侯少湉</t>
  </si>
  <si>
    <t>侯少湉</t>
    <phoneticPr fontId="1" type="noConversion"/>
  </si>
  <si>
    <t>少湉</t>
  </si>
  <si>
    <t>010-88566511</t>
  </si>
  <si>
    <t>houshaotian@msjyfund.com.cn</t>
  </si>
  <si>
    <t>黄祥斌</t>
  </si>
  <si>
    <t>黄祥斌</t>
    <phoneticPr fontId="1" type="noConversion"/>
  </si>
  <si>
    <t>祥斌</t>
  </si>
  <si>
    <t>huangxb@ymfund.com</t>
  </si>
  <si>
    <t>yang.liu@slebam.com</t>
    <phoneticPr fontId="1" type="noConversion"/>
  </si>
  <si>
    <t>万得落地、天相、天软</t>
    <phoneticPr fontId="1" type="noConversion"/>
  </si>
  <si>
    <t>MATLAB、VBA、SQL、天软</t>
    <phoneticPr fontId="1" type="noConversion"/>
  </si>
  <si>
    <t>李健、刘洋</t>
    <phoneticPr fontId="1" type="noConversion"/>
  </si>
  <si>
    <t>万得终端、彭博</t>
    <phoneticPr fontId="1" type="noConversion"/>
  </si>
  <si>
    <t>MATLAB、SQL、VBA</t>
    <phoneticPr fontId="1" type="noConversion"/>
  </si>
  <si>
    <t>杨子霄</t>
    <phoneticPr fontId="1" type="noConversion"/>
  </si>
  <si>
    <t>子霄</t>
  </si>
  <si>
    <t>010-66221562</t>
    <phoneticPr fontId="1" type="noConversion"/>
  </si>
  <si>
    <t>西城区金融大街17号中国人寿中心8层</t>
    <phoneticPr fontId="1" type="noConversion"/>
  </si>
  <si>
    <t>Steven</t>
    <phoneticPr fontId="1" type="noConversion"/>
  </si>
  <si>
    <t>国信证券，南开大学</t>
    <phoneticPr fontId="1" type="noConversion"/>
  </si>
  <si>
    <t>李放</t>
  </si>
  <si>
    <t>武建力</t>
  </si>
  <si>
    <t>刘江丽</t>
  </si>
  <si>
    <t>李钧</t>
  </si>
  <si>
    <t>丁春霞</t>
  </si>
  <si>
    <t>高伟</t>
  </si>
  <si>
    <t>侯方玉</t>
  </si>
  <si>
    <t>王世前</t>
  </si>
  <si>
    <t>阎嘉</t>
  </si>
  <si>
    <t>卢安平</t>
  </si>
  <si>
    <t>吴双成</t>
  </si>
  <si>
    <t>周力扬</t>
  </si>
  <si>
    <t>潘更</t>
  </si>
  <si>
    <t>吴启芳</t>
  </si>
  <si>
    <t>蒋华安</t>
  </si>
  <si>
    <t>罗成</t>
  </si>
  <si>
    <t>市场研究处</t>
  </si>
  <si>
    <t>宏观研究处</t>
  </si>
  <si>
    <t>资产配置处</t>
  </si>
  <si>
    <t>风险管理处</t>
  </si>
  <si>
    <t>绩效评估处</t>
    <phoneticPr fontId="1" type="noConversion"/>
  </si>
  <si>
    <t>主任兼秘书长</t>
  </si>
  <si>
    <t>副主任</t>
  </si>
  <si>
    <t>处长</t>
  </si>
  <si>
    <t>熊主任</t>
    <phoneticPr fontId="1" type="noConversion"/>
  </si>
  <si>
    <t>晓颖</t>
  </si>
  <si>
    <t>010-58362410</t>
  </si>
  <si>
    <t>010-58362475</t>
  </si>
  <si>
    <t>010-58362382</t>
  </si>
  <si>
    <t>010-58362609</t>
  </si>
  <si>
    <t>010-58362724</t>
  </si>
  <si>
    <t>010-58362520</t>
  </si>
  <si>
    <t>010-58362448</t>
  </si>
  <si>
    <t>010-58362726</t>
  </si>
  <si>
    <t>010-58362725</t>
  </si>
  <si>
    <t>010-58362369</t>
  </si>
  <si>
    <t>010-58362502</t>
  </si>
  <si>
    <t>010-58362429</t>
  </si>
  <si>
    <t>010-58362435</t>
  </si>
  <si>
    <t>010-58362712</t>
  </si>
  <si>
    <t>010-58362503</t>
  </si>
  <si>
    <t>010-58362434</t>
  </si>
  <si>
    <t>010-58362713</t>
  </si>
  <si>
    <t>010-58362505</t>
  </si>
  <si>
    <t>jianglil@ssf.gov.cn</t>
  </si>
  <si>
    <t>lijun@ssf.gov.cn</t>
  </si>
  <si>
    <t>chunxiad@ssf.gov.cn</t>
  </si>
  <si>
    <t>gaowei@ssf.gov.cn</t>
  </si>
  <si>
    <t>fangyuh@ssf.gov.cn</t>
  </si>
  <si>
    <t>yanjia@ssf.gov.cn</t>
  </si>
  <si>
    <t>anpingl@ssf.gov.cn</t>
  </si>
  <si>
    <t>pangeng@ssf.gov.cn</t>
  </si>
  <si>
    <t>luocheng@ssf.gov.cn</t>
  </si>
  <si>
    <t>分管宏观研究处和市场研究处</t>
  </si>
  <si>
    <t>委托投资处</t>
  </si>
  <si>
    <t>股票投资处</t>
  </si>
  <si>
    <t>固定收益处</t>
  </si>
  <si>
    <t>詹余引</t>
  </si>
  <si>
    <t>王智斌</t>
  </si>
  <si>
    <t>胡光涛</t>
  </si>
  <si>
    <t>王卫华</t>
  </si>
  <si>
    <t>高山</t>
  </si>
  <si>
    <t>姜铁军</t>
  </si>
  <si>
    <t>孙志勇</t>
  </si>
  <si>
    <t>唐琨</t>
  </si>
  <si>
    <t>李薇</t>
  </si>
  <si>
    <t>陈瑛</t>
  </si>
  <si>
    <t>陈向京</t>
  </si>
  <si>
    <t>韩洁</t>
  </si>
  <si>
    <t>吴兴喆</t>
  </si>
  <si>
    <t>陈威</t>
  </si>
  <si>
    <t>贾振桓</t>
  </si>
  <si>
    <t>康洁</t>
  </si>
  <si>
    <t>郑思文</t>
  </si>
  <si>
    <t>主任</t>
  </si>
  <si>
    <t>副主任（正局级）</t>
  </si>
  <si>
    <t>副主任（副局级）</t>
  </si>
  <si>
    <t>副处长</t>
  </si>
  <si>
    <t>分管股票投资处和交易室</t>
  </si>
  <si>
    <t>分管委托投资处</t>
  </si>
  <si>
    <t>分管固定收益</t>
  </si>
  <si>
    <t>委托基金投资</t>
  </si>
  <si>
    <t>看行业</t>
  </si>
  <si>
    <t>金工</t>
  </si>
  <si>
    <t>010-58362381</t>
  </si>
  <si>
    <t>010-58362437</t>
  </si>
  <si>
    <t>010-58362430</t>
  </si>
  <si>
    <t>010-58362395</t>
  </si>
  <si>
    <t>010-58362409</t>
  </si>
  <si>
    <t>010-58362709</t>
  </si>
  <si>
    <t>010-58362531</t>
  </si>
  <si>
    <t>010-58362432</t>
  </si>
  <si>
    <t>010-58362431</t>
  </si>
  <si>
    <t>010-58362405</t>
  </si>
  <si>
    <t>010-58362523</t>
  </si>
  <si>
    <t>010-58362519</t>
  </si>
  <si>
    <t>010-58362396</t>
  </si>
  <si>
    <t>010-58362710</t>
  </si>
  <si>
    <t>010-58362532</t>
  </si>
  <si>
    <t>010-58362397</t>
  </si>
  <si>
    <t>010-58362383</t>
  </si>
  <si>
    <t>010-58362529</t>
  </si>
  <si>
    <t>010-58362530</t>
  </si>
  <si>
    <t>zhibinw@ssf.gov.cn</t>
  </si>
  <si>
    <t>guangtaoh@ssf.gov.cn</t>
  </si>
  <si>
    <t>gaoshan@ssf.gov.cn</t>
  </si>
  <si>
    <t>zhaojun@ssf.gov.cn</t>
  </si>
  <si>
    <t>zhiyongs@ssf.gov.cn</t>
  </si>
  <si>
    <t>tangkun@ssf.gov.cn</t>
  </si>
  <si>
    <t>liwei@ssf.gov.cn</t>
  </si>
  <si>
    <t>chenying@ssf.gov.cn</t>
  </si>
  <si>
    <t>zhangjian@ssf.gov.cn</t>
  </si>
  <si>
    <t>lian@ssf.gov.cn</t>
  </si>
  <si>
    <t>hanjie@ssf.gov.cn</t>
  </si>
  <si>
    <t>xingzhew@ssf.gov.cn</t>
  </si>
  <si>
    <t>zhenhuanj@ssf.gov.cn</t>
  </si>
  <si>
    <t>kangjie@ssf.gov.cn</t>
  </si>
  <si>
    <t>siwenz@ssf.gov.cn</t>
  </si>
  <si>
    <t>手机2</t>
    <phoneticPr fontId="1" type="noConversion"/>
  </si>
  <si>
    <t>策略和固定收益处</t>
  </si>
  <si>
    <t>全球股票投资处</t>
  </si>
  <si>
    <t>战略和另类投资处</t>
  </si>
  <si>
    <t>港股投资/转持股票处</t>
  </si>
  <si>
    <t>股权</t>
  </si>
  <si>
    <t>看境外私募</t>
  </si>
  <si>
    <t>港股、减持、IPO配售等</t>
  </si>
  <si>
    <t>010-58362411</t>
  </si>
  <si>
    <t>010-58362389</t>
  </si>
  <si>
    <t>010-58362738</t>
  </si>
  <si>
    <t>010-58362436</t>
  </si>
  <si>
    <t>010-58362615</t>
  </si>
  <si>
    <t>010-58362706</t>
  </si>
  <si>
    <t>010-58362526</t>
  </si>
  <si>
    <t>peihongy@ssf.gov.cn</t>
  </si>
  <si>
    <t>010-58362603</t>
  </si>
  <si>
    <t>daizhongz@ssf.gov.cn</t>
  </si>
  <si>
    <t>010-58362708</t>
  </si>
  <si>
    <t>yangdi@ssf.gov.cn</t>
  </si>
  <si>
    <t>010-58362527</t>
  </si>
  <si>
    <t>wuxin@ssf.gov.cn</t>
  </si>
  <si>
    <t>010-58362486</t>
  </si>
  <si>
    <t>zhanglan@ssf.gov.cn</t>
  </si>
  <si>
    <t>010-58362343</t>
  </si>
  <si>
    <t>hongtaoz@ssf.gov.cn</t>
  </si>
  <si>
    <t>010-58362707</t>
  </si>
  <si>
    <t>yudongch@ssf.gov.cn</t>
  </si>
  <si>
    <t>010-58362470</t>
  </si>
  <si>
    <t>010-58362737</t>
  </si>
  <si>
    <t>刘中元</t>
  </si>
  <si>
    <t>邢颖</t>
  </si>
  <si>
    <t>谭晓冈</t>
  </si>
  <si>
    <t>赵军</t>
  </si>
  <si>
    <t>林伟平</t>
  </si>
  <si>
    <t>杨培鸿</t>
  </si>
  <si>
    <t>赵代中</t>
  </si>
  <si>
    <t>杨迪</t>
  </si>
  <si>
    <t>武鑫</t>
  </si>
  <si>
    <t>张兰</t>
  </si>
  <si>
    <t>赵洪涛</t>
  </si>
  <si>
    <t>陈宇东</t>
  </si>
  <si>
    <t>胡轩文</t>
  </si>
  <si>
    <t>王丽</t>
  </si>
  <si>
    <t>权益管理处</t>
  </si>
  <si>
    <t>划拨处</t>
  </si>
  <si>
    <t>运营处</t>
  </si>
  <si>
    <t>项目投资一处</t>
  </si>
  <si>
    <t>项目投资二处</t>
  </si>
  <si>
    <t>马强</t>
  </si>
  <si>
    <t>卢圣亮</t>
  </si>
  <si>
    <t>邢彪</t>
  </si>
  <si>
    <t>张忠民</t>
  </si>
  <si>
    <t>裴红卫</t>
  </si>
  <si>
    <t>刘志</t>
  </si>
  <si>
    <t>涂志</t>
  </si>
  <si>
    <t>董晓莉</t>
  </si>
  <si>
    <t>朱德武</t>
  </si>
  <si>
    <t>张迪</t>
  </si>
  <si>
    <t>徐波</t>
  </si>
  <si>
    <t>孙鸿雁</t>
  </si>
  <si>
    <t>田茂</t>
  </si>
  <si>
    <t>方建才</t>
  </si>
  <si>
    <t>鲍绛</t>
  </si>
  <si>
    <t>周芳</t>
  </si>
  <si>
    <t>谢义平</t>
  </si>
  <si>
    <t>王淏</t>
  </si>
  <si>
    <t>郎立研</t>
  </si>
  <si>
    <t>陈安弟</t>
  </si>
  <si>
    <t>张雁南</t>
  </si>
  <si>
    <t>黄东石</t>
  </si>
  <si>
    <t>010-58362478</t>
  </si>
  <si>
    <t>010-58362412</t>
  </si>
  <si>
    <t>shengliangl@ssf.gov.cn</t>
  </si>
  <si>
    <t>010-58362400</t>
  </si>
  <si>
    <t>010-58362424</t>
  </si>
  <si>
    <t>010-58362418</t>
  </si>
  <si>
    <t>010-58362718</t>
  </si>
  <si>
    <t>010-58362536</t>
  </si>
  <si>
    <t>tuzhi@ssf.gov.cn</t>
  </si>
  <si>
    <t>010-58362417</t>
  </si>
  <si>
    <t>010-58362415</t>
  </si>
  <si>
    <t>dewuz@ssf.gov.cn</t>
  </si>
  <si>
    <t>010-58362716</t>
  </si>
  <si>
    <t>010-58362421</t>
  </si>
  <si>
    <t>xubo@ssf.gov.cn</t>
  </si>
  <si>
    <t>010-58362422</t>
  </si>
  <si>
    <t>010-58362717</t>
  </si>
  <si>
    <t>010-58362739</t>
  </si>
  <si>
    <t>010-58362550</t>
  </si>
  <si>
    <t>010-58362425</t>
  </si>
  <si>
    <t>010-58362715</t>
  </si>
  <si>
    <t>010-58362457</t>
  </si>
  <si>
    <t>010-58362401</t>
  </si>
  <si>
    <t>liyanl@ssf.gov.cn</t>
  </si>
  <si>
    <t>010-58362402</t>
  </si>
  <si>
    <t>andic@ssf.gov.cn</t>
  </si>
  <si>
    <t>010-58362714</t>
  </si>
  <si>
    <t>010-58362535</t>
  </si>
  <si>
    <t>规划研究部</t>
    <phoneticPr fontId="1" type="noConversion"/>
  </si>
  <si>
    <t>境外投资部</t>
    <phoneticPr fontId="1" type="noConversion"/>
  </si>
  <si>
    <t>实业投资部</t>
    <phoneticPr fontId="1" type="noConversion"/>
  </si>
  <si>
    <t>兴喆</t>
  </si>
  <si>
    <t>思文</t>
  </si>
  <si>
    <t>伟平</t>
  </si>
  <si>
    <t>培鸿</t>
  </si>
  <si>
    <t>轩文</t>
  </si>
  <si>
    <t>忠民</t>
  </si>
  <si>
    <t>红卫</t>
  </si>
  <si>
    <t>晓莉</t>
  </si>
  <si>
    <t>德武</t>
  </si>
  <si>
    <t>鸿雁</t>
  </si>
  <si>
    <t>建才</t>
  </si>
  <si>
    <t>义平</t>
  </si>
  <si>
    <t>立研</t>
  </si>
  <si>
    <t>安弟</t>
  </si>
  <si>
    <t>雁南</t>
  </si>
  <si>
    <t>东石</t>
  </si>
  <si>
    <t>胡主任</t>
    <phoneticPr fontId="1" type="noConversion"/>
  </si>
  <si>
    <t>张博士</t>
    <phoneticPr fontId="1" type="noConversion"/>
  </si>
  <si>
    <t>谭主任</t>
    <phoneticPr fontId="1" type="noConversion"/>
  </si>
  <si>
    <t>赵处长</t>
    <phoneticPr fontId="1" type="noConversion"/>
  </si>
  <si>
    <t>马主任</t>
    <phoneticPr fontId="1" type="noConversion"/>
  </si>
  <si>
    <t>卢主任</t>
    <phoneticPr fontId="1" type="noConversion"/>
  </si>
  <si>
    <t>西城区丰汇园11号楼丰汇时代大厦南翼8楼</t>
    <phoneticPr fontId="1" type="noConversion"/>
  </si>
  <si>
    <t>广深</t>
    <phoneticPr fontId="1" type="noConversion"/>
  </si>
  <si>
    <t>马俊达</t>
    <phoneticPr fontId="1" type="noConversion"/>
  </si>
  <si>
    <t>衍生产品部</t>
    <phoneticPr fontId="1" type="noConversion"/>
  </si>
  <si>
    <t>殷志浩</t>
    <phoneticPr fontId="1" type="noConversion"/>
  </si>
  <si>
    <t>卫少峰</t>
    <phoneticPr fontId="1" type="noConversion"/>
  </si>
  <si>
    <t>海通国际</t>
    <phoneticPr fontId="1" type="noConversion"/>
  </si>
  <si>
    <t>香港中文大学</t>
    <phoneticPr fontId="1" type="noConversion"/>
  </si>
  <si>
    <t>马路安</t>
    <phoneticPr fontId="1" type="noConversion"/>
  </si>
  <si>
    <t>北京市西城区金融大街35号国际企业大厦C座6层</t>
    <phoneticPr fontId="1" type="noConversion"/>
  </si>
  <si>
    <t>刘志晶</t>
    <phoneticPr fontId="1" type="noConversion"/>
  </si>
  <si>
    <t>基金</t>
    <phoneticPr fontId="1" type="noConversion"/>
  </si>
  <si>
    <t>北京大学，中信证券，民生证券，益民基金，富国基金</t>
    <phoneticPr fontId="1" type="noConversion"/>
  </si>
  <si>
    <t>所有部门</t>
    <phoneticPr fontId="1" type="noConversion"/>
  </si>
  <si>
    <t>尊嘉资产</t>
    <phoneticPr fontId="1" type="noConversion"/>
  </si>
  <si>
    <t>北京</t>
    <phoneticPr fontId="1" type="noConversion"/>
  </si>
  <si>
    <t>私募</t>
    <phoneticPr fontId="1" type="noConversion"/>
  </si>
  <si>
    <t>北京尊嘉资产管理有限公司</t>
    <phoneticPr fontId="1" type="noConversion"/>
  </si>
  <si>
    <t>Beijing Junior Capital Co. ltd</t>
    <phoneticPr fontId="1" type="noConversion"/>
  </si>
  <si>
    <t>www.juniorchina.com</t>
    <phoneticPr fontId="1" type="noConversion"/>
  </si>
  <si>
    <t>铭璜</t>
  </si>
  <si>
    <t>北京师范大学</t>
    <phoneticPr fontId="1" type="noConversion"/>
  </si>
  <si>
    <t>minghuang.li@juniorchina.com</t>
    <phoneticPr fontId="1" type="noConversion"/>
  </si>
  <si>
    <t>吉雪婵</t>
    <phoneticPr fontId="1" type="noConversion"/>
  </si>
  <si>
    <t>雪婵</t>
  </si>
  <si>
    <t>吉雪婵</t>
    <phoneticPr fontId="1" type="noConversion"/>
  </si>
  <si>
    <t>宋炳山</t>
    <phoneticPr fontId="1" type="noConversion"/>
  </si>
  <si>
    <t>常松</t>
    <phoneticPr fontId="1" type="noConversion"/>
  </si>
  <si>
    <t>陈明亮、李铭璜、魏孛</t>
    <phoneticPr fontId="1" type="noConversion"/>
  </si>
  <si>
    <t>费鹏</t>
    <phoneticPr fontId="1" type="noConversion"/>
  </si>
  <si>
    <t>周旎</t>
    <phoneticPr fontId="1" type="noConversion"/>
  </si>
  <si>
    <t>朱战宇、鲁士伟</t>
    <phoneticPr fontId="1" type="noConversion"/>
  </si>
  <si>
    <t>凡丁</t>
  </si>
  <si>
    <t>Micheal</t>
    <phoneticPr fontId="1" type="noConversion"/>
  </si>
  <si>
    <t>韩总</t>
    <phoneticPr fontId="1" type="noConversion"/>
  </si>
  <si>
    <t>13810888328</t>
  </si>
  <si>
    <t>MATLAB、VBA</t>
    <phoneticPr fontId="1" type="noConversion"/>
  </si>
  <si>
    <t>万得落地、天软、彭博、朝阳永续</t>
    <phoneticPr fontId="1" type="noConversion"/>
  </si>
  <si>
    <t>田江</t>
    <phoneticPr fontId="1" type="noConversion"/>
  </si>
  <si>
    <t>0755-83025557</t>
    <phoneticPr fontId="1" type="noConversion"/>
  </si>
  <si>
    <t>中融鑫</t>
    <phoneticPr fontId="1" type="noConversion"/>
  </si>
  <si>
    <t>张弘弢、方军</t>
    <phoneticPr fontId="1" type="noConversion"/>
  </si>
  <si>
    <t>李岸</t>
    <phoneticPr fontId="1" type="noConversion"/>
  </si>
  <si>
    <t>只给券商整体打分，再由丁怡分给我们的研究员</t>
    <phoneticPr fontId="1" type="noConversion"/>
  </si>
  <si>
    <t>武杰</t>
    <phoneticPr fontId="1" type="noConversion"/>
  </si>
  <si>
    <t>VBA、SAS</t>
    <phoneticPr fontId="1" type="noConversion"/>
  </si>
  <si>
    <t>万得终端、聚源</t>
    <phoneticPr fontId="1" type="noConversion"/>
  </si>
  <si>
    <t>林鸿维</t>
    <phoneticPr fontId="1" type="noConversion"/>
  </si>
  <si>
    <t>鸿维</t>
  </si>
  <si>
    <t>yaojiahong@gfund.com</t>
    <phoneticPr fontId="1" type="noConversion"/>
  </si>
  <si>
    <t>国金证券，博时基金</t>
    <phoneticPr fontId="1" type="noConversion"/>
  </si>
  <si>
    <t>选股</t>
    <phoneticPr fontId="1" type="noConversion"/>
  </si>
  <si>
    <t>王振州</t>
    <phoneticPr fontId="1" type="noConversion"/>
  </si>
  <si>
    <t>万得落地、天软、天相、彭博、朝阳永续、巨潮</t>
    <phoneticPr fontId="1" type="noConversion"/>
  </si>
  <si>
    <t>MATLAB、VBA、天软</t>
    <phoneticPr fontId="1" type="noConversion"/>
  </si>
  <si>
    <t>俏江南、京味楼</t>
    <phoneticPr fontId="1" type="noConversion"/>
  </si>
  <si>
    <t>前者在斜对面北边，后者在明苑酒店9楼，百盛东侧</t>
    <phoneticPr fontId="1" type="noConversion"/>
  </si>
  <si>
    <t>李康</t>
    <phoneticPr fontId="1" type="noConversion"/>
  </si>
  <si>
    <t>银行</t>
    <phoneticPr fontId="1" type="noConversion"/>
  </si>
  <si>
    <t>量化处</t>
    <phoneticPr fontId="1" type="noConversion"/>
  </si>
  <si>
    <t>张一然</t>
    <phoneticPr fontId="1" type="noConversion"/>
  </si>
  <si>
    <t>宏信证券</t>
  </si>
  <si>
    <t>肖金和</t>
  </si>
  <si>
    <t>张玉仿</t>
  </si>
  <si>
    <t>张雪静</t>
  </si>
  <si>
    <t>唐萤</t>
  </si>
  <si>
    <t>冯安铭</t>
  </si>
  <si>
    <t>熊鸿文</t>
  </si>
  <si>
    <t>李泉霖</t>
  </si>
  <si>
    <t>秦亮</t>
  </si>
  <si>
    <t>张潇潇</t>
  </si>
  <si>
    <t>周建光</t>
  </si>
  <si>
    <t>孙一明</t>
  </si>
  <si>
    <t>刘宇</t>
  </si>
  <si>
    <t>鸿文</t>
  </si>
  <si>
    <t>建光</t>
  </si>
  <si>
    <t>冯总</t>
    <phoneticPr fontId="1" type="noConversion"/>
  </si>
  <si>
    <t>煤炭、电力公用事业、电力设备新能源</t>
  </si>
  <si>
    <t>银行、地产、交通运输</t>
  </si>
  <si>
    <t>钢铁、有色、建筑建材</t>
  </si>
  <si>
    <t>机械设备、汽车、交运设备、轻工</t>
  </si>
  <si>
    <t>TMT（通信、计算机、电子、传媒）</t>
  </si>
  <si>
    <t>非银行金融</t>
  </si>
  <si>
    <t>010-82828899-88505</t>
  </si>
  <si>
    <t>010-82828899-88521</t>
  </si>
  <si>
    <t>010-82828899-8789</t>
  </si>
  <si>
    <t>010-82828899-88637</t>
  </si>
  <si>
    <t>010-82828899-88669</t>
  </si>
  <si>
    <t>010-82828899-88561</t>
  </si>
  <si>
    <t>010-82828899-88625</t>
  </si>
  <si>
    <t>010-82828899-88632</t>
  </si>
  <si>
    <t>010-82828899-8570</t>
  </si>
  <si>
    <t>010-82828899-8722</t>
  </si>
  <si>
    <t>010-82828899-8639</t>
  </si>
  <si>
    <t>010-82828899-8676</t>
  </si>
  <si>
    <t>xiaojh@abchinalife.cn</t>
  </si>
  <si>
    <t>zhangyufang66@gmail.com</t>
  </si>
  <si>
    <t>zhangxjzb@abchinalife.cn</t>
  </si>
  <si>
    <t>tangying@abchinalife.cn</t>
  </si>
  <si>
    <t>fengam@abchinalife.cn</t>
  </si>
  <si>
    <t>liql@abchinalife.cn</t>
  </si>
  <si>
    <t>zhoujg@abchinalife.cn</t>
  </si>
  <si>
    <t>sunym1@abchinalife.cn</t>
  </si>
  <si>
    <t>liuyu@abchinalife.cn</t>
  </si>
  <si>
    <t>wangdiz@abchinalife.cn</t>
  </si>
  <si>
    <t>qinliang@abchinalife.cn</t>
  </si>
  <si>
    <t>zhangxxz@abchinalife.cn</t>
  </si>
  <si>
    <t>唐萤</t>
    <phoneticPr fontId="1" type="noConversion"/>
  </si>
  <si>
    <t>朝阳区建国路108号海航实业大厦1101室</t>
  </si>
  <si>
    <t>金元自营</t>
    <phoneticPr fontId="1" type="noConversion"/>
  </si>
  <si>
    <t>周晴怡</t>
    <phoneticPr fontId="1" type="noConversion"/>
  </si>
  <si>
    <t>吕辉、吴楚、周晴怡、姜思达、陈奥林</t>
    <phoneticPr fontId="1" type="noConversion"/>
  </si>
  <si>
    <t>唐天树</t>
    <phoneticPr fontId="1" type="noConversion"/>
  </si>
  <si>
    <t>陈奥林</t>
    <phoneticPr fontId="1" type="noConversion"/>
  </si>
  <si>
    <t>高级副总裁</t>
    <phoneticPr fontId="1" type="noConversion"/>
  </si>
  <si>
    <t>北京交通大学，华泰证券资管</t>
    <phoneticPr fontId="1" type="noConversion"/>
  </si>
  <si>
    <t>010-88085570</t>
  </si>
  <si>
    <t>yuchuan3912@126.com</t>
    <phoneticPr fontId="1" type="noConversion"/>
  </si>
  <si>
    <t>赵菲</t>
    <phoneticPr fontId="1" type="noConversion"/>
  </si>
  <si>
    <t>向斐</t>
  </si>
  <si>
    <t>刘锐</t>
    <phoneticPr fontId="1" type="noConversion"/>
  </si>
  <si>
    <t>宏源自营</t>
    <phoneticPr fontId="1" type="noConversion"/>
  </si>
  <si>
    <t>宏源自营</t>
    <phoneticPr fontId="1" type="noConversion"/>
  </si>
  <si>
    <t>张玉川</t>
    <phoneticPr fontId="1" type="noConversion"/>
  </si>
  <si>
    <t>北京市西城区太平桥大街19号宏源证券6层</t>
    <phoneticPr fontId="1" type="noConversion"/>
  </si>
  <si>
    <t>百年人寿</t>
    <phoneticPr fontId="1" type="noConversion"/>
  </si>
  <si>
    <t>中邮人寿</t>
    <phoneticPr fontId="1" type="noConversion"/>
  </si>
  <si>
    <t>连莹</t>
  </si>
  <si>
    <t>崇南</t>
  </si>
  <si>
    <t>张志宏</t>
    <phoneticPr fontId="1" type="noConversion"/>
  </si>
  <si>
    <t>weilianying@hysec.com</t>
    <phoneticPr fontId="1" type="noConversion"/>
  </si>
  <si>
    <t>张玉川、高崇南、张志宏、王伟、魏连莹</t>
    <phoneticPr fontId="1" type="noConversion"/>
  </si>
  <si>
    <t>wubin@piccamc.com</t>
  </si>
  <si>
    <t>立新</t>
  </si>
  <si>
    <t>海淀区西三环北路87号国际财经中心D座14层</t>
    <phoneticPr fontId="1" type="noConversion"/>
  </si>
  <si>
    <t>李明</t>
    <phoneticPr fontId="1" type="noConversion"/>
  </si>
  <si>
    <t>方总</t>
    <phoneticPr fontId="1" type="noConversion"/>
  </si>
  <si>
    <t>百年人寿</t>
    <phoneticPr fontId="1" type="noConversion"/>
  </si>
  <si>
    <t>张媛</t>
    <phoneticPr fontId="1" type="noConversion"/>
  </si>
  <si>
    <t>西城区金融街甲3号金鼎大厦B座7层</t>
    <phoneticPr fontId="1" type="noConversion"/>
  </si>
  <si>
    <t>宇飞</t>
    <phoneticPr fontId="1" type="noConversion"/>
  </si>
  <si>
    <t>陈智</t>
    <phoneticPr fontId="1" type="noConversion"/>
  </si>
  <si>
    <t>华西自营</t>
    <phoneticPr fontId="1" type="noConversion"/>
  </si>
  <si>
    <t>孙峻</t>
    <phoneticPr fontId="1" type="noConversion"/>
  </si>
  <si>
    <t>深圳市福田区深南大道4001号时代金融中心18楼</t>
    <phoneticPr fontId="1" type="noConversion"/>
  </si>
  <si>
    <t>方明</t>
    <phoneticPr fontId="1" type="noConversion"/>
  </si>
  <si>
    <t>方明</t>
    <phoneticPr fontId="1" type="noConversion"/>
  </si>
  <si>
    <t>中邮人寿</t>
    <phoneticPr fontId="1" type="noConversion"/>
  </si>
  <si>
    <t>投资研究部</t>
    <phoneticPr fontId="1" type="noConversion"/>
  </si>
  <si>
    <t>基金投资处</t>
    <phoneticPr fontId="1" type="noConversion"/>
  </si>
  <si>
    <t>林小邨</t>
    <phoneticPr fontId="1" type="noConversion"/>
  </si>
  <si>
    <t>010-66582436</t>
    <phoneticPr fontId="1" type="noConversion"/>
  </si>
  <si>
    <t>linxc@sinosure.com.cn</t>
    <phoneticPr fontId="1" type="noConversion"/>
  </si>
  <si>
    <t>总经理助理</t>
    <phoneticPr fontId="1" type="noConversion"/>
  </si>
  <si>
    <t>wangdengyuan@xyzq.com.cn</t>
    <phoneticPr fontId="1" type="noConversion"/>
  </si>
  <si>
    <t>航天科技</t>
    <phoneticPr fontId="1" type="noConversion"/>
  </si>
  <si>
    <t>北京</t>
    <phoneticPr fontId="1" type="noConversion"/>
  </si>
  <si>
    <t>财务</t>
    <phoneticPr fontId="1" type="noConversion"/>
  </si>
  <si>
    <t>010-66498834</t>
    <phoneticPr fontId="1" type="noConversion"/>
  </si>
  <si>
    <t>西城区平安里西大街31号航天金融大厦7楼</t>
  </si>
  <si>
    <t>叶总</t>
    <phoneticPr fontId="1" type="noConversion"/>
  </si>
  <si>
    <t>王喆</t>
    <phoneticPr fontId="1" type="noConversion"/>
  </si>
  <si>
    <t>叶剑峰</t>
    <phoneticPr fontId="1" type="noConversion"/>
  </si>
  <si>
    <t>唐晓辉</t>
    <phoneticPr fontId="1" type="noConversion"/>
  </si>
  <si>
    <t xml:space="preserve">寓寒 </t>
  </si>
  <si>
    <t>大消费组</t>
    <phoneticPr fontId="1" type="noConversion"/>
  </si>
  <si>
    <t>中国信保</t>
    <phoneticPr fontId="1" type="noConversion"/>
  </si>
  <si>
    <t>中国出口信用保险公司</t>
    <phoneticPr fontId="1" type="noConversion"/>
  </si>
  <si>
    <t>杨琛</t>
  </si>
  <si>
    <t>余喜洋</t>
    <phoneticPr fontId="1" type="noConversion"/>
  </si>
  <si>
    <t>荣膺</t>
    <phoneticPr fontId="1" type="noConversion"/>
  </si>
  <si>
    <t>010-88066251</t>
    <phoneticPr fontId="1" type="noConversion"/>
  </si>
  <si>
    <t>lij@chinaamc.com</t>
    <phoneticPr fontId="4" type="noConversion"/>
  </si>
  <si>
    <t>中科大、华师大</t>
    <phoneticPr fontId="1" type="noConversion"/>
  </si>
  <si>
    <t>阳峰</t>
  </si>
  <si>
    <t>gaoyw03@taikangamc.com.cn</t>
  </si>
  <si>
    <t>chenyg01@taikangamc.com.cn</t>
  </si>
  <si>
    <t>fangyuan01@taikangamc.com.cn</t>
  </si>
  <si>
    <t>010-66295821</t>
    <phoneticPr fontId="1" type="noConversion"/>
  </si>
  <si>
    <t>liuzg@orient-fund.com</t>
    <phoneticPr fontId="1" type="noConversion"/>
  </si>
  <si>
    <t>010-59949217</t>
  </si>
  <si>
    <t>huangjf002@ulic.com.cn</t>
  </si>
  <si>
    <t>杨婷</t>
  </si>
  <si>
    <t>丰汇投资</t>
    <phoneticPr fontId="1" type="noConversion"/>
  </si>
  <si>
    <t>西藏丰汇投资管理有限公司</t>
    <phoneticPr fontId="1" type="noConversion"/>
  </si>
  <si>
    <t>范燕萍</t>
    <phoneticPr fontId="1" type="noConversion"/>
  </si>
  <si>
    <t>李会忠</t>
    <phoneticPr fontId="1" type="noConversion"/>
  </si>
  <si>
    <t>徐鹏</t>
    <phoneticPr fontId="1" type="noConversion"/>
  </si>
  <si>
    <t>tao.hu@juniorchina.com</t>
    <phoneticPr fontId="1" type="noConversion"/>
  </si>
  <si>
    <t>长江资管</t>
    <phoneticPr fontId="1" type="noConversion"/>
  </si>
  <si>
    <t>武汉</t>
    <phoneticPr fontId="1" type="noConversion"/>
  </si>
  <si>
    <t>yuxy@xyfunds.com.cn</t>
  </si>
  <si>
    <t>110102197305082330</t>
    <phoneticPr fontId="1" type="noConversion"/>
  </si>
  <si>
    <t>420625197706161034　</t>
  </si>
  <si>
    <t>420104197007122010</t>
    <phoneticPr fontId="1" type="noConversion"/>
  </si>
  <si>
    <t>21010219830427155X</t>
  </si>
  <si>
    <t>重庆市北碚区</t>
    <phoneticPr fontId="1" type="noConversion"/>
  </si>
  <si>
    <t>120104198211182137</t>
  </si>
  <si>
    <t>天津市南开区</t>
    <phoneticPr fontId="1" type="noConversion"/>
  </si>
  <si>
    <t>美国</t>
    <phoneticPr fontId="1" type="noConversion"/>
  </si>
  <si>
    <t>450521198210058753</t>
  </si>
  <si>
    <t>432522198204054056</t>
    <phoneticPr fontId="1" type="noConversion"/>
  </si>
  <si>
    <t>湖南省娄底地区双峰县</t>
    <phoneticPr fontId="1" type="noConversion"/>
  </si>
  <si>
    <t>广州市天河区珠江新城珠江东路30号广州银行大厦42楼</t>
    <phoneticPr fontId="1" type="noConversion"/>
  </si>
  <si>
    <t>天河区珠江新城珠江东路30号广州银行大厦42楼</t>
  </si>
  <si>
    <t>lihj@clamc.com</t>
    <phoneticPr fontId="1" type="noConversion"/>
  </si>
  <si>
    <t>010-84619343</t>
    <phoneticPr fontId="1" type="noConversion"/>
  </si>
  <si>
    <t>021-38505868</t>
    <phoneticPr fontId="1" type="noConversion"/>
  </si>
  <si>
    <t>021-38505863</t>
    <phoneticPr fontId="1" type="noConversion"/>
  </si>
  <si>
    <t>中金所</t>
    <phoneticPr fontId="1" type="noConversion"/>
  </si>
  <si>
    <t>江海证券</t>
  </si>
  <si>
    <t>太平洋证券</t>
  </si>
  <si>
    <t>英大证券</t>
  </si>
  <si>
    <t>开源证券</t>
  </si>
  <si>
    <t>刘志刚</t>
    <phoneticPr fontId="1" type="noConversion"/>
  </si>
  <si>
    <t>张霁、郭骁、温胜普</t>
    <phoneticPr fontId="1" type="noConversion"/>
  </si>
  <si>
    <t>陈亮华、何志才、杨以楼</t>
    <phoneticPr fontId="1" type="noConversion"/>
  </si>
  <si>
    <t>谢江</t>
    <phoneticPr fontId="1" type="noConversion"/>
  </si>
  <si>
    <t>徐宜宜、周金科</t>
    <phoneticPr fontId="1" type="noConversion"/>
  </si>
  <si>
    <t>冒浩、黄志钢</t>
    <phoneticPr fontId="1" type="noConversion"/>
  </si>
  <si>
    <t>宓利</t>
    <phoneticPr fontId="1" type="noConversion"/>
  </si>
  <si>
    <t>杨成</t>
    <phoneticPr fontId="1" type="noConversion"/>
  </si>
  <si>
    <t>谢江</t>
    <phoneticPr fontId="1" type="noConversion"/>
  </si>
  <si>
    <t>陈炜常、杜哲、余颖波</t>
    <phoneticPr fontId="1" type="noConversion"/>
  </si>
  <si>
    <t>许文坤、陈彦锟</t>
    <phoneticPr fontId="1" type="noConversion"/>
  </si>
  <si>
    <t>苏炜煊</t>
    <phoneticPr fontId="1" type="noConversion"/>
  </si>
  <si>
    <t>胡刚</t>
  </si>
  <si>
    <t>肖明</t>
  </si>
  <si>
    <t>高怡暄</t>
  </si>
  <si>
    <t>徐朝晖</t>
  </si>
  <si>
    <t>杨广伟</t>
  </si>
  <si>
    <t>范红宇</t>
  </si>
  <si>
    <t>石则琪</t>
  </si>
  <si>
    <t>田志</t>
  </si>
  <si>
    <t>卞曙光</t>
  </si>
  <si>
    <t>李剑</t>
  </si>
  <si>
    <t>邹达</t>
  </si>
  <si>
    <t>徐建兵</t>
  </si>
  <si>
    <t>刘锐</t>
  </si>
  <si>
    <t>刘娜</t>
  </si>
  <si>
    <t>高总</t>
    <phoneticPr fontId="1" type="noConversion"/>
  </si>
  <si>
    <t>天马资产</t>
    <phoneticPr fontId="1" type="noConversion"/>
  </si>
  <si>
    <t>aclzhou@gmail.com</t>
  </si>
  <si>
    <t>李俊</t>
    <phoneticPr fontId="1" type="noConversion"/>
  </si>
  <si>
    <t>黄军峰</t>
    <phoneticPr fontId="1" type="noConversion"/>
  </si>
  <si>
    <t>www.ydamc.com</t>
    <phoneticPr fontId="1" type="noConversion"/>
  </si>
  <si>
    <t>彭海林</t>
    <phoneticPr fontId="1" type="noConversion"/>
  </si>
  <si>
    <t>彭海林</t>
    <phoneticPr fontId="1" type="noConversion"/>
  </si>
  <si>
    <t>刘文希</t>
    <phoneticPr fontId="1" type="noConversion"/>
  </si>
  <si>
    <t>券商联系人（订会议室）</t>
    <phoneticPr fontId="1" type="noConversion"/>
  </si>
  <si>
    <t>郑伟山（看基金）</t>
    <phoneticPr fontId="1" type="noConversion"/>
  </si>
  <si>
    <t>赵晓庆</t>
    <phoneticPr fontId="1" type="noConversion"/>
  </si>
  <si>
    <t>shiyanjun@ab-insurance.com</t>
  </si>
  <si>
    <t>史砚君</t>
    <phoneticPr fontId="1" type="noConversion"/>
  </si>
  <si>
    <t>王德全</t>
    <phoneticPr fontId="1" type="noConversion"/>
  </si>
  <si>
    <t>庞世恩</t>
    <phoneticPr fontId="1" type="noConversion"/>
  </si>
  <si>
    <t>朝阳区小营路10号阳明国际公寓A座17E</t>
    <phoneticPr fontId="1" type="noConversion"/>
  </si>
  <si>
    <t>庄皓亮</t>
    <phoneticPr fontId="1" type="noConversion"/>
  </si>
  <si>
    <t>皓亮</t>
    <phoneticPr fontId="1" type="noConversion"/>
  </si>
  <si>
    <t>生命人寿</t>
    <phoneticPr fontId="1" type="noConversion"/>
  </si>
  <si>
    <t>徐鹏、肖妙</t>
    <phoneticPr fontId="1" type="noConversion"/>
  </si>
  <si>
    <t>王雯珺</t>
    <phoneticPr fontId="1" type="noConversion"/>
  </si>
  <si>
    <t>yangzhicheng@cramc.cn</t>
    <phoneticPr fontId="1" type="noConversion"/>
  </si>
  <si>
    <t>昆仑人寿</t>
    <phoneticPr fontId="1" type="noConversion"/>
  </si>
  <si>
    <t>北京</t>
    <phoneticPr fontId="1" type="noConversion"/>
  </si>
  <si>
    <t>保险</t>
    <phoneticPr fontId="1" type="noConversion"/>
  </si>
  <si>
    <t>010-60836175</t>
    <phoneticPr fontId="1" type="noConversion"/>
  </si>
  <si>
    <t>quj@citics.com</t>
    <phoneticPr fontId="1" type="noConversion"/>
  </si>
  <si>
    <t>卫少峰、钟鸣、朱宝臣</t>
    <phoneticPr fontId="1" type="noConversion"/>
  </si>
  <si>
    <t>朝阳区朝阳公园路19号佳隆国际大厦8层</t>
    <phoneticPr fontId="1" type="noConversion"/>
  </si>
  <si>
    <t>韩辰尧</t>
    <phoneticPr fontId="1" type="noConversion"/>
  </si>
  <si>
    <t>军庆</t>
  </si>
  <si>
    <t>tanky@3wfund.com</t>
  </si>
  <si>
    <t>zhenghy@ebscn.com</t>
  </si>
  <si>
    <t>副总经理</t>
    <phoneticPr fontId="1" type="noConversion"/>
  </si>
  <si>
    <t>刘世军</t>
    <phoneticPr fontId="1" type="noConversion"/>
  </si>
  <si>
    <t>liusj@efunds.com.cn</t>
    <phoneticPr fontId="1" type="noConversion"/>
  </si>
  <si>
    <t>衍生品部</t>
    <phoneticPr fontId="1" type="noConversion"/>
  </si>
  <si>
    <t>杨钤雯</t>
    <phoneticPr fontId="1" type="noConversion"/>
  </si>
  <si>
    <t>VP</t>
    <phoneticPr fontId="1" type="noConversion"/>
  </si>
  <si>
    <t>曲径</t>
    <phoneticPr fontId="1" type="noConversion"/>
  </si>
  <si>
    <t>SVP</t>
    <phoneticPr fontId="1" type="noConversion"/>
  </si>
  <si>
    <t>小超</t>
  </si>
  <si>
    <t>杨晓杰</t>
    <phoneticPr fontId="1" type="noConversion"/>
  </si>
  <si>
    <t>冶丹</t>
  </si>
  <si>
    <t>谢志存</t>
    <phoneticPr fontId="1" type="noConversion"/>
  </si>
  <si>
    <t>黄军峰</t>
    <phoneticPr fontId="1" type="noConversion"/>
  </si>
  <si>
    <t>刘锐、田林蔚、吕杰勇、曲径、王睿</t>
    <phoneticPr fontId="1" type="noConversion"/>
  </si>
  <si>
    <t>PCA Inv.</t>
    <phoneticPr fontId="1" type="noConversion"/>
  </si>
  <si>
    <t>陈泽浩、邹倚天</t>
    <phoneticPr fontId="1" type="noConversion"/>
  </si>
  <si>
    <t>北京市朝阳区亮马桥路甲40号二十一世纪大厦B座409-412</t>
    <phoneticPr fontId="1" type="noConversion"/>
  </si>
  <si>
    <t>A股选股对冲</t>
    <phoneticPr fontId="1" type="noConversion"/>
  </si>
  <si>
    <t>哈图</t>
    <phoneticPr fontId="1" type="noConversion"/>
  </si>
  <si>
    <t>元庆</t>
  </si>
  <si>
    <t>哈总</t>
    <phoneticPr fontId="1" type="noConversion"/>
  </si>
  <si>
    <t>孙同尧</t>
    <phoneticPr fontId="1" type="noConversion"/>
  </si>
  <si>
    <t>夏洪彬</t>
    <phoneticPr fontId="1" type="noConversion"/>
  </si>
  <si>
    <t>上海</t>
    <phoneticPr fontId="1" type="noConversion"/>
  </si>
  <si>
    <t>谢兵</t>
    <phoneticPr fontId="1" type="noConversion"/>
  </si>
  <si>
    <t>宋总</t>
    <phoneticPr fontId="1" type="noConversion"/>
  </si>
  <si>
    <t>许锬、胡宇坤</t>
    <phoneticPr fontId="1" type="noConversion"/>
  </si>
  <si>
    <t>天风自营</t>
    <phoneticPr fontId="1" type="noConversion"/>
  </si>
  <si>
    <t>walker02@163.com</t>
  </si>
  <si>
    <t>郭智</t>
  </si>
  <si>
    <t>方杰</t>
  </si>
  <si>
    <t>施军义</t>
  </si>
  <si>
    <t>方杰</t>
    <phoneticPr fontId="1" type="noConversion"/>
  </si>
  <si>
    <t>徐晶鑫</t>
    <phoneticPr fontId="1" type="noConversion"/>
  </si>
  <si>
    <t>晶鑫</t>
  </si>
  <si>
    <t>王德全</t>
    <phoneticPr fontId="1" type="noConversion"/>
  </si>
  <si>
    <t>北京市西城区太平桥大街19号宏源证券大厦6层</t>
    <phoneticPr fontId="1" type="noConversion"/>
  </si>
  <si>
    <t>www.hysec.com</t>
    <phoneticPr fontId="1" type="noConversion"/>
  </si>
  <si>
    <t>袁英杰</t>
    <phoneticPr fontId="1" type="noConversion"/>
  </si>
  <si>
    <t>高级分析师</t>
    <phoneticPr fontId="1" type="noConversion"/>
  </si>
  <si>
    <t>承启</t>
    <phoneticPr fontId="1" type="noConversion"/>
  </si>
  <si>
    <t>赵杰</t>
    <phoneticPr fontId="1" type="noConversion"/>
  </si>
  <si>
    <t>华博士</t>
    <phoneticPr fontId="1" type="noConversion"/>
  </si>
  <si>
    <t>cheng.gang.cn@hotmail.com</t>
    <phoneticPr fontId="1" type="noConversion"/>
  </si>
  <si>
    <t>caidl@tsasset.com</t>
    <phoneticPr fontId="1" type="noConversion"/>
  </si>
  <si>
    <t>通晟资产</t>
    <phoneticPr fontId="1" type="noConversion"/>
  </si>
  <si>
    <t>郑博士</t>
    <phoneticPr fontId="1" type="noConversion"/>
  </si>
  <si>
    <t>潘莉</t>
  </si>
  <si>
    <t>杜昊鹏</t>
  </si>
  <si>
    <t>昊鹏</t>
    <phoneticPr fontId="1" type="noConversion"/>
  </si>
  <si>
    <t>panl@hsfund.com</t>
  </si>
  <si>
    <t>duhp@hsfund.com</t>
  </si>
  <si>
    <t>wenzy@hsfund.com</t>
    <phoneticPr fontId="1" type="noConversion"/>
  </si>
  <si>
    <t>艺霖</t>
  </si>
  <si>
    <t>浦东新区世纪大道1600号陆家嘴商务广场27楼11室</t>
    <phoneticPr fontId="1" type="noConversion"/>
  </si>
  <si>
    <t>鼎锋资产</t>
    <phoneticPr fontId="1" type="noConversion"/>
  </si>
  <si>
    <t>浦东新区福山路500号城建国际中心7层</t>
    <phoneticPr fontId="1" type="noConversion"/>
  </si>
  <si>
    <t>021-20376868-8802</t>
  </si>
  <si>
    <t xml:space="preserve">浦东新区国金中心汇丰银行大楼17楼 </t>
    <phoneticPr fontId="1" type="noConversion"/>
  </si>
  <si>
    <t>史斌</t>
    <phoneticPr fontId="1" type="noConversion"/>
  </si>
  <si>
    <t>王振州</t>
    <phoneticPr fontId="1" type="noConversion"/>
  </si>
  <si>
    <t>上海市浦东新区世纪大道8号国金中心二期17层</t>
    <phoneticPr fontId="1" type="noConversion"/>
  </si>
  <si>
    <t>王跃华、王颖、崔长峰、陆俣</t>
    <phoneticPr fontId="1" type="noConversion"/>
  </si>
  <si>
    <t>长峰</t>
    <phoneticPr fontId="1" type="noConversion"/>
  </si>
  <si>
    <t>蒋学</t>
    <phoneticPr fontId="1" type="noConversion"/>
  </si>
  <si>
    <t>六禾投资</t>
    <phoneticPr fontId="1" type="noConversion"/>
  </si>
  <si>
    <t>上海市浦东新区芳甸路1155号嘉里城办公楼3702室</t>
    <phoneticPr fontId="1" type="noConversion"/>
  </si>
  <si>
    <t>zhaolj@liuhecapital.com</t>
    <phoneticPr fontId="1" type="noConversion"/>
  </si>
  <si>
    <t>投资经理，博士</t>
    <phoneticPr fontId="1" type="noConversion"/>
  </si>
  <si>
    <t>021-20333301</t>
    <phoneticPr fontId="1" type="noConversion"/>
  </si>
  <si>
    <t>021-20333267</t>
    <phoneticPr fontId="1" type="noConversion"/>
  </si>
  <si>
    <t>证大投资</t>
    <phoneticPr fontId="1" type="noConversion"/>
  </si>
  <si>
    <t>量化策略部</t>
    <phoneticPr fontId="1" type="noConversion"/>
  </si>
  <si>
    <t>aihe@zendai.com.cn</t>
    <phoneticPr fontId="1" type="noConversion"/>
  </si>
  <si>
    <t>复旦统计系</t>
    <phoneticPr fontId="1" type="noConversion"/>
  </si>
  <si>
    <t>量化投资经理</t>
    <phoneticPr fontId="1" type="noConversion"/>
  </si>
  <si>
    <t>lz@longone.com.cn</t>
    <phoneticPr fontId="1" type="noConversion"/>
  </si>
  <si>
    <t>雷颖瑶</t>
    <phoneticPr fontId="1" type="noConversion"/>
  </si>
  <si>
    <t>六禾投资</t>
    <phoneticPr fontId="1" type="noConversion"/>
  </si>
  <si>
    <t>上海</t>
    <phoneticPr fontId="1" type="noConversion"/>
  </si>
  <si>
    <t>私募</t>
    <phoneticPr fontId="1" type="noConversion"/>
  </si>
  <si>
    <t>韩立</t>
    <phoneticPr fontId="1" type="noConversion"/>
  </si>
  <si>
    <t>fangming@aeonlife.com.cn</t>
  </si>
  <si>
    <t>刘欣</t>
    <phoneticPr fontId="1" type="noConversion"/>
  </si>
  <si>
    <t>北京市西城区金融大街11号中国再保险大厦8层</t>
    <phoneticPr fontId="1" type="noConversion"/>
  </si>
  <si>
    <t>刘洋</t>
    <phoneticPr fontId="1" type="noConversion"/>
  </si>
  <si>
    <t>洪霏丽</t>
    <phoneticPr fontId="1" type="noConversion"/>
  </si>
  <si>
    <t>王明兰</t>
    <phoneticPr fontId="1" type="noConversion"/>
  </si>
  <si>
    <t>彩瑞投资</t>
    <phoneticPr fontId="1" type="noConversion"/>
  </si>
  <si>
    <t>cr_im_fsh@163.com</t>
    <phoneticPr fontId="1" type="noConversion"/>
  </si>
  <si>
    <t>彩瑞投资</t>
    <phoneticPr fontId="1" type="noConversion"/>
  </si>
  <si>
    <t>王明兰</t>
    <phoneticPr fontId="1" type="noConversion"/>
  </si>
  <si>
    <t>上海市四川北路859号中信广场23楼</t>
    <phoneticPr fontId="1" type="noConversion"/>
  </si>
  <si>
    <t>www.shanghaicherry.com</t>
    <phoneticPr fontId="1" type="noConversion"/>
  </si>
  <si>
    <t>ying.xiong@sinolifeamc.com</t>
  </si>
  <si>
    <t>cheng.han@bocim.com</t>
  </si>
  <si>
    <t>shan.ming.guan@hsbcjt.cn</t>
  </si>
  <si>
    <t>rex.z.he@hsbcjt.cn</t>
  </si>
  <si>
    <t>zhangyifeng@lombardachina.com</t>
  </si>
  <si>
    <t>a_nan2000@sina.com</t>
  </si>
  <si>
    <t>证大投资</t>
    <phoneticPr fontId="1" type="noConversion"/>
  </si>
  <si>
    <t>上海</t>
    <phoneticPr fontId="1" type="noConversion"/>
  </si>
  <si>
    <t>私募</t>
    <phoneticPr fontId="1" type="noConversion"/>
  </si>
  <si>
    <t>艾贺</t>
    <phoneticPr fontId="1" type="noConversion"/>
  </si>
  <si>
    <t>艾贺</t>
    <phoneticPr fontId="1" type="noConversion"/>
  </si>
  <si>
    <t>姜涛、赵菲</t>
    <phoneticPr fontId="1" type="noConversion"/>
  </si>
  <si>
    <t>荣忞</t>
    <phoneticPr fontId="1" type="noConversion"/>
  </si>
  <si>
    <t>鐍方</t>
  </si>
  <si>
    <t>北京大学数学系06级</t>
    <phoneticPr fontId="1" type="noConversion"/>
  </si>
  <si>
    <t>zhang.xinwu@icbccs.com.cn</t>
    <phoneticPr fontId="1" type="noConversion"/>
  </si>
  <si>
    <t>rong.min@icbccs.com.cn</t>
    <phoneticPr fontId="1" type="noConversion"/>
  </si>
  <si>
    <r>
      <rPr>
        <b/>
        <sz val="12"/>
        <color theme="0"/>
        <rFont val="华文细黑"/>
        <family val="3"/>
        <charset val="134"/>
      </rPr>
      <t>航班信息</t>
    </r>
    <phoneticPr fontId="1" type="noConversion"/>
  </si>
  <si>
    <t>郑博阳</t>
    <phoneticPr fontId="1" type="noConversion"/>
  </si>
  <si>
    <t>新娜</t>
    <phoneticPr fontId="1" type="noConversion"/>
  </si>
  <si>
    <t>新星</t>
    <phoneticPr fontId="1" type="noConversion"/>
  </si>
  <si>
    <t>wangxx99@taikangamc.com.cn</t>
    <phoneticPr fontId="1" type="noConversion"/>
  </si>
  <si>
    <t>zhaoxn01@taikangamc.com.cn</t>
    <phoneticPr fontId="1" type="noConversion"/>
  </si>
  <si>
    <t>郭颖</t>
  </si>
  <si>
    <t>郭颖</t>
    <phoneticPr fontId="1" type="noConversion"/>
  </si>
  <si>
    <t>张程</t>
  </si>
  <si>
    <t>梁红丽</t>
    <phoneticPr fontId="1" type="noConversion"/>
  </si>
  <si>
    <t>梁总</t>
    <phoneticPr fontId="1" type="noConversion"/>
  </si>
  <si>
    <t>0755-22381802</t>
    <phoneticPr fontId="1" type="noConversion"/>
  </si>
  <si>
    <t>lianghl@invescogreatwall.com</t>
    <phoneticPr fontId="1" type="noConversion"/>
  </si>
  <si>
    <t>甄峰</t>
    <phoneticPr fontId="1" type="noConversion"/>
  </si>
  <si>
    <t>第三方投资部</t>
    <phoneticPr fontId="1" type="noConversion"/>
  </si>
  <si>
    <t>李梦一</t>
    <phoneticPr fontId="1" type="noConversion"/>
  </si>
  <si>
    <t>梦一</t>
  </si>
  <si>
    <t>胡换录</t>
    <phoneticPr fontId="1" type="noConversion"/>
  </si>
  <si>
    <t>郑荆璞</t>
    <phoneticPr fontId="1" type="noConversion"/>
  </si>
  <si>
    <t>010-63213324</t>
    <phoneticPr fontId="1" type="noConversion"/>
  </si>
  <si>
    <t>zhengjp@efunds.com.cn</t>
    <phoneticPr fontId="1" type="noConversion"/>
  </si>
  <si>
    <t>西城区金融街20号航宇大厦B座8层</t>
    <phoneticPr fontId="1" type="noConversion"/>
  </si>
  <si>
    <t>张戈</t>
    <phoneticPr fontId="1" type="noConversion"/>
  </si>
  <si>
    <t>孙亮亮</t>
    <phoneticPr fontId="1" type="noConversion"/>
  </si>
  <si>
    <t>李微</t>
  </si>
  <si>
    <t>李微</t>
    <phoneticPr fontId="1" type="noConversion"/>
  </si>
  <si>
    <t>010-68856974</t>
    <phoneticPr fontId="1" type="noConversion"/>
  </si>
  <si>
    <t>010-83571987</t>
  </si>
  <si>
    <t>李峰</t>
  </si>
  <si>
    <t>李峰</t>
    <phoneticPr fontId="1" type="noConversion"/>
  </si>
  <si>
    <t>010-66228279</t>
    <phoneticPr fontId="1" type="noConversion"/>
  </si>
  <si>
    <t>东城区东四十条东直门南大街11号中汇广场A座16层</t>
  </si>
  <si>
    <t>张生</t>
    <phoneticPr fontId="1" type="noConversion"/>
  </si>
  <si>
    <t>010-56759397</t>
    <phoneticPr fontId="1" type="noConversion"/>
  </si>
  <si>
    <t>张笑天</t>
    <phoneticPr fontId="1" type="noConversion"/>
  </si>
  <si>
    <t>zhangxt@chinaamc.com</t>
  </si>
  <si>
    <t>单金萍</t>
    <phoneticPr fontId="1" type="noConversion"/>
  </si>
  <si>
    <t>shanjp@jsfund.cn</t>
  </si>
  <si>
    <t>文军</t>
  </si>
  <si>
    <t>yaowj@jsfund.cn</t>
  </si>
  <si>
    <t>010-82295160-303</t>
    <phoneticPr fontId="1" type="noConversion"/>
  </si>
  <si>
    <t>jiangjl@postfund.com.cn</t>
  </si>
  <si>
    <t>风控部</t>
    <phoneticPr fontId="1" type="noConversion"/>
  </si>
  <si>
    <t>wang-yf06@163.com</t>
  </si>
  <si>
    <t>北京大学经济研究中心</t>
    <phoneticPr fontId="1" type="noConversion"/>
  </si>
  <si>
    <t>浦东新区福山路450号新天国际大厦24层</t>
  </si>
  <si>
    <t>家富</t>
  </si>
  <si>
    <t>陈洁琼</t>
    <phoneticPr fontId="1" type="noConversion"/>
  </si>
  <si>
    <t>洁琼</t>
  </si>
  <si>
    <t>010-68038268</t>
    <phoneticPr fontId="1" type="noConversion"/>
  </si>
  <si>
    <t>凯世富乐</t>
    <phoneticPr fontId="1" type="noConversion"/>
  </si>
  <si>
    <t>北京凯世富乐投资有限公司</t>
    <phoneticPr fontId="1" type="noConversion"/>
  </si>
  <si>
    <t>Beijing CshFlowCap Co., Ltd</t>
    <phoneticPr fontId="1" type="noConversion"/>
  </si>
  <si>
    <t>www.cashflowcap.com</t>
    <phoneticPr fontId="1" type="noConversion"/>
  </si>
  <si>
    <t>叶萌</t>
  </si>
  <si>
    <t>yemeng@epf.com.cn</t>
  </si>
  <si>
    <t>zhengweishan-ghq@sinosig.com</t>
    <phoneticPr fontId="1" type="noConversion"/>
  </si>
  <si>
    <t>yanglin-ghq@sinosig.com</t>
    <phoneticPr fontId="1" type="noConversion"/>
  </si>
  <si>
    <t>证券投资部</t>
    <phoneticPr fontId="1" type="noConversion"/>
  </si>
  <si>
    <t>021-60958365</t>
    <phoneticPr fontId="1" type="noConversion"/>
  </si>
  <si>
    <t>希曦</t>
    <phoneticPr fontId="1" type="noConversion"/>
  </si>
  <si>
    <t>股票分析师</t>
    <phoneticPr fontId="1" type="noConversion"/>
  </si>
  <si>
    <t>徐益鋆</t>
    <phoneticPr fontId="1" type="noConversion"/>
  </si>
  <si>
    <t>益鋆</t>
  </si>
  <si>
    <t>021-68886829</t>
    <phoneticPr fontId="1" type="noConversion"/>
  </si>
  <si>
    <t>xuyijun@ctfund.com</t>
    <phoneticPr fontId="1" type="noConversion"/>
  </si>
  <si>
    <t>颖波</t>
  </si>
  <si>
    <t>高级数量分析师</t>
    <phoneticPr fontId="1" type="noConversion"/>
  </si>
  <si>
    <t>左总</t>
    <phoneticPr fontId="1" type="noConversion"/>
  </si>
  <si>
    <t>博道投资</t>
    <phoneticPr fontId="1" type="noConversion"/>
  </si>
  <si>
    <t>上海市浦东新区福山路500号城建国际中心1601</t>
    <phoneticPr fontId="1" type="noConversion"/>
  </si>
  <si>
    <t>上海市虹口区吴淞路218号宝矿大厦2701室</t>
    <phoneticPr fontId="1" type="noConversion"/>
  </si>
  <si>
    <t>博道投资</t>
    <phoneticPr fontId="1" type="noConversion"/>
  </si>
  <si>
    <t>上海</t>
    <phoneticPr fontId="1" type="noConversion"/>
  </si>
  <si>
    <t>私募</t>
    <phoneticPr fontId="1" type="noConversion"/>
  </si>
  <si>
    <t>华安资管</t>
    <phoneticPr fontId="1" type="noConversion"/>
  </si>
  <si>
    <t>资管</t>
    <phoneticPr fontId="1" type="noConversion"/>
  </si>
  <si>
    <t>李庆科</t>
    <phoneticPr fontId="1" type="noConversion"/>
  </si>
  <si>
    <t>中原英石</t>
    <phoneticPr fontId="1" type="noConversion"/>
  </si>
  <si>
    <t xml:space="preserve">021-38556623 </t>
    <phoneticPr fontId="1" type="noConversion"/>
  </si>
  <si>
    <t>jiangsong@acfund.com.cn</t>
  </si>
  <si>
    <t>jiangsongphd@126.com</t>
  </si>
  <si>
    <t>孙艳</t>
    <phoneticPr fontId="1" type="noConversion"/>
  </si>
  <si>
    <t>中原英石</t>
    <phoneticPr fontId="1" type="noConversion"/>
  </si>
  <si>
    <t>上海市浦东新区花园石桥路33号花旗集团大厦1708室</t>
    <phoneticPr fontId="1" type="noConversion"/>
  </si>
  <si>
    <t>www.acfund.com.cn</t>
    <phoneticPr fontId="1" type="noConversion"/>
  </si>
  <si>
    <t>罗潇</t>
    <phoneticPr fontId="1" type="noConversion"/>
  </si>
  <si>
    <t>黎明</t>
    <phoneticPr fontId="1" type="noConversion"/>
  </si>
  <si>
    <t>黎总</t>
    <phoneticPr fontId="1" type="noConversion"/>
  </si>
  <si>
    <t>刘依明</t>
    <phoneticPr fontId="1" type="noConversion"/>
  </si>
  <si>
    <t>fanxt@cjsc.com</t>
  </si>
  <si>
    <t>lijw@cjsc.com</t>
  </si>
  <si>
    <t>wudan2@cjsc.com</t>
  </si>
  <si>
    <t>qinct@cjsc.com</t>
  </si>
  <si>
    <t>qinyao@cjsc.com</t>
  </si>
  <si>
    <t>zhuanghl@cjsc.com</t>
  </si>
  <si>
    <t>wangxr@cjsc.com</t>
  </si>
  <si>
    <t>liufg@cjsc.com</t>
  </si>
  <si>
    <t>hecm@cjsc.com</t>
  </si>
  <si>
    <t>zhouxz@cjsc.com</t>
  </si>
  <si>
    <t>Biansg@cjsc.com</t>
  </si>
  <si>
    <t>fanhy@cjsc.com</t>
  </si>
  <si>
    <t>gaoyx@cjsc.com</t>
  </si>
  <si>
    <t>hugang@cjsc.com</t>
  </si>
  <si>
    <t>lijian@cjsc.com</t>
  </si>
  <si>
    <t>liuna@cjsc.com</t>
  </si>
  <si>
    <t>liurui@cjsc.com</t>
  </si>
  <si>
    <t>shizq@cjsc.com</t>
  </si>
  <si>
    <t>tianzhi@cjsc.com</t>
  </si>
  <si>
    <t>xiaoming@cjsc.com</t>
  </si>
  <si>
    <t>xuzh@cjsc.com</t>
  </si>
  <si>
    <t>xujb@cjsc.com</t>
  </si>
  <si>
    <t>Yanggw@cjsc.com</t>
  </si>
  <si>
    <t>zouda@cjsc.com</t>
  </si>
  <si>
    <t>海淀区西直门北大街60号首钢国际大厦5层</t>
    <phoneticPr fontId="1" type="noConversion"/>
  </si>
  <si>
    <t>沙川</t>
  </si>
  <si>
    <t>沙川</t>
    <phoneticPr fontId="1" type="noConversion"/>
  </si>
  <si>
    <t>安娜</t>
    <phoneticPr fontId="1" type="noConversion"/>
  </si>
  <si>
    <t>宗庭</t>
  </si>
  <si>
    <t>0755-82026827</t>
    <phoneticPr fontId="1" type="noConversion"/>
  </si>
  <si>
    <t>caoli@china-invs.cn</t>
    <phoneticPr fontId="1" type="noConversion"/>
  </si>
  <si>
    <t>李学峰</t>
    <phoneticPr fontId="1" type="noConversion"/>
  </si>
  <si>
    <t>西藏德传</t>
  </si>
  <si>
    <t>jgcdoctor@gmail.com</t>
  </si>
  <si>
    <t>王霖</t>
  </si>
  <si>
    <t>宋娇娇</t>
  </si>
  <si>
    <t>施建华</t>
  </si>
  <si>
    <t>范青</t>
  </si>
  <si>
    <t>丁良春</t>
  </si>
  <si>
    <t>苪磊</t>
  </si>
  <si>
    <t>宗源</t>
  </si>
  <si>
    <t>小雪</t>
  </si>
  <si>
    <t>量化分析师</t>
  </si>
  <si>
    <t>青骓投资</t>
  </si>
  <si>
    <t>量化对冲部</t>
  </si>
  <si>
    <t>高级量化分析师</t>
  </si>
  <si>
    <t>沈博</t>
  </si>
  <si>
    <t>湉悦</t>
  </si>
  <si>
    <t>邵晨</t>
  </si>
  <si>
    <t>方竞</t>
  </si>
  <si>
    <t>张晓君</t>
  </si>
  <si>
    <t>仙童投资</t>
  </si>
  <si>
    <t>fairchild001@aliyun.com</t>
  </si>
  <si>
    <t>依凌</t>
  </si>
  <si>
    <t>罗丽莎</t>
  </si>
  <si>
    <t>丽莎</t>
  </si>
  <si>
    <t>021-61035211</t>
  </si>
  <si>
    <t>021-20361833</t>
  </si>
  <si>
    <t>wanglin@fullgoal.com.cn</t>
  </si>
  <si>
    <t>信用分析师</t>
  </si>
  <si>
    <t>021-20376878</t>
  </si>
  <si>
    <t>021-20361835</t>
  </si>
  <si>
    <t>shijianhua@fullgoal.com.cn</t>
  </si>
  <si>
    <t>尚雅投资</t>
  </si>
  <si>
    <t>021-68544259-8012</t>
  </si>
  <si>
    <t>fanqing@shangyafund.com</t>
  </si>
  <si>
    <t>衍生品投资总监</t>
  </si>
  <si>
    <t>021-20283326</t>
  </si>
  <si>
    <t>dlc@chicourser.com</t>
  </si>
  <si>
    <t>021-20283318</t>
  </si>
  <si>
    <t>rl@chicourser.com</t>
  </si>
  <si>
    <t>顾宗源</t>
  </si>
  <si>
    <t>021-20283327</t>
  </si>
  <si>
    <t>gzy@chicourser.com</t>
  </si>
  <si>
    <t>周小雪</t>
  </si>
  <si>
    <t>021-20283313</t>
  </si>
  <si>
    <t>zxx@chicourser.com</t>
  </si>
  <si>
    <t>021-20283308</t>
  </si>
  <si>
    <t>lz@chicourser.com</t>
  </si>
  <si>
    <t>郭强</t>
  </si>
  <si>
    <t>021-20283337</t>
  </si>
  <si>
    <t>gq@chicourser.com</t>
  </si>
  <si>
    <t>风险控制经理</t>
  </si>
  <si>
    <t>021-38429808-104</t>
  </si>
  <si>
    <t>中原英石</t>
  </si>
  <si>
    <t>021-38556624</t>
  </si>
  <si>
    <t>shenbo@acfund.com.cn</t>
  </si>
  <si>
    <t>赵湉悦</t>
  </si>
  <si>
    <t>021-61870999-8607</t>
  </si>
  <si>
    <t>tyzhao@fadfunds.com</t>
  </si>
  <si>
    <t>021-68866210-865</t>
  </si>
  <si>
    <t>fangjing@pmail.ntu.edu.sg</t>
  </si>
  <si>
    <t>沈倩倩</t>
  </si>
  <si>
    <t>021-63333389-659</t>
  </si>
  <si>
    <t>shenqq@vstone.com.cn</t>
  </si>
  <si>
    <t>国宾酒店</t>
    <phoneticPr fontId="1" type="noConversion"/>
  </si>
  <si>
    <t>张磊</t>
    <phoneticPr fontId="1" type="noConversion"/>
  </si>
  <si>
    <t>北京市西城区阜成门外大街甲9号</t>
    <phoneticPr fontId="1" type="noConversion"/>
  </si>
  <si>
    <t>张斌</t>
    <phoneticPr fontId="1" type="noConversion"/>
  </si>
  <si>
    <t>010-68856973</t>
    <phoneticPr fontId="1" type="noConversion"/>
  </si>
  <si>
    <t>break_00@126.com</t>
    <phoneticPr fontId="1" type="noConversion"/>
  </si>
  <si>
    <t>对冲投资部</t>
    <phoneticPr fontId="1" type="noConversion"/>
  </si>
  <si>
    <t>陈桓</t>
    <phoneticPr fontId="1" type="noConversion"/>
  </si>
  <si>
    <t>李蕴炜（指数基金经理）</t>
    <phoneticPr fontId="1" type="noConversion"/>
  </si>
  <si>
    <t>袁维德</t>
    <phoneticPr fontId="1" type="noConversion"/>
  </si>
  <si>
    <t>高博士</t>
    <phoneticPr fontId="1" type="noConversion"/>
  </si>
  <si>
    <t>杨宏亮</t>
    <phoneticPr fontId="1" type="noConversion"/>
  </si>
  <si>
    <t>张戈、张媛、李微</t>
    <phoneticPr fontId="1" type="noConversion"/>
  </si>
  <si>
    <t>李阳、马金峰</t>
    <phoneticPr fontId="1" type="noConversion"/>
  </si>
  <si>
    <t>黄后川（公司老总）</t>
    <phoneticPr fontId="1" type="noConversion"/>
  </si>
  <si>
    <t>杨子霄、顾凡丁、朱霖</t>
    <phoneticPr fontId="1" type="noConversion"/>
  </si>
  <si>
    <t>唐萤</t>
    <phoneticPr fontId="1" type="noConversion"/>
  </si>
  <si>
    <t>中航自营</t>
    <phoneticPr fontId="1" type="noConversion"/>
  </si>
  <si>
    <t>朝阳区安立路60号润枫德尚6号楼3层</t>
    <phoneticPr fontId="1" type="noConversion"/>
  </si>
  <si>
    <t>胡厚中</t>
    <phoneticPr fontId="1" type="noConversion"/>
  </si>
  <si>
    <t>天津市南开区宾水西道8号</t>
    <phoneticPr fontId="1" type="noConversion"/>
  </si>
  <si>
    <t>滕总</t>
    <phoneticPr fontId="1" type="noConversion"/>
  </si>
  <si>
    <t>上海市浦东新区世纪大道8号上海国金中心二期16-17层</t>
  </si>
  <si>
    <t>上海市浦东新区世纪大道8号上海国金中心二期16-17层</t>
    <phoneticPr fontId="1" type="noConversion"/>
  </si>
  <si>
    <t>上海市浦东新区世纪大道8号上海国金中心汇丰银行大楼17楼（200120）</t>
    <phoneticPr fontId="1" type="noConversion"/>
  </si>
  <si>
    <t>罗濛</t>
  </si>
  <si>
    <t>021-38556626</t>
    <phoneticPr fontId="1" type="noConversion"/>
  </si>
  <si>
    <t>国都自营</t>
    <phoneticPr fontId="1" type="noConversion"/>
  </si>
  <si>
    <t>国都自营</t>
    <phoneticPr fontId="1" type="noConversion"/>
  </si>
  <si>
    <t>国都资管</t>
    <phoneticPr fontId="1" type="noConversion"/>
  </si>
  <si>
    <t>北京</t>
    <phoneticPr fontId="1" type="noConversion"/>
  </si>
  <si>
    <t>苏昌景</t>
    <phoneticPr fontId="1" type="noConversion"/>
  </si>
  <si>
    <t>黄昆、赵锴</t>
    <phoneticPr fontId="1" type="noConversion"/>
  </si>
  <si>
    <t>赵荣杰、陈薇</t>
    <phoneticPr fontId="1" type="noConversion"/>
  </si>
  <si>
    <t>赵锴</t>
    <phoneticPr fontId="1" type="noConversion"/>
  </si>
  <si>
    <t>赵荣杰</t>
    <phoneticPr fontId="1" type="noConversion"/>
  </si>
  <si>
    <t>陈薇</t>
    <phoneticPr fontId="1" type="noConversion"/>
  </si>
  <si>
    <t>010-84183269</t>
    <phoneticPr fontId="1" type="noConversion"/>
  </si>
  <si>
    <t>zhaorongjie@guodu.com</t>
    <phoneticPr fontId="1" type="noConversion"/>
  </si>
  <si>
    <t>东城区东直门南大街3号国华投资大厦9层</t>
  </si>
  <si>
    <t>浦东新区花园石桥路33号花旗集团大厦17楼1708室</t>
  </si>
  <si>
    <t>李建林</t>
    <phoneticPr fontId="1" type="noConversion"/>
  </si>
  <si>
    <t>建林</t>
  </si>
  <si>
    <t>010-82295160-291</t>
    <phoneticPr fontId="1" type="noConversion"/>
  </si>
  <si>
    <t>goldenwanggao@126.com</t>
    <phoneticPr fontId="1" type="noConversion"/>
  </si>
  <si>
    <t>西安交通大学，北京大学</t>
    <phoneticPr fontId="1" type="noConversion"/>
  </si>
  <si>
    <t>华宝投资</t>
    <phoneticPr fontId="1" type="noConversion"/>
  </si>
  <si>
    <t>杨喆</t>
    <phoneticPr fontId="1" type="noConversion"/>
  </si>
  <si>
    <t>张斌、邱丹、刘文希、王雯珺、张永超</t>
    <phoneticPr fontId="1" type="noConversion"/>
  </si>
  <si>
    <t>子公司</t>
    <phoneticPr fontId="1" type="noConversion"/>
  </si>
  <si>
    <t>徐克磊</t>
    <phoneticPr fontId="1" type="noConversion"/>
  </si>
  <si>
    <t>万联资管</t>
    <phoneticPr fontId="1" type="noConversion"/>
  </si>
  <si>
    <t>郭斌、林健、刘依明、于晓强</t>
    <phoneticPr fontId="1" type="noConversion"/>
  </si>
  <si>
    <t>中山资管</t>
    <phoneticPr fontId="1" type="noConversion"/>
  </si>
  <si>
    <t>何伟鉴</t>
  </si>
  <si>
    <t>深圳市福田区益田路6009号新世界商务中心11层</t>
    <phoneticPr fontId="1" type="noConversion"/>
  </si>
  <si>
    <t>广州市天河区天河北路183号大都会广场36楼</t>
    <phoneticPr fontId="1" type="noConversion"/>
  </si>
  <si>
    <t>陶羽</t>
    <phoneticPr fontId="1" type="noConversion"/>
  </si>
  <si>
    <t>张楠、张舰、刘洋</t>
    <phoneticPr fontId="1" type="noConversion"/>
  </si>
  <si>
    <t>刘欣</t>
    <phoneticPr fontId="1" type="noConversion"/>
  </si>
  <si>
    <t>俞科进、方何</t>
    <phoneticPr fontId="1" type="noConversion"/>
  </si>
  <si>
    <t>欧阳立</t>
    <phoneticPr fontId="1" type="noConversion"/>
  </si>
  <si>
    <t>程志田</t>
    <phoneticPr fontId="1" type="noConversion"/>
  </si>
  <si>
    <t>高耀文、廖帅、庞世恩、徐兵、黄海平</t>
    <phoneticPr fontId="1" type="noConversion"/>
  </si>
  <si>
    <t>程总</t>
    <phoneticPr fontId="1" type="noConversion"/>
  </si>
  <si>
    <t>闫奕歆、伊磊、一个新人</t>
    <phoneticPr fontId="1" type="noConversion"/>
  </si>
  <si>
    <t>荣琪</t>
    <phoneticPr fontId="1" type="noConversion"/>
  </si>
  <si>
    <t>徐猛、周清、司帆、张子法、李雨阳、荆一帆、李俊、荣膺、王喆</t>
    <phoneticPr fontId="1" type="noConversion"/>
  </si>
  <si>
    <t>220104198603260337，老婆是370202198603260324</t>
    <phoneticPr fontId="1" type="noConversion"/>
  </si>
  <si>
    <t>北京大学数学系，天相投顾</t>
    <phoneticPr fontId="1" type="noConversion"/>
  </si>
  <si>
    <t>鼎锋资产</t>
    <phoneticPr fontId="1" type="noConversion"/>
  </si>
  <si>
    <t>上海</t>
    <phoneticPr fontId="1" type="noConversion"/>
  </si>
  <si>
    <t>私募</t>
    <phoneticPr fontId="1" type="noConversion"/>
  </si>
  <si>
    <t>上海市浦东新区福山路500号城建国际中心7层</t>
    <phoneticPr fontId="1" type="noConversion"/>
  </si>
  <si>
    <t>www.dfasset.com</t>
    <phoneticPr fontId="1" type="noConversion"/>
  </si>
  <si>
    <t>王小刚</t>
    <phoneticPr fontId="1" type="noConversion"/>
  </si>
  <si>
    <t>我方人员</t>
    <phoneticPr fontId="1" type="noConversion"/>
  </si>
  <si>
    <t>对方人员</t>
    <phoneticPr fontId="1" type="noConversion"/>
  </si>
  <si>
    <t>杜习杰</t>
  </si>
  <si>
    <t>华龙资管</t>
    <phoneticPr fontId="1" type="noConversion"/>
  </si>
  <si>
    <t>唐海鹰</t>
    <phoneticPr fontId="1" type="noConversion"/>
  </si>
  <si>
    <t>量化投资经理助理</t>
    <phoneticPr fontId="1" type="noConversion"/>
  </si>
  <si>
    <t>华宝投资</t>
    <phoneticPr fontId="1" type="noConversion"/>
  </si>
  <si>
    <t>唐海鹰</t>
    <phoneticPr fontId="1" type="noConversion"/>
  </si>
  <si>
    <t>江海自营</t>
    <phoneticPr fontId="1" type="noConversion"/>
  </si>
  <si>
    <t>秋水</t>
    <phoneticPr fontId="1" type="noConversion"/>
  </si>
  <si>
    <t>杨志诚</t>
    <phoneticPr fontId="1" type="noConversion"/>
  </si>
  <si>
    <t>冯雨生</t>
    <phoneticPr fontId="1" type="noConversion"/>
  </si>
  <si>
    <t>杨以楼</t>
    <phoneticPr fontId="1" type="noConversion"/>
  </si>
  <si>
    <t>陆怀宝</t>
    <phoneticPr fontId="1" type="noConversion"/>
  </si>
  <si>
    <t>牛涛</t>
    <phoneticPr fontId="1" type="noConversion"/>
  </si>
  <si>
    <t>北京市丰台区南三环顺三条21号嘉业大厦2号楼12B08</t>
    <phoneticPr fontId="1" type="noConversion"/>
  </si>
  <si>
    <t>蓝盾发展</t>
    <phoneticPr fontId="1" type="noConversion"/>
  </si>
  <si>
    <t>021-60963968</t>
    <phoneticPr fontId="1" type="noConversion"/>
  </si>
  <si>
    <t>江海自营</t>
    <phoneticPr fontId="1" type="noConversion"/>
  </si>
  <si>
    <t>上海市浦东新区银城中路8号中融碧玉蓝天大厦29层</t>
    <phoneticPr fontId="1" type="noConversion"/>
  </si>
  <si>
    <t>天风自营</t>
    <phoneticPr fontId="1" type="noConversion"/>
  </si>
  <si>
    <t>怀宝</t>
  </si>
  <si>
    <t>021-22062972</t>
    <phoneticPr fontId="1" type="noConversion"/>
  </si>
  <si>
    <t>021-58330312-8029</t>
    <phoneticPr fontId="1" type="noConversion"/>
  </si>
  <si>
    <t>上海市浦东新区芳甸路1088号紫竹国际大厦22楼</t>
    <phoneticPr fontId="1" type="noConversion"/>
  </si>
  <si>
    <t>程刚</t>
    <phoneticPr fontId="1" type="noConversion"/>
  </si>
  <si>
    <t>华骏、陆怀宝</t>
    <phoneticPr fontId="1" type="noConversion"/>
  </si>
  <si>
    <t>huijun.chao@bocim.com</t>
    <phoneticPr fontId="1" type="noConversion"/>
  </si>
  <si>
    <t>QQ：577270478</t>
    <phoneticPr fontId="1" type="noConversion"/>
  </si>
  <si>
    <t>巢辉鋆</t>
    <phoneticPr fontId="8" type="noConversion"/>
  </si>
  <si>
    <t>辉鋆</t>
    <phoneticPr fontId="1" type="noConversion"/>
  </si>
  <si>
    <t>董事长</t>
    <phoneticPr fontId="1" type="noConversion"/>
  </si>
  <si>
    <t>长江证券机构部</t>
    <phoneticPr fontId="1" type="noConversion"/>
  </si>
  <si>
    <t>吉林</t>
    <phoneticPr fontId="1" type="noConversion"/>
  </si>
  <si>
    <t>张晓君</t>
    <phoneticPr fontId="1" type="noConversion"/>
  </si>
  <si>
    <t>中信自营</t>
    <phoneticPr fontId="1" type="noConversion"/>
  </si>
  <si>
    <t>罗舜芝</t>
    <phoneticPr fontId="1" type="noConversion"/>
  </si>
  <si>
    <t>上海浦东新区世纪大道1568号中建大厦22层</t>
    <phoneticPr fontId="1" type="noConversion"/>
  </si>
  <si>
    <t>www.cs.ecitic.com</t>
    <phoneticPr fontId="1" type="noConversion"/>
  </si>
  <si>
    <t>济南市经七路86号证券大厦</t>
    <phoneticPr fontId="1" type="noConversion"/>
  </si>
  <si>
    <t>天津市南开区宾水西道8号</t>
    <phoneticPr fontId="1" type="noConversion"/>
  </si>
  <si>
    <t>天津市南开区鼓楼西街富力城天越园6-2203室</t>
    <phoneticPr fontId="1" type="noConversion"/>
  </si>
  <si>
    <t>牛涛</t>
    <phoneticPr fontId="1" type="noConversion"/>
  </si>
  <si>
    <t>010-58289644</t>
    <phoneticPr fontId="1" type="noConversion"/>
  </si>
  <si>
    <t>张钺、杨林</t>
    <phoneticPr fontId="1" type="noConversion"/>
  </si>
  <si>
    <t>李祖祥</t>
  </si>
  <si>
    <t>lizuxiang@zking.com.cn</t>
  </si>
  <si>
    <t>熊军（研究部）、潘更</t>
    <phoneticPr fontId="1" type="noConversion"/>
  </si>
  <si>
    <t>国富投资</t>
    <phoneticPr fontId="1" type="noConversion"/>
  </si>
  <si>
    <t>兴业基金</t>
    <phoneticPr fontId="1" type="noConversion"/>
  </si>
  <si>
    <t>许茂为</t>
    <phoneticPr fontId="1" type="noConversion"/>
  </si>
  <si>
    <t>陈海峰</t>
    <phoneticPr fontId="1" type="noConversion"/>
  </si>
  <si>
    <t>李潇</t>
    <phoneticPr fontId="1" type="noConversion"/>
  </si>
  <si>
    <t>茂为</t>
    <phoneticPr fontId="1" type="noConversion"/>
  </si>
  <si>
    <t>郑总</t>
    <phoneticPr fontId="1" type="noConversion"/>
  </si>
  <si>
    <t>鸿儒</t>
    <phoneticPr fontId="1" type="noConversion"/>
  </si>
  <si>
    <t>基金</t>
    <phoneticPr fontId="1" type="noConversion"/>
  </si>
  <si>
    <t>私募</t>
    <phoneticPr fontId="1" type="noConversion"/>
  </si>
  <si>
    <t>国民信托</t>
    <phoneticPr fontId="1" type="noConversion"/>
  </si>
  <si>
    <t>信托</t>
    <phoneticPr fontId="1" type="noConversion"/>
  </si>
  <si>
    <t>021-22211813</t>
    <phoneticPr fontId="1" type="noConversion"/>
  </si>
  <si>
    <t>021-68869834</t>
  </si>
  <si>
    <t>021-68869835</t>
  </si>
  <si>
    <t>zhiyuan.xu@capitaledge.cn</t>
    <phoneticPr fontId="1" type="noConversion"/>
  </si>
  <si>
    <t>上海市浦东南路379号金穗大厦26层</t>
    <phoneticPr fontId="1" type="noConversion"/>
  </si>
  <si>
    <t>曹力</t>
    <phoneticPr fontId="1" type="noConversion"/>
  </si>
  <si>
    <t>mgq100@gmail.com</t>
  </si>
  <si>
    <t>建投资管</t>
    <phoneticPr fontId="1" type="noConversion"/>
  </si>
  <si>
    <t>建投资管</t>
    <phoneticPr fontId="1" type="noConversion"/>
  </si>
  <si>
    <t>国都证券</t>
    <phoneticPr fontId="1" type="noConversion"/>
  </si>
  <si>
    <t>中信建投</t>
    <phoneticPr fontId="1" type="noConversion"/>
  </si>
  <si>
    <t>华宸未来基金管理有限公司</t>
  </si>
  <si>
    <t>英大基金管理有限公司</t>
  </si>
  <si>
    <t>华龙证券</t>
    <phoneticPr fontId="1" type="noConversion"/>
  </si>
  <si>
    <t>西藏同信证券</t>
  </si>
  <si>
    <t>财达证券</t>
  </si>
  <si>
    <t>华宝证券</t>
  </si>
  <si>
    <t>五矿证券</t>
  </si>
  <si>
    <t>华福证券</t>
  </si>
  <si>
    <t>联讯证券</t>
  </si>
  <si>
    <t>国盛证券</t>
  </si>
  <si>
    <t>中山证券</t>
    <phoneticPr fontId="1" type="noConversion"/>
  </si>
  <si>
    <t>万联证券</t>
    <phoneticPr fontId="1" type="noConversion"/>
  </si>
  <si>
    <t>中原英石基金管理有限公司</t>
    <phoneticPr fontId="1" type="noConversion"/>
  </si>
  <si>
    <t>兴业基金管理有限公司</t>
    <phoneticPr fontId="1" type="noConversion"/>
  </si>
  <si>
    <t>规模合计（万元）</t>
  </si>
  <si>
    <t>成立日期</t>
  </si>
  <si>
    <t>公司简介</t>
  </si>
  <si>
    <t>上海朱雀投资发展中心(有限合伙)</t>
  </si>
  <si>
    <t>李华轮</t>
  </si>
  <si>
    <t>上海朱雀投资发展中心(有限合伙)(以下简称"朱雀投资")成立于2007年7月2日，由国内投资界资深专业人士发起设立，是新修订的《中华人民共和国合伙企业法》2007年6月1日生效后成立的上海首家有限合伙企业。初始注册合伙资金超过人民币1亿元。有限合伙企业组织形式是国外资本市场投资管理领域主流的组织形式，它极大承认了专业投资管理人士的价值，同时更好地约定了责任和权利，使资金资本和人力资源有效的结合，符合未来中国资本市场投资管理领域组织形式的发展方向。朱雀投资的普通合伙人团队由在中国资本市场拥有丰富经验和出色业绩的专业投资人士及在实业等方面具备专业经验和人脉资源的人士构成。</t>
  </si>
  <si>
    <t>www.rosefinch.cn</t>
  </si>
  <si>
    <t>上海重阳投资管理有限公司</t>
  </si>
  <si>
    <t>王庆</t>
  </si>
  <si>
    <t>上海重阳投资管理有限公司(简称重阳投资)是在成立于2001年的上海重阳投资有限公司的基础上于2009年设立的采用合伙经营模式的有限责任公司。重阳投资运用各种规范的金融工具为客户管理金融财富，以管理资产的可持续成长为己任，致力于成为一家有竞争力的专业资产管理公司。  在业务目标上，重阳投资通过有效的风险控制，把握相对确定的投资机会，追求财富的长期复合增长。在投资方法上，重阳投资注重研究驱动的投资，强调严谨科学的投资流程在投资中的重要性。在投资策略上，重阳投资寻找自上而下的宏观和行业配置与自下而上的公司选择之间的理想结合点。  团队是公司的核心竞争力。重阳投资的投研体系由研究、投资决策和交易三个部分组成，投研团队现有成员15名，团队成员均具有良好的教育背景和丰富的从业经验。重阳投资将以行业高标准打造投研、风险控制和市场营销体系，以满足公司未来发展的要求。  重阳投资目前已和多家金融机构达成战略合作关系，在华润深国投信托平台上合作推出多期开放式信托产品和多只专户信托产品。</t>
  </si>
  <si>
    <t>www.chongyang.net</t>
  </si>
  <si>
    <t>淡水泉(北京)投资管理有限公司</t>
  </si>
  <si>
    <t>2007年6月，源于共同的理想和对投资的热爱，七位曾经的同事创立了淡水泉投资 在这里，我们打破了投资和研究人员分立的传统投研工作机制，实行投资经理团队制，并建立了与此相适应的i-FARM研究平台，引进了专业的对冲基金风险管理系统。    淡水泉的团队成员具有多年的行业经验，工作经历包括国内知名基金公司、国际投行、会计师事务所、券商研究所、另类投资、风控系统服务商、期货公司、以及退休年金管理公司等。    淡水泉管理层拥有主要股权，所有员工都有机会参与公司收益的分配和股权安排，团队崇尚长期价值和专业能力，在成立之初即布局海外，发起设立了淡水泉海外对冲基金，成为目前国内少数几家同时管理国内和海外产品的管理公司之一。</t>
  </si>
  <si>
    <t>www.springs-capital.com</t>
  </si>
  <si>
    <t>上海尚雅投资管理有限公司</t>
  </si>
  <si>
    <t>常昊</t>
  </si>
  <si>
    <t>上海尚雅投资管理有限公司成立于2007年。公司的管理团队和投资研究队伍均来自国内知名大型基金公司机构，具有多年的行业经验。</t>
  </si>
  <si>
    <t>www.shangyafund.com</t>
  </si>
  <si>
    <t>北京市星石投资管理有限公司</t>
  </si>
  <si>
    <t>深圳市星石投资顾问有限公司成立于2007年。公司的管理团队和投资研究队伍均来自国内大型基金管理公司及知名研究机构，具有多年的行业经验。 公司与深圳国际信托投资有限责任公司合作，目前已成功推出了深国投·星石1期、深国投·星石2期证券投资集合资金信托计划。</t>
  </si>
  <si>
    <t>www.starrockinvest.com</t>
  </si>
  <si>
    <t>深圳市鼎诺投资管理有限公司</t>
  </si>
  <si>
    <t>程能红</t>
  </si>
  <si>
    <t>深圳市鼎诺投资管理有限公司成立于2007年4月，注册资金3000万元人民币，是一家专注于投资大中华地区具备优秀成长潜力的上市公司股票及未上市公司股权的专业资产管理公司，是中国证券投资基金业协会会员单位、深圳市投资基金同业公会会员单位、深圳市私募基金协会副会长单位、深圳市中小企业发展促进会常务副会长单位和温州市中小企业发展促进会副会长单位。公司追求的目标是使鼎诺投资成为一家专业诚信、管理规范、运作高效、风控完善的具有国际化视野及经验的一流资产管理公司，以高效的投资增值能力持续服务于股东和客户。2010年，公司在天津发起成立鼎贤益能股权投资基金(天津)合伙企业，开始进入PE/VC投资领域。</t>
  </si>
  <si>
    <t>www.team-top.com.cn</t>
  </si>
  <si>
    <t>北京鹏扬投资管理有限公司</t>
  </si>
  <si>
    <t>杨爱斌</t>
  </si>
  <si>
    <t>北京鹏扬投资管理公司成立于2011年10月28日，由杨爱斌先生与合伙人杨会敏共同出资创立，公司注册资本和实收资本均为1000万，注册于北京顺义区，公司主要业务投资管理、投资咨询和投资顾问。公司定位于固定收益投资方面的专业资产管理公司，长远目标是逐步发展成一家以固定收益投资为主、长于大类资产配置，能持续为客户创造绝对收益的宏观对冲基金管理人。</t>
  </si>
  <si>
    <t>www.pengyangimc.com</t>
  </si>
  <si>
    <t>上海从容投资管理有限公司</t>
  </si>
  <si>
    <t>上海从容投资管理有限公司成立于2007年。公司经营范围包括投资管理外包服务，投资顾问等。“从容投资”将依托强大的投资研究能力，立足中国市场，为机构投资者和已实现财务自由的人士即高净值个人客户(HNW)提供定制的投资管理和顾问服务。     公司基于价值投资的理念，通过深度发掘被低估的上市公司，按照先发现，先介入，先退出的原则，安全而充分地享受上市公司成长的成果。以为客户创造绝对收益为目标，把握宏观经济趋势，进行资产的合理灵活配置，实现信托收益的稳健增值，为投资人创造绝对收益。</t>
  </si>
  <si>
    <t>www.congrongfund.com</t>
  </si>
  <si>
    <t>广东新价值投资有限公司</t>
  </si>
  <si>
    <t>张玉玲</t>
  </si>
  <si>
    <t>广东新价值投资有限公司成立于2007年8月，注册资本金1280万元。新价值是一家以资产管理、投资运作为主业的专业投资机构，以“稳健经营、规范管理、发现价值、创造财富”为经营原则，通过不断健全的内部管理体制和完善的风险防范机制，形成了以价值投资为经营理念的制度化管理体系。公司核心成员均为合伙人，分别来自于国内各大券商和基金公司或投资机构，平均证券从业经历逾十年，均有丰富的投资管理和市场研究经验。公司组织结构完善，有健全的业务管理制度、风险控制体系，有规范的管理制度和作业流程。规范经营，注重自身品牌和信用的建立，两年来良好的投资业绩和认真负责的态度，得到了投资人的认可和赞许，在业内具有良好的声誉，公开业绩在国内阳光私募排名中名列前茅。 　　公司信托计划分别由3位投资经理管理，在团队决策核心仓位和核心股票的基础上，充分体现投资经理的个性化投资风格，由此形成稳健型、成长型和适度激进的不同风格，也给不同风险偏好的客户提供了多样化的选择。整体投资业绩居同期可比证券投资类私募基金前10%区间，业绩处于同业领先。公司发展规划是致力于把新价值发展成为中国本土私募基金的领先者。</t>
  </si>
  <si>
    <t>www.newvalue.com.cn</t>
  </si>
  <si>
    <t>北京尊嘉资产管理有限公司</t>
  </si>
  <si>
    <t>北京尊嘉资产管理有限公司是中国第一批真正意义上的对冲基金。公司于2009年9月1日成立，由业内精英组成的专业团队，以数量化投资为主要发展方向，采用多空交易手段进行组合管理。公司以领先的技术优势、高效专业的服务品质为高端客户提供各种对冲基金产品。作为国内证券市场对冲基金的开拓者，尊嘉资产拥有多风格、多层次的数量化投资策略，并通过自主研发的程序化交易系统来强化收益的客观性和可持续性。</t>
  </si>
  <si>
    <t>www.juniorchina.com</t>
  </si>
  <si>
    <t>深圳市武当资产管理有限公司</t>
  </si>
  <si>
    <t>田荣华</t>
  </si>
  <si>
    <t>深圳市武当资产管理有限公司是专业性的证券投资和资产管理公司。成立于2007年6月，目前注册资本1000万元，注册地址为深圳市福田中心区深南大道4019号航天大厦A座810-811室。公司是由多名长期管理大规模公募基金的明星基金经理担纲的私募基金公司，主要的投资管理和研究人员都具有13年以上的投资研究经验，公司具备扎实系统的投资研究经验和强大的规模资产投资管理能力。目前公司公开发行的证券类信托产品共有17只，管理资金规模在阳光私募基金管理公司中处于前列。</t>
  </si>
  <si>
    <t>www.wudangfunds.com</t>
  </si>
  <si>
    <t>上海汇利资产管理有限公司</t>
  </si>
  <si>
    <t>何震</t>
  </si>
  <si>
    <t>上海汇利资产管理有限公司成立于2008年3月，注册资金3000万元人民币。 主营业务为企业委托资产管理、投资管理、投资顾问、财务顾问等。  公司下设投资部、研究部、交易部、市场部、财务部、综合管理部等部门。拥有自己的专业投研队伍。      公司以“快乐投资、和谐共赢”为经营理念，立足国内资本市场，以核心团队的专业投资能力为广大客户服务。</t>
  </si>
  <si>
    <t>www.hlfund.com</t>
  </si>
  <si>
    <t>陈继武</t>
  </si>
  <si>
    <t>上海凯石投资管理有限公司是由雅戈尔集团与投资界一批专业人士，基于共同的经营理念成立的综合性投资管理机构。公司注册资本10亿人民币，雅戈尔集团占60%，公司管理团队占40%。公司自2008年10月成立以来，专业从事资产管理、股权投资和管理、投资咨询、财务顾问等综合性投资管理业务，资产管理规模已达100亿人民币。</t>
  </si>
  <si>
    <t>www.vstone.com.cn</t>
  </si>
  <si>
    <t>上海涌峰投资管理有限公司</t>
  </si>
  <si>
    <t>马宏</t>
  </si>
  <si>
    <t>公司注册资本为2000万元人民币，其前身为云南国际信托投资公司资产管理总部的中国龙投资团队，负责云南信托自主管理的证券类资金信托——中国龙系列信托计划的投资管理和运营。中国龙团队始建于2003年，是国内率先组建以对冲基金管理模式为特点的专业化投研团队，一直依托云南信托平台为高端私人客户提供以证券类资金信托为主要形式的资产管理服务。经过近10年的发展，中国龙投资团队已管理“中国龙”品牌阳光私募基金共六个系列22只产品，不仅是中国私募基金市场上历史业绩最长的管理团队，也一直以稳健和卓越的长期业绩连续多年获得国内外各种优秀奖项。</t>
  </si>
  <si>
    <t>www.cdfunds.net</t>
  </si>
  <si>
    <t>北京环球银证投资有限公司</t>
  </si>
  <si>
    <t>尹太阳</t>
  </si>
  <si>
    <t>北京环球银证投资有限公司成立于2003年4月3日，注册资金2个亿。是一家以证券、股权投资为主，资本运营为辅，兼营创业投资、实业投资的投资公司。公司与国际国内知名的金融机构和上市公司保持长期良好的沟通和联系，具有得天独厚的资源优势。 　 本公司自成立以来，立足本业，在证券投资和投资银行等领域大力开展业务，并致力于成为中国领先的A股上市公司战略投资企业，本着保持资产质量优良、稳健发展、规范运作、审慎投资的原则，着力为客户提供全方位的企业管理服务、金融服务及产业价值提升服务。 　　面向未来的环球银证，致力于管理一流、业绩一流、服务一流，向客户提供全方位、综合性金融服务，并以战略的眼光统领全局，坚持以人为本，促进公司又好又快地发展，努力把公司建设成为有实力、有影响、有凝聚力的国内一流的投资公司。</t>
  </si>
  <si>
    <t>www.hqyztz.com</t>
  </si>
  <si>
    <t>陈锋</t>
  </si>
  <si>
    <t>深圳展博投资管理有限公司成立于2008年，从事资产管理及投资咨询业务，为高端客户提供资产管理和财富增值服务。目前管理的阳光私募基金为展博系列证券投资集合资金信托计划，为深圳市私募基金协会会员。公司秉承“专注、分享，正直、卓越”的价值观，规范运作、稳健发展，为客户、员工、股东及社会创造价值，致力于成为一流的私募基金管理公司。</t>
  </si>
  <si>
    <t>www.gemboom.com</t>
  </si>
  <si>
    <t>深圳市瀚信资产管理有限公司</t>
  </si>
  <si>
    <t>蒋国云</t>
  </si>
  <si>
    <t>瀚信资产管理有限公司(以下简称“瀚信”)是一家采用合伙经营模式，专注于资本市场私人高端财富管理的资产管理公司，公司拥有一支优秀投资研究和销售服务队伍，均来自国内大型基金公司或一流券商，具有良好的教育背景、丰富的从业经验和优秀的过往业绩。公司管理团队和核心骨干均为公司的股东，能确保长期稳定地为客户提供财富管理服务。          瀚信致力于打造一流的运行平台、一流的股权文化、一流的激励机制、一流的软硬环境，追求客户资产的长期复合高回报，公司的愿景是致力于成为国内长期顶尖一流的资产管理公司。</t>
  </si>
  <si>
    <t>www.hanxinchina.com</t>
  </si>
  <si>
    <t>博弘数君(天津)资产管理有限公司</t>
  </si>
  <si>
    <t>博弘数君是一家专注于把握中国特有投资机会的投资管理公司，也是国内首家以数量化投资理念贯穿所有投资交易行为的金融高科技公司。经过几年孜孜不倦的探索，博弘数君已经成为一个融合了建立在对本地金融市场理解基础上的模型经验和引入西方投资和风险管理理念及流程的先进机构，博弘数君立足于中国金融市场的实际情况，依靠现代金融学理论，辅之以完全自主开发的投资管理系统，以中国内地特有投资机会为主要交易对象，从事以套利交易和统计套利交易为主的投资业务，在中国率先倡导了一种全新的投资理念和盈利模式，并已经成为行业的先驱者和领导者。</t>
  </si>
  <si>
    <t>www.bohongfund.com</t>
  </si>
  <si>
    <t>深圳民森投资有限公司</t>
  </si>
  <si>
    <t>汪德生</t>
  </si>
  <si>
    <t>深圳民森投资有限公司成立于2007年4月，是一家从事证券资产管理业务的专业投资公司。公司注册资本1000万元；发起人为有着多年丰富投资管理经验的著名资深业内人士。公司秉承“追求绝对收益”的投资理念，以“为投资者创造绝对收益”为己任，利用自身在投资研究领域的出众的专业优势，诚信服务客户，谋求客户资产的长期增值，并力争成为中国一流的对冲基金管理公司。公司有着良好的企业文化、和谐的工作氛围，拥有一支团结进取、富有朝气的员工队伍。员工素质较高，投研团队成员均具有硕士以上学历，专业勤勉，投资研究能力卓越。</t>
  </si>
  <si>
    <t>上海申毅投资咨询有限公司，由董事长申毅于2004年在上海成立，公司以自营资金从事A股套利交易，是A股市场上第一只对冲基金。董事长申毅，中国长青资本有限公司总裁；是股票、股票衍生品、外汇和大宗商品市场的交易大师。1999年，他担任高盛ETF美国自营部门的负责人，并创立了高盛欧洲ETF部门。他曾担任安硕(ishares)前35支ETF首席做市商、也曾担任业内领先的数量型对冲基金Millennium Partners的高级投资组合经理，管理的资产规模超过120亿。他也曾管理过对冲基金Digilog 4th Power，该产品在2006年7月在巴克莱全球对冲基金指数排名第一。</t>
  </si>
  <si>
    <t>www.shenyitz.com</t>
  </si>
  <si>
    <t>上海证大投资管理有限公司</t>
  </si>
  <si>
    <t>朱南松</t>
  </si>
  <si>
    <t>上海证大投资管理有限公司是证大投资集团旗下的主力公司之一，创建于1994年，目前注册资本3亿元人民币，经营范围为：投资管理，资产委托管理，财务、证券投资咨询，实业投资，国内贸易等。公司秉持“以人为本”的思想，汇集了宏观分析、产业研究、财务顾问、金融证券、企业管理以及系统工程等多方面的高级管理人员。其中90%的业务人员为硕士以上学历，高层管理人员平均有10年以上证券从业经验。长期以来，公司坚持价值投资理念，采取“研究先行，价值投资”的投资策略，主张把握主流行情的主流板块。公司致力于将证券投资与为企业提供财务顾问服务结合起来，在长期的实践中积累了丰富而卓有成效的专业经验，获得了客户的普遍信赖，树立了一流投资管理公司品牌。2004年“证大”品牌荣获上海市著名商标，更彰显公司不断迸发的发展潜力和日益扩大的社会影响力。证大人有信心在继续在未来以高于同行的速度成长。</t>
  </si>
  <si>
    <t>www.zendai.com.cn</t>
  </si>
  <si>
    <t>卢幼峰</t>
  </si>
  <si>
    <t>深圳中睿合银投资管理有限公司，是一家以自主的深度研究为基础，专业从事投资及咨询的投资管理公司，注册资本2000万元。中睿合银投资团队是以投资总监——刘睿先生为核心，以投资决策和风险控制两个部门为支撑，以“高频交易的趋势投资”为策略，广纳具有多年证券投资分析经验的人才，创造了“10年无亏损，熊市小赚，牛市大赚”优秀业绩的团队。</t>
  </si>
  <si>
    <t>天津远策投资管理有限公司</t>
  </si>
  <si>
    <t>张益驰</t>
  </si>
  <si>
    <t>www.yuancefund.com</t>
  </si>
  <si>
    <t>北京源乐晟资产管理有限公司</t>
  </si>
  <si>
    <t>王猛</t>
  </si>
  <si>
    <t>www.longrising.cn</t>
  </si>
  <si>
    <t>上海鼎锋资产管理有限公司</t>
  </si>
  <si>
    <t>李霖君</t>
  </si>
  <si>
    <t>上海鼎锋资产管理有限公司是由一批业内资深人士组建的专业投资管理公司，注册资本3000万元人民币，管理资金超过7亿元人民币公司主要从事证券投资及实业投资的管理及咨询业务。目前公司总体管理规模超过7亿元，已发行“交 银国信-鼎锋成长一期”产品，正在筹备发行“中信信托-鼎锋成长二期”产品以及“中信信托-鼎锋金德三期”产品。公司已经在私募股权上投资了约1亿元规模。公司员工均为投研人员，以独立的投资与研究作为公司的基石，有丰富的客户服务能力。客户群主要是上市公司、国有大中型企业、民营企业。公司在私募股权投资上已主要投资于仿真软件、锂电池正极材料、LED路灯的龙头企业。</t>
  </si>
  <si>
    <t>www.dfasset.com</t>
  </si>
  <si>
    <t>广州长金投资管理有限公司</t>
  </si>
  <si>
    <t>郑晓军</t>
  </si>
  <si>
    <t>广州长金投资管理有限公司成立于2007年11月，注册资本3000万元。广州长金投资管理有限公司在郑晓军先生的领导下建立了一套行之有效的投资决策、风险控制、市场拓展和客户服务体系，同时，公司还拥有多名具有多年证券从业经历的高级管理人才及实业资深研究人员，以规范经营、稳健发展、公开透明为核心宗旨，立足于公司的长远发展。</t>
  </si>
  <si>
    <t>www.cj-gz.com.cn</t>
  </si>
  <si>
    <t>上海景林投资发展有限公司</t>
  </si>
  <si>
    <t>蒋锦志</t>
  </si>
  <si>
    <t>景林资产管理有限公司是一家以投资境内外上市公司和拟上市公司股权为主的资产管理公司。景林资产管理香港有限公司持有香港证监会发出的资产管理牌照(第九类)。景林资产现管理金色中国基金、金色中国加强基金等国际基金、深国投景林稳健、深国投景林丰收等国内信托投资计划，以及进行私募股权投资管理。</t>
  </si>
  <si>
    <t>www.greenwoodsasset.com</t>
  </si>
  <si>
    <t>北京佑瑞持投资管理有限公司</t>
  </si>
  <si>
    <t>北京佑瑞持投资管理有限公司成立于2010年，注册资本3000万元，中国证券投资基金业协会会员和中国证券业协会会员，是国内最早专注于固定收益投资的阳光私募之一。佑瑞持的业务范围包括投资管理、资产管理及投资顾问等。</t>
  </si>
  <si>
    <t>www.urich.cn</t>
  </si>
  <si>
    <t>盈峰资本管理有限公司</t>
  </si>
  <si>
    <t>杨力</t>
  </si>
  <si>
    <t>2012年，盈峰集团将旗下合赢投资(私募证券基金管理公司，2007年成立)与盈峰创投(私募股权基金管理公司，2010年成立)合并，成立了综合型资产管理公司——盈峰资本。公司注册于深圳前海，注册资本5000万元，旗下证券投资基金、PE投资基金已达15支，管理资产超过40亿元人民币。</t>
  </si>
  <si>
    <t>上海智德投资管理有限公司</t>
  </si>
  <si>
    <t>上海智德投资管理有限公司(简称“智德”)成立于2008年4月，注册资本金1001万元。公司专注于证券投资管理及财务顾问业务，并致力于成为一家绝对收益和超额回报长期并重的国际股权对冲基金管理公司。  公司拥有深厚专业知识背景及丰富经验的投资团队，该团队主要由来自基金及证券投资机构的资深专业人士组成，对资本市场及上市公司有着长期、深刻的理解。拥有良好的客户群体并在不断扩展之中。公司的主旨是为有限的高端客户提供优质的投资服务，使客户获得稳定、可持续的盈利机会。</t>
  </si>
  <si>
    <t>www.wisdomim.com</t>
  </si>
  <si>
    <t>杭州慧安投资管理有限公司</t>
  </si>
  <si>
    <t>杭州慧安投资管理有限公司是由一批兼具资本市场理论基础和实践经验的专业人士组建的专业投资管理机构。公司成立于2008年11月17日，注册(实收)资本1000万元人民币，公司一直致力于为社会企业和个人投资资本市场提供卓越的投资管理服务。公司团队核心成员有合理的学历、年龄及学缘结构，兼具理论基础和实践经验：一方面公司与浙江大学金融研究所合作开展国际国内宏观经济及产业背景研究，形成了投资操作有力的理论支撑；另一方面核心团队有长达14年的证券从业经验，经历过市场多次的牛熊转换，形成了对资本市场深刻的理解和认识，技术分析和心理博弈方面造诣颇深。</t>
  </si>
  <si>
    <t>www.huianfund.com</t>
  </si>
  <si>
    <t>上海理成资产管理有限公司</t>
  </si>
  <si>
    <t>上海理成资产管理有限公司(Shanghai Milestone Asset Management Co.Ltd)发起成立于2007年5月，公司注册资本金1000万人民币。公司专注于证券投资及财务顾问业务，并致力于将投资领域延伸到私人股权投资、IPO前投资、有锁定期限的流通股权战略性投资、金融衍生品的组合投资，保持所投资资产的流动性，并动态优化所投资资产的风险与收益匹配关系。   作为近年如雨后春笋般兴起的阳光私募的一员，公司拥有专业的知识，雄厚的投资团队以及丰富的证券投资经验，其团队成员主要来自于基金及证券投资的资深专业人士，对中国资本市场及上市公司有着比较深刻的理解，并和券商、基金及银行保持非常良好的关系，拥有良好的客户群体，并在不断扩展之中。   理成资产将二级市场股票投资及顾问业务作为公司未来三年的核心优势领域与重点业务拓展方向。公司的主要战略是为有限客户提供优质的投资服务，使客户获得稳定、可持续、获利机会平等的盈利机会。</t>
  </si>
  <si>
    <t>www.smilestone.com.cn</t>
  </si>
  <si>
    <t>上海宝银创赢投资管理有限公司</t>
  </si>
  <si>
    <t>上海宝银创赢投资管理有限公司，成立于2012年10月12日，注册资金2000万，注入了上海宝银投资咨询有限公司和陕西创赢投资理财有限公司的最优质资产。目的是把该公司打造成中国的伯克希尔·哈撒韦公司，并准备在A股上市的私募基金，最终目标是打造成中国的巴菲特式的公司。</t>
  </si>
  <si>
    <t>www.cymm169.com</t>
  </si>
  <si>
    <t>上海国鸣投资管理有限公司</t>
  </si>
  <si>
    <t>国鸣投资拥有15年的全球投资经验，投资团队孜孜不倦地在全球寻找最能创造财富的人、企业、投资品，为财富寻找最佳位置，忠实地为我们的客户构建牢固的安全边际。凭借稳健的投资哲学和严谨科学的投资流程，获得了出色的投资复合回报。</t>
  </si>
  <si>
    <t>www.gmglobalcapital.com</t>
  </si>
  <si>
    <t>上海混沌投资有限公司</t>
  </si>
  <si>
    <t>王歆</t>
  </si>
  <si>
    <t>上海混沌投资有限公司成立于以来，一直从事多种投资及贸易业务。在投资管理中始终坚持“规范管理，专业研究，踏实稳健，严控风险”的投资风格。公司拥有一批经验丰富的高素质专业投资分析人员,建立了相应的品种数据库,在研究开发的投资品种上涉及了期货、证券、外汇、金融衍生品种等多个领域。多年的投资经历，使公司积累了丰富的投资经验和完善的风控措施，从容面对金融市场的各种风浪。宽阔的投资视野，不但使公司可以通过多领域组合投资来分散风险，更使公司可以站在更高的层次上准确把握投资大方向，保证公司的长远稳健发展。</t>
  </si>
  <si>
    <t>www.chaoschina.com</t>
  </si>
  <si>
    <t>北京弘酬投资管理有限公司</t>
  </si>
  <si>
    <t>北京弘酬资产管理有限公司是专注于资产管理、股权投资、投资咨询和顾问业务的专业投资机构，由多名有共同理念的上海中欧国际工商学院EMBA学员共同出资发起设立，注册地北京，总部设立在北京。弘酬资产专心服务高端个人客户和机构客户，专业提供私募基金和专户理财服务，专注于资本市场投资，满足投资者资产保值、增值需求。并以严谨、高效、灵活的运作机制吸引了一批业界资深专业人士，组建了一支在证券投资、项目投资、资本运营和金融创新等方面具有丰富经验的经营管理团队。</t>
  </si>
  <si>
    <t>www.sycomore.com.cn</t>
  </si>
  <si>
    <t>北京和聚投资管理有限公司</t>
  </si>
  <si>
    <t>李泽刚</t>
  </si>
  <si>
    <t>北京和聚投资管理有限公司成立于2009年3月，注册资本1633万元，专业从事资产管理和投资顾问业务。公司的核心团队来自国内知名基金管理公司、证券公司等投资机构；投资研究人员均具有多年的从业经验和突出的过往业绩。公司将以行业高标准打造投研、风险控制和市场营销体系，以满足未来发展的要求。公司愿景致力于打造国内有影响力的、受人尊敬的、一流投资业绩的专业投资机构。 经营理念稳健经营 规范管理 勤勉尽职 开拓创新 企业文化“天道酬勤 人和才聚”</t>
  </si>
  <si>
    <t>www.hejufund.com</t>
  </si>
  <si>
    <t>上海国富投资管理有限公司</t>
  </si>
  <si>
    <t>上海国富投资管理有限公司2007年4月成立于上海。国富投资致力于吸收和引进全球领先金融机构在国际市场上的成熟经验和技术，结合国内市场的实际需求，建立科学合理并具个性特色的投资体系和风控体系，从体制上保障投资收益的稳定持续增长。公司的管理和研发团队主要由具兼具国际视野，以及国内外长期工作和实践经验的专业人士组成。公司的业务范围包括：设计专业投资方案，委托专业机构发起和设立基金、信托计划等；针对多种资产类别，如股票、基金、上市前股权、其他另类投资等金融产品进行组合投资咨询服务；评估新兴产业，新型公司，进行风险投资。  作为有志服务于国内高端个人客户和机构客户的私募机构，国富投资依靠其详实的资讯、全面的视野和独到的投资逻辑与见解在传统和另类投资领域为投资人提供全方位的服务。</t>
  </si>
  <si>
    <t>www.capitaledge.cn</t>
  </si>
  <si>
    <t>北京盛世景投资管理有限公司</t>
  </si>
  <si>
    <t>北京盛世景投资管理有限公司成立于2006年8月，目前注册资本为2亿元人民币。公司汇集了多位原证券公司、基金管理公司高层管理人员，平均从业经验均在10年以上。公司依托良好的人脉资源，与多家证券公司、信托投资公司、银行等金融机构保持着密切的业务联系。         公司针对客户的需求，在拟上市公司股权投资(PE)、二级市场股票投资、客户资产管理、财务顾问等方面为客户提供全方位的专业化服务。</t>
  </si>
  <si>
    <t>www.sensegain.com</t>
  </si>
  <si>
    <t>上海淘利资产管理有限公司</t>
  </si>
  <si>
    <t>www.taoli.sh</t>
  </si>
  <si>
    <t>深圳市同威资产管理有限公司</t>
  </si>
  <si>
    <t>李驰</t>
  </si>
  <si>
    <t>公司成立于1999年，是一家国际性的私募投资管理公司，主要从事金融资产投资管理业务。注册资本3000万元。同威资产主要投资于中国大陆、香港证券市场、外汇市场等资本市场，目前资产管理规模达32亿元人民币，客户群遍布中国香港、日本、中国内地以及北美地区。同威资产以“价值投资，风险控制，集中投资”为理念，近十年平均年复合投资回报率超过38%。长期以来，同威资产坚持为股东和客户取得满意的投资回报，在业内赢得了良好的声誉。</t>
  </si>
  <si>
    <t>www.chinacopower.com</t>
  </si>
  <si>
    <t>深圳市康成亨投资有限公司</t>
  </si>
  <si>
    <t>袁亚康</t>
  </si>
  <si>
    <t>深圳市康成亨投资有限公司成立于2007年，是通成(香港)投资集团下属从事投资业务的子公司，专门从事阳光私募基金管理和创业投资业务。公司是香港上市公司中民控股(HK00681)实际控制人之一，也是深圳东方富海投资管理有限公司、上海安益投资有限公司的合伙人之一。2009年公司与深圳创新投集团有限公司共同发起成立了南通红土创新资本创业投资有限公司。公司凝集着一批具备丰富经验的专业投资家，他们不仅有着深厚的专业背景，他们更是在长期艰苦实战中铸就的卓越投资家，有着超过百倍收益的骄人业绩。</t>
  </si>
  <si>
    <t>www.kchtz.com.cn</t>
  </si>
  <si>
    <t>北京艾亿新融资本管理有限公司</t>
  </si>
  <si>
    <t>北京艾亿新融资本管理有限公司前身为北京艾亿新融投资咨询有限公司，是一家专注于上市公司股权投资管理、提供结构化融资金融服务的专业机构。现有团队由一大批拥有多年上市公司股权投资经验和金融服务的专业人士组成。团队中90%以上的成员拥有硕士以上学历，及6年以上证券行业相关工作经验。公司的经营理念是凭借领先的投资分析专业知识和金融工程技术，成为国内领先的投资管理和金融服务公司。</t>
  </si>
  <si>
    <t>www.xrfinance.com</t>
  </si>
  <si>
    <t>深圳风格汇投资管理有限公司</t>
  </si>
  <si>
    <t>孙世涛</t>
  </si>
  <si>
    <t>深圳风格汇投资管理有限公司设立在广东深圳，注册资本2000万，从事资产管理、理财咨询等业务，致力于长期参与中国理财行业的发展，努力成为国内领先的投资管理公司。深圳风格汇投资管理有限公司汇集具有丰富经验和良好职业道德，具备团队精神和创新意识的资深投资管理人才，组成了国际化与本土化相结合的中西合璧的专业化团队，为投资者提供丰富的投资理财产品和优质的投资管理理财服务，以长期稳定的优秀投资业绩回报投资人，并有志发展成为中国业内管理国际资产和投资国际市场的专家，经过中长期的努力发展成为中国最佳的资产管理公司之一。</t>
  </si>
  <si>
    <t>天津民晟资产管理有限公司</t>
  </si>
  <si>
    <t>深圳市金中和投资管理有限公司</t>
  </si>
  <si>
    <t>黄明皓</t>
  </si>
  <si>
    <t>上海呈瑞投资管理有限公司</t>
  </si>
  <si>
    <t>上海呈瑞投资管理有限公司成立于2010年5月，是由国内投资界资深专业人士发起设立的有限责任公司，注册资本1100万元人民币。公司目前管理的资产超前，是国内知名的私募基金管理公司。</t>
  </si>
  <si>
    <t>www.crassets.com</t>
  </si>
  <si>
    <t>夏宁</t>
  </si>
  <si>
    <t>西藏银帆投资管理有限公司</t>
  </si>
  <si>
    <t>公司是按照国际私募投资基金通行规则，结合中国本土市场特点成立的一家专门从事国内证券市场投资的专业资产管理机构。主营业务包括风险投资、私募股权投资、证券投资及实业投资业务。秉承“时间见证诚信，专业创造价值”的经营理念，以稳健经营、持续发展为目标，致力于成为中国证券市场领域内声誉卓著的阳光私募资产管理机构。公司核心团队成员均具有中国证券市场从业多年经历，历经多次牛熊市投资磨炼，具备丰富的投资实战经验，对中国证券市场有着系统、深刻而独到的见解。</t>
  </si>
  <si>
    <t>www.yinfanfund.com</t>
  </si>
  <si>
    <t>深圳市景泰利丰投资发展有限公司</t>
  </si>
  <si>
    <t>张英飚</t>
  </si>
  <si>
    <t>深圳市景泰利丰投资发展有限公司是中国首批阳光私募基金公司之一，是极少数获得“新财富”杂志一年一度证券行业研究员排名评审资格的阳光私募。目前公司已发行了三期证券类信托基金，分别托管于建设银行、光大银行。在过去两年来业绩排名均处于全国证券类私募基金产品的前列。公司针对高端个人及中小型民营企业提供专业投资服务及资产管理服务，并于2008年成为深圳青年企业家联合会副会长单位。　　公司于2007年9月7日(与国投信托、光大银行、中金公司三家国内知名金融机构合作)成功发行了国投景泰复利回报证券投资集合资金信托一期；并于2008年1月8日成功发行了“国投景泰复利回报证券投资集合资金信托二期”。2009年1月6日又成功发行了“中信信托景泰复利回报1 期证券投资集合资金信托计划”。　　现任法人代表张英飚先生拥有15年专业证券投资管理从业经验，是目前中国证券市场上为数极少的经历过两个完整牛熊循环的基金经理之一，目前负责管理公司的所有产品。</t>
  </si>
  <si>
    <t>www.kingtoweram.com</t>
  </si>
  <si>
    <t>上海六禾投资有限公司</t>
  </si>
  <si>
    <t>夏晓辉</t>
  </si>
  <si>
    <t>上海六禾投资有限公司成立于2004年8月，是一家专业的投资管理公司，业务范围包括私募股权投资，证券投资、资产管理、以及基金的基金。目前的管理资产规模逾8亿元人民币。六禾的股东由金融机构法人与管理团队共同组成。明晰及富有激励作用的股权结构使公司更加拥有主创精神，更具经营效率和安全经营的保证。股东中原信托是经中国人民银行和河南省人民政府批准成立的非银行金融机构，注册资本12.5亿元人民币，管理信托资产规模约60亿元人民币。公司拥有一支团结稳定的管理团队。管理团队的形成始于1997年，并在2000年逐渐稳定，其主要成员共事时间达到10年之久，合作十分默契。公司管理团队成员均取得过著名大学的经济类博士或硕士学位，长期从事中国资本市场的投资、企业并购及咨询，曾分别就职于国内著名证券公司、投资管理公司及知名外资企业，平均从业历史10年以上，拥有坚实的研究能力与丰富的投资经验。公司秉承以研究为驱动的价值投资理念，依托长期积淀的扎实研究基础和科学高效的研究运作体系，持续关注投资对象的变化与特质性，深入挖掘变化中的价值投资机会，以集中组合的投资方式追求风险条件允许下的最大绝对回报。</t>
  </si>
  <si>
    <t>www.liuhecapital.com</t>
  </si>
  <si>
    <t>深圳市明达资产管理有限公司</t>
  </si>
  <si>
    <t>经济全球化将使中国面临巨大发展机遇，在中国打破地域垄断、大中国市场体系逐渐成型的阶段，在政府扶持大型企业的政策导向等因素的共同作用下，行业利润将急剧向少数企业集中，这些企业利润将呈几何级数增长。作为实体经济放大镜的资本市场将会放大这种增长效应，领导型企业必然会成为资本市场的宠儿。 深圳市明达投资顾问公司是由公司董事长刘明达先生组建的一支优秀资产管理团队，凭借敏锐的市场洞察力和完善的风险控制系统，投资团队近年来在海内外证券市场取得了良好业绩。为了更好地把握未来中国经济转型过程中证券市场所面临的巨大机遇，明达投资顾问公司与深圳国际信托投资有限责任公司合作成立“深国投明达证券投资集合资金信托”。</t>
  </si>
  <si>
    <t>www.mingdafund.com</t>
  </si>
  <si>
    <t>上海双隆投资有限公司</t>
  </si>
  <si>
    <t>上海双隆投资有限公司是一家2007年在上海新注册成立的投资公司，注册资本为3000万元人民币。 公司的实际控制人在国内商品期货市场上经营运作多年，积累了丰富的市场经验，树立了良好的声誉和口碑。公司将把商品期货市场的成功经验推广到金融期货领域，自主研发和进行以证券市场和衍生品市场为投资对象的程序化对冲套利交易，并有志在不远的将来发展成为国内一流的大型对冲基金公司。</t>
  </si>
  <si>
    <t>深圳市翼虎投资管理有限公司</t>
  </si>
  <si>
    <t>上海睿信投资管理有限公司</t>
  </si>
  <si>
    <t>王丹枫</t>
  </si>
  <si>
    <t>上海睿信投资管理有限公司(简称睿信投资)成立于二零零零年十二月，是由其前身上海睿信咨询服务有限公司(简称睿信咨询)增资扩股后经上海市工商行政管理局注册登记的专业理财公司。</t>
  </si>
  <si>
    <t>www.risingfund.com.cn</t>
  </si>
  <si>
    <t>上海耀之资产管理中心(有限合伙)</t>
  </si>
  <si>
    <t>公司成立于2011年7月，是中国首批专业投资固定收益市场的资产管理机构及中国证券投资基金业协会特别会员。公司的管理团队均长期从事固定收益证券市场的投资与交易业务，平均从业年限接近十年，核心成员来自于全球顶尖的资产管理公司、世界最大的金融信息服务公司、境内大型券商和债券专业投资公司，能敏感把握市场脉搏，在严格控制风险的基础上，帮助客户获得资产的长期稳定增值；同时结合自身对中国固定收益市场的独到见解，为市场发展和行业进步贡献自己的力量。公司秉承先进管理理念，参照国际顶尖资产管理机构的管理模式，结合中国市场实际情况建立完善的风险管理制度,并制定了完备的投资和交易流程，在最大程度上保证了投资操作的严谨、独立和专业。</t>
  </si>
  <si>
    <t>www.yzamc.com</t>
  </si>
  <si>
    <t>厦门普尔投资管理有限责任公司</t>
  </si>
  <si>
    <t>厦门普尔投资管理有限责任公司成立于2007年4月，注册资本人民币1050万元，总部位于厦门。公司是以资本市场服务为核心的综合性投资管理服务机构。“坚持价值投资理念，为投资人提供高端、个性化的投资理财服务，成为中国资产管理领域的领先者”是普尔投资管理有限责任公司的发展目标。</t>
  </si>
  <si>
    <t>www.pearlfund.cn</t>
  </si>
  <si>
    <t>北京鸿道投资管理有限责任公司</t>
  </si>
  <si>
    <t>www.suncapital.com.cn</t>
  </si>
  <si>
    <t>北京云程泰投资管理有限责任公司</t>
  </si>
  <si>
    <t>北京云程泰投资管理有限责任公司成立于2006年8月18日，注册资本1000万元。公司目前专注于为企业或个人投资国内A股市场提供投资管理服务。</t>
  </si>
  <si>
    <t>www.yctchina.com.cn</t>
  </si>
  <si>
    <t>上海泓湖投资管理有限公司</t>
  </si>
  <si>
    <t>梁文涛</t>
  </si>
  <si>
    <t>上海泓湖投资管理有限公司(以下简称：泓湖投资)成立于2010年初，公司以自主的深度研究为基础专业从事中国A股市场投资管理。泓湖投资汇聚了一批专业投资人员，包括具备私募基金和公募基金管理经验的基金经理，具备资深实业和资本市场背景的研究团队。公司现管理的阳光私募信托产品有“泓湖1期”、“泓湖2期” 等。</t>
  </si>
  <si>
    <t>www.honghuinvest.com</t>
  </si>
  <si>
    <t>上海彤源投资发展有限公司</t>
  </si>
  <si>
    <t>公司注册资本3000万元，是从事证券投资、资产管理、投资咨询、企业管理咨询的专业投资管理公司,是一家结合境内外多家金融、投资公司经验，立足于中国进行综合投资的企业。</t>
  </si>
  <si>
    <t>www.shsunsource.com</t>
  </si>
  <si>
    <t>深圳市长青藤资产管理有限公司</t>
  </si>
  <si>
    <t>李剑鸣</t>
  </si>
  <si>
    <t>深圳市长青藤资产管理有限公司(简称“长青藤”)成立于2010年11月，专注于证券投资信托和基金的管理，以管理资产的长期增值为己任，致力于成为帮助投资者实现长期资本增值的理想伙伴，力争成为一家有竞争力的、专业的资产管理品牌企业 。     长青藤的管理团队长期从事于证券投资工作，团队成员曾在证券公司或私募基金管理公司担任重要管理职务，拥有丰富的投资经验和海内外私募基金管理经验，在过去近十年中，取得了骄人的投资业绩。</t>
  </si>
  <si>
    <t>www.ivyassets.com</t>
  </si>
  <si>
    <t>深圳市上善御富资产管理有限公司</t>
  </si>
  <si>
    <t>刘鹰</t>
  </si>
  <si>
    <t>公司是一家专业的证券投资和资产管理公司，主要从事受托资产管理、投资管理、投资咨询业务。公司注册资本和实收资本均为人民币2000万元。公司采用管理团队控股经营模式，坚持“上善若水，朴素潜修，执信进取、御富成长”的核心价值观，建立了一套成熟、 高效的投资决策、风险控制、研究支持、运作保障、市场拓展和客户服务体系。公司成立以来，业务拓展迅速，目前管理规模已近10亿，主要投资于国内和香港资本市场。公司具有一支高度专业化的人才队伍，现有投研人员充实，其中硕士以上学历占90%以上，主要投研人员具有10年以上投资、研究的实践经验，在业内具有深厚的资源积累。公司核心管理团队拥有丰富的投资管理经验，过往投资业绩优异，投资运作稳健规范，这为公司的持续发展和规范运作奠定了坚实的基础。</t>
  </si>
  <si>
    <t>www.sunshine-asset.com</t>
  </si>
  <si>
    <t>上海万丰友方投资管理有限公司</t>
  </si>
  <si>
    <t>朱晓兵</t>
  </si>
  <si>
    <t>上海万丰友方投资管理有限公司(简称“万丰友方”)成立于2004年，公司前身为1993年成立的深圳市万科财务顾问有限公司，最新注册资本人民币5000万元。</t>
  </si>
  <si>
    <t>www.vanfon.com.cn</t>
  </si>
  <si>
    <t>上海信璞投资管理有限公司</t>
  </si>
  <si>
    <t>simplewayrm.com</t>
  </si>
  <si>
    <t>浙江宁聚投资管理有限公司</t>
  </si>
  <si>
    <t>谢叶强</t>
  </si>
  <si>
    <t>浙江宁聚投资管理有限公司是一家专注于金融证券市场投资研究及向高净值客户提供低风险类资产管理服务的专业机构，是国内知名的阳光私募基金管理公司。浙江宁聚投资管理有限公司及其下属宁波宁聚资产管理中心(有限合伙)、宁波宁聚郁金香财务管理合伙企业合计实收资本金超过1.5亿元，并管理包括多只阳光私募基金在内的各类资产近20亿元。公司在长期从事证券与期货市场投资研究过程中汇聚了一批优秀的专业人士，公司核心团队成员长期合作从事证券投资和研究工作超过十年，具有很强的专业背景和实战经验，最终形成了成熟的投资理念，拥有多种自行研发的投资分析工具和程序化交易系统，并积累了大量的套利交易的经验和数据。在公司的发展过程中，已逐步形成了完善的内部管理制度和风险控制制度。</t>
  </si>
  <si>
    <t>北京乐瑞资产管理有限公司</t>
  </si>
  <si>
    <t>张煜</t>
  </si>
  <si>
    <t>乐瑞资产管理有限公司成立于2011年4月，实收资本2500万元，由国内债券市场第一代投资人发起成立，是国内最早成立的专注于债券市场等低风险领域投资的私募基金公司。公司投研实力雄厚，核心团队合作多年，拥有长达十几年、跨越多个债券牛熊市的稳定良好业绩记录。公司在低风险领域内的产品与服务种类齐全，投资业绩排名行业前列，目前管理资产规模已达数十亿元，是国内规模最大的私募基金公司之一。</t>
  </si>
  <si>
    <t>www.lowrisk.com.cn</t>
  </si>
  <si>
    <t>上海聚益投资有限公司</t>
  </si>
  <si>
    <t>上海聚益投资有限公司成立于2001年7月，公司注册资本为1000万人民币。公司的投资管理团队有多名长期在中国证券市场从事资产投资管理的投资精英和具有价值创造能力的专业人才组成。         专业技能优势互补的投资管理团队使得团队每一位成员在团队合作中能够充分发挥主动性和创造性，全力为客户实现资产增值的目标。价值挖掘是整个投资管理团队一贯秉承的投资理念。科学洞察宏观经济、行业特征的变化趋势，适时作出资产配置调整决策，精选个股构建和优化投资组合，已成为整个投资管理团队较为成熟的投资管理策略。顺应趋势，波段操作，已成为整个投资管理团队较为鲜明的投资管理风格。在管理团队每一位成员的努力下，团队所管理的资产在市场的牛市中，其资产收益率通常不小于市场平均收益率，而在熊市中，通过有效的持仓管理和灵活的资产配置策略，通常能够及时有效地规避大盘下跌所带来的大幅亏损。</t>
  </si>
  <si>
    <t>www.juyish.com</t>
  </si>
  <si>
    <t>重庆中新融创投资有限公司</t>
  </si>
  <si>
    <t>杭州禹廷投资有限公司</t>
  </si>
  <si>
    <t>公司成立于2011年4月，注册资本1000万元，目前有员工10人，公司专注于风险中性的投资管理业务，以追求绝对收益为目标，希望能够做中国领先的量化基金，核心成员刘曙峰为恒生电子股份有限公司的创始股东之一。</t>
  </si>
  <si>
    <t>www.yttz.com.cn</t>
  </si>
  <si>
    <t>上海映雪投资管理中心(普通合伙)</t>
  </si>
  <si>
    <t>上海泽熙投资管理有限公司</t>
  </si>
  <si>
    <t>泽熙投资成立于2009年12月7日，注册资本3000万元。其投研团队实力较强，基金经理由具有超过16年证券市场投资经验的资深人士担当，研究员全部来自国内知名公募基金公司和券商。</t>
  </si>
  <si>
    <t>www.zexifund.com</t>
  </si>
  <si>
    <t>珩生鸿鼎资产管理(上海)有限公司</t>
  </si>
  <si>
    <t>上海朴石投资管理合伙企业(有限合伙)</t>
  </si>
  <si>
    <t>武汉嘉伦投资管理有限公司</t>
  </si>
  <si>
    <t>张书桐</t>
  </si>
  <si>
    <t>武汉嘉伦投资管理有限公司成立于2007年7月，注册资金为人民币1000万元，经营范围包括投资咨询(不含证券和期货投资咨询)，资产委托管理；计算机软硬件研究、开发、销售及技术咨询、技术服务。公司主要从事投融资、资产管理、企业并购、风险投资等专业性服务公司，拥有近20人从业经验丰富、高素质的管理团队，与国内众多投资管理机构建立了良好的合作关系，项目风险控制制度和手段完备，结合自身的业务特点在控制风险的前提下，为委托人不同的风险和收益偏好量身定制项目服务策划。</t>
  </si>
  <si>
    <t>北京三宝资产管理有限公司</t>
  </si>
  <si>
    <t>北京三宝资产管理有限公司成立于2009年12月，核心人员来自于国有大型企业集团、证券、保险等专业投资机构，研究和运作能力深厚。公司专注于固定收益证券投资领域。</t>
  </si>
  <si>
    <t>www.bjsunbow.com</t>
  </si>
  <si>
    <t>深圳市明曜投资管理有限公司</t>
  </si>
  <si>
    <t>明曜投资致力于成为国内最优秀的阳光私募管理机构，以投资业绩为首要目标，不盲目追求规模，初始管理资产规模约为人民币5亿元。明曜投资参照海外对冲基金的成功经验，讲求实效，专注于投资组合管理；打造精干的投研队伍，不追求大而全；注重投研人员素质能力、理念契合、优势互补。目前，公司员工共10人，投研人员7人，其中投资经理1人、资深研究员4名(其中3名来自合赢投资、1名外聘)、资深交易员2名；这种精干的投研团队足以支撑明曜投资当前及未来三年的投资组合管理。明曜投资坚持“与朝阳共成长，投资有安全边际的未来”的投资理念，即以前瞻性的眼光、实业投资者的视野，发掘在未来经济转型与结构调整中能够胜出的持续高成长的、优势行业、龙头企业(未来“牛股”)。以此投资理念为指导，明曜团队成功地发掘并投资了蓝色光标、金螳螂、云南白药、中恒集团、五粮液等等众多标的。</t>
  </si>
  <si>
    <t>www.vimchina.com.cn</t>
  </si>
  <si>
    <t>深圳市智诚海威投资有限公司</t>
  </si>
  <si>
    <t>冷国邦</t>
  </si>
  <si>
    <t>智诚海威投资有限公司成立于2007年8月。由一批具有深厚风险投资背景、投资银行背景和投资研究背景的专业人士发起设立，注册资本1000万元人民币，注册地点在深圳。  作为一家专业的投资管理公司，智诚海威以其卓越的经营团队、富有前瞻性的研究视点、规范化的运作流程及完善的风控体系，致力于投资中国境内外处于高速成长期和成熟期的企业。努力发展成为以私募股权投资和证券市场投资为两翼的具有强竞争力的专业投资管理机构。 智诚海威秉尚“基金持有人利益至上”的企业文化；始终坚持价值投资的投资理念。并倡导“智慧发现价值，专业实现价值，诚信分享价值”的经营理念。</t>
  </si>
  <si>
    <t>www.bspartners.com.cn</t>
  </si>
  <si>
    <t>深圳礼一投资有限公司</t>
  </si>
  <si>
    <t>林伟健</t>
  </si>
  <si>
    <t>www.chinaetf.com.cn</t>
  </si>
  <si>
    <t>湖南博沣资产管理有限公司</t>
  </si>
  <si>
    <t>湖南博沣资产管理有限公司(以下简称“公司”)前身为湖南博丰投资担保有限公司投资管理部，成立于2011年4月，注册资本人民币1000万元整。公司立足于投资和资产管理，执着追求价值投资理念和严格的风险控制措施，探究能长期超越市场盈利水平的高成长投资品种和方式。自成立以来，一直以“财富增值的渠道”为经营宗旨，以专业、创新、诚信为企业文化。通过与国内外多家知名金融机构合作，引进了国内外资产管理公司全新、规范的管理理念，结合严谨的资产管理标准，创建了具有自身特色的资产管理模式。公司在技术、人力资源和国内外金融网络方面投入了大量的资源，聚集了一批在证券投资领域有丰富资产管理经验的精英人才，组成了一支高效、务实、严谨的作战团队。公司设立了市场营销部、资产管理部、研究分析部、综合管理部等完整的机构，并建立了《投资管理制度》、《风险控制制度》等严格的规章制度。同时公司通过信托业务的开拓，寻找具有丰富市场经验的基金经理或投资管理人进行深入合作。</t>
  </si>
  <si>
    <t>www.bfzcgl.com</t>
  </si>
  <si>
    <t>北京市东方远见资产管理有限公司</t>
  </si>
  <si>
    <t>许勇</t>
  </si>
  <si>
    <t>深圳市东方远见资产管理有限公司由广东省深圳市迁入顺义区，并更名为"北京市东方远见资产管理有限公司" 北京市东方远见资产管理有限公司，注册资本1000 万元，注册地址：北京市顺义区顺通路25 号5 幢，法人代表许勇。公司的管理团队和投资研究队伍来自国内大型基金公司及知名研究机构，具有丰富的行业经验和优秀的投资业绩。</t>
  </si>
  <si>
    <t>www.evinvest.com.cn</t>
  </si>
  <si>
    <t>深圳信合东方资产管理有限公司</t>
  </si>
  <si>
    <t>李美涛</t>
  </si>
  <si>
    <t>www.splendor-capital.com</t>
  </si>
  <si>
    <t>王志忠</t>
  </si>
  <si>
    <t>公司是一家专门为高端个人客户和机构提供专业投资服务的公司，公司的投资队伍由证券市场中成长起来的证券投资精英组成，核心成员有着十年以上的证券投资经历，多年来一直从事投资咨询和资产管理业务，良好的信誉和优异的投资业绩是铭远投资能够在证券市场中立足的根本。铭远投资团队是将价值投资理念与中国资本市场相结合的最坚定的实践者之一，经过多年投资实践的积累，组建了专业的、具有前瞻性的研究队伍，形成规范的运作流程和完善的风险控制体系。长期以来，我们秉承稳健的投资风格，坚持价值投资理念，在完成自身原始积累的同时，实现了客户资产的高效增值。</t>
  </si>
  <si>
    <t>深圳市天马资产管理有限公司</t>
  </si>
  <si>
    <t>康晓阳</t>
  </si>
  <si>
    <t>深圳市天马资产管理有限公司，前身为深圳今日投资资产管理有限公司， 2002年1月17日深圳市注册成立，注册资本2000万元人民币。2006年5月22日，经深圳市工商行政管理局批准，更名为深圳市天马资产管理有限公司，目前主要经营业务为资产受托管理、投资管理与咨询等业务。</t>
  </si>
  <si>
    <t>www.lighthorse.com.cn</t>
  </si>
  <si>
    <t>广东瑞天投资管理有限公司</t>
  </si>
  <si>
    <t>www.chinarater.com</t>
  </si>
  <si>
    <t>深圳市金石投资管理有限公司</t>
  </si>
  <si>
    <t>姚鸿斌</t>
  </si>
  <si>
    <t>深圳市金石投资管理有限公司成立于2007年，注册资本3000万元，注册地址深圳市福田区益田路新世界中心大厦1602室。公司在现代企业制度基础上，参照国际通行的基金管理模式发起设立。“金石投资”注重科学的公司制度设计，核心投资管理团队组成公司股东会，负责公司长期发展规划的制定和投资决策，确保公司基本架构的长期稳定。“金石投资”拥有一支国内一流的一支研究团队，主要成员在大型基金管理公司和券商重要岗位上历练多年，具有丰富的投资研究经验和骄人的业绩。年初公司与甘肃省信托投资总部结成了战略合作伙伴关系。公司目前已经拥有投资研究人员11人。</t>
  </si>
  <si>
    <t>www.gsfund.cn</t>
  </si>
  <si>
    <t>深圳悟空投资管理有限公司</t>
  </si>
  <si>
    <t>公司以价值投资理念为基础，对资本市场进行行业禀赋的分析研究，建立自己独有的量化模型，选取投资标的进行长期持有，分享其时间价值和市场价值，为投资者获取长期稳定的绝对投资收益，以实现投资者的长期收益最大化。</t>
  </si>
  <si>
    <t>广东西域投资管理有限公司</t>
  </si>
  <si>
    <t>王建平</t>
  </si>
  <si>
    <t>广东西域投资管理有限公司由周水江先生和其他人士发起成立，成立于2007年6月，注册资本3898万元。公司专注于资本市场投资，具有完善的内部管理制度和风险控制体系，团队具备丰富投资经验及可靠的风险控制能力。</t>
  </si>
  <si>
    <t>www.xiyuinvestment.com</t>
  </si>
  <si>
    <t>湖南华珍投资有限公司</t>
  </si>
  <si>
    <t>成都德源富锦投资有限责任公司</t>
  </si>
  <si>
    <t>成都德源富锦投资有限责任公司由在国内著名投资机构工作数十年的张浩先生创建于2002年，注册资本2000万元。公司是四川省首家股指期货法人机构，专业从事证券、期货及实业投资等综合型资产管理公司。公司经过近10年的发展积累了丰富的投资经验，具备大规模资产管理能力。公司依托资本市场，利用自身优势及完善的管理机制和量化投资(程序化)交易方式，通过资产管理服务、有限合伙企业、基金专户、信托业务等资管模式，进行股票、股指期货、商品期货及金融、债券等高信用评级、固定收益类资产和公司股权、实体产业等方面的投资。</t>
  </si>
  <si>
    <t>www.deyuan.cn</t>
  </si>
  <si>
    <t>北京德源安资产管理有限责任公司</t>
  </si>
  <si>
    <t>许良胜</t>
  </si>
  <si>
    <t>北京德源安资产管理有限责任公司成立于2009年4月，注册资本金1000万元。公司为管理层和核心业务人员控股。其中核心投资管理人员具有12年证券投资经验、8年公募基金经理经验、3年全国社保股票组合基金经理经验。     公司坚持基本面分析的投资方法，在稳健投资、控制组合净值下行风险的基础上，强调依靠远见思想获取长期超额收益，实现组合净值长期稳定增长。 战略思想投资;     依靠远见的思想，实事求是地分析问题，以战略眼光分析行业、公司的投资机会。顺应生产力进步方向，调整投资结构。以远见战略思想获取长期超额收益。</t>
  </si>
  <si>
    <t>www.trassets.com</t>
  </si>
  <si>
    <t>上海涌金投资咨询有限公司</t>
  </si>
  <si>
    <t>www.primecapital.com.cn</t>
  </si>
  <si>
    <t>北京京富融源投资管理有限公司</t>
  </si>
  <si>
    <t>公司是一家专注服务于高端客户的财富管理公司，为客户提供多层次、不同风险偏好的信托投资产品，满足客户不同需求和组合配置。公司的前身是创始人李彦炜和何海波两人组建的财富管理团队。多年的实战积累和良好的业界口碑，使私募基金阳光化运作成为必然。京富融源以两人为核心，团队聚集了基金经理，资深金融人士，新经济精英，和海归新锐全方位人才。完善、成熟的投资理念，客户的准确定位和高效的商业运作，业已奠定公司在京城阳光私募行业的领先地位。公司投研团队全部为国内、国际知名院校硕士以上学历，在金融行业具有多年的从业经验和专业的产品研发能力。公司以市场和客户需求为导向，借助公司上游渠道的优势和业界广泛的资源，择时择机推出高附加值的信托产品。</t>
  </si>
  <si>
    <t>www.17touzi.com</t>
  </si>
  <si>
    <t>深圳市方德智联投资管理有限公司</t>
  </si>
  <si>
    <t>贺志力</t>
  </si>
  <si>
    <t>上海博颐投资管理有限公司</t>
  </si>
  <si>
    <t>徐大成</t>
  </si>
  <si>
    <t>上海博颐投资管理有限公司成立于2007年。公司核心人员来自国内大型基金管理公司及上市公司，多次历经市场牛、熊考验，资产管理经验丰富，投资业绩优秀。 公司致力于成为中国专业投资行业声誉卓著的小型资产管理公司，遵循客观、稳健、积极，精选的原则，坚持基本分析加上组合管理，累积利润，保持资产净值长期、稳定增长。既遵循价值投资，亦研究市场运行的行为模式。</t>
  </si>
  <si>
    <t>www.boyiinvest.com</t>
  </si>
  <si>
    <t>深圳龙腾资产管理有限公司</t>
  </si>
  <si>
    <t>吴险峰</t>
  </si>
  <si>
    <t>深圳龙腾资产管理有限公司成立于2007年2月26日，注册资本1100万元，主要经营业务为资产管理、项目投资、股权投资、企业管理咨询与策划、经济信息咨询。</t>
  </si>
  <si>
    <t>www.lonteng.com.cn</t>
  </si>
  <si>
    <t>北京神农投资管理有限公司</t>
  </si>
  <si>
    <t>北京神农投资管理有限公司由上市公司高管与知名投资专家共同创立，是擅长在市场波动中投资好企业的阳光私募基金管理公司。公司汇集中国优秀的投资人才，借助独到的投资理念和专业的交易技术，投资于中国上市或未上市的卓越企业，推动企业发展与社会的进步，为客户提供愉悦的财富增长体验，为中华崛起尽绵薄之力。</t>
  </si>
  <si>
    <t>www.shennong100.com</t>
  </si>
  <si>
    <t>中融汇信投资有限公司</t>
  </si>
  <si>
    <t>倚天投资管理有限公司</t>
  </si>
  <si>
    <t>倚天投资管理有限公司成立于2010年，注册资本1000万元，主要从事实体项目投资,会展服务，证券市场投资和软件开发。公司自成立以来就与国内外多家知名金融机构合作，并引进国际投资公司全新的、规范的投资管理理念，结合严谨的西方投资管理标准，创建了具有自身特色的投资管理模式。公司在技术、人力资源管理和国内外金融网络方面投入了大量的资源，聚集了一批在投资领域有丰富市场及资本运作经验的精英人才，组成了一支高效、务实、严谨的作战团队。公司投资和管理团队核心成员均有超过十年以上的证券投资从业经验，核心投研团队成员曾管理数亿元规模资产，具丰富的资产管理经验和成熟的投资理念及投资策略。 阳光私募基金在中国刚刚起步，倚天投资有限公司将借助信托平台，规范基金管理，努力凝聚团队的力量，发挥十多年投资实践积累起来的投资经验，尽心尽责，谋求所管理的资产持续、稳定、安全地增长。 倚天投资坚持“价值投资，波段投资，科学投资和专业投资”的投资理念。 我们在业内较早提出波段投资理念，最早提出要做科学投资，专业投资具有强悍 成长性企业的公司。 公司目标:做最有成长性的投资管理公司。 公司守则:专业、诚实、创新、进取。</t>
  </si>
  <si>
    <t>yefei999.com</t>
  </si>
  <si>
    <t>上海新方程股权投资管理有限公司</t>
  </si>
  <si>
    <t>上海新方程股权投资管理有限公司成立于2010年2月，注册资本1000万元。上海新方程管理团队均曾在中国知名的基金管理公司任职中高层职务，深刻理解基金行业的运作。上海新方程是中国第一批进行私募基金研究的机构，拥有中国最大的基金研究团队之一，下设数据支持、宏观策略、量化研究、基础研究四个小组，拥有及时和完善的私募数据库，以独创的4P研究方法闻名。</t>
  </si>
  <si>
    <t>上海毅扬投资管理有限公司</t>
  </si>
  <si>
    <t>梁丰</t>
  </si>
  <si>
    <t>公司目前的管理团队和核心投资研究队伍均来自国内公募基金管理公司，在投资研究、IT运营、市场营销等方面具备丰富的从业经验。核心投研团队成员投资理念一致，均具备十几年以上组合投资管理经验，分别从事过证券自营、专户投资、公募基金、社保及QFII组合的投资管理业务。</t>
  </si>
  <si>
    <t>www.zionim.com</t>
  </si>
  <si>
    <t>上海冠俊资产管理有限公司</t>
  </si>
  <si>
    <t>公司拥有专业知识雄厚的投资团队以及丰富的证券投资经验，其董事及投资总监刘俊先生作为国内最早一批私募管理人，持续创造了令人瞩目的业界领先业绩。公司和各大券商、基金及银行保持非常良好的关系，拥有高端的客户群体并在不断扩展之中。</t>
  </si>
  <si>
    <t>www.guanjun01.com</t>
  </si>
  <si>
    <t>深圳市麦星投资有限公司</t>
  </si>
  <si>
    <t>崔文立</t>
  </si>
  <si>
    <t>经深圳市市场监督管理局批准，“深圳市麦达投资咨询有限公司”公司名称于2010年11月10日正式变更为“深圳市麦星投资有限公司”。公司专业从事权益类投资管理业务，管理产品包括私募股权/风险投资基金、股票信托基金等，投资对象偏重于私营企业，注重企业的成长性和稳健经营，投资领域包括但不限于消费品及服务、商业零售、健康医疗和高新技术。公司旗下拥有麦达1期、麦达2期、麦达3期和麦星四个信托基金。</t>
  </si>
  <si>
    <t>泸州光强投资有限公司</t>
  </si>
  <si>
    <t>泸州光强投资有限公司成立于2013年2月，公司坐落于全国宜居城市酒城泸州。公司注册资金1000万元，现有员工13人，主要管理人员均有10年以上证券、期货从业经历。公司致力于为客户提供全方位的高端财富管理服务，为客户实现稳定而持续的财富增值。</t>
  </si>
  <si>
    <t>江苏紫鑫投资管理有限公司</t>
  </si>
  <si>
    <t>江苏紫鑫投资管理有限公司是由来自中国不同金融机构的多位资深人士共同创立，主要为机构和高净值客户提供资产管理、投资管理和财富管理等服务。公司作为专门从事理财服务和投资管理的专业机构，希望通过境内外市场和行业的资源整合，构建具备国内一流的投资管理能力和产品开发能力的专业团队，为客户提供更专业化、更定制化、更差异化的投资理财服务。</t>
  </si>
  <si>
    <t>www.zechin-im.com</t>
  </si>
  <si>
    <t>上海金锝资产管理有限公司</t>
  </si>
  <si>
    <t>上海金锝资产管理有限公司是一家创新型的资产管理公司。公司致力于开发数量化的对冲基金策略，大量利用计算机系统，为投资人提供稳健的绝对回报。公司致力于数量化投资策略的研究，测试，及运行和管理。公司员工绝大多数均毕业于国内外最著名的高等院校，致力于利用统计学原理来研究金融市场，通过先进的科学技术为投资者盈利，成为我国市场上在无论业绩还是规模上都领先的对冲基金。</t>
  </si>
  <si>
    <t>www.jindefund.com</t>
  </si>
  <si>
    <t>深圳市普邦恒升投资有限公司</t>
  </si>
  <si>
    <t>陈文涛</t>
  </si>
  <si>
    <t>公司注册资本1000万。目前核心投资人员来自公募基金的优秀基金经理。包括原融通基金研究总监兼领先成长基金经理陈文涛先生，和原招商基金总经理助理、研究总监兼招商核心价值基金经理程国发先生。公司的大股东为深圳市保腾创业投资有限公司，注册资本5000万，是从事PE投资的专业公司。有多个项目已成功在创业板上市，投资和管理的资产超过2亿。能为客户提供多层次的投资机会。公司愿景一是为客户实现资产的长期增值；二是成为中国最好的私募基金之一</t>
  </si>
  <si>
    <t>湖北盈捷投资有限公司</t>
  </si>
  <si>
    <t>李少伟</t>
  </si>
  <si>
    <t>湖北盈捷投资有限公司是一家拥有开阔的视野、专业的投研团队的投资管理公司。公司核心人员来自国内大型基金管理公司和证券公司，经历多年熊市和牛市的考验，资产管理经验丰富，投资业绩优秀。</t>
  </si>
  <si>
    <t>www.hbengine.com.cn</t>
  </si>
  <si>
    <t>龙赢富泽资产管理(北京)有限公司</t>
  </si>
  <si>
    <t>龙赢富泽公司初创于2006年，注册资本人民币1000万元。公司经营范围包括投资管理、财务顾问等。公司拥有完整的投资研究、风险管理和客户服务团队。公司主要创始人童第轶先生，具有15年的证券市场投资管理实践经验，曾就职于新华社《中国证券报社》、中国人寿资产管理有限公司。公司核心管理团队成员是以资产管理为长期职业的专业人士，拥有丰富的证券投资管理经验。公司投资团队全体成员热爱证券投资事业，共同致力于把龙赢富泽发展成为具有行业影响力的、以独立研究为主导的专业资产管理公司。</t>
  </si>
  <si>
    <t>www.longwin.com.cn</t>
  </si>
  <si>
    <t>京福资产管理有限公司</t>
  </si>
  <si>
    <t>京福资产是一家专事资本市场投资的专业资产管理公司，问世于中国社会经济进入发展新阶段、中国资本市场步入发展新周期的难得历史时机，注册资金五千万元人民币，注册地北京。京福资产视诚信为生存基石，视专业为竞争利器，视稳健为生命保障，视创新为成长动力。发挥专业优势，服务社会需要，创造增量价值，分享成功果实，是京福资产的经营宗旨。京福资产的发起人和核心团队是一批证券市场的资深专业人士，他们具有海内外工作阅历、牛熊市投资经验和公私募基金体验。根据资本市场的基本规律和资产管理的内在要求，公司拥有一套健全的投研机制、严格的风险控制和科学的操作流程。京福资产致力于金融资产管理服务，其中包括货币资产和以上市公司股权为主的权益资产。京福资产愿成为高端机构客户和小康百姓家庭资产管理的服务者。</t>
  </si>
  <si>
    <t>www.jfzcgl.com</t>
  </si>
  <si>
    <t>上海常春藤资产管理有限公司</t>
  </si>
  <si>
    <t>吴伟军</t>
  </si>
  <si>
    <t>www.ivy-assets.com</t>
  </si>
  <si>
    <t>上海塔晶投资管理有限公司</t>
  </si>
  <si>
    <t>www.tajing.com</t>
  </si>
  <si>
    <t>福建道冲投资管理有限公司</t>
  </si>
  <si>
    <t>福建省麦尔斯通投资管理有限公司</t>
  </si>
  <si>
    <t>福建省麦尔斯通投资管理有限公司成立于2008年6月，注册资本1000万元。麦尔斯通投资团队全部成员的平均从业、投资经验长达13年，是中国证券市场成长历程的见证者与参与者，投资理念经历了多个牛熊周期的有效检验。 麦尔斯通将以专业化的投资理念、稳健的风险管理和前瞻性的投资视野，为投资者创造价值，并始终将投资者的利益放在首位，与客户、与中国资本市场共同成长。</t>
  </si>
  <si>
    <t>北京杰思汉能资产管理股份有限公司</t>
  </si>
  <si>
    <t>王伟东</t>
  </si>
  <si>
    <t>北京杰思汉能资产管理有限公司专注于价值创造的积极财富管理，深知增加流动性是主动性管理风险的重要措施。公司业务聚焦于在资本市场中已经上市的金融产品或最接近于公开交易市场时段的投资机会进行股权投资和证券投资，特别是运用投资银行的核心技术—并购重组等价值创造手段来发掘投资项目。公司的投资专家团队将根据客户资产的性质(管理期限和承受风险的能力)采用差别化的投资方案进行专门管理。北京杰思汉能资产管理有限公司拥有超一流的人才队伍、坚实的资源平台、严格的管理制度和成熟的投资决策及运作体系，实现资产的高度安全与绝对收益；我们的目标是：通过职业化、专业化、规范化、国际化的不懈努力，打造中国最有竞争能力的资产管理公司之一。</t>
  </si>
  <si>
    <t>www.jhcapital.cn</t>
  </si>
  <si>
    <t>上海太和先机资产管理有限公司成立于2010 年12 月，由数位具备深厚金融投资背景的精英人士发起设立，注册资本7000 万元，注册地址：上海市嘉定区宝安公路2762 号2 幢2031 室，办公地址是上海市浦东陆家嘴环路1333 号中国平安金融大厦1801 单元</t>
  </si>
  <si>
    <t>南京摩通投资管理有限公司</t>
  </si>
  <si>
    <t>南京摩通投资管理有限公司(以下简称摩通投资)成立于2008年7月，是由国内投资界资深专业人士发起设立的有限责任公司，注册资本为人民币壹仟万元整。</t>
  </si>
  <si>
    <t>www.njmttz.com</t>
  </si>
  <si>
    <t>广州昭时投资合伙企业(有限合伙)</t>
  </si>
  <si>
    <t>广州昭时投资合伙企业针对中国市场的终端消费服务类项目进行非公开上市股权投资，单个项目的投资金额在2000万-5000万人民币之间。</t>
  </si>
  <si>
    <t>www.shinecapital.com</t>
  </si>
  <si>
    <t>南京康庄资产管理有限公司</t>
  </si>
  <si>
    <t>康庄资产管理有限公司，原名(世通资产管理有限公司(SHITONG ASSET MANAGEMENT Co.,LTD.))是一家随着中国资本市场的发展而成立的专业资产管理公司。2013年6月18日，世通资产管理有限公司正式改名为康庄资产管理有限公司，其注册资本、实收资本、注册地址及投资管理团队未发生变更。</t>
  </si>
  <si>
    <t>深圳市上善若水投资合伙企业(有限合伙)</t>
  </si>
  <si>
    <t>深圳市中欧瑞博投资管理股份有限公司</t>
  </si>
  <si>
    <t>公司于2007年在深圳市注册成立，注册资本人民币2000万元。业务范围主要包括投资管理、投资咨询、投资顾问。公司由上海中欧国际工商学院有共同理念的学员出资发起设立，秉承以价值为基础与伟大企业共同成长；策略适配；尊重趋势的投资理念，在强化风险意识和风险管理的基础上，追求客户资产长期持续稳定增长。公司的发展愿景是：成为一家在中国资本市场上管理资产规模领先、有影响力的品牌私募基金管理公司。</t>
  </si>
  <si>
    <t>www.rabbitfund.com.cn</t>
  </si>
  <si>
    <t>上海丰煜投资有限公司</t>
  </si>
  <si>
    <t>上海丰煜投资有限公司成立于2009年2月，注册资本1000万元。核心成员为一批以资产管理为长期职业的专业人士，分别来自国内一流券商及基金管理公司，拥有超过13年—17年的证券投资经验和优秀的投资业绩。     进入2010年，随着融资融券、股指期货的推出，A股市场的对冲机制逐渐完备，为投资者带来持续稳健的正收益的条件业已具备。丰煜公司顺势而为，以服务国内高端客户的财富管理为己任，致力于成为中国本土优秀对冲基金之一。</t>
  </si>
  <si>
    <t>深圳市柏恩投资有限责任公司</t>
  </si>
  <si>
    <t>龙小波</t>
  </si>
  <si>
    <t>深圳市柏恩投资有限责任公司于2004年5月在中国境内成立，经营范围为受托资产管理和咨询、投资咨询及其它法律允许的经营业务，注册资本为5000万元人民币，法人代表是龙小波先生。 为了满足客户对证券市场投资和PE项目投资的需要，公司分别于2007年11月16日和2008年2月4日与深国投携手成立龙马信托投资计划一期和二期，于2008年1月9日与重庆国投联合推出“鼎益-柏恩”股权投资信托计划。</t>
  </si>
  <si>
    <t>www.bf380.com</t>
  </si>
  <si>
    <t>方得(北京)资产管理股份有限公司</t>
  </si>
  <si>
    <t>周新长</t>
  </si>
  <si>
    <t>方得(北京)资产管理股份有限公司是一家成立于2007年初的股份制企业。公司致力于“低风险、稳健收益”投资领域的研究和发展。经过多年的努力，发行并管理了多只产品，以稳健的投资业绩战胜了同期市场，也博得了投资人的信任和欣赏。方得资产秉承“创新、创造、财富”的理念，恪守“诚信、专业、专心为客户”的宗旨，以精益求精、不断完善的投资决策能力、软件交易系统以及严格的风险控制体系，来保证管理资产的高度安全与稳步增值。</t>
  </si>
  <si>
    <t>www.bossfund.com</t>
  </si>
  <si>
    <t>江苏瑞华投资控股集团有限公司</t>
  </si>
  <si>
    <t>　　 江苏瑞华投资控股集团有限公司创立于2003年7月，是国内著名的大型、综合资产管理公司，目前管理资产规模约100亿元人民币。公司业务包括股票流通市场投资、股权投资(PE、VC)、上市公司定向增发(PIPE)投资以及金融期货与衍生品投资，对中国资本市场产业链形成完整覆盖。目前，江苏瑞华已能为客户提供最全面的资产管理方案，量身定制、满足各类客户对风险－收益关系的多种合理需求。</t>
  </si>
  <si>
    <t>www.jiangsuruihua.com</t>
  </si>
  <si>
    <t>上海玖歌投资管理有限公司</t>
  </si>
  <si>
    <t>吴国继</t>
  </si>
  <si>
    <t>www.jiugetouzi.com</t>
  </si>
  <si>
    <t>北京颉昂投资管理有限公司</t>
  </si>
  <si>
    <t>www.jieangcn.com</t>
  </si>
  <si>
    <t>上海贝塔投资管理有限公司</t>
  </si>
  <si>
    <t>许红娟</t>
  </si>
  <si>
    <t>贝塔投资管理有限公司是一家专业的资产管理公司,创建于2004年7月，注册地址在上海, 业务范围包括资产管理、投资咨询、投资顾问和股权投资。公司自成立以来，秉承“价值分析、理性投资”的投资理念，多次历经市场牛、熊考验, 公司投研团队核心成员均为资深证券专业人士，所有人员都拥有证券行业工作背景及十年以上牛熊市场历练，具有优良的资产管理业绩，成熟的投资理念和投资策略，专业水平及操守值得信赖。公司成立六年,资产管理经验丰富，投资业绩优秀, 管理能力与信誉得到了客户的认同。 公司实行总经理负责制，总经理负责公司的具体经营与管理。设有研究部、投资部、中心交易室和市场部等部门。公司还设有投资决策委员会作为最高投资决策机构,拥有成熟的投资决策及运作体系、坚实的资源平台和严格的管理制度。</t>
  </si>
  <si>
    <t>上海以太投资管理有限公司</t>
  </si>
  <si>
    <t>上海以太投资管理有限公司是专业从事证券、股权、商品期货及金融衍生品投资的金融资产管理公司。公司以2σ理论为方法论，创建一系列系统交易模型，投资于各类金融市场，为投资人提供金融投资与直接投资的管理与咨询服务。      公司定位于中国大陆迅速壮大的富裕阶层，提供长期、优质的资产管理服务，追求为客户创造持续稳定的资产增值。</t>
  </si>
  <si>
    <t>上海升阳资产管理有限公司</t>
  </si>
  <si>
    <t>上海杉杉升阳资产管理有限公司(简称：杉杉升阳)成立于2009年7月，注册资本1000万元。杉杉升阳专注于证券私募基金管理，以低风险、高收益、可复制为投资宗旨，以趋势投资为投资理念，以交易系统为投资方法，以不踏空不套牢为投资原则。</t>
  </si>
  <si>
    <t>上海谦石投资管理有限公司</t>
  </si>
  <si>
    <t>陈枫</t>
  </si>
  <si>
    <t>公司目前主要从事二级市场股票投资，同时也在积极寻找一级市场的投资机会，致力于为客户提供多元化的增值服务</t>
  </si>
  <si>
    <t>深圳市泰瓴资产管理有限公司</t>
  </si>
  <si>
    <t>张林涛</t>
  </si>
  <si>
    <t>公司是一家以高标准、高起点成立的专业资产管理公司，专注于资本市场私人高端财富管理，并致力于成为中国本土优秀的财富管理专家。公司拥有一支优秀的投资研究和营销服务队伍，核心成员均来自于国内知名券商，具有良好的教育背景、深厚的专业功底和十年以上的专业从业经验。团队成员均经历过多年的全方位市场历练，在激烈的市场竞争中取得过斐然业绩，在深圳数十万投资者中拥有极强的口碑，同时在业内具有良好的声誉。</t>
  </si>
  <si>
    <t>www.vvcapital.cn</t>
  </si>
  <si>
    <t>绍兴冰剑投资管理有限公司</t>
  </si>
  <si>
    <t>www.bingjianfund.com</t>
  </si>
  <si>
    <t>浙江麟益投资管理有限公司</t>
  </si>
  <si>
    <t>一、公司简介公司注册资本：人民币壹仟万出资方式：自然人以现金出资公司延续时间：20年投资方向：投资管理、资产管理及证券等金融衍生产品的投资二、公司业务简介投资目标:本公司投资目标是通过证券及金融衍生产品、投资银行业务、资产管理等资本运营手段，以获得高于行业利润水平的投资效益。投资范围:公司将资本主要投资于中国境内证券及金融衍生产品项目。</t>
  </si>
  <si>
    <t>www.linyi-invest.cn</t>
  </si>
  <si>
    <t>上海京益投资管理有限公司</t>
  </si>
  <si>
    <t>1417774c.hn73.com</t>
  </si>
  <si>
    <t>www.rathink.com.cn</t>
  </si>
  <si>
    <t>浙商控股集团上海资产管理有限公司</t>
  </si>
  <si>
    <t>浙商控股集团上海资产管理有限公司是浙商控股集团有限公司的控股子公司，是浙商控股为满足其金融服务产业发展需要在沪设立的金融投资和资产管理平台。</t>
  </si>
  <si>
    <t>www.zskgcapital.com</t>
  </si>
  <si>
    <t>上海泽熙资产管理中心(普通合伙)</t>
  </si>
  <si>
    <t>盈融达投资(北京)有限公司</t>
  </si>
  <si>
    <t>曹湘军</t>
  </si>
  <si>
    <t>盈融达投资(北京)有限公司，创立于2006年，注册资本：RMB 1000万，盈融达投资专注于资产管理以及投资咨询服务，为客户提供资产管理和财务增值服务；盈融达投资，运用专业的分析，通过对各种规范的金融品种的投资，在各种市场环境中，为客户资产实现保值增值，盈融达投资，致力于成为能够代表特有市场风格的私募基金管理公司；      团队是公司的核心竞争力。盈融达建立了完整的金融工程、研究、投资和风险管理团队，具有出色的市场分析和调查研究能力；      盈融达投资目前与山东信托、对外经贸信托等多家金融机构合作，已经推出多只信托产品。</t>
  </si>
  <si>
    <t>www.yingrongda.com</t>
  </si>
  <si>
    <t>上海富灵投资管理有限公司</t>
  </si>
  <si>
    <t>上海紫石投资有限公司</t>
  </si>
  <si>
    <t>上海紫石投资有限公司创建于2007年4月，注册资金1200万元人民币，主要合伙人均拥有10年以上A股市场的投资经验。公司主要致力于A股二级市场的资产管理，是一家新兴的专业化阳光私募基金。公司拥有一批高素质的员工队伍，旗下员工均来自基金和券商，其中核心团队成员均具备丰富的投资研究管理经验。</t>
  </si>
  <si>
    <t>www.zsfunds.com</t>
  </si>
  <si>
    <t>深圳市尊道投资有限公司</t>
  </si>
  <si>
    <t>谢柳毅</t>
  </si>
  <si>
    <t>深圳尊道投资有限公司成立于2010年底，注册资本金1000万元人民币。是从事资产管理、股权投资及财务顾问业务的专业投资管理公司。为深圳市金融顾问协会的会员单位。</t>
  </si>
  <si>
    <t>www.topwayinvest.com</t>
  </si>
  <si>
    <t>深圳市哲灵投资管理有限公司</t>
  </si>
  <si>
    <t>吴文颖</t>
  </si>
  <si>
    <t>深圳市哲灵投资管理有限公司(原名：深圳市哲灵投资有限公司)成立于2007年5月，是专业性的证券投资和资产管理公司，公司秉承以客户利益为先导，“我随客户成长”的共赢模式，追求绝对收益，帮助客户控制最低的亏损风险。在潜心博取专户理财超额收益的同时，公司积极参与PE股权投资，帮助成长型公司解决资金缺口，并担当财务顾问。</t>
  </si>
  <si>
    <t>www.zl-invest.com</t>
  </si>
  <si>
    <t>上海醴泉投资管理有限公司</t>
  </si>
  <si>
    <t>上海醴泉投资管理有限公司和北京醴泉创投科技发展有限公司是以资本市场服务为核心的综合性投资管理服务机构。 立足京沪，辐射全国，连接世界，矢志成为一家拥有一流管理团队、雄厚资本实力以及卓越业内声望，娴熟的资本运作能力、广阔的国际化视野的产业投资与整合的引领者，打造一个产业与金融相融合的一流的服务平台！ 　　醴泉公司拥有的管理队伍以具有成功的创业经历，扎实的管理、投资和技术背景，经验丰富的具有海内外工作背景的高素质专业人员组成。公司管理队伍的核心成员均长期从事金融和产业工作多年，了解企业实况，熟悉政策法规，具有高尚的职业操守与广泛的人脉资源，能够为客户提供全方位的专业服务。 　　醴泉公司依照国际规范进行市场运作，为国内企业及各界人士提供资产管理、股权投资、资金融通、产业管理咨询、项目评估、财务顾问、上市策划等专业服务。公司服务方向主要为金融、资源、 新能源、新材料、信息科技等领域的项目，也为成长型、市场型富有愿景的传统企业竭诚服务。 　　醴泉公司给我们的合作者带来不断完善、不断壮大的机会。在我们的平台上，大家互帮互助，形成战略伙伴。不求一时一事，但求渊源流长。</t>
  </si>
  <si>
    <t>www.isspring.com</t>
  </si>
  <si>
    <t>深圳市林园投资管理有限责任公司</t>
  </si>
  <si>
    <t>深圳市景良投资管理有限公司</t>
  </si>
  <si>
    <t>廖黎辉</t>
  </si>
  <si>
    <t>公司注册资本金1000万元。公司团队成员主要来自于证券投资的资深专业人士，对中国及海外资本市场有着比较深刻的研究和实际操作经验，尤其在趋势投资上具有独特优势，独创能量选股智能操作系统。公司除专注于股票投资外，并致力于将投资领域延伸到期货投资、IPO前投资、市值管理、金融衍生品的组合投资等，力争为客户提供长期稳定的投资回报。</t>
  </si>
  <si>
    <t>www.nlxg8.com</t>
  </si>
  <si>
    <t>天津易鑫安资产管理有限公司</t>
  </si>
  <si>
    <t>易鑫安资产管理有限公司，注册资本1000万元，是一家从事证券投资、股权投资和财务顾问等业务的专业资产管理机构。公司核心投资经理具有长期证券投资经验，经历过中国熊市洗礼，对资本市场及上市公司有着长期、深刻的理解。公司投研团队重视与上市公司的沟通交流，注重与专业研究机构、投资机构的合作，依托众多的中国主流研究机构的研究平台，力求在国内主流投资趋势中占据领先地位。公司拥有良好的客户群体并在不断扩展之中，公司的主旨是秉承恪守价值、尊重趋势、精准制导、绝对回报的投资理念，在严格控制风险的前提下，寻求确定性投资机会，以客户资产持续保值增值为目标，追求长期复合绝对收益，为客户创造价值。</t>
  </si>
  <si>
    <t>www.tjyxa.com</t>
  </si>
  <si>
    <t>深圳菁英时代投资管理有限公司</t>
  </si>
  <si>
    <t>陈宏超</t>
  </si>
  <si>
    <t>菁英时代投资管理集团是提供资本投资与运营的专业机构,其主要业务系为客户在资本市场提供资产管理、收购兼并、改制上市、资产重组、私募融资等服务。菁英集团立足于人才领先战略，拥有来自政府部门、证券公司、基金管理公司以及海外著名投资银行等实力机构的一批资深专家组成的顾问委员会；同时，拥有一支在资产管理与投资银行等领域有着丰富理论素养和实践经验的专业团队。集团倚重丰富而宝贵的人才、资金和关系资源，秉承“价值成长”理论，凭藉“诚信实效”作风，为众多客户提供优质专业的服务。</t>
  </si>
  <si>
    <t>www.elitimes.com</t>
  </si>
  <si>
    <t>上海永达投资管理有限公司</t>
  </si>
  <si>
    <t>上海永达投资管理有限公司设立于上海陆家嘴金融贸易区，注册资本金5000万元人民币。公司核心团队均为具有十年以上证券从业经验的业界精英，建立了一整套严谨、高效的投资决策流程，为资产委托人追求长期、稳定的绝对收益提供保障。</t>
  </si>
  <si>
    <t>上海安苏投资管理有限公司</t>
  </si>
  <si>
    <t>上海安苏投资管理有限公司成立于2008年10月20日。 安苏投资由具有丰富证券投资经验的证券基金行业人士创办，致力于成为中国的专业资产管理机构，为投资者提供经改良风险收益特征的投资理财产品。</t>
  </si>
  <si>
    <t>www.annsu.cn</t>
  </si>
  <si>
    <t>千华投资管理(上海)有限公司</t>
  </si>
  <si>
    <t>千华投资管理(上海)有限公司是专注国内证券市场的投资管理公司。公司投资团队拥有丰富的国内外证券投资和基金管理经验；坚信基于投资逻辑的理性投资道路；创立并信守独特系统的价值投资体系；利用宏观、盈利和估值分析准确判定了2005年以来的全部牛熊市场和主要牛熊拐点；综合采用数量方法和行业研究方法发掘有投资潜力的行业个股；投资决策理性、前瞻、灵活、有效；公司投资团队人员在公募基金管理、保险投资顾问、QFII投资顾问等投资业务领域，取得并保持了长期优良的业绩纪录和诚信纪录。</t>
  </si>
  <si>
    <t>北京合正普惠投资管理有限公司</t>
  </si>
  <si>
    <t>冯宇辉</t>
  </si>
  <si>
    <t>北京合正普惠投资管理公司由多名长期管理大规模公募基金的明星基金经理组成，核心成员均拥有超过12年的投资管理经验，经过多轮次的牛熊市考验，具有良好的业绩记录。以价值投资为核心，结合中国股市实际情况进行不懈地实践和创新，是我们制胜的关键。    “以正合，以奇胜”:在寻找确定性增长的同时密切关注新兴产业，挖掘 中国的Tenbagger “广阔视野，普惠客户”:用开阔的视野找寻投资机会，锲而不舍地追求长期复利回报，共同分享中国经济高速增长带来的成果.</t>
  </si>
  <si>
    <t>奕金安投资管理有限公司</t>
  </si>
  <si>
    <t>靳奕</t>
  </si>
  <si>
    <t>奕金安投资是一家专注于中国A股市场的投资公司。我们采用自下而上的基本面研究方法发掘能够给客户带来长期超额收益的股票。我们的风格是注重投资于能够创造经济价值，并且具有多年快速增长潜力的高质量公司。我们看重长期投资，也有选择地投资短期内价格严重低于其长期内在价值的股票。我们运用数量化方法根据基本面分析指标筛选出值得关注的股票库，不采用单纯的趋势投资或题材投资策略。我们重视资本金的安全和中长期投资的绝对收益，不为追求短期的明星效应而使管理的资金承担较大风险。  我们鼓励研究员在进行独立深入研究的基础上发表自己的观点，而不是盲目追随热门股票。因为我们认为最大的投资机会在于那些被市场忽略的股票。  对我们影响较大的投资者包括巴菲特，费舍，彼得·林奇。</t>
  </si>
  <si>
    <t>www.yjainvestments.com</t>
  </si>
  <si>
    <t>中投新亚太投资管理有限公司</t>
  </si>
  <si>
    <t>张绍鸿</t>
  </si>
  <si>
    <t>中投新亚太投资管理有限公司作为一家全国性、国际化的新型卓越现代资本经营管理企业，业务范围涵盖证券投资、股权投资、投资银行、投资管理、财务顾问以及信息咨询。</t>
  </si>
  <si>
    <t>www.ztxyt.com</t>
  </si>
  <si>
    <t>广东鼎力投资管理有限公司</t>
  </si>
  <si>
    <t>广东广金投资管理有限公司</t>
  </si>
  <si>
    <t>刘壮华</t>
  </si>
  <si>
    <t>广东广金投资管理有限公司成立于2007年11月12日。公司主要经营范围包括投资咨询，受托资产管理，项目投资等。公司遵循价值与成长相平衡的投资理念，凭借勤勉尽责的服务精神，依托专业高效的分析团队，坚持完备科学的决策机制，秉承稳健审慎的经营风格，奉行客户至上、优势互补的原则，管理自有资产和客户委托资产，致力于为客户创造丰厚的投资回报。</t>
  </si>
  <si>
    <t>上海行知创业投资有限公司</t>
  </si>
  <si>
    <t>章涌涛</t>
  </si>
  <si>
    <t>上海行知创业投资有限公司成立于2011年5月27日，主营：创业投资，实业投资，投资管理，投资咨询(除经纪)，财务咨询(不得从事代理记帐)。【企业经营涉及行政许可的，凭许可证件经营】.</t>
  </si>
  <si>
    <t>xingzhivc.com</t>
  </si>
  <si>
    <t>北京天合财信资产管理有限公司</t>
  </si>
  <si>
    <t>上海涌泉亿信投资发展中心(有限合伙)</t>
  </si>
  <si>
    <t>www.entrust-sh.com</t>
  </si>
  <si>
    <t>西藏振华投资管理有限公司</t>
  </si>
  <si>
    <t>四川光华上智资产管理有限公司</t>
  </si>
  <si>
    <t>四川光华上智资产管理有限公司于2011年9月在成都成立，注册资本1000万元。公司由市场经验丰富、过往业绩优秀的专家团队组成，主要投资管理和研究人员均具备大型资金和海外市场管理经验。</t>
  </si>
  <si>
    <t>www.ghszzg.com</t>
  </si>
  <si>
    <t>深圳市东方港湾投资管理有限责任公司</t>
  </si>
  <si>
    <t>但斌</t>
  </si>
  <si>
    <t>东方港湾是将价值投资思想与中国资本市场相结合的最坚定的实践者之一，公司成立于2004年3月，专注于中国优秀企业的长期股权投资， 致力于为中国民营企业和国际长期投资机构提供卓越的投资管理服务。</t>
  </si>
  <si>
    <t>www.ebay-invest.com</t>
  </si>
  <si>
    <t>天津淡水静湍投资管理有限公司</t>
  </si>
  <si>
    <t>林广茂</t>
  </si>
  <si>
    <t>深圳市开宝资产管理有限公司</t>
  </si>
  <si>
    <t>叶猷建</t>
  </si>
  <si>
    <t>深圳市开宝资产管理有限公司成立于2002年6月6日，注册资本1000万元，主要经营业务为资产管理、股权投资、企业管理咨询等。公司遵循价值与成长平衡的投资理念，凭借勤勉尽责的服务精神、专业高效的分析团队、完备科学的决策机制、稳健审慎的经营风格，奉行客户至上、优势互补的原则，着力打造中国资产管理界一流的投资服务机构及资产管理机构。  　　深圳市开宝资产管理有限公司汇聚人才与资本，在投资服务、管理咨询及资产管理等领域积累了丰富的经验，擅于根据客户的不同需求，在深入分析行业和市场的基础上，为客户设计各种高质量的投资理财产品及有效的实施方案，协助客户实现资产增值等发展目标。同时，公司也将完成自身的财富积累与提升，并以此回报社会，推动和支持社会慈善公益事业的发展。</t>
  </si>
  <si>
    <t>www.capall.com.cn</t>
  </si>
  <si>
    <t>深圳市明华信德投资管理有限公司</t>
  </si>
  <si>
    <t>陈明贤</t>
  </si>
  <si>
    <t>公司是专业性的证券投资和资产管理公司，公司主要的管理和投资研究人员都具有15年以上的投资研究经验,对中国大陆及香港资本市场有着比较深刻的研究能力和实际操作经验，尤其在实际操作上,独创了”五三二”投资法则。公司主要管理人员2006年与上海华宝信托和中国银行合作发行的”点金”信托产品,年收益近300%,获利超过同期公募最好水平。公司除专注于股票投资外，还致力于股权投资、企业重组\兼并等业务，为客户投资提供长期稳健的高回报。</t>
  </si>
  <si>
    <t>www.minghuafund.com</t>
  </si>
  <si>
    <t>深圳市东源嘉盈资产管理有限公司</t>
  </si>
  <si>
    <t>陈杰明</t>
  </si>
  <si>
    <t>2011年6月，源于共同的理想和对投资的热爱，由国内投资界几位资深专业人士发起成立了深圳市东源嘉盈资产管理有限公司。自成立之初，就确立了为客户带来长期稳定的绝对回报为己任，致力于成为国内一流的资产管理公司的目标。</t>
  </si>
  <si>
    <t>www.dongyuanjy.com</t>
  </si>
  <si>
    <t>张可兴</t>
  </si>
  <si>
    <t>www.geleifund.com</t>
  </si>
  <si>
    <t>上海朴道投资有限公司</t>
  </si>
  <si>
    <t>上海朴道投资有限公司是一家致力于为客户提供资产管理服务的专业机构，其资产管理服务范围包括股票、债券、期货、股权投资以及其他金融衍生品等。目前公司位于上海陆家嘴金融贸易区，注册资本3000万元。</t>
  </si>
  <si>
    <t>www.pudaofund.com</t>
  </si>
  <si>
    <t>深圳万利联投资管理有限公司</t>
  </si>
  <si>
    <t>何造中</t>
  </si>
  <si>
    <t>万利联投资管理有限公司(简称“万利联”)是一家专注于证券投资和资产管理公司的专业性金融投资服务企业。 公司注册地在深圳特区，注册资本1000万元，主要经营业务为资产管理、项目投资、股权投资、企业管理咨询与策划、经济信息咨询。</t>
  </si>
  <si>
    <t>www.winlion.cn</t>
  </si>
  <si>
    <t>北京永瑞财富投资管理有限公司</t>
  </si>
  <si>
    <t>北京永瑞财富投资管理有限公司成立于2011年4月，是一家专注价值创造的专业资产管理公司，业务范围包括投资管理，投资咨询，资产管理。    公司秉承价值发现和价值创造投资理念，运用国际上主流的基金管理模式，前瞻性地分析宏观、行业和公司基本面，通过组合投资及量化交易，实现管理资产持续稳定复合高增长。公司以专业、严谨的投资研究为基础，运用各种金融工具为客户管理金融财富，公司成熟的投资决策和运作体系及严格的管理制度为投资人提供长期优质的投资服务。公司拥有一流的人才队伍，核心成员来自于国内外大型券商或投资机构，具有多年证券投资从业经历，拥有丰富的研究和投资管理经验。</t>
  </si>
  <si>
    <t>www.yongruicaifu.com</t>
  </si>
  <si>
    <t>深圳市达仁投资管理有限公司</t>
  </si>
  <si>
    <t>深圳市达仁投资管理有限公司是一家运用积极财富管理手段专注价值创造的专业资产管理公司，成立于2010年3月，注册资本1000万元，业务范围包括资产管理、投资咨询、投资顾问和股权投资。</t>
  </si>
  <si>
    <t>www.darenfund.com</t>
  </si>
  <si>
    <t>北京勤益科技投资管理有限公司</t>
  </si>
  <si>
    <t>北京勤益科技投资管理有限公司是一家由上市公司与个人投资者发起设立的风险投资管理公司，注册资本4000万元人民币，管理资金超过3亿元人民币。目前已通过股权投资的方式参股4家高成长企业，其中2000年9月投资入股的蒙牛乳业已在香港成功上市。</t>
  </si>
  <si>
    <t>qinyi.mycomb.cn</t>
  </si>
  <si>
    <t>深圳市智信创富资产管理有限公司</t>
  </si>
  <si>
    <t>高锦洪</t>
  </si>
  <si>
    <t>深圳市智信创富资产管理有限公司成立于2010年，注册资本为1000万元，主要从事受托资产管理，投资理财业务。</t>
  </si>
  <si>
    <t>www.wise-win.cn</t>
  </si>
  <si>
    <t>惠理基金管理公司</t>
  </si>
  <si>
    <t>惠理基金管理公司是一家资产管理公司，致力透过价值投资策略，为客户提供卓越的投资表现。我们的基金管理团队长期坚守价值的投资方针，配合严谨的基金管理，惠理团队屡获大型评级机构评选为大中华区最佳表现的基金经理之一。</t>
  </si>
  <si>
    <t>www.valuepartners.com.hk</t>
  </si>
  <si>
    <t>广东煜融投资管理有限公司</t>
  </si>
  <si>
    <t>成立于2010年，由吴国平及团队发起设立，公司位于广东广州市，注册资本1000万元，是一家专业的资产管理公司。主要为机构投资者和高端人群提供定制的投资管理和顾问服务。</t>
  </si>
  <si>
    <t>www.idrtz.com</t>
  </si>
  <si>
    <t>福建滚雪球投资管理有限公司</t>
  </si>
  <si>
    <t>福建滚雪球投资管理有限公司是专业性的证券和期货投资管理有限公司。成立于2011年6月，目前注册资本1000万元，实收资本1000万元。注册地址为福建省福州市鼓楼区五一北路1号力宝天马广场第16层1605-1606室。2013年3月公司乔迁新址到福建省福州市五一中路57号闽东大厦8层811-812房。本公司始终坚持巴菲特价值投资理念，遵循诚信、规范、稳健的经营理念。主要的投资管理和研究人员都具有15年以上的投资研究经验，公司具备扎实系统的投资研究经验和强大的规模资产投资管理能力。</t>
  </si>
  <si>
    <t>www.fjgxq.com/web/index.asp</t>
  </si>
  <si>
    <t>新余中鼎创富投资管理中心(有限合伙)</t>
  </si>
  <si>
    <t>中鼎创富投资管理中心(有限合伙)是一家专业投资管理机构，注册资本1000万元人民币，主要合伙人、管理人员及决策委员会成员具有丰富的证券市场、期货市场投资及管理经验。</t>
  </si>
  <si>
    <t>www.zdcf.com.cn</t>
  </si>
  <si>
    <t>上海宏铭投资管理有限公司</t>
  </si>
  <si>
    <t>上海混沌道然资产管理有限公司</t>
  </si>
  <si>
    <t>本公司于2007年4月在上海浦东新区注册成立，注册资本为人民币7000万元，控股股东为上海混沌投资有限公司。本公司为上海混沌投资有限公司旗下唯一的证券资产管理平台。</t>
  </si>
  <si>
    <t>天津中乾景隆股权投资基金管理有限公司</t>
  </si>
  <si>
    <t>由北京中干证融投资管理有限公司与景隆资产管理(天津)有限公司共同出资设立，注册资本2000万元人民币，专门从事对上市或非上市公司定向增发产品的投资管理以及相关咨询服务。近年来，公司的主要合伙人参与了多笔定向增发项目投资。其中主要有：西藏天路、御银股份、莫高股份、中航重机、丹化科技、洪都航空等。从近三年的投资业绩看，在2008年的重大调整中，主要的投资产品仍有50%及以上的回报，个别品种达到了翻番的投资收益；2009年在市场整体向上的情况下获得全面丰收，主要品种均实现翻番；在2010年的震荡市中，投资管理的尚未解禁的定向增发股份账面价值实现了80%以上的增值。公司团队多年宝贵的一级、一级半市场的投资经验为定向增发项目的选择奠定了良好的基础。</t>
  </si>
  <si>
    <t>www.bjzqzr.com</t>
  </si>
  <si>
    <t>北京久富投资管理有限公司</t>
  </si>
  <si>
    <t>北京久富投资管理有限公司是一家专业性的证券投资和资产管理公司，成立于2011月3月。公司现有员工10人，全部为本科以上学历，其中硕士4人。本公司的发起人和核心团队成员是一批证券、基金市场的资深专业人士，经历过几轮牛熊市的投资考验，具有公私募基金的投资经历，管理经验丰富，投资业绩优秀。</t>
  </si>
  <si>
    <t>www.jiufufunds.com</t>
  </si>
  <si>
    <t>上海实力资产管理中心(有限合伙)</t>
  </si>
  <si>
    <t>陈理</t>
  </si>
  <si>
    <t>上海实力系列企业，由国内最早一批巴菲特思想研究和传播者之一的陈理先生创立。陈理先生具有18年丰富的投资经验，实力企业具有十年持续稳定的发展历史。</t>
  </si>
  <si>
    <t>www.strengthasset.com</t>
  </si>
  <si>
    <t>北京瑞加林投资管理公司</t>
  </si>
  <si>
    <t>深圳市汇信得投资有限公司</t>
  </si>
  <si>
    <t>程小兵</t>
  </si>
  <si>
    <t>福建省东星投资理财有限公司</t>
  </si>
  <si>
    <t>福建省东星投资理财有限公司于2008年设立，注册资本为2000万元人民币，公司主要从事理财投资咨询；金融融资咨询服务等业务。</t>
  </si>
  <si>
    <t>深圳市圆融投资管理有限公司</t>
  </si>
  <si>
    <t>夏风光</t>
  </si>
  <si>
    <t>圆融投资管理有限公司成立于2007年10月，是由具有深厚风险投资背景、投资银行背景和投资研究背景的专业人士发起设立。公司重点投资国内外证券市场拟上市公司的股权。</t>
  </si>
  <si>
    <t>www.harmonyfund.cn</t>
  </si>
  <si>
    <t>温州汇益资产管理有限公司</t>
  </si>
  <si>
    <t>孙克</t>
  </si>
  <si>
    <t>温州汇益资产管理有限公司成立于2012年10月，前身是温州拉芳舍投资管理有限公司(成立于2007年9月)。公司以资产配置思想作为核心理念。通过组建较低相关性的投资组合，在降低资产风险的前提下，努力追求资产稳定持续的增长，以达到协助高资产人士管理好财富，实现财富保值与增值的目标。</t>
  </si>
  <si>
    <t>www.huiyicapital.com</t>
  </si>
  <si>
    <t>北京睿策投资管理有限公司</t>
  </si>
  <si>
    <t>博融泰资产管理(北京)有限公司</t>
  </si>
  <si>
    <t>博融泰资产管理(北京)有限公司由在国内股票期货市场中历练多年的资深投资人士创立，注册资本一千万元人民币。专业从事证券投资，资产管理，财务顾问，投资咨询等业务。该团队合作多年，不仅在中国的证券市场中积累了深厚的人脉资源和丰富的投资管理经验，同时以金融工程学为指导，在证券市场中建立了多种行之有效的投资模型和套利模型，将经济数据与货币政策等因素量化为交易模型因子，经过多年的实践，取得了可观的收益。随着股指期货的推出，该套交易体系也迎来了更为广阔的应用空间。</t>
  </si>
  <si>
    <t>www.brtzc.com</t>
  </si>
  <si>
    <t>深圳创势翔资本管理有限公司</t>
  </si>
  <si>
    <t>章亚东</t>
  </si>
  <si>
    <t>深圳创势翔资本管理有限公司成立于2013年8月，注册资本1000万元。公司致力于为企业和中高端个人客户定向制定个性化金融投资方案，帮助中小企业进行市值管理，并提供专注于证券二级市场的阳光型私募基金管理服务。以帮助客户实现财富的长期稳定增长为目标，力争成为中国资本管理领域的领先者。</t>
  </si>
  <si>
    <t>www.rising-trend.com</t>
  </si>
  <si>
    <t>上海君富投资管理有限公司</t>
  </si>
  <si>
    <t>主要从事私募证券投资和私募股权投资，公司成立于2006年3月。公司所属东莞君德富创业投资有限公司专业从事VC(风险投资)、 PE(私募股权投资)、Pre-IPO(上市前股权投资) 的投资。  君富投资以“伟大企业的发现者”为使命，坚持以专业、勤勉和智慧为桥梁来连结产业和资本，通过伟大企业的内生价值增长来回馈投资者，形成多方共赢的良性正循环，致力于成为中国投资界最具社会责任感的资产管理公司。   君富投资荟萃资本和产业精英，秉持“君子之道，厚德载富”的核心价值观，践行“坦诚、关爱、专注、致远”的公司理念 ，专注于为机构客户和高端私人客户提供卓越的理财服务，打造中国最受人尊敬的财富管理品牌。</t>
  </si>
  <si>
    <t>www.kffund.com</t>
  </si>
  <si>
    <t>深圳市泰宇投资有限公司</t>
  </si>
  <si>
    <t>深圳市泰达鼎晟投资管理企业(有限合伙)</t>
  </si>
  <si>
    <t>深圳市泰达鼎晟投资管理企业(有限合伙)是根据新修订的《中华人民共和国合伙企业法》成立的深圳首家侧重于证券二级市场投资的合伙企业。有限合伙企业组织形式是国外资本市场投资管理领域主流的组织形式，它极大承认了专业投资管理人士的价值，同时更好地约定了责任和权利，使资金资本和人力资源有效的结合，符合未来中国资本市场投资管理领域组织形式的发展方向。 泰达鼎晟投资的合伙人团队均具有十六年以上的证券投资的从业经历，熟悉中国证券市场发展、变化和特点，对市场理解深刻。泰达鼎晟投资的业务范围包括受托资产管理、股权投资、投资咨询、兴办实业等。</t>
  </si>
  <si>
    <t>www.sztdds.com</t>
  </si>
  <si>
    <t>苏州融顺投资咨询有限公司</t>
  </si>
  <si>
    <t>深圳市利升锐华投资有限公司</t>
  </si>
  <si>
    <t>朱飞龙</t>
  </si>
  <si>
    <t>深圳市利升锐华投资有限公司成立于2009年9月，注册资本1000万元。核心成员为一批长期从事资产管理的专业人士，来自国内外一流券商及基金管理公司， 平均拥有15年以上的证券投资经验和优秀的投资业绩。公司以服务国内外高端客户的财富管理为已任，致力于成为中国本土最优秀的资产管理公司。</t>
  </si>
  <si>
    <t>www.lsrh888.com</t>
  </si>
  <si>
    <t>深圳市瑞象投资管理有限公司</t>
  </si>
  <si>
    <t>瑞象投资(TEI Capital)创立于2006年，是以资本市场投资和服务为核心，为个人和机构提供资产管理和资讯服务的专业证券投资管理公司。 公司致力于：通过严格的投资流程在每一个完整的市场周期里为客户提供安全丰厚的投资回报以客户为先，为客户提供全面而精致的财富管理和增值方案。</t>
  </si>
  <si>
    <t>www.teicapital.com</t>
  </si>
  <si>
    <t>上海高汉新豪投资管理有限公司</t>
  </si>
  <si>
    <t>郎世玮</t>
  </si>
  <si>
    <t>上海高汉新豪投资管理有限公司的主要目标是提供给客户他们所需要的服务．公司的经验业务主要包括证券基金管理，资产管理，并购咨询，财务顾问等，客户包括一些机构，私营企业，国有企业和一些实力雄厚的个人投资者．</t>
  </si>
  <si>
    <t>www.arcaneltd.com</t>
  </si>
  <si>
    <t>广东银石投资有限公司</t>
  </si>
  <si>
    <t>丘海云</t>
  </si>
  <si>
    <t>公司是一家以资产管理、投资运作为主业的专业投资机构， 以“规范运作、稳健经营、研究主导、创造财富”为经营原则， 以研究创造价值为投资理念。银石采取团队制经营管理模式，公 司核心成员分别来自于国内大型券商、投资机构和上市股份制银 行财富管理机构，平均证券从业经历十年，均有丰富的投资管理 和市场研究经验。秉承“智诚相伴 合规和谐”，致力以良好的 投资业绩和诚信负责的态度，来赢得投资人的认可和赞许。 公司按照《公司法》的相关规定，设立了由股东大会和高级管理层构建的治理架构。各方按照《公司章程》赋予的职责依法独立运 行，履行各自的权利和义务。</t>
  </si>
  <si>
    <t>www.silver-stone.com.cn</t>
  </si>
  <si>
    <t>西藏恒友资产管理有限公司</t>
  </si>
  <si>
    <t xml:space="preserve">西藏恒友资产管理有限公司成立于2010年12月，注册资本1000万元人民币。公司主要从事投资管理和咨询等业务。法定代表人为赵光，注册地址为拉萨市同信证券柳梧新区公交枢纽一楼 </t>
  </si>
  <si>
    <t>北京淳信资本管理有限公司</t>
  </si>
  <si>
    <t>北京淳信资本管理有限公司是中信资产管理有限公司控股的从事私募股权投资业务的专业投资管理公司，是中信资产投资、管理、运作上市和未上市公司股权的平台；注册资本1000万元人民币。淳信资本以为股东和客户创造价值为经营宗旨，秉承中信创新精神，以敏锐的视角深入挖掘各种投资机会，竭诚为客户提供专业服务并帮助企业快速成长。</t>
  </si>
  <si>
    <t>深圳市恒盈投资有限责任公司</t>
  </si>
  <si>
    <t>韩俊刚</t>
  </si>
  <si>
    <t>深圳市恒盈投资有限责任公司成立于2010年，是一家以阳光私募基金管理、大型资金投资运作为主业的专业投资机构，公司经营以服务投资人为目标，以价值投资、动态配置为核心投资理念。公司的管理团队和投资研究队伍分别来自国内知名大型券商和投资机构，证券从业经历多年，均有丰富的投资管理和市场研究经验。在过往投资历史上，公司核心投研人员以良好的投资业绩和认真负责的态度，赢得了广大投资人的一致认可和高度赞许，在业内具有良好的声誉。在2009年7月—2010年11月期间，由韩俊刚管理的深国投·康成亨1期证券投资集合资金信托计划净值由100.56上涨到163.24，业绩水平处于同期产品中前列。</t>
  </si>
  <si>
    <t>钧锋投资管理咨询(上海)有限公司</t>
  </si>
  <si>
    <t>上海健顺投资管理有限公司</t>
  </si>
  <si>
    <t>上海健顺投资管理公司 — 注册实收资本1000万元，成立于2006年4月，是由北京大学校友合作发起的，致力于资本市场投资管理及咨询服务的专业投资管理公司，公司资产管理投资范围覆盖国内A股和香港股票市场，PE股权投资，债券市场，并专注于为机构客户和高端私人客户提供专业的财富管理服务。</t>
  </si>
  <si>
    <t>www.ksicn.com</t>
  </si>
  <si>
    <t>深圳市麦盛资产管理有限公司</t>
  </si>
  <si>
    <t>李向鸿</t>
  </si>
  <si>
    <t>公司是专业的财富管理机构，专业从事国内外私募证券投资及私募股权投资，专注为高端客户提供资产管理服务。公司旗下第一只海外基金CBI FUND成立于2003年,关联机构麦盛资产管理有限公司成立于2006年，麦盛多年以来专责于全球投资并为环球客户提供财富管理服务。2003年至2007年麦盛管理资产的年平均收益为89%；即使在金融危机肆虐全球的2008年，公司仍保持36%的投资收益率。自2009年1月截止2010年1月，麦盛旗下基金CBI FUND (ASIA)投资收益率达684.9%，远远跑赢大盘(同期恒指上涨39.85%)。目前，麦盛旗下管理的资产规模已超过20亿元。</t>
  </si>
  <si>
    <t>www.munsun-asset.com</t>
  </si>
  <si>
    <t>天津仙童投资管理有限责任公司</t>
  </si>
  <si>
    <t>天津仙童投资管理有限责任公司(以下简称仙童投资)主要从事投资管理，投资咨询，企业管理咨询。</t>
  </si>
  <si>
    <t>www.fairchildfund.com</t>
  </si>
  <si>
    <t>深圳市泰石投资管理有限公司</t>
  </si>
  <si>
    <t>周浩</t>
  </si>
  <si>
    <t>深圳市泰石投资管理有限公司成立于2007年12月，组织形式为有限责任公司，注册资金1000万元。注册地址和办公地址位于彩田南路3069号星河世纪大厦A栋903--906室。公司设立董事会，负责公司的重大经营活动，并对需要董事会确定的事项做出决议。公司设立投资决策委员会，投资决策委员会是公司进行证券投资的最高决策机构，负责对公司所有重大证券投资事项做出决定。公司总经理下设投资研究部、交易部、行政财务部、营销客服部等部门。公司依据各项法律法规和内部的规章制度进行投资决策和投资管理，投资决策委员会负责讨论决定公司核心股票池以及制定投资计划，由经营班子按照投资管理制度和风险控制措施的规定负责具体组织实施。公司的业务范围包括：信托计划的销售与投资管理、委托资产的理财方案设计与日常管理、投资业务咨询与策划。公司与深圳国际信托投资有限责任公司合作。</t>
  </si>
  <si>
    <t>www.a-taishi.com</t>
  </si>
  <si>
    <t>山东圆融投资管理有限公司</t>
  </si>
  <si>
    <t>山东圆融投资管理有限公司是经山东省工商行政管理局登记注册的商业化投资管理公司，公司成立以来获得了银河期货、中国国际期货等多家期货公司的广泛支持，并与东航国际金融(香港)有限公司、美国万通投资银行、中国华融资产管理公司、天津股权交易所、天津渤海商品交易所达成战略合作伙伴。圆融投资成立几年来，立足于市场，实事求是，本着虚心进取的态度，在同行业间相互交流，取其精华去其糟粕，最终成功总结出了一套具有圆融特色的投资分析方法，并运用到近几年的投资实践过程中，取得了令人瞩目的业绩。    目前，圆融投资管理资产已逾亿元，每年以50%的幅度飞速递增。自2007年公司成立以来，圆融投资在策略性投资中获得了巨额利润，给投资者的年均回报率高达100%以上。目前公司在青岛、苏州、天津、北京、上海等地设立多家分公司和办事处。公司坚持以市场为导向，以创新为动力，以品牌经营为核心，力争将公司建设成为行业领先、服务领先、效益领先，具有较强竞争力、影响力、多元化的大型投资管理公司。</t>
  </si>
  <si>
    <t>上海品鑫投资管理有限公司</t>
  </si>
  <si>
    <t>许珈</t>
  </si>
  <si>
    <t>上海品鑫投资管理有限公司成立于2007年。公司的管理团队和投资研究队伍均来自国内知名大型基金公司机构，具有多年的行业经验, 参与管理的资产近10个亿。同时本公司与金鹏期货、江苏移动结成战略合作伙伴。</t>
  </si>
  <si>
    <t>深圳市东方恒润投资有限公司</t>
  </si>
  <si>
    <t>张耀东</t>
  </si>
  <si>
    <t>深圳市东方恒润投资有限公司成立于2009年4月，注册资本金1000万元，是一家专注于投资管理、投资顾问及投资咨询业务的专业投资机构。 公司拥有一支经验丰富、风格迥异、富有进取心的专业投资团队。公司团队以对国内资本市场的深刻认知及深厚经验为基础，吸取国内外金融机构风控经验，在强调稳健为本、安全至上的原则下，通过扎实严谨的分析研究，科学地进行投资决策，根据客户的投资偏好为机构投资者和高端个人客户提供量身定制的投资管理和顾问服务。</t>
  </si>
  <si>
    <t>www.orienthorizon.cn</t>
  </si>
  <si>
    <t>上海泓璞资产管理中心(有限合伙)</t>
  </si>
  <si>
    <t>上海泓璞资产管理中心(有限合伙) 上海泓璞资产管理中心(有限合伙) 是一家注册资金1000万的有限合伙公司，成立于2012年9月。主营证券投资。管理团队的市场经验已逾十余年，取得过长期的优秀的成绩。</t>
  </si>
  <si>
    <t>深圳众禄投资顾问有限公司</t>
  </si>
  <si>
    <t>薛峰</t>
  </si>
  <si>
    <t>众禄投顾是从事资产管理业务(以管理阳光私募为主)和基金理财顾问服务的专业性公司，为华泰联合证券子公司。</t>
  </si>
  <si>
    <t>www.zlwealth.com</t>
  </si>
  <si>
    <t>青岛以太投资管理有限公司</t>
  </si>
  <si>
    <t>上海明河投资管理有限公司</t>
  </si>
  <si>
    <t>张翎</t>
  </si>
  <si>
    <t>上海明河投资管理有限公司，注册资本金1000万元人民币，正式成立于2010年4月。公司骨干全部来自基金管理公司核心岗位，平均从业年限9年以上，是一个富有朝气而又稳健踏实的团队。  公司采取合伙人管理模式，核心员工均持有公司股、期权，并不断完善激励机制，努力在同行业中做到制度领先。</t>
  </si>
  <si>
    <t>www.riverfund.cn</t>
  </si>
  <si>
    <t>宁波敦和投资控股有限公司</t>
  </si>
  <si>
    <t>宁波敦和投资控股有限公司成立于2008年2月，注册资本金人民币2000万元。公司拥有一支高学历、丰富从业经验的证券、期货和股权投资的复合型专业队伍，实际控制人在长期从业经历中与各大证券、期货研究所、上市公司、海外投行建立了友好合作关系。公司立足于证券、期货行业，充分利用资本市场的功能和各种工具致力于建立有效的投资模式，积极探索中国本土对冲基金的成长之路。</t>
  </si>
  <si>
    <t>www.dunhe.net</t>
  </si>
  <si>
    <t>北京龙鼎投资管理有限公司</t>
  </si>
  <si>
    <t>北京龙鼎投资管理有限公司成立于2001 年7 月17 日，是由熟悉中国资本市场和资产管理的专业人士发起设立的有限责任公司，公司注册资本1亿元。公司办公地址：北京市崇文区永定门内大街中里9-17 号309 房间。主要从事投资管理、投资咨询、投资银行、直接投资等业务。 该公司的投资管理团队有着十年以上丰富的资本市场运作经验，见证了中国资本市场建立以来的风风雨雨。公司汇聚了一批来自金融投资领域的优秀人才，保障了在资本市场投资运作的前瞻性、专业性和持续发展能力。</t>
  </si>
  <si>
    <t>bjpinggu08757.11467.com</t>
  </si>
  <si>
    <t>北京景富同投资有限责任公司</t>
  </si>
  <si>
    <t>上海博道投资管理有限公司</t>
  </si>
  <si>
    <t>上海东澄资产管理有限公司</t>
  </si>
  <si>
    <t>北京喜马拉雅资产管理有限公司</t>
  </si>
  <si>
    <t>北京喜马拉雅资产管理有限公司，原名“成都喜马拉雅资产管理有限责任公司”，于2009年8月在成都注册成立，于2010年12月21日迁至北京，同时公司更名为“北京喜马拉雅资产管理有限公司”。注册资本1000万元，公司股东及管理团队均具有国内大型基金、证券公司多年从业经验。</t>
  </si>
  <si>
    <t>www.himalayasasset.com</t>
  </si>
  <si>
    <t>湖北新海天投资有限公司</t>
  </si>
  <si>
    <t>湖北新海天投资公司成立于2001年。自成立以来，公司奉行“专业诚信、忠诚团结、以人为本、海天协力”的经营理念，诚信经营、不断创新、持续发展，目前已在证券投资、IT传媒、酒店地产三大领域奠定了坚实的业务发展基础。</t>
  </si>
  <si>
    <t>北京浦来德资产管理有限责任公司</t>
  </si>
  <si>
    <t>北京浦来德资产管理有限责任公司，成立于2010年3月25日，注册资本1000万元人民币。公司以稳健经营、快速盈利为理念，为投资人提供专业的投资管理、投资顾问等服务，致力于成长为一家管理规范的阳光私募和业绩突出的对冲基金。</t>
  </si>
  <si>
    <t>www.paradoxasset.com</t>
  </si>
  <si>
    <t>上海绿河投资有限公司</t>
  </si>
  <si>
    <t>武汉海川泽福投资管理有限公司</t>
  </si>
  <si>
    <t>上海智博方略资产管理有限公司</t>
  </si>
  <si>
    <t>周贵银</t>
  </si>
  <si>
    <t>上海智博方略资产管理有限公司，前身为价值投资网，经过新一轮的增资之后，公司将致力于私募股票基金和私募股权基金的运作。目前已经和多家信托公司、证券公司以及商业银行展开了合作。公司的经营宗旨是整合国内各种优质资源，走专业化理财道路并择机走出国门面向世界。 价值投资网，是由一批信奉价值投资理念并坚持价值投资致胜的业内精英组建,由上海滩倡导“快乐投资”的周贵银老师领衔。坚持价值投资思想，秉承快乐投资理念，其目标就是打造具备中国特色的价值投资理念。我们给自己的定位就是“坚持价值投资，财富稳定增长”。</t>
  </si>
  <si>
    <t>www.zhibofanglue.com</t>
  </si>
  <si>
    <t>北京鑫元览众投资管理有限公司</t>
  </si>
  <si>
    <t>北京鑫元览众投资管理有限公司成立于2009年。公司经营范围包括投资管理、投资顾问和财务顾问等。公司以实效为本，致力于为具有风险意识和承受能力的高端机构及个人客户提供有效地理财服务，在风险可控的前提下为投资者获取长期稳定的绝对投资收益，为投资者实现长期收益率最大化。</t>
  </si>
  <si>
    <t>北京市凯瑞投资管理有限责任公司</t>
  </si>
  <si>
    <t>北京凯瑞投资管理有限责任公司注册资金3000万元，业务涉及金融，投资，教育，地产开发等领域。</t>
  </si>
  <si>
    <t>宁波宝鸿投资管理有限公司</t>
  </si>
  <si>
    <t>宁波宝鸿投资管理有限公司前身为宁波海骐投资顾问有限公司，成立于2001年，是一家浙江省内资深的投资管理公司。公司现有员工三十多人，管理团队和投研队伍的核心人员均从事银行、证券等金融投资工作二十来年，注重于投资的实战操作，具有丰富的投资经验和广泛的行业资源，成立以来已为客户带来比较可观的收益。</t>
  </si>
  <si>
    <t>www.nbbhtz.com</t>
  </si>
  <si>
    <t>上海世诚投资管理有限公司</t>
  </si>
  <si>
    <t>上海世诚投资管理有限公司于2007年10月10日在上海浦东陆家嘴金融贸易区注册成立。公司注册资本金为人民币壹仟万元。 公司致力于为中国及国际投资者提供中国企业股票投资的产品和管理，包括集合计划及单一帐户的投资管理服务。           上海世诚投资管理有限公司将通过自身强大的投研实力、严谨的投资流程及科学的风险防范和控制体系，力争为投资者创造稳定、优良的投资回报。</t>
  </si>
  <si>
    <t>上海同亿富利投资管理有限公司</t>
  </si>
  <si>
    <t>朱戈宇</t>
  </si>
  <si>
    <t>公司从事于高净值人群的财富管理业务，拥有一支优秀的投资研究和市场销售服务队伍，核心人员均有国内大型券商的从业经历，并具有良好的教育背景、丰富的从业经验和优秀的过往业绩。公司秉承“精诚所至，金石为开”的经营理念，以追求客户资产持续保值增值为目标，通过系统分析公司基本面并运用严谨的估值方法来发现低估投资标的，在严格控制风险的前提下，寻求确定性投资机会，追求长期复合回报，致力于成为国内一流的专业资产管理公司。</t>
  </si>
  <si>
    <t>www.shtyfl.com</t>
  </si>
  <si>
    <t>深圳申易资本管理有限公司</t>
  </si>
  <si>
    <t>杨驰</t>
  </si>
  <si>
    <t>福建省同亨投资管理有限公司</t>
  </si>
  <si>
    <t>福建省同亨投资管理有限公司成立于2007年，本着稳健、服务、创新的经营理念，公司以市场为导向，以客户利益为中心，实施严格风险控制与灵活运作策略，提升投资率。 同亨投资管理有限公司以阳光、开放、积极的企业风貌汇聚了一批具有丰富证券投资管理经验的专业人士，同亨投资管理团队的精英都有长期证券投资经验，经历过中国熊市洗礼，对价值投资、价值成长投资理念有着更为深刻的理解。同亨投资管理团队重视与上市公司的沟通交流，更依托庞大的中国主流研究机构的研究平台，注重与专业研究机构、投资机构的合作，力求在国内主流投资趋势中占据领先地位，力求在投资效率方面做得比普通私募基金更具稳健优势、比公募基金更具效率优势，为客户创造价值。</t>
  </si>
  <si>
    <t>www.tong-heng.com</t>
  </si>
  <si>
    <t>工布江达长润投资管理有限公司</t>
  </si>
  <si>
    <t>长润创投拥有一支专业的管理团队，我们的成员曾服务于国内各大证券公司、会计师事务所、拥有丰富的金融、证券、投资银行、企业管理、财务、审计、法律等专业知识和行业经验，并在资本证券和投资行业有广泛的业务资源。长润创投深谙中国大陆和海外资本市场的上市规则和资本偏好，并与国内外著名投资银行和中介机构有着广泛的联系和深入的合作。长润创投秉承价值投资理念，深入挖掘企业内在价值，专注于位国内成长性企业提供全方位私募股权投资、财务顾问和企业增值服务。2013年5月23日,公司名称由“深圳市长润投资管理有限公司”变更为“工布江达长润投资管理有限公司”，注册地址由“深圳市福田区深南大道南泰然九路喜年中心A座2609-1”变更为“西藏林芝工布江达县财政局办公楼二楼”。</t>
  </si>
  <si>
    <t>大连宏创投资管理有限公司</t>
  </si>
  <si>
    <t>上海沃珑港投资管理合伙企业(有限合伙)</t>
  </si>
  <si>
    <t>沃珑港投资管理合伙企业(有限合伙)成立于2011年8月，办公地点为陆家嘴地区。公司注册资本1000万元人民币，由上海申宏投资咨询有限公司等组成。</t>
  </si>
  <si>
    <t>www.volongoncapital.com</t>
  </si>
  <si>
    <t>成都鼎陶朱辉投资管理有限责任公司</t>
  </si>
  <si>
    <t>成都鼎陶朱辉投资管理有限责任公司成立于2008年2月，拥有一支有丰富国内证券市场投资经验的金融专业团队，专注于中国企业股权价值研究和上市公司基本面分析，提供专业的投资风险管理以及保值理财等服务。公司以宽广的国际视野把握宏观经济周期的波动，根据牛熊市的不同而采取有针对性的投资方法以规避投资风险，为客户创造最大的收益。</t>
  </si>
  <si>
    <t>www.cddtzh.com</t>
  </si>
  <si>
    <t>重庆穿石投资有限公司</t>
  </si>
  <si>
    <t>谢明</t>
  </si>
  <si>
    <t>重庆穿石投资有限公司成立于2008年7月.由具有多年证券投资、资产管理、资本运作经验的专业团队创建.是一个具有强大研发、运营、投资能力,大型资产管理投资经验的公司.</t>
  </si>
  <si>
    <t>www.chuanshi-china.com</t>
  </si>
  <si>
    <t>深圳市富安达投资管理有限公司</t>
  </si>
  <si>
    <t>安俊杰</t>
  </si>
  <si>
    <t>富安达投资管理有限公司成立于2009年5月，注册资本人民币1000万元。尽管是中国璀璨资本舞台上的新进者，但我们投资团队的核心成员均拥有足够长且丰富的工作经历——从事投资类工作10年以上，且具有资产管理相关的各类工作经验。我们拥有完整的投资研究、风险控制流程以及良好的公司治理结构，管理层拥有主要股权，所有工作人员都有参与公司收益分配及股权激励的权力。这将使得我们的团队能够全身心投入，凭借多年的证券投资研究与实践所建立起的清晰的投资理念以及相应的投资策略，专注于为拥有财富却不懈怠追求的您提供“安全、稳健、高效”的优质资产管理服务，助力您早日步入财富通达之路！</t>
  </si>
  <si>
    <t>www.fadtz.com</t>
  </si>
  <si>
    <t>深圳市金瀛投资发展有限公司</t>
  </si>
  <si>
    <t>戴锋</t>
  </si>
  <si>
    <t>深圳市金瀛投资发展有限公司成立于2003年9月，注册资金人民币1000万元，是一家从事资产管理、证券投资、实业投资和财务顾问业务的专业资产管理公司。</t>
  </si>
  <si>
    <t>www.goldseafund.com/index.asp</t>
  </si>
  <si>
    <t>深圳市裕晋投资有限公司</t>
  </si>
  <si>
    <t>万桦</t>
  </si>
  <si>
    <t>深圳市裕晋投资有限公司(以下简称“裕晋投资”)是一家专业性的证券投资和资产管理公司。公司成立于2007年，注册资本1111万元，实收资本2600万元。核心管理人员均有15年以上的投资管理经验，掌握扎实系统的投资研究方法，具备强大的规模资产投资管理能力。裕晋投资擅长定向增发业务。自公司成立以来多次参与定向增发项目，已精确掌握该类投资业务的操作流程和运作模式。近几年裕晋投资以其稳健卓越的投资管理能力在这个领域取得了斐然的投资业绩，为投资者获取了丰厚的投资回报。</t>
  </si>
  <si>
    <t>www.yujinfund.com</t>
  </si>
  <si>
    <t>上海理石投资管理有限公司</t>
  </si>
  <si>
    <t>www.rationalstone.com</t>
  </si>
  <si>
    <t>上海彩瑞投资管理有限公司</t>
  </si>
  <si>
    <t>上海彩瑞投资管理有限公司是在上海注册成立的一家创新型投资管理公司，主要经营资产管理、投资咨询、策略顾问、股权投资及实业投资等业务。</t>
  </si>
  <si>
    <t>www.shanghaicherry.com</t>
  </si>
  <si>
    <t>深圳财富成长投资有限公司</t>
  </si>
  <si>
    <t>唐雪来</t>
  </si>
  <si>
    <t>深圳财富成长投资有限公司是一家以资产管理为主业的专业投资机构，运用各种规范的金融工具为客户管理金融财富，追求客户资产的长期、稳健增值，致力于成为“回报丰厚、值得信赖”的资产管理公司，财富成长投研团队的主要成员均具备丰富的证券从业经验和优异的公开业绩，该团队经历了完整的牛熊周期，在投资实践中积累了成熟的投资理念和完善的风控措施，具备了在各类市场环境下捕捉投资机会、获取超额收益的能力。公司投研团队的领军人物唐雪来先生，历任广东新价值投资有限公司投资总监及新价值1期、中信信托新价值精选2期基金经理，任职期间，业绩位居行业楚翘。</t>
  </si>
  <si>
    <t>www.growing-wealth.net</t>
  </si>
  <si>
    <t>北京德丰华投资管理有限公司</t>
  </si>
  <si>
    <t>北京德丰华投资管理有限公司成立于2010年4月，公司法人代表戴勇毅。公司注册资本人民币1000万元。公司现有员工9人。公司目前管理1个信托产品，1个银行私募基金宝理财产品。</t>
  </si>
  <si>
    <t>www.capitalforward.com</t>
  </si>
  <si>
    <t>深圳市凯丰投资管理有限公司</t>
  </si>
  <si>
    <t>万云</t>
  </si>
  <si>
    <t>深圳市凯丰投资管理有限公司(Shenzhen KaiFeng Investment Management Co., Ltd.)，简称凯丰投资，主要从事证券、期货投资，以及企业管理策划等相关业务。公司不仅拥有高素质、经验丰富的高中层管理团队，还具备一支理论造诣深厚，实际操作经验丰富的交易和研发队伍。同时，公司整合金融投资项目上下游资源，与国内多家知名期货公司、证券公司和信息咨询公司有着密切的战略合作关系，拥有强大的专业顾问团队。凯丰以价值投资为理念，将风险管理置于投资的首位；以严谨深入的分析研究为基础，科学地进行投资决策、管理运作；以规范的管理和专业的技能，持续稳健地创造财富。</t>
  </si>
  <si>
    <t>www.kffund.cn</t>
  </si>
  <si>
    <t>上海德汇投资管理有限公司</t>
  </si>
  <si>
    <t>上海德汇集团有限公司创立于中国资本市场蓬勃发展的世纪之交，地处中国金融中心--上海浦东陆家嘴金融贸易区。</t>
  </si>
  <si>
    <t>上海明渝霄阳投资管理有限公司</t>
  </si>
  <si>
    <t>上海明渝霄阳投资管理有限公司是一家专业的资产管理公司，公司注册于上海浦东，注册资本1100万元人民币，主要从事投资管理、投资咨询、直接投资等业务。公司拥有一支强大的投研团队，熟谙资本市场运作规律，具有多年的跨市场实际操作经验。公司以管理资产的长期稳健增长为目标，致力于成为中国最优秀的资产管理公司之一。</t>
  </si>
  <si>
    <t>www.shmyxy.com</t>
  </si>
  <si>
    <t>西藏中睿合银投资管理有限公司</t>
  </si>
  <si>
    <t>东莞泓德投资管理有限公司</t>
  </si>
  <si>
    <t>上海恒丰投资管理有限公司</t>
  </si>
  <si>
    <t>北京国淼投资有限责任公司</t>
  </si>
  <si>
    <t>北京国淼投资有限责任公司成立于2008年，目前管理资产规模10亿元。公司位于风景秀丽的北京密云水库边的优龙红酒庄园3号商务会所,建筑面积3000平米，主要业务领域包括资产管理、股权投资、财务顾问等。公司立足中国经济持续高速增长背景，致力于发展成为国内居于领先水平的资产管理公司。公司由多位长期从事证券行业的专业人士主导，主要团队成员证券从业经历均在15年左右，在国内大型国家级投资公司、证券公司、基金公司从事骨干业务并担任管理职位。</t>
  </si>
  <si>
    <t>www.bjgm.net</t>
  </si>
  <si>
    <t>深圳市南方汇金投资管理有限公司</t>
  </si>
  <si>
    <t>成都立华投资有限公司</t>
  </si>
  <si>
    <t>成都立华投资有限公司成立于2006年，注册资本金一亿，是一家以自主研发为基础，专业从事投资及咨询的投资管理公司。立华投资投资团队是一支以投资总监王政先生为核心，以价值投资为基础，以投资决策及风险控制两部门为支撑，以“绝对收益”与“安全边际”为核心目标的专业化优秀团队。</t>
  </si>
  <si>
    <t>www.lihuatz.com</t>
  </si>
  <si>
    <t>天津市晟乾投资管理有限公司</t>
  </si>
  <si>
    <t>天津市晟干投资管理有限公司成立于2011年3月15号；注册地为天津市津汉公路13888号；注册资本金为1000万元；法人代表和执行董事为程毅先生。公司业务涉及上市公司定向增发投资、证券市场流通股票投资、未上市股权投资、上市公司股票融资以及上市公司资产重组并购。与国内大型商业银行建立了良好的长期合作关系，为公司提供了强大的资金保障。公司目前管理“晟干系列”的基金(有限合伙企业)，参与A股市场定向增发、二级市场投资。目前总管理规模达10亿。   天津市晟干投资管理有限公司是一家注册在天津滨海高新区，于福州管理，实力雄厚的资本管理企业，旗下拥有三家股权投资基金公司。</t>
  </si>
  <si>
    <t>www.shengqiantz.com</t>
  </si>
  <si>
    <t>深圳铮峰巨业投资有限公司</t>
  </si>
  <si>
    <t>谢旭</t>
  </si>
  <si>
    <t>深圳铮峰巨业投资有限公司成立于2011年7月，注册资本1000万元。公司秉承“诚信、共赢”的经营宗旨和“专业、稳健”的投资理念，致力于为高端投资者提供全面的金融投资管理服务，以客户资产的持续增长为己任，精益求精，不断进取，力争成为中国最专业的资产管理公司之一。</t>
  </si>
  <si>
    <t>www.zfjyfund.com</t>
  </si>
  <si>
    <t>广州市航长投资管理有限公司</t>
  </si>
  <si>
    <t>广东银田投资有限公司</t>
  </si>
  <si>
    <t>广东银田投资有限公司成立于2013年4月，注册资本1000 万元，位于琶洲CBD核心区；是一家以资产管理为主业的专业投资机构，主要投资方向为二级市场。银田投资以“规范经营、稳健成长、恪守价值、成就财富”为经营原则，以“价值投资、波段操作”为投资理念，通过“自上而下的宏观和行业配置与自下而上的公司选择”投资策略，追求财富长期的复合增长。公司设立了由董事会和高级管理层构建的现代股份制公司治理架构，治理规范、有效；公司主要成员来自于国内大型券商、银行和投资机构，具备丰富的投资管理和市场研究经验。</t>
  </si>
  <si>
    <t>共青城桃花源共同量子投资管理合伙企业(有限合伙)</t>
  </si>
  <si>
    <t>长治市东辉投资咨询有限公司</t>
  </si>
  <si>
    <t>李静</t>
  </si>
  <si>
    <t>西安领航科技投资管理有限合伙企业</t>
  </si>
  <si>
    <t>　西安领航科技投资管理有限合伙企业成立于2011年3月，企业依托领汇投资强大的研发平台，组建了一支成熟、高效的专业投资团队，旨在为投资人创造满意的投资回报，目前管理领航合伙量化1期理财产品。</t>
  </si>
  <si>
    <t>www.cnffn.com</t>
  </si>
  <si>
    <t>安中投资管理咨询(上海)有限公司</t>
  </si>
  <si>
    <t>www.anzhongim.com</t>
  </si>
  <si>
    <t>广东懋峰资产管理有限公司</t>
  </si>
  <si>
    <t>夏和平</t>
  </si>
  <si>
    <t>www.apexfunds.com.cn</t>
  </si>
  <si>
    <t>洛肯国际投资管理(北京)有限公司</t>
  </si>
  <si>
    <t>上海恒如投资管理有限公司</t>
  </si>
  <si>
    <t>上海恒如投资管理有限公司(前身为上海宜冉投资管理有限公司)2009年成立于上海，公司注册资金1000万元人民币。恒如投资的投资理念是在交易中运用多种策略对冲市场中的系统风险，避免对金融资产的运行方向进行直接投资，同时专注于无风险套利和统计套利交易，在市场无效时建仓，有效时平仓，以谋求管理金融资产的绝对正收益。恒如投资以复杂的金融产品以及金融衍生品为主要投资标的，以金融工程数量化研究为基础构建交易策略，以市场中性的无风险套利和统计套利为主要交易手段，以完全自主开发的程序化交易系统为交易工具，进行各类金融投资业务。</t>
  </si>
  <si>
    <t>www.hengrush.com</t>
  </si>
  <si>
    <t>上海锐懿资产管理有限公司</t>
  </si>
  <si>
    <t>锐懿资产于2013年2月4日正式成立。公司系泰信基金管理有限公司的全资子公司，公司的主要经营营方向主要为专项资产管理业务(即未通过证券交易所转让的股权、债权及其他财产权利，以及中国证监会认认可的其他资产的投资)以及中国证监会许可的其他业务。</t>
  </si>
  <si>
    <t>深圳市汇祥贰零壹壹投资管理有限公司</t>
  </si>
  <si>
    <t>于恩泽</t>
  </si>
  <si>
    <t>北京丰瑞汇德资产管理有限公司</t>
  </si>
  <si>
    <t>www.frhdbj.com</t>
  </si>
  <si>
    <t>杭州虑远投资有限公司</t>
  </si>
  <si>
    <t>上海金陀罗投资管理有限公司</t>
  </si>
  <si>
    <t>向量多维(北京)资本管理有限公司</t>
  </si>
  <si>
    <t>vector-fund.com</t>
  </si>
  <si>
    <t>广州市世富成长投资企业</t>
  </si>
  <si>
    <t>“世富投资”是一家主要专注于金融证券投资、私募股权投资、信托资产管理的综合性资产管理专业机构。公司拥有来自穗、港、深的金融、管理、财税和法律领域之专业人才，组建成一支强而有力的出色团队高效运作。世富投资主要业务涉及国内实业项目投资、国内证券资本市场、港股资本市场、PE私募股权投资(private equity investment)、国际新兴热点市场投资</t>
  </si>
  <si>
    <t>www.gzsftz.com</t>
  </si>
  <si>
    <t>深圳市圆融方德投资管理有限公司</t>
  </si>
  <si>
    <t>深圳市圆融方德投资管理有限公司成立于2012年7月，注册资本为1000万元。公司的投资管理和研究人员全部来自国内知名券商和金融机构，核心团队均有十多年的投资经验，经历过市场完整的牛熊考验，具备系统扎实的投资研究经验和强大的规模资产管理能力。</t>
  </si>
  <si>
    <t>广东牵牛星投资管理有限公司</t>
  </si>
  <si>
    <t>深圳久久益资产管理有限公司</t>
  </si>
  <si>
    <t>梁柱</t>
  </si>
  <si>
    <t>深圳久久益资产管理有限公司(简称“久久益”)，是由资深投资专家，联合多家实力投资机构和实业机构共同创立。公司秉承“高度聚焦、持续专注”的专业精神，恪守价值投资理念，以“诚信、智慧、勤奋”，通过合作共享、互利共赢，成就投资人与我们共同拥有的“生生不息、九九归一”的发展愿景。</t>
  </si>
  <si>
    <t>www.991funds.com</t>
  </si>
  <si>
    <t>广州市裕鼎投资有限公司</t>
  </si>
  <si>
    <t>北京物生宏利资产管理中心(有限合伙)</t>
  </si>
  <si>
    <t>北京鼎萨投资有限公司</t>
  </si>
  <si>
    <t>北京鼎萨投资有限公司成立于2012年4月，由基金业内具有二十年证券投资经验的资深人士率领一批年轻而具有精深专业知识的新秀创立，主要从事投资、投资管理和资产管理等，是一个既年轻又富有长期投资管理经验的证券投资和资产管理公司。</t>
  </si>
  <si>
    <t>上海星河数码投资有限公司</t>
  </si>
  <si>
    <t>深圳市华展金丰投资管理有限公司</t>
  </si>
  <si>
    <t>袁静</t>
  </si>
  <si>
    <t>上海磐信投资管理有限公司</t>
  </si>
  <si>
    <t>珠海兆金资本管理有限公司</t>
  </si>
  <si>
    <t>上海储盈投资管理合伙企业(有限合伙)</t>
  </si>
  <si>
    <t>广州穗富投资管理有限公司</t>
  </si>
  <si>
    <t>东莞大湖投资管理有限公司</t>
  </si>
  <si>
    <t>深圳展博投资管理有限公司</t>
  </si>
  <si>
    <t>北京碧海翔达投资咨询中心(有限合伙)</t>
  </si>
  <si>
    <t>北京碧海翔达投资咨询中心(有限合伙)成立于2013年1月，注册资金1503万。公司拥有一支年轻化、知识化、专业化的从事证券投资的专业队伍，并与银行、投资机构、上市公司、券商等建立了良好的合作关系。公司成立以来，始终坚持“诚实信用、勤勉尽责”的原则，严格履行着资产托管人的责任和义务，依靠严密科学的风险管理和内部控制体系、规范的业务管理模式、健全的托管业务系统、强大的市场营销能力，为广大委托人和众多资产管理机构提供安全、高效、专业的托管服务，取得了优异业绩。</t>
  </si>
  <si>
    <t>西安壮志凌云信息技术有限公司</t>
  </si>
  <si>
    <t>上海梵基股权投资管理有限公司</t>
  </si>
  <si>
    <t>梵基作为一家专业从事对冲基金管理的公司，其投研团队在多空交易、杠杆交易和衍生品交易上都有多年的实战经验和可考证的优秀业绩。 上海梵基股权投资管理有限公司专职提供证券、期货、外汇等全球金融市场的投资服务。 梵基认为对投资的思考来源于生活中的思考，生活往往看似复杂,而拔冗去繁后却又如此简单。投资，是一个以智慧换取财富的过程，无关于赌博。所以投资，简单却不能草率，认真并需要智慧。我们的投资理念是：“快乐投资，捍卫幸福。”</t>
  </si>
  <si>
    <t>www.zenmacrofund.com</t>
  </si>
  <si>
    <t>梅运桃</t>
  </si>
  <si>
    <t>上海银湖资产管理有限公司</t>
  </si>
  <si>
    <t>应剑锋</t>
  </si>
  <si>
    <t>公司前身为成立于1988年的上海亚洲商务投资咨询公司投资理财部，是国内最早从事资产管理的专业理财机构；1998年亚商集团成立，并成立亚商集团投资理财部；2000年亚商集团投资理财部改制为上海亚创控股有限公司，并成立金融投资事业部； 2007年上海亚创控股有限公司更名为鸿元控股集团有限公司；2010年10月由鸿元集团发起成立上海银湖资产管理有限公司。银湖资产注册资本1亿人民币，是一家以立足中国放眼全球的资产管理公司。上海银湖资产管理有限公司由“上海伏羲资产管理有限公司”更名而来。</t>
  </si>
  <si>
    <t>深圳市佳和恒生投资发展中心(有限合伙)</t>
  </si>
  <si>
    <t>刘一锋</t>
  </si>
  <si>
    <t>深圳市佳和恒生投资发展中心(有限合伙)(以下简称为“佳和基金”)成立于2011年5月23日，由微量子(亚洲)资产管理公司发起设立，依据《中华人民共和国合伙企业法》成立的有限合伙企业。通过在证券和金融期货等投资市场进行跨市场地配置资产，同时专业化运用多种金融工具管理系统风险，实现投资人资产稳健长期增值。</t>
  </si>
  <si>
    <t>www.jhfund.cn</t>
  </si>
  <si>
    <t>广东四相投资管理有限公司</t>
  </si>
  <si>
    <t>珠海倚天阁投资有限公司</t>
  </si>
  <si>
    <t>深圳市博纳资产管理有限公司</t>
  </si>
  <si>
    <t>林克</t>
  </si>
  <si>
    <t>深圳市博纳资产管理有限公司致力于成为中国资本市场顶级资产管理公司，主要涉足受托资产管理、投资银行前端业务、财务顾问等业务。公司位于深圳福田中心区CBD，办公条件优越。</t>
  </si>
  <si>
    <t>北京天启德鑫资产管理有限公司</t>
  </si>
  <si>
    <t>北京天启德鑫资产管理公司成立于2011年，注册资本1000万人民币，拥有经验丰富的证券、期货、债券市场研究、风险管理团队，公司主要控制人2001-2009年累计收益数十倍，2010年公开操作收益57%、2011年收益42%。杰出的盈利能力持续给客户资本以最大回报。</t>
  </si>
  <si>
    <t>www.year30.com</t>
  </si>
  <si>
    <t>江苏中盛伟业资产管理有限公司</t>
  </si>
  <si>
    <t>高俊</t>
  </si>
  <si>
    <t>江苏中盛伟业资产管理有限公司成立于2011年6月，是专业性的证券投资和资产管理公司，注册资金为人民币1000万。核心成员均具有丰富的投资管理经验和出色的过往业绩以及在社会较好的人脉资源。其中公司的发起人黄素兵先生，99年投资于中国股市，十二年以来一直稳定赢利，在2006年-2009年间A股从20万做到2000万，创造了4年复利100倍的傲人业绩，经过了三轮的牛熊转换，历经大小战役数百次，特别是08年在中国股市低潮的时候，做到了赢利50%，黄素兵先生与中国股市一起成长，经过了10多年股海生涯，已形成自身独特的盈利模式和抗风险能力。</t>
  </si>
  <si>
    <t>www.zswy88.com</t>
  </si>
  <si>
    <t>广州生易投资管理有限公司</t>
  </si>
  <si>
    <t>广州生易投资管理有限公司，成立于2011年，注册资本1000万。经营范围包括投资管理；投资咨询；企业管理策划；企业管理咨询；自有房屋租赁；自有资金投资。生易投资致力于客户个人金融资产的综合管理，为您提供长期的理财规划方案，专注价值投资，追求受托资产的持续保值增值。即通过系统分析公司基本面并运用严谨的估值方法来发现被低估的投资标的，在严格控制风险的前提下，寻求确定性投资机会，追求长期复合回报。生易投资核心团队自1998年开始进行投资，具有超过十年投资历练，历经 1998 年亚洲金融危机，2008 年金融海啸，具备丰富的投资经验。</t>
  </si>
  <si>
    <t>www.shengyitouzi.com</t>
  </si>
  <si>
    <t>上海资财股权投资基金管理有限公司</t>
  </si>
  <si>
    <t>北京宏泽胜投资管理有限公司</t>
  </si>
  <si>
    <t>成立于2010年6月，是专业性的证券投资公司，公司由国内知名私募基金管理人和资深证券分析人士组成，平均从业年限10年。公司秉承以客户利益为先导，追求绝对收益，帮助客户控制最低的亏损风险，潜心博取专户理财超额收益！</t>
  </si>
  <si>
    <t>上海合晟资产管理股份有限公司</t>
  </si>
  <si>
    <t>合晟资产管理股份有限公司是一家从事投融资业务的专业性企业。致力于一二级股权和债权市场的研究和投资管理，同时为企业与个人提供投财务规划、证券定价和咨询服务。</t>
  </si>
  <si>
    <t>www.colightamc.com</t>
  </si>
  <si>
    <t>上海银叶投资有限公司</t>
  </si>
  <si>
    <t>银叶投资是一家从事证券投资与资产管理的专业化机构。公司主要业务有：金融证券投资、信托产品管理、风险投资以及投资顾问、信息咨询等。公司具备完善的投资研究体系和强大的投资管理能力，追求绝对收益基础上的长期稳定回报。公司致力于成为中国财富管理市场的领军企业，为投资者创造财富，为社会创造价值。         公司愿景：为投资者创造财富，为中国资产管理事业贡献力量         经营理念：凝聚团 队智慧，长期稳健发展          价 值 观 ：专业、创新、诚信、责任           投资理念：注重风险与收益的动态平衡,追求风险控制基础上的绝对回报</t>
  </si>
  <si>
    <t>www.fspring.com</t>
  </si>
  <si>
    <t>上海新泰厚投资有限公司</t>
  </si>
  <si>
    <t>上海新泰厚投资有限公司创建于2007年1月, 公司主要经营投资管理及咨询、企业管理及咨询、商务信息咨询等。 公司自成立以来，秉承“价值投资”理念，取得了良好的投资业绩，管理能力与信誉得到了客户的认同。   公司实行总经理负责制，总经理负责公司的具体经营与管理。下设投资决策委员会，设有研究部、投资部、交易室和总经理办公室等部门，其核心团队均为具有十年以上证券从业经验的证券业精英人才。     我公司投资团队尊重价值投资理念，同时基于市场环境较好地进行了仓位管理，在过去几年取得了良好的投资业绩，这主要归功于我们团队中核心成员均具有丰富的投资经验。同时，也得益于我们坚持价值投资理念，加大了对研究工作的投入。未来我们将坚持价值投资理念，进一步提高研究水平，同时加大人才引进和培养的力度。努力为广大客户提供更优质的服务和更高的投资回报。</t>
  </si>
  <si>
    <t>平安罗素投资管理(上海)有限公司</t>
  </si>
  <si>
    <t>深圳市江豚投资有限公司</t>
  </si>
  <si>
    <t>江育梅</t>
  </si>
  <si>
    <t>公司成立于2009年12月，注册资本1000万元，主要从事投资管理、投资咨询、受托资产管理业务。公司虽然成立不久，但是公司管理层具有十多年的证券投资和资产管理经营经验，管理资产规模超过二亿元，投资于国内资本市场。</t>
  </si>
  <si>
    <t>东源(天津)股权投资基金管理有限公司</t>
  </si>
  <si>
    <t>王雪涛</t>
  </si>
  <si>
    <t>东源(天津)股权投资基金管理有限公司注册成立于2011年6月，是由苏州国信金融投资集团与业内资深人士，基于共同的经营理念成立的综合性投资管理机构，专业从事资产管理、股权投资和管理、投资咨询、财务顾问等综合性投资管理业务。公司注册资本3000万元。</t>
  </si>
  <si>
    <t>www.easternspringcapital.com</t>
  </si>
  <si>
    <t>凯思博投资管理有限公司</t>
  </si>
  <si>
    <t>深圳千合资本管理有限公司</t>
  </si>
  <si>
    <t>王亚伟</t>
  </si>
  <si>
    <t>共青城通宝投资管理合伙企业(有限合伙)</t>
  </si>
  <si>
    <t>上海品正资产管理中心(有限合伙)</t>
  </si>
  <si>
    <t>www.purezenfund.com</t>
  </si>
  <si>
    <t>深圳盛世源资产管理有限公司</t>
  </si>
  <si>
    <t>陶欣</t>
  </si>
  <si>
    <t>公司作为专业的资产管理公司，拥有从业经验丰富、投资业绩良好的专业团队、符合新兴市场规律的投资理念与完善的投资流程、独立的风险控制制度。盛世源资产管理公司依托信任、客户利益、团队精神的公司文化，针对客户的不同风险与收益偏好制定相应的资产配置计划、提供配套的投资管理服务，我们致力于为投资者带来长期稳定增长的投资回报。</t>
  </si>
  <si>
    <t>www.pamcn.com</t>
  </si>
  <si>
    <t>珠海市横琴天勤资产管理有限公司</t>
  </si>
  <si>
    <t>河北昂泰投资管理有限公司</t>
  </si>
  <si>
    <t>李永钊</t>
  </si>
  <si>
    <t>河北昂泰投资管理有限公司，注册资金1000万，是一家专门从事证券投资管理、投资理财、投资咨询等业务的专业投资管理机构。</t>
  </si>
  <si>
    <t>www.hbangtai.com</t>
  </si>
  <si>
    <t>北京久阳阿顺资本管理中心(有限合伙)</t>
  </si>
  <si>
    <t>西藏新航线投资管理有限公司</t>
  </si>
  <si>
    <t>上海中汇金凯资产管理有限公司</t>
  </si>
  <si>
    <t>上海昆盟资产管理有限公司</t>
  </si>
  <si>
    <t>龚超</t>
  </si>
  <si>
    <t>上海昆盟资产管理有限公司是一家专长于对冲量化交易的专业资产管理公司。公司拥有一支以海外投行交易员为骨干的精英团队。投资经理拥有计算机，数学双硕士教育背景和五年的海外实际操盘经验。   公司主要经营范围是资产管理，投资咨询，自有资金投资，国家法律允许的其他资产管理业务。</t>
  </si>
  <si>
    <t>北京量华资本管理有限公司</t>
  </si>
  <si>
    <t>深圳市鑫鹏信资产管理有限公司</t>
  </si>
  <si>
    <t>夏力</t>
  </si>
  <si>
    <t>www.xinpx888.com</t>
  </si>
  <si>
    <t>上海领硕投资管理有限公司</t>
  </si>
  <si>
    <t>上海领硕投资管理有限公司是一家专业的资产管理机构，注册资本1000万。汇集了众多资深基金经理、期货和证券研究员、交易人员，投资业务涉及金融和商品期货投资、大宗商品贸易、证券投资、股权投资等方面。</t>
  </si>
  <si>
    <t>深圳市东方港湾资产管理有限公司</t>
  </si>
  <si>
    <t>钟兆民</t>
  </si>
  <si>
    <t>公司团队创始于2004年，是国内最早成立的，专注服务于企业家及其家族，提供长期资产管理服务的私募基金公司。也是中国内地仅有的数家获颁香港证监会资产管理牌照(第九类牌照)，取得国际资产管理业务资质的私募基金公司之一。    东方港湾资产管理旗下拥有香港和深圳两家公司。分别管理“东方港湾马拉松中国基金”，香港投资移民账户，家族/个人专户等港元及美元资产以及深沪两市A股人民币资产。</t>
  </si>
  <si>
    <t>www.ebfund.com.cn</t>
  </si>
  <si>
    <t>深圳兰琦投资管理有限公司</t>
  </si>
  <si>
    <t>郑志明</t>
  </si>
  <si>
    <t>深圳兰琦投资管理有限公司成立于2011年5月27日，注册资本1100万，主营业务为证券投资、投资咨询、资产管理、委托理财等。</t>
  </si>
  <si>
    <t>深圳泽龙投资管理有限公司</t>
  </si>
  <si>
    <t>杨振邦</t>
  </si>
  <si>
    <t>www.zltz998.com</t>
  </si>
  <si>
    <t>广东德汇投资管理有限公司</t>
  </si>
  <si>
    <t>北京时田丰投资管理有限公司</t>
  </si>
  <si>
    <t>北京时田丰投资是按照国际私募投资基金通行规则，结合中国本土市场特点成立的一家专门从事“不同时点配置不同资产”的专业资产管理机构。 公司核心团队是一批在中国资本市场从业多年的资深专业人士，对宏观经济周期与资本市场的联动性有深刻的洞察力。在资产配置方面，根据投资环境的实际变化情况，制定出正确资产配置策略，在各类金融资产之间进行实时动态配置，擅长使用对冲工具规避市场风险；在证券投资方面，历经过多次牛、熊市投资磨炼，对中国证券市场有着系统、深刻而独到的见解，长期的实战坐庄操盘经验造就了对市场热点、个股优选的把握能力。</t>
  </si>
  <si>
    <t>www.shitianfeng.com</t>
  </si>
  <si>
    <t>北京格上理财顾问有限公司</t>
  </si>
  <si>
    <t>北京格上理财顾问有限公司成立于2007年11月26日，注册资本金2000万元。作为独立的第三方理财机构，格上理财提供阳光私募基金、信托产品和私募股权基金(PE)等高端理财产品的投资顾问服务。</t>
  </si>
  <si>
    <t>悦达醴泉投资管理(上海)有限公司</t>
  </si>
  <si>
    <t>江苏衡和资产管理有限公司</t>
  </si>
  <si>
    <t>深圳市前海一线对冲投资企业(有限合伙)</t>
  </si>
  <si>
    <t>上海君翼投资管理有限公司</t>
  </si>
  <si>
    <t>君翼是从事私募股权投资和创业投资的专业机构，创建于2007年9月，管理团队成员均来自于国内大型证券公司和知名投资机构，拥有超过15年的从业经验。君翼投资综合运用国际、国内成熟的投资方法及手段，重点选择处于成长期和扩张期的中国企业进行投资，协助所投资的企业制定战略发展规划及建立最优的资本结构和公司治理结构，帮助他们进入快速发展的轨道并争取在国内外主要证券市场上市。</t>
  </si>
  <si>
    <t>www.wingscapital.com.cn</t>
  </si>
  <si>
    <t>西藏隆源投资管理有限责任公司</t>
  </si>
  <si>
    <t>西藏隆源投资管理有限责任公司，由业内从事证券投资多年的专业人士联合实业资本共同发起创建，2012年9月成立，注册资本1000万元，是一家面向机构投资者和高净值个人客户，提供专业性投资管理和顾问服务的资产管理公司。股东实力雄厚，热衷教育和公益事业，崇尚社会责任意识。核心管理人员投资经验丰富，风控意识强烈，富有朝气和使命感。</t>
  </si>
  <si>
    <t>www.xzlytz.com</t>
  </si>
  <si>
    <t>上海红莲投资管理合伙企业(有限合伙)</t>
  </si>
  <si>
    <t>上海觉慧投资管理合伙企业(有限合伙)</t>
  </si>
  <si>
    <t>南京胡杨投资有限公司</t>
  </si>
  <si>
    <t>南京胡杨投资有限公司成立于2009年7月15日，注册资本金1000万元，是一家坚持价值投资专注股权投资全球资本市场伟大企业，提供长期资产管理服务的私募基金公司。坚持企业文化“高筑墙、广积粮、缓称王”不动摇，我们致力于为全球精英人士和机构客户提供稳健的资产管理服务，实现“全球胡杨，百年企业”的企业愿景。</t>
  </si>
  <si>
    <t>www.njhuyang.com</t>
  </si>
  <si>
    <t>上海秦晖信息科技有限公司</t>
  </si>
  <si>
    <t>秦晖公司从事并专注于金融工程软件和模型的研究和开发，特别是以神经网络系统方面的研发作为重点方向，公司2011年开始成立交易部门，在国内外期货等金融市场中运用自主研发的神经网络交易系统和模型进行实战应用和资产管理。2011年公司申报并获得多项知识产权的批准，同时公司拥有多种专有技术，包括金融交易工具和分析方法，现已普遍运用于公司在各金融市场上的技术分析和实战交易中。2012年5月，公司通过双软认证，实现了向专业软件企业的跨越，同时公司申报的上海市创新技术基金项目也已通过首轮专家审核。目前，公司正就第二代神经网络交易系统“秦晖ATS”的研发向国家有关部门申请重大金融科技项目的立项，有望获得批准。</t>
  </si>
  <si>
    <t>www.myautotrade.com.cn</t>
  </si>
  <si>
    <t>深圳市海杉投资合伙企业(有限合伙)</t>
  </si>
  <si>
    <t>公司以实业企业家资金募集为基础，以产业资本经营投资，由潮汕商会&amp;客家商会作为原始股东发起成立，商会派遣成功企业家秘书长担任投资决策委员会董事&amp;监事，作为审视投资标的科学决策流程，接受某地产集团等委托管理资产规模接近3亿资金投资海外金融资产对冲中国潜在风险，以基业长青的企业家精神为资金方创造价值，近年取得较好回报！</t>
  </si>
  <si>
    <t>成都贝成投资有限公司</t>
  </si>
  <si>
    <t>五矿鑫扬投资管理有限公司</t>
  </si>
  <si>
    <t>广东汇谷投资有限公司</t>
  </si>
  <si>
    <t>广州恩瑞索投资管理有限公司</t>
  </si>
  <si>
    <t>深圳市卓鑫泉投资发展有限公司</t>
  </si>
  <si>
    <t>文秋明</t>
  </si>
  <si>
    <t>公司成立于2009年，是一家主要从事委托资产管理的专业化企业。</t>
  </si>
  <si>
    <t>上海国衍投资管理合伙企业</t>
  </si>
  <si>
    <t>深圳德瑞丰投资管理有限公司</t>
  </si>
  <si>
    <t>杨孚平</t>
  </si>
  <si>
    <t>深圳道谊资产管理有限公司</t>
  </si>
  <si>
    <t>卢柏良</t>
  </si>
  <si>
    <t>上海狮龙投资管理合伙企业(有限合伙)</t>
  </si>
  <si>
    <t>成都社润投资咨询有限公司</t>
  </si>
  <si>
    <t>上海万丰资产管理有限公司</t>
  </si>
  <si>
    <t>深圳文德基金管理有限公司</t>
  </si>
  <si>
    <t>唐学</t>
  </si>
  <si>
    <t>深圳文德基金管理有限公司是一家综合性专业投资及资产管理的公司，致力于为企业、公司提供资产管理及咨询服务，为投资者提供优良的投资组合和方案，是一家秉承价值投资理念，以国际视野，专注于投资中国市场，同时涉及境内外投资，具有15年以上优秀投资业绩记录的中国私募资产管理公司。</t>
  </si>
  <si>
    <t>www.wdfund.com</t>
  </si>
  <si>
    <t>共青城昕誉投资管理合伙企业(有限合伙)</t>
  </si>
  <si>
    <t>上海大朴资产管理有限公司</t>
  </si>
  <si>
    <t>柯铭资产管理(上海)有限公司</t>
  </si>
  <si>
    <t>南京懿和轩投资管理有限公司</t>
  </si>
  <si>
    <t>深圳市徐星投资管理有限公司</t>
  </si>
  <si>
    <t>张东伟</t>
  </si>
  <si>
    <t>公司是一家以A股市场为主要投资场所的阳光私募公司。</t>
  </si>
  <si>
    <t>www.xxtz.com.cn</t>
  </si>
  <si>
    <t>深圳天生桥资产管理有限公司</t>
  </si>
  <si>
    <t>公司专注于以企业回报为核心的主动型股票组合管理，为机构投资者和高净值个人提供长期稳定、市场中性以及高回报风险比的绝对收益投资品种。</t>
  </si>
  <si>
    <t>www.naturebridge-asset.com</t>
  </si>
  <si>
    <t>福建永发投资管理有限公司</t>
  </si>
  <si>
    <t>伊发祥</t>
  </si>
  <si>
    <t>福建永发投资管理有限公司，为行业资深人士伊发祥先生发起，联合其他9位自然人股东,于2011年11月份成立的有限责任公司，业务范围为投资管理，证券投资，实业投资，投资咨询等。奉行好股好价的投资思想与理念，即用合理的价格持有高速成长期伟大优质公司股票，与伟大公司共同实现财富成长。思想创造财富，快乐投资，快乐生活。致力于用简单有效的办法为机构与个人提供优质高效的财富管理服务，实现财富的持续稳定成长。在投资实践中，探讨投资与人生的真谛，实现财富自由与人生幸福的完美和谐。</t>
  </si>
  <si>
    <t>fjyftz.com</t>
  </si>
  <si>
    <t>厦门市鑫鼎盛投资有限公司</t>
  </si>
  <si>
    <t>光大金控(上海)投资管理有限公司</t>
  </si>
  <si>
    <t>王哲文</t>
  </si>
  <si>
    <t>光大金控(上海)投资管理有限公司成立于2011年6月，注册资本1000万元，控股股东为光大金控资产管理有限公司(以下简称"光大金控")，持股比例为85%。目前管理泰石系列产品，管理资产规模超过20亿元。控股母公司"光大金控"成立于2009年6月，注册资本15亿元人民币，是中国光大(集团)总公司的全资子公司。</t>
  </si>
  <si>
    <t>上海宏羽投资管理合伙企业(普通合伙)</t>
  </si>
  <si>
    <t>北京大观投资管理有限公司</t>
  </si>
  <si>
    <t>上海凯丝投资管理有限公司</t>
  </si>
  <si>
    <t>上海凯丝投资管理有限公司最初成立于2004年6月，是一家综合性涉及多个行业的公司。下属企业有香港凯丝国际金融有限公司、上海浙丝贸易有限公司、安徽太湖兆丰农业有限公司等。目前公司主营证券投资、投资咨询、阳光私募基金、港股投资等。下设基金部、研究部、港股部等多个部门。</t>
  </si>
  <si>
    <t>www.shkaisi.com</t>
  </si>
  <si>
    <t>天津市兰权投资管理合伙企业(有限合伙)</t>
  </si>
  <si>
    <t>北京信复创值投资管理有限公司</t>
  </si>
  <si>
    <t>上海富派投资管理有限公司</t>
  </si>
  <si>
    <t>刘坚</t>
  </si>
  <si>
    <t>富派投资是一家从事资产管理、股权投资、项目融资及风险投资的投资管理公司，注册资本金3250万元；与高盛、中信资本、软银建立了战略联盟关系，在项目和资金方面进行深入合作；公司自营资金9,000多万元，管理的私募账户资金近3亿元人民币，单位客户账户资金在500万元以上；历史资产增值率每年保持在40％～250％之间。</t>
  </si>
  <si>
    <t>www.fupiecapital.com</t>
  </si>
  <si>
    <t>深圳嘉石大岩资本管理有限公司</t>
  </si>
  <si>
    <t>2013年，深圳嘉石大岩资本管理有限公司在深圳注册成立。核心管理团队成员主要来自于美国 JASPER资产管理有限公司，均曾在国内外知名机构任职。通过整合优势资源，大岩资本为高净值客户提供国际国内资本管理服务。顺应大时代，将国际主流成熟资本管理模式加以复制与创新，嘉石大岩资本在国内首次开启“平台式基金”大幕。在为投资者大幅降低投资风险的同时，更是最大程度地增加其投资收益。</t>
  </si>
  <si>
    <t>www.jasperam.com</t>
  </si>
  <si>
    <t>上海觉净投资管理合伙企业(有限合伙)</t>
  </si>
  <si>
    <t>上海泽熙增煦投资中心(有限合伙)</t>
  </si>
  <si>
    <t>北京铂熠鸿立资产管理有限公司</t>
  </si>
  <si>
    <t>李亚楠</t>
  </si>
  <si>
    <t>北京铂熠鸿立资产管理有限公司雏形于2009年，董事长李行先生与资深专业人士成立北京铂熠众鑫投资咨询有限公司，致力于为广大投资者扩充投资知识，提高投资理念以及对二级市场的认知，毫无保留的将多年总结和经验传授给大家，得到广大投资者高度赞同：学习成就梦想，理念改变人生。</t>
  </si>
  <si>
    <t>www.byhlinvest.com</t>
  </si>
  <si>
    <t>北京诚盛投资管理有限公司</t>
  </si>
  <si>
    <t>北京诚盛投资管理有限公司是一家以专业投资研究团队为基础, 专业从事国内证券投资及咨询服务的投资管理公司。</t>
  </si>
  <si>
    <t>www.chengshengtouzi.com</t>
  </si>
  <si>
    <t>上海元康投资管理有限公司</t>
  </si>
  <si>
    <t>广东恒信盈创投资有限公司</t>
  </si>
  <si>
    <t>广东恒信盈创投资有限公司创建于2010年，注册资本1001万元人民币。公司股东及管理层拥有丰富的金融服务、资产管理经验和雄厚的资源背景，主要股东均来自业界的精英，投资表现优异；公司拥有多名研发人员，实现研究、投资、交易三者有机结合，致力于打造中国最顶级的投资管理团队；公司坚持长期和稳健的经营理念，建立了完善的风险控制系统，独立评估投资风险，全面监控投资流程。为客户实现资产稳步的增值，即为恒信盈创的愿景！恒久、信诚、盈利、创新就是恒信盈创的内涵！</t>
  </si>
  <si>
    <t>上海华策投资有限公司</t>
  </si>
  <si>
    <t>上海华策投资有限公司是华立集团全资下属一级企业，是集团从事投资银行业务的专业机构，业务范围主要包括收购兼并及产业整合中介、财务顾问、战略及财务性投资、产业投资基金管理、证券投资、资产管理、商业银行不良资产处置等业务。华策投资目前拥有一大批在投资银行、资产管理、产业整合等多个领域的资深专业人士，并与国内外众多知名金融机构有密切的合作关系。公司在中国、香港、美国等多个市场有着众多成功的操作案例，特别是对国内及香港地区的资本市场具有扎实的专业基础和丰富的实践经验。</t>
  </si>
  <si>
    <t>www.holleycapital.com.cn</t>
  </si>
  <si>
    <t>合鑫龙朔(天津)投资合伙企业(有限合伙)</t>
  </si>
  <si>
    <t>通用技术集团投资管理有限公司</t>
  </si>
  <si>
    <t>宋奇</t>
  </si>
  <si>
    <t>通用技术集团投资管理有限公司(简称“通用投资”)于2004年9月注册成立，公司前身是成立于1995年5月的上海中技投资顾问有限公司。通用投资的控股股东为中国通用技术(集团)控股有限责任公司。公司在上海、北京两地办公，经营范围主要包括证券投资业务、股权投资管理业务、证券资产管理业务。通用投资以投资业务为核心，历经15年的发展，在证券投资、PE投资业务领域形成了稳健的投资理念、专业的投资团队、稳定的项目源，取得了优秀的投资业绩，实现了经济效益和管理资产规模的稳步提升。作为专业化、市场化的资产管理服务商，通用投资致力于投资与融资的完美结合，为股东实现回报、为客户创造价值。</t>
  </si>
  <si>
    <t>www.gtim.com.cn</t>
  </si>
  <si>
    <t>北京安诺信和投资管理有限公司</t>
  </si>
  <si>
    <t>北京安诺信和投资管理有限公司，注册资金1000万。公司核心团队每人均拥有超过十年的二级市场运作经验，过往业绩优良，2009年初，我们曾在公开媒体宣布2009年就一个字“买”，之后3478点清仓、2800点重新介入波段操作，全年对行情把控极佳。进入2010年，公司于2010年5月成功发行奇正中融1期证券投资集合产品，截止2010年9月15日，同期大盘跌幅9%，而公司运作的奇正中融1期产品盈利13.78%，跑赢大盘22%以上。</t>
  </si>
  <si>
    <t>北京岗岩投资管理有限公司</t>
  </si>
  <si>
    <t>深圳市聚信行投资管理有限公司</t>
  </si>
  <si>
    <t>施大亮</t>
  </si>
  <si>
    <t>公司成立于2006年，注册资本1050万元。公司经营范围包括收购并经营企业资产、资产重组；从事各类投资、投资管理咨询；经济信息咨询；财务与法律咨询及项目策划评估；资产管理及企业管理咨询等。公司汇集具有丰富经验和良好职业道德，具备团队精神和创新意识的资深投资管理人才，组成了国际化与本土化相结合的中西合璧的专业化团队，为投资者提供丰富的投资理财产品和优质的投资管理理财服务，以长期稳定的优秀投资业绩回报投资人。</t>
  </si>
  <si>
    <t>深圳市新思哲投资管理有限公司</t>
  </si>
  <si>
    <t>韩广斌</t>
  </si>
  <si>
    <t>公司成立于2009年，注册资本为1000万人民币。由资深投资人韩广斌先生和实业家谭伟基先生、刘永涛先生共同创办成立，公司经营范围包括投资管理，投资兴办实业等。公司管理架构稳定、财务健康透明、整体综合实力稳固。投资管理团队具有多年的行业投研经验。新思哲投资目标为：持续稳健的成长是金融投资企业成功的关键，新思哲秉承对企业价值的深入研究，对宏观形势的把握，励志成为中国具有特色的领先私募金融投资机构。</t>
  </si>
  <si>
    <t>中国宝安集团金融投资有限公司</t>
  </si>
  <si>
    <t>公司是一家由中国宝安集团股份有限公司全资控股，以高新技术产业为重点投资方向的专业投资公司。公司主要依托中国宝安集团的资本运作、产业经营等方面的资源优势，致力于股权投资(PE)、风险投资(VC)等业务的开展。</t>
  </si>
  <si>
    <t>广州金贝壳投资有限公司</t>
  </si>
  <si>
    <t>黄明新</t>
  </si>
  <si>
    <t>金贝壳有限公司2009年3月成立于广州，由中国著名的富力地产集团股东李思廉先生和张力先生共同发起创立的有限责任公司。专业从事项目投资、资产管理、投资咨询、财务顾问、股权投资等业务。  广州金贝壳投资有限公司吸引了一大批业内经验丰富的专业人士加盟，立志成为国内一流的综合性投资管理机构。</t>
  </si>
  <si>
    <t>www.jbkwxt.cn619.com</t>
  </si>
  <si>
    <t>上海佳亨投资发展有限公司</t>
  </si>
  <si>
    <t>上海佳亨投资发展有限公司成立于2009 年3 月，2010 年5 月，公司注册资本将增加至3000 万元，注册后净资产规模为3338 万元。账面现金主要由股东缴付实收资本形成，无银行贷款。上海佳亨投资发展有限公司设有专门的投研团队，对证券市场有比较深入的研究，投资范围与投资策略相当明确。</t>
  </si>
  <si>
    <t>江苏省兆信资产管理有限公司</t>
  </si>
  <si>
    <t>江苏省兆信资产管理有限公司成立于2009年，系江苏省内首家由券商操盘手创立的阳光私募基金。兆信立足江苏、放眼全球，主要成员皆是以资产管理为长期职业的专业人士，均来自于海内外一流院校，拥有丰富的行业经验,拥有强有力的海外研究支持。各位成员志同道合，凭借坚定的信念和高超的专业素养，全身心地投入到高端客户的财富管理事业当中，计划在未来不断推出优质的阳光私募基金产品、扩大财务顾问业务规模、拓展股权投资，致力于发展成为中国本土私募基金的引领者。</t>
  </si>
  <si>
    <t>www.zhaoxinasset.com</t>
  </si>
  <si>
    <t>北京勤修资产管理有限公司</t>
  </si>
  <si>
    <t>北京勤修资产管理有限公司成立于2010年1月27日，实收资本1000万元。由肖强等原公募基金经理、大型券商自营负责人、私募基金经理出身的众多中国证券市场资深人士组成。公司的主要投资骨干均具有15年以上的投资实战经验，且具有管理超大规模资金的实际经验，在过往公募基金管理过程中多次获得各类行业奖项。公司看好中国未来财富管理的巨大发展空间，致力于将公募基金的管理经验，与私募基金的实际要求相结合，发挥专业优势，使信托受益人资产在保值的基础上，获得长期、稳健、可持续的增值。在投资管理和委托资产管理领域为各类投资者和委托人创造长期价值。北京勤修资产管理有限公司的经营管理理念是"诚信、勤勉、稳健、务实"。</t>
  </si>
  <si>
    <t>上海长生资产管理有限公司</t>
  </si>
  <si>
    <t>上海长生资产管理有限公司座落于2009年成立在中国的国际金融中心上海。长生资产管理有限公司主要从事资产管理、股权投资管理、投资咨询以及财务咨询业务,大部分员工从事资产管理及金融工具产品投研工作超过10年,经历长期市场洗涤,拥有极为丰富的专业经验,始终将客户长久利益及资产安全放在第一位。</t>
  </si>
  <si>
    <t>天津汇鑫诚通投资管理有限公司</t>
  </si>
  <si>
    <t>天津汇鑫诚通投资管理有限公司成立于2009年9月,公司核心成员均来自国内外一流的资产管理和研究机构, 团队在多年的投资业务中积累了成熟的投资理念和完善的风控措施，能够捕获瞬息万变的投资机会，从容面对金融市场的大幅动荡.公司注册资本金1000万元,拥有完善的投资,风险管理和客户服务团队. 公司秉承坚持价值投资理念, 依托长期积淀的扎实研究基础和宽阔的研究视角使公司可以通过多领域投资组合来分散风险，并能够站在宏观层面准确把握市场运行方向，保证公司的长远稳健发展。</t>
  </si>
  <si>
    <t>www.hcfund.com</t>
  </si>
  <si>
    <t>北京金百镕投资管理有限公司</t>
  </si>
  <si>
    <t>上海柘弓投资管理有限公司</t>
  </si>
  <si>
    <t>上海柘弓投资管理有限公司（以下简称“柘弓投资”）由陶然峰、陆宇峰等自然人发起设立，注册资本人民币1000万元，成立于2007年4月6日，营业执照号码310115001005260。柘弓投资的发起人是证券投资专业人士，有多年的证券投资分析与管理经验，积累了对中国资本市场及上市公司发展、投资者资产配置需求的深刻理解，有感于国内中产及以上家庭的风险承受能力提高、投资渠道逐渐专业化、财富管理需求急剧成长，非常需要风格稳定、长期信赖的专业投资管理人，因此成立该投资管理公司。柘弓投资的宗旨是“信守诚笃、专才敬业、互济长存”，以踏实业绩取信于客户，共存共荣，为国民财富增值、繁荣深化中国资本市场奉献专长。</t>
  </si>
  <si>
    <t>深圳市高特佳投资集团有限公司</t>
  </si>
  <si>
    <t>黄煜</t>
  </si>
  <si>
    <t>公司成立于2001年，是国内最早成立的专业风险投资机构之一。高特佳投资历经资本市场的跌宕起伏，现已发展成为涵盖创业投资、PE投资、战略产业投资以及资产管理等业务在内的跨地区投资集团。高特佳投资是深圳市创业投资同业公会的副会长单位，和深圳市福田区创业投资联合会副会长单位。高特佳资产管理业务始于2004年，始终以价值投资为导向，致力于为客户取得优异的长期投资结果。作为独立资产管理人，高特佳依托自身专业研究支持平台，凭借投资团队十余年的丰富市场经验，主要投资于国内市场上价值型的行业龙头优势企业以及展现最佳成长特质的公司，尽力规避资本市场波动所带来的风险，追求资本的长期稳定增值，从而分享中国经济和资本市场的高速成长。公司管理的多支私募信托产品均取得市场领先的投资业绩。未来高特佳将继续坚持市场化运作、长期投资、稳步积累的经营理念，在国内经济、金融形势和政策的变化的环境下，加强行业研究和创新投资理财产品研发，实现将公司打造成“中国本土财富管理的一流品牌”的目标。</t>
  </si>
  <si>
    <t>www.szgig.com</t>
  </si>
  <si>
    <t>青岛赢隆资产管理有限公司</t>
  </si>
  <si>
    <t>浙江图原资产管理有限公司</t>
  </si>
  <si>
    <t>浙江图原资产管理有限公司是经浙江省工商行政管理局注册登记的专业性资产管理和风险投资机构，公司成立于2009年4月，注册资金人民币壹仟万元。公司由深圳市华乐资产管理有限公司和国内外资深投资专家联合发起设立，与国内一些知名投资机构建立了战略合作关系。浙江图原资产管理有限公司主营股权投资及投资管理和咨询，企业并购重组，企业管理服务，企业营销策划，财务咨询服务，信息咨询服务。公司投资重点为新材料、新能源、生物医药、信息技术、机电设备、高效农业等具有巨大市场增长潜力的项目。</t>
  </si>
  <si>
    <t>深圳市巨柏投资管理有限公司</t>
  </si>
  <si>
    <t>祝朝安</t>
  </si>
  <si>
    <t>深圳市巨柏投资管理有限公司是一家致力于为高端私人客户和机构客户提供证券资产管理、股权投资及财务顾问业务的专业投资管理机构。公司投资管理范围覆盖国内A股和香港股票市场，目前公司资产管理业务包括阳光私募证券投资基金(起点100万元)和专户管理(起点1000万元) 巨柏投资的投资管理团队成员均具有在国际国内一线券商和基金公司长期从业经验，平均从业年限超过12年，积累了丰富的投资管理经验，我们的专业特长集中表现在评估企业素质的专业技术及鉴定股票内在价值的能力，在组合管理中我们始终坚持将规避风险放在第一要务，只买入和持有价格上具有较高安全边际的证券品种，构建“低度风险”的投资组合获取“较高绝对回报”是我们投资管理的唯一目标。 我们致力与高净值私人建立长期紧密伙伴关系，为您提供低度风险较高收益的证券投资管理，保持您财富的稳定增值；另外我们也愿意为您的家庭其它金融理财(诸如保险、银行理财产品等)提供咨询服务，您在商业经营管理上遇到问题，我们也愿意提供专业的方法与您一起探讨经营之道。</t>
  </si>
  <si>
    <t>北京积吉胜投资管理有限公司</t>
  </si>
  <si>
    <t>公司由多位证券业资深人士投资组建，现有北京、上海两大业务平台，业务范围包括投资管理，资产管理，财务顾问和投资顾问。立足中国证券市场，秉持“积硅步，至千里；积小流，成江海”的理念，追求稳健发展。公司顺应市场发展，综合运用投资银行、资产管理等多种证券业务手段和专业技术，开发多种风格的投资产品，力争为客户创造更多的财富，同时努力将公司打造成为中国资本市场上卓越的、有影响力的资产管理公司。“把握趋势，发现价值；跟踪热点，关注重组；控制风险，安全第一”，这是积吉胜的投资管理团队在长期的市场历练中形成的投资策略。</t>
  </si>
  <si>
    <t>建元天华投资管理(北京)有限公司</t>
  </si>
  <si>
    <t>建元天华投资管理(北京)有限公司是一家以私募股权投资为主的专业资产管理机构，同时兼营投资银行顾问、证券投资业务。</t>
  </si>
  <si>
    <t>www.jyth.net.cn</t>
  </si>
  <si>
    <t>深圳市平石资产管理有限公司</t>
  </si>
  <si>
    <t>尹志平</t>
  </si>
  <si>
    <t>www.pingrock.com</t>
  </si>
  <si>
    <t>上海新泉投资有限公司</t>
  </si>
  <si>
    <t>北京金汇海投资有限公司</t>
  </si>
  <si>
    <t>执耳投资管理有限公司</t>
  </si>
  <si>
    <t>执耳投资管理有限公司是一家以股票投资为主的阳光私募。公司核心成员均来自国内知名的基金管理公司和产业投资领域，具备多年的证券和实业投资经验。我们的长期目标是为投资人提供稳定的，超越一般水平的回报。我们将投资人看做是我们的长期合作伙伴，我们是您的财富管家，相信这种紧密的伙伴关系能够获得超出一般的收益。对我们来说，您的投资并不只是一个金钱数字。每一份托付背后都是您过往汗水和时间的艰苦付出。从来没有谁的财富得来是轻而易举的，我们必将恪尽职守，希望和您的财富共同增长。为了达到长期的投资目标，我们的投资策略是：选择成长性好的公司、等待合理价格、买入并动态持有股票。我们无法向您承诺投资结果，但我们可以保证，您的金融资产和我们的资产将保持高度一致。这样当您的财富在经历波动时（这是不可避免的），至少您能有一些安慰，因为我们和您感同身受。</t>
  </si>
  <si>
    <t>www.leadingfund.cn</t>
  </si>
  <si>
    <t>上海名禹资产管理有限公司</t>
  </si>
  <si>
    <t>广东博源资产管理有限公司</t>
  </si>
  <si>
    <t>广东博源资产管理有限公司是一家跨区域性的私募投资管理公司，主要从事金融资产投资管理业务，是国内最具发展潜力的资产管理公司，致力于将最顶尖的投资理念带给我们的客户，在国内资产管理领域打造良好的品牌形象。因公司业务迅猛发展的需要，我们热切期盼热情、活力、进取、专业的有识之士加盟，公司将为之提供充分的职业发展空间、激发最大个人潜能、个人价值最大程度的体现。</t>
  </si>
  <si>
    <t>www.boyuanfund.com.cn</t>
  </si>
  <si>
    <t>上海方圆奥特投资管理有限公司</t>
  </si>
  <si>
    <t>宁波洲浚投资管理有限公司</t>
  </si>
  <si>
    <t>许周军</t>
  </si>
  <si>
    <t>宁波洲浚投资管理有限公司是由资深投资人士共同出资成立的宁波第一家从事阳光私募的投资管理公司。公司注册资本1000万人民币。公司专业从事实业投资、投资管理、资产管理、财务咨询服务。 　　秉承价值投资、诚信共赢的理念；立足于中国证券市场，借助各种投资平台，坚持自己的投资原则为投资者赢取丰厚的投资回报。公司主要负责人从业证券投资二十多年，思维独特、稳健中不失进取，有丰富的投资管理和市场实战经验。 　　公司规范经营、注重自身品牌和信誉的建立，致力成为中国卓越的专业投资管理机构。</t>
  </si>
  <si>
    <t>www.zhoujun999.com</t>
  </si>
  <si>
    <t>光大金控资产管理有限公司</t>
  </si>
  <si>
    <t>光大金控资产管理有限公司是中国光大（集团）总公司的全资控股公司，有助于加强光大集团直接经营能力，整合银、证、保、基金等业务资源，更加有效实施整体战略。</t>
  </si>
  <si>
    <t>深圳市多和美投资顾问有限公司</t>
  </si>
  <si>
    <t>张益凡</t>
  </si>
  <si>
    <t>深圳市多和美投资顾问有限公司成立于2010年4月，注册资本1000万元，是深圳市金融顾问协会第二届理事会理事单位。公司拥有完善的投资研究支持、投资决策流程、风险管理及运营系统。公司核心管理团队均来自国内大型基金管理公司及证券公司，具有十多年投资管理经验，管理层拥有大部分股权，股东与管理层利益高度一致。公司致力于为客户提供至诚的服务，以追求绝对收益为目标，使客户资产长期稳健增长。</t>
  </si>
  <si>
    <t>www.dhmfund.com</t>
  </si>
  <si>
    <t>上海济海投资管理有限公司</t>
  </si>
  <si>
    <t>钟志伟</t>
  </si>
  <si>
    <t>上海济海投资管理有限公司(以下简称“济海投资”)成立于2009年9月17日，公司由多位具有资本市场资深经验和很好互补性的专业人员组成，公司主要发起人都具有丰富的投资管理经验，并建立了相对有效的研究团队，研究人员都具有3年以上的研究经验，同时为了加强研究工作，我们还与国内多家知名研究机构和业内优秀研究员建立起了密切的联系和合作，通过“外脑+内脑”的模式提高研究的广度和深度，为投资提供有效的研究支持。</t>
  </si>
  <si>
    <t>上海琪润投资管理有限公司</t>
  </si>
  <si>
    <t>黄辛茹</t>
  </si>
  <si>
    <t>上海琪润投资管理有限公司是一家依照《公司法》注册设立的有限责任公司，是一家规范化运作的阳光私募；注册资金1000万元。公司由投资界知名人士洪涛先生联合实业界知名人士和一些长期从事证券投资且具有很强实战经验的专业团队组成。公司主要以商品期货和证券投资为主。在投资管理中始终坚持“规范管理，专业研究，踏实稳健，严控风险”的投资风格。公司设立专门的投资研究部门和资金核算风险控制部门，拥有一批经验丰富的高素质专业投资分析人员，建立相应的品种数据库，在研究开发的投资品种上涉及期货，证券，外汇，金融衍生品种等多个领域，取得明显高于同行业一般盈利水平的经营业绩，形成自己独有的投资模式。</t>
  </si>
  <si>
    <t>qirunsh.com</t>
  </si>
  <si>
    <t>深圳市友恒投资管理有限公司</t>
  </si>
  <si>
    <t>任磊</t>
  </si>
  <si>
    <t>上海志晟投资管理有限公司</t>
  </si>
  <si>
    <t>上海志晟投资管理有限公司成立于2009年9月，注册资本人民币1200万元，是一家面向民营企业和高端私人客户的资产管理公司，公司组织架构完整，治理结构完善，主要提供投资管理、投资顾问及个性化投资服务。公司坚持多样化的投资策略，实行价值投资结合趋势判断的模式为客户创造超额收益。 志晟投资的核心团队均来自国内知名的基金、证券、信托公司，具有超过10年的证券市场从业经历，见证了新中国资本市场的成长历程。公司立志以独特专业的视角，通过精细研究、积极投资、严格风控的方法来为客户创造财富，营造投资与生活的自由天地。</t>
  </si>
  <si>
    <t>www.zealsun.com.cn</t>
  </si>
  <si>
    <t>杭州东莱投资咨询有限公司</t>
  </si>
  <si>
    <t>深圳恒德投资管理有限公司</t>
  </si>
  <si>
    <t>王瑜</t>
  </si>
  <si>
    <t>深圳恒德投资管理有限公司于2003年12月，截至2010年公司注册资本金1000万元人民币。公司以专业、严谨的投资研究为基础，为投资人提供投资管理、投资顾问等服务，致力于成为一家有影响力的专业资产管理公司。公司核心人员来自国内大型基金管理公司、证券公司等，具有丰富的投资研究和资产管理经验，历经多次牛市、熊市的考验，投资业绩持续表现优异。</t>
  </si>
  <si>
    <t>www.hengdetouzi.com</t>
  </si>
  <si>
    <t>上海萃益投资有限公司</t>
  </si>
  <si>
    <t>北京润晖资产管理有限公司</t>
  </si>
  <si>
    <t>北京润晖资产管理有限公司(以下简称润晖投资)于2010年在北京成立，是专注于投资管理、投资咨询及资产管理的专业化投资机构。注册资本1000万元。目前有两名股东，分别为闵昱持股66.7%，鼎晖股权投资管理(天津)有限公司持股33.3%。</t>
  </si>
  <si>
    <t>上海非凡投资管理公司</t>
  </si>
  <si>
    <t>深圳市挺浩投资管理有限公司</t>
  </si>
  <si>
    <t>康浩平</t>
  </si>
  <si>
    <t>www.thfund.net</t>
  </si>
  <si>
    <t>上海荣威投资发展有限公司</t>
  </si>
  <si>
    <t>苏州宏道投资发展有限公司</t>
  </si>
  <si>
    <t>上海归富投资管理有限公司</t>
  </si>
  <si>
    <t>张关心</t>
  </si>
  <si>
    <t>上海归富投资管理有限公司创立于2009年，主要成员均是将资产管理作为终身事业的资本市场资深人士。投资团队核心人员均拥有15年以上证券市场从业经历，具备丰富的资产管理专业知识和行业经验。公司以“简单、有效”的管理原则，坚持“廉贾归富”的经营理念，实现公司、客户与社会的共赢。  我们崇尚理性投资、快乐投资，力求把归富投资打造成一流的资产管理公司，致力于成为投资中国的专家，为国内富裕人士提供专业、高效的财富管理服务。</t>
  </si>
  <si>
    <t>www.shgftz.com</t>
  </si>
  <si>
    <t>王彩铁铺投资有限公司</t>
  </si>
  <si>
    <t>上海上元投资管理有限公司</t>
  </si>
  <si>
    <t>孙志洪</t>
  </si>
  <si>
    <t>上海上元投资管理有限公司是一家依照《公司法》注册设立的有限责任公司，是一家规范化运作的阳光私募；注册资金1000万元。 上海上元投资管理有限公司由投资界知名人士孙志洪先生联合实业界知名人士和一些长期从事证券投资且具有很强实战经验的专业团队组成。公司还聘请了多位经济学界专业人士作为智囊团。公司整合了来自国内的资本专家和商业资源，帮助投资企业以及被投资企业在商业模式、资本运作、公司价值增长策略方面提供高质量的金融服务。 上海上元投资管理有限公司在股权层面上实行金融人力资本和实业资本的联合；在执行层面上实行主要业务骨干的合作伙伴关系，股东在业务层面上充分授权管理层进行规范化管理。</t>
  </si>
  <si>
    <t>www.sunnyinvestment.com</t>
  </si>
  <si>
    <t>上海坤阳资产管理有限公司</t>
  </si>
  <si>
    <t>深圳鹰格投资有限公司</t>
  </si>
  <si>
    <t>王晓松</t>
  </si>
  <si>
    <t>上海德鼎投资管理有限公司</t>
  </si>
  <si>
    <t>上海德鼎投资管理有限公司成立于1997年，现有注册资本1000万元，是在业界颇具影响的专业证券投资管理机构。公司现确定的经营目标：为特定投资人提供专业理财服务。      公司有从业资格的专业人员10人以上，下面设有专门的证券研究部门(研究所)、投资管理部门(拥有从业经验十年以上的投资人员多名)。      德鼎投资对中国证券市场有着深刻的理解，积累了丰富的市场经验，对证券市场投资的理念、政策、趋势有较好的把握。公司每月发布投资策略研究报告，多年来，从G股时代研究、A-H股比较研究、国际化估值研究及个股的定量分析研究等等方面，提出了许多切合实战的很多观点。</t>
  </si>
  <si>
    <t>鹏远(北京)管理咨询有限公司</t>
  </si>
  <si>
    <t>深圳市银信宝投资发展有限公司</t>
  </si>
  <si>
    <t>薛非</t>
  </si>
  <si>
    <t>北京鑫增长投资咨询有限公司</t>
  </si>
  <si>
    <t>深圳玖嘉投资有限公司</t>
  </si>
  <si>
    <t>郑宜苹</t>
  </si>
  <si>
    <t>深圳玖嘉投资有限公司成立于2007年8月3日，是在深圳市工商管理局注册的专业投资管理公司。公司注册资金500万元。本公司是中国第一个以数量化投资策略为主的投资公司。专门为那些想获得低风险稳定收益的大客户服务。</t>
  </si>
  <si>
    <t>上海向日葵投资有限公司</t>
  </si>
  <si>
    <t>上海向日葵投资公司成立于2007年5月，注册资本金2600万元人民币，是一家由多位业界精英发起设立的专业投资公司。公司秉承“诚信、专业、前瞻”的投资理念，不断追求投资领域的深度、广度和前瞻性。 一流的专家顾问组：我们的投研顾问都是来自国内基金公司、保险公司、证券公司、信托投资公司、私募基金、高等院校以及QFII等专业投资研究机构的核心人物。 一流的研究平台：我们建立了功能完备的研究成果数据库，及时、准确、完整的研究平台让我们一直走在市场前沿。 一流的客户服务模式：专业坦诚是我们的服务理念。公司将不断致力于改进客户服务质量、加强多方沟通协调、完善和创新服务方式。</t>
  </si>
  <si>
    <t>www.xrkfund.com</t>
  </si>
  <si>
    <t>北京合德丰泰投资顾问有限公司</t>
  </si>
  <si>
    <t>深圳市龙票资产管理有限公司</t>
  </si>
  <si>
    <t>曾祥文</t>
  </si>
  <si>
    <t>深圳市龙票资产管理有限公司成立于2007年9月，注册资本1000万元，经营范围为受托资产管理、投资咨询及其它法律允许的经营范围。</t>
  </si>
  <si>
    <t>深圳市华银精治资产管理有限公司</t>
  </si>
  <si>
    <t>杨桦</t>
  </si>
  <si>
    <t>公司以国内著名的证券战略分析师丁洋为领军人物，以长期在国内证券市场为机构主力大资金运作的操盘高手成为经营核心。在充分借鉴吸收国内外基金运作制度的基础上，建立了一整套证券投资决策和控制风险的规范。公司目标十分明确，让广大投资者充分分享中国经济高速成长的成果。 近两年，公司先后完成了洪都航空、山西三维、金证股份、西北轴承、同方股份、新黄浦等一系列公司的调研和运作，发起机构投资者联合调研山西三维、金证股份的活动、策划参与了金证股份等公司的股权分置改革，西北轴承等公司股权激励以及小非减持等项目。为投资者创造了远高于市场的利润。 2005年公司资产管理加权收益达到86%，2006年加权收益达到250%，2007年加权收益达到180%。     “传承投资智慧，播种希望工程”。我们坚信，正是腾飞的中国经济给了我们一次历史性的机遇，回报社会也是我们义不容辞的责任。公司成立以来，先后邀请国内知名学者许小年、吴晓求、杨帆等与公司专家一道，在深圳、昆明、西安、哈尔滨等地举行证券投资论坛，举办交易培训数十场，参与培训中小投资者达数万人，市场反响强烈。</t>
  </si>
  <si>
    <t>www.szfine.com.cn</t>
  </si>
  <si>
    <t>上海励石投资管理有限公司</t>
  </si>
  <si>
    <t>www.chinamilestone.com</t>
  </si>
  <si>
    <t>深圳市新同方投资管理有限公司</t>
  </si>
  <si>
    <t>刘迅</t>
  </si>
  <si>
    <t>公司是一家专注于优秀上市公司投资的资产管理机构，成立于1997年12月。 公司成立至今一直秉承价值与成长并重的投资理念，坚持对优秀上市公司进行长期投资。在“合志同方”的经营信念下，公司组建了一支优秀的研究投资团队，核心成员均毕业于国内一流大学，具有深厚的专业素养和多年证券市场投资经验。公司一直以成为一流的资产管理机构为目标，坚持走专业化、规范化运作的道路，建立了完备的投资管理流程，开发建设了高效的信息网络平台。经过多年积累，公司已形成一套具有自身特色和系统化的研究投资方法体系。公司坚持对上市公司进行实地调研、紧密跟踪，从基本面把握公司内在价值的变化趋势，在长期实践中对价值投资和公司价值评估积累了深刻的理解。公司坚持客户、员工、股东三位一体的利益导向，致力于为员工营造发挥所长的工作条件，为客户和股东创造持续的投资收益，并建立长期稳定的合作关系。为防范内部风险，制定并严格实施了员工投资申报制度。</t>
  </si>
  <si>
    <t>www.newtf.com</t>
  </si>
  <si>
    <t>深圳市道合投资管理有限公司</t>
  </si>
  <si>
    <t>杨洁</t>
  </si>
  <si>
    <t>深圳市道合投资管理有限公司是目前国内最优秀的私募基金团队之一，专注于私募证券投资和私募股权投资，实收资本1000万元。</t>
  </si>
  <si>
    <t>www.dhfund.com</t>
  </si>
  <si>
    <t>深圳市万利富达投资管理有限公司</t>
  </si>
  <si>
    <t>上海金牛投资管理咨询有限公司</t>
  </si>
  <si>
    <t>深圳市尚诚资产管理有限责任公司</t>
  </si>
  <si>
    <t>美联融通资产管理(北京)有限公司</t>
  </si>
  <si>
    <t>美联融通资产管理有限公司在金融、证券领域有深厚的专业背景，秉承诚信、稳健、卓越的投资经营理念，经过多年中国金融证券市场的风雨磨砺，积累到了宝贵的投资理财经验，致力于在资本市场上为客户创造超额价值，希望能与客户成为长期合作的朋友。</t>
  </si>
  <si>
    <t>www.moneymore.com.cn</t>
  </si>
  <si>
    <t>深圳市时策投资有限公司</t>
  </si>
  <si>
    <t>姚荣华</t>
  </si>
  <si>
    <t>深圳市福华中环投资有限公司</t>
  </si>
  <si>
    <t>严辉</t>
  </si>
  <si>
    <t>深圳市冠盈投资有限公司变更为深圳市福华中环投资有限公司</t>
  </si>
  <si>
    <t>深圳市君丰资产管理有限公司</t>
  </si>
  <si>
    <t>谢爱龙</t>
  </si>
  <si>
    <t>君丰公司成立于2006年7月，主营业务为资产管理业务、股权和证券投资业务、投资银行业务等。2009年经政府相关部门批准成为创业投资管理机构，2010年转型为投资基金管理公司。公司成立至今，资产管理规模从人民币1000万元发展到人民币数十亿元左右，股权投资项目数十个。平均年后内部回报率超过50%，投研人员平均从业经验10年以上。公司主要合伙人团队拥有在银行、证券、大型国企等领域的丰富投资经验，在私募股权投资领域创造了较高的投资回报，已经形成了以投资银行为主导的完整业务链条，在发掘优质项目、组织资金、整合资源方面有强大的运作能力，参与过的境内外上市、重组的案例超过150家。公司作为中国中小商业企业协会中小企业私募股权领域指定的战略合作伙伴，正与协会共同打造中国国家级中小企业融资服务平台。</t>
  </si>
  <si>
    <t>www.jfamc.com</t>
  </si>
  <si>
    <t>深圳市红山投资管理有限公司</t>
  </si>
  <si>
    <t>李雅非</t>
  </si>
  <si>
    <t>深圳市杰凯资产管理有限公司</t>
  </si>
  <si>
    <t>梁钢</t>
  </si>
  <si>
    <t>公司于2007年11月正式成立，注册地为广东省深圳市。公司主要在高端客户理财、信托基金、股权投资等领域为客户提供高效、专业化的服务。杰凯公司将致力于中国资本市场，以规范的投资程序，独到的投资风格，充分有效的风险管理，确保为客户获得长期可持续的投资回报，力争成为专业化、规范化、令客户信赖的一流的资产管理公司。</t>
  </si>
  <si>
    <t>www.szjkzc.com</t>
  </si>
  <si>
    <t>深圳市理想投资股份有限公司</t>
  </si>
  <si>
    <t>于水</t>
  </si>
  <si>
    <t>深圳市理想投资股份有限公司成立于2006年，注册地在深圳。是一家以中央财经大学校友为主要股东组建的专业化投资公司。公司主要从事股权投资及资产管理业务。公司力争在三年内成为国内和香港资本市场中，具有相当资产管理规模和一定品牌影响力，并引领行业前沿的资产管理公司。公司目前主要投资于股权和香港及国内股票二级市场。</t>
  </si>
  <si>
    <t>www.szlxtz.com</t>
  </si>
  <si>
    <t>上海证研投资管理有限公司</t>
  </si>
  <si>
    <t>深圳市坚毅德源投资有限公司</t>
  </si>
  <si>
    <t>吴坚毅</t>
  </si>
  <si>
    <t>公司2008年在中国深圳注册，注册资本二千万元人民币。“重托重任 尽智尽忠”是坚毅德源投资有限公司创始人吴坚毅先生提出的公司经营理念，反映出客户至上的服务宗旨。吴坚毅先生有着将近二十年的专业投资经验，通过在中外资本市场中的长期历练，取得了巨大的成功，使他的个人资产自1992年入市以来增长近万倍。掌握了丰富投资经验和丰厚资金的吴先生，有着强烈的社会责任感。创立坚毅德源投资有限公司，就是希望将自己成功的经验和能力奉献于社会，服务于社会，以实际行动为中国的投资行业健康成长，出一份力，尽一份责。</t>
  </si>
  <si>
    <t>上海久铭投资管理有限公司</t>
  </si>
  <si>
    <t>上海诚诺投资管理有限公司</t>
  </si>
  <si>
    <t>唐颖军</t>
  </si>
  <si>
    <t>上海诚诺投资管理有限公司创立于2002年2月，注册资本1000万元人民币，从事证券及期货投资。目前已经在中国证券一级、一级半和二级三大细分市场以及期货市场上形成了投资战略布局。诚诺投资凭借其强大的投资管理实力，汇集了一批专业人士组成的业务精英，形成了一支高素质的投资团队。与国内各大高等学校、各级政府、海外财团、基金公司、民营资本、上市公司及有实力的中小企业、各大证券公司等有着密切的合作，并同多家国际金融机构保持着金融联系。</t>
  </si>
  <si>
    <t>上海恒复投资管理有限公司</t>
  </si>
  <si>
    <t>上海恒复投资管理有限公司(以下简称：恒复投资或公司)于2008年9月8日成立，注册资本2000万元人民币。业务范围包括：投资管理、投资顾问、投资咨询、实业投资。以证券市场组合投资和股权投资为发展方向，公司秉承“恒久之道、复归其本”的经营理念，践行诚实守信、知行合一的行为准则，运用专业投资知识与经验，致力于为客户提供最优质的长期财富管理服务，为客户实现财富的持久稳定增值，成为高端财富管理市场中恒久成长和管理一流的投资公司。</t>
  </si>
  <si>
    <t>www.everbestfund.com</t>
  </si>
  <si>
    <t>北京浩成投资管理有限公司</t>
  </si>
  <si>
    <t>天隼投资管理咨询(上海)有限公司</t>
  </si>
  <si>
    <t>上海中域投资有限公司</t>
  </si>
  <si>
    <t>袁鹏涛</t>
  </si>
  <si>
    <t>上海中域投资有限公司成立于2007年11月12日，由国内投资界资深专业人士发起设立，目前注册资金为1000万元，公司经营范围：证券投资、财务顾问、股权投资、企业经营融资、实业投资等业务。公司以自主的深度研究为基础，并与国内外著名券商合作、致力于成为中国优秀的综合性投资管理机构。经营理念：坚持“专业品质，规范运作，风控为先”的经营理念，追求客户、员工与公司合作的长期价值。</t>
  </si>
  <si>
    <t>www.shcfic.com</t>
  </si>
  <si>
    <t>上海锐集投资有限公司</t>
  </si>
  <si>
    <t>上海锐集投资有限公司致力于为机构及高端个人提供私募融/投资及财务顾问服务。我们的资深专业团队为中、小型公司的成长及融资需求提供一流的服务；同时为高端个人提供全方位的私募股权投资服务。</t>
  </si>
  <si>
    <t>www.regenassets.com</t>
  </si>
  <si>
    <t>北京胜乾投资顾问有限公司</t>
  </si>
  <si>
    <t>湖北国贸盛乾投资有限公司</t>
  </si>
  <si>
    <t>杨菁</t>
  </si>
  <si>
    <t>湖北国贸盛乾投资有限公司注册资本3000万元，于2008年初成立于湖北武汉。公司经营范围为风险投资；上市公司和非上市公司的股权投资；实业投资及房地产投资；旅游投资；资产委托管理咨询；投资咨询（不含证券投资咨询）；企业财务咨询；企业购并、重组运营咨询；信息咨询服务。</t>
  </si>
  <si>
    <t>www.centuryfund.com.cn</t>
  </si>
  <si>
    <t>上海红林投资管理有限公司</t>
  </si>
  <si>
    <t>上海海昊投资管理有限公司</t>
  </si>
  <si>
    <t>曾文海</t>
  </si>
  <si>
    <t>上海鑫通投资管理有限公司</t>
  </si>
  <si>
    <t>深圳市天润资产管理有限公司</t>
  </si>
  <si>
    <t>赵巨群</t>
  </si>
  <si>
    <t>公司是经深圳市工商局批准成立的有限责任公司，公司专门从事各类资产管理(含受托管理各类资产，不良资产处置等)，各类公司股权投资，产业信托基金管理，证券信托基金管理及投资银行等业务。目前，公司已在深圳、北京、上海、广州、重庆、石家庄等地拥有近十家分支机构和项目公司，拥有各类高级管理人员和专家顾问团队等近百余人；深圳市天润资产管理有限公司(简称天润资产)依靠自身及战略合作者雄厚的资金及资金运作能力，又拥有一批具有成功创业经历，先进投资理念，扎实管理经验和专业技术背景的管理团队，公司依照国际规范进行市场运作，为国内各企业及合作伙伴提供多品种，全方位，信息对称的各项资产管理，基金管理及投资银行等业务，并在房地产，矿产资源，医药，能源及高新技术产业进行直接的风险投资业务。</t>
  </si>
  <si>
    <t>上海昶钰投资管理中心(普通合伙)</t>
  </si>
  <si>
    <t>上海昶钰投资管理中心是一家专注于资产管理业务的合伙人企业。公司执行合伙人有着16年证券投资经历，历经数个牛熊市，都取得稳健丰厚的回报。</t>
  </si>
  <si>
    <t>www.lhfund.net</t>
  </si>
  <si>
    <t>仁和汇金投资(北京)股份有限公司</t>
  </si>
  <si>
    <t>上海小海豚投资有限公司</t>
  </si>
  <si>
    <t>青岛赑元资产管理咨询有限公司</t>
  </si>
  <si>
    <t>福建四海投资有限公司</t>
  </si>
  <si>
    <t>福建四海投资有限公司系福建四海集团有限公司控股子公司，注册资本人民币4000万元，是一家专业化、规范化的投资管理服务机构，专注于证券投资研究、投资管理、资产委托管理及各类股权投资。公司与兴业证券、华泰联合证券、兴业银行、中国银行等多家金融机构强强合作，并以信托公司为平台推出管理型集合资金信托产品和分级受益权理财产品。</t>
  </si>
  <si>
    <t>广东旺田投资管理有限公司</t>
  </si>
  <si>
    <t>温斌</t>
  </si>
  <si>
    <t>广东旺田投资管理有限公司成立于2010年，注册资本1000万元，是一家专注于证券投资、资产管理业务的专业投资管理公司。公司核心成员均是来自国内大型券商或专业投资机构的投资管理精英和资深专业人士，平均证券从业经历十年以上，团队合作多年，具有丰富的实战操盘和投资管理经验，对资本市场和各类金融产品有深入的认识和把握能力。</t>
  </si>
  <si>
    <t>广州世泽投资咨询有限公司</t>
  </si>
  <si>
    <t>广州世泽投资咨询有限公司（简称“世泽投资”）创立于2011年1月，注册资本1000万元。世泽投资是一家独立的专业化投资管理公司，秉承“专业、专注、专一”的投资宗旨，以“先导挖掘”、“价值投机”为核心理念，以客户需求为导向，竭尽所能的为客户提供科学、合理、完善的一揽子财富管理方案。</t>
  </si>
  <si>
    <t>上海道亨资产管理有限公司</t>
  </si>
  <si>
    <t>四川辰宏投资管理有限责任公司</t>
  </si>
  <si>
    <t>浙江泽里和投资管理有限公司</t>
  </si>
  <si>
    <t>周建新</t>
  </si>
  <si>
    <t>浙江泽里和投资投资管理有限公司成立于2009年,注册资本为人民币1000万元，是一家从事资产管理、投资咨询和财务顾问等综合性业务的专业投资管理公司。泽里和投资拥有一支理论底蕴深厚、实战经验丰富的优秀团队，团队成员均为多年的合作伙伴，配合默契、稳定持久。团队核心领军人物作为中国国内资本市场价值投资理念的倡导者、实践者和推动者，创造了一个又一个的奇迹，为A股市场价值投资理念的传播作出了杰出的贡献。    泽里和投资的经营宗旨是以智慧、诚信和专业为客户创造更多的财富，为社会创造更大的价值。 公司秉承价值投资理念，以专业知识、行业经验、信息资源及专业团队为基础，以稳健经营，持续发展为经营目标，致力于发展成为行业内最值得信赖和最具有核心竞争力的优秀企业，最终成为中国最优秀的以资产管理为核心的综合性投资管理机构之一。</t>
  </si>
  <si>
    <t>www.zelihe.com</t>
  </si>
  <si>
    <t>上海昊润资产管理有限公司</t>
  </si>
  <si>
    <t xml:space="preserve">公司致力于以证券投资为主的资产管理业务，为高端客户提供高回报理财服务。 公司凭借丰富的投资经验和完善的投资体系，与国内各大信托投资公司和证券公司合作，推出一系列高品质的股票投资信托产品（“阳光私募”）。 </t>
  </si>
  <si>
    <t>深圳市融智投资顾问有限责任公司</t>
  </si>
  <si>
    <t>www.rongzhitouzi.com</t>
  </si>
  <si>
    <t>上海双盈企业发展有限公司</t>
  </si>
  <si>
    <t xml:space="preserve">公司成立于2004年6月，注册资本1000万人民币。主要经营范围：证券投资、不良资产收购及处置、股权投资、资本运作、财务顾问。上海双盈企业发展有限公司是以资本市场服务为核心的综合性投资管理服务机构，矢志成为一家拥有一流管理团队、雄厚资本实力，具有娴熟的资本运作能力、广阔的国际化视野的产业投资与整合的引领者。我们的目标是打造一支具有新型企业文化、能打硬战的职业经理人团队，成为私募基金管理领域的优秀管理人。 </t>
  </si>
  <si>
    <t>www.doublewinholding.com</t>
  </si>
  <si>
    <t>天津君隆资产管理有限公司</t>
  </si>
  <si>
    <t>天津君隆资产管理有限公司成立于2010年11月，总部位于天津生态城动漫中路482号创智大厦，注册资本2000万。是一家由天津国际阳光资本管理有限公司作为主发起人，和管理团队出资设立的证券类私募基金的管理公司。</t>
  </si>
  <si>
    <t>深圳玖阳投资管理合伙企业(普通合伙)</t>
  </si>
  <si>
    <t>深圳玖阳投资管理合伙企业(以下简称“玖阳投资”)是专业性的证券投资和资产管理公司，成立于2010年10月，公司主要业务是证券投资、股权投资及项目投资。主要管理和研究人员有十多年的从业经历，有过在国内大型基金管理公司及证券公司高层任职的经历，有成熟的资产运作与管理经验。</t>
  </si>
  <si>
    <t>jiuyangfund.com</t>
  </si>
  <si>
    <t>无锡智慧投资有限公司</t>
  </si>
  <si>
    <t>上海保银投资有限公司</t>
  </si>
  <si>
    <t>上海舒畅投资管理有限公司</t>
  </si>
  <si>
    <t>舒畅投资管理有限公司成立于2009年8月，由业内多名多年从事证券投资的专业人士创建，是一个年轻而富有朝气的资产管理公司。公司主要管理人李洪波先生具有长期国内著名基金管理公司丰富的投研管理经验，曾担任国联安德盛精选以及德盛优势基金经理。</t>
  </si>
  <si>
    <t>深圳市融泰祥投资有限公司</t>
  </si>
  <si>
    <t>刘卫风</t>
  </si>
  <si>
    <t>湖南万泰华瑞投资有限公司</t>
  </si>
  <si>
    <t>北京恒德汇银投资管理有限公司</t>
  </si>
  <si>
    <t>杭州永信投资管理公司</t>
  </si>
  <si>
    <t>上海凯石益正资产管理有限公司</t>
  </si>
  <si>
    <t>北京道睿择投资有限责任公司</t>
  </si>
  <si>
    <t>南京中驰投资发展有限公司</t>
  </si>
  <si>
    <t>上海意达投资有限公司</t>
  </si>
  <si>
    <t>深圳禾木资产管理有限公司</t>
  </si>
  <si>
    <t>吴锋</t>
  </si>
  <si>
    <t>深圳禾木资产管理有限公司是一家以受托资产管理以及投资顾问为主业的专业高端投资管理服务机构。深圳禾木资产管理有限公司自成立之日起便已底蕴十足。这种底蕴亦来自两位屹立资本市场近20年不倒“人才”。两人合壁是市场与投资的结合，也是资源与实战的对接，更是“禾木”之路终将得以成功的最坚实一步。“禾木”合并，也即是为资产的“升值”需要专业“人”士管理，方显“十全十美”。以“嘉谷”之禾为名，脚踏实地的深入调研；以“春生”之木为名，彰显绚烂的勃勃生机；禾木就此扬帆，开启中国理财界辉煌的“旗舰之旅”。</t>
  </si>
  <si>
    <t>www.hamcsz.com</t>
  </si>
  <si>
    <t>广东乾阳投资管理有限公司</t>
  </si>
  <si>
    <t>上海裕镕投资管理有限公司</t>
  </si>
  <si>
    <t>刘宏友</t>
  </si>
  <si>
    <t>上海裕镕投资管理有限公司资本实力雄厚,主要股东为专业投资管理人士和国内上市公司背景的企业.</t>
  </si>
  <si>
    <t>www.wealthy-road.com</t>
  </si>
  <si>
    <t>深圳市海润达资产管理有限公司</t>
  </si>
  <si>
    <t>仇天镝</t>
  </si>
  <si>
    <t>深圳市海润达资产管理有限公司是专业性的资产管理公司，注册资本人民币1000万元。公司由一批具有金融知识背景和丰富股市实战经验的专业人士组成，团队的主要成员对金融市场的风险和机会有着深刻的理解，并建立了相关的量化模型。</t>
  </si>
  <si>
    <t>www.hrdcapital.com</t>
  </si>
  <si>
    <t>深圳德银资产管理有限公司</t>
  </si>
  <si>
    <t>曾革</t>
  </si>
  <si>
    <t>深圳德银资产管理有限公司为香港德盈金融集团旗下专业资产管理机构。为进一步与国际一流投行接轨，提升国内金融产品开发及全球市场研究能力，集团耗费巨资，大量网罗国内一流财经院校博士硕士加盟。投研团队研究素养全面，理论水平高，其中多名研究员曾就职于国内大型券商，市场经验丰富。公司融合宏观、量化、商品分析构架，形成有深圳德银特色的专业研究体系，帮助客户透过专业视角，把脉全球财经动向。</t>
  </si>
  <si>
    <t>www.dowinsz.com</t>
  </si>
  <si>
    <t>深圳市安盈资产管理合伙企业(有限合伙)</t>
  </si>
  <si>
    <t>公司是一家专业性的证券投资和资产管理公司。成立于2011年8月，注册资本1000万元，注册地址为：深圳市福田保税区蓝花道6号城联物流大楼配套办公室406。安盈资产管理的普通合伙人团队由中国资本市场有优秀投资团队，部分在投资银行领域，税务策划及上市公司路演方面具备十年以上管理经验和人脉资源关系的合伙人构成。安盈资产管理的有限合伙人则由具有金融、生物医药、物流等产业领域背景的投资者构成。安盈资产管理的管理团队主要来自于国内大型基金公司、上市公司路演专家、税务策划专家，与上市公司保持极其长久且深厚的关系。</t>
  </si>
  <si>
    <t>www.anywin.cc</t>
  </si>
  <si>
    <t>湖南思想者资本管理有限责任公司</t>
  </si>
  <si>
    <t>陈新国</t>
  </si>
  <si>
    <t>湖南思想者资本管理有限责任公司成立于2008年9月,注册资金1000万元,是湖南省最大的私募投资机构之一。 公司致力于发展阳光化私募投资业务，以期实现与客户的共同成长。</t>
  </si>
  <si>
    <t>www.thinkercapital.com</t>
  </si>
  <si>
    <t>上海大包巷投资管理有限公司</t>
  </si>
  <si>
    <t>包周荣</t>
  </si>
  <si>
    <t>上海大包巷管理有限公司是专业性的证券投资和资产管理公司。成立于2011年6月，目前注册资本5000万元，注册地址为上海市浦东新区牡丹路60号东辰大厦7楼。公司是由多名长期管理大规模公募基金的明星基金经理担纲的私募基金公司，主要的投资管理和研究人员都具有13年以上的投资研究经验，公司具备扎实系统的投资研究经验和强大的规模资产投资管理能力。</t>
  </si>
  <si>
    <t>www.shdbx.com.cn</t>
  </si>
  <si>
    <t>南京有道投资管理有限公司</t>
  </si>
  <si>
    <t>广东广晟财富投资管理中心(有限合伙)</t>
  </si>
  <si>
    <t>上海基玉投资管理有限公司</t>
  </si>
  <si>
    <t>鹏达双鑫投资管理有限公司</t>
  </si>
  <si>
    <t xml:space="preserve">    鹏达建设集团创建于1983年，年产值50亿元以上，主营业务为房地产、建筑、生物科技，资产管理等，业务遍及全国数十个省市、自治区。鹏达双鑫投资管理有限公司成立于2010年10月，为鹏达建设集团的全资子公司，注册基金5000万，是一家以资产管理、大型资金投资运作为主业的专业投资机构。经营理念：着眼长远 统筹规划 科学投资 科学管理。企业文化：诚信规范 平等高效 团结坚实 脚踏实地。企业愿景：打造中国资本市场高端专业化投资第一品牌。　鹏达双鑫创建的天眷投资系列产品，主要针对中国高端投资客户，以追求绝对回报与高回报完美统一为目标。 </t>
  </si>
  <si>
    <t>www.tjstock.net</t>
  </si>
  <si>
    <t>江苏华安投资管理有限公司</t>
  </si>
  <si>
    <t>上海友翔投资管理咨询有限公司</t>
  </si>
  <si>
    <t>杭州亿方博投资有限公司</t>
  </si>
  <si>
    <t>杭州亿方博投资有限公司于2007年7月成立，注册资金1500万元。是一家以自主的深度研究为基础, 专业从事投资及咨询的投资管理公司。投资团队是一支以投资总监谢一峰先生为核心，以“趋势+短线交易”为投资策略和风格的优秀团队。其研究、风控和综合运营团队也是由具十年以上一线实战经验的专业人士组成。公司灵活运用波段操作和仓位控制等手段，为投资者创造了长期稳定的绝对收益。并通过严格的风险控制措施，保持成立以来无亏损的成绩，确保了公司的稳定发展。</t>
  </si>
  <si>
    <t>www.yfbtz.com</t>
  </si>
  <si>
    <t>北京联合富达投资管理有限公司</t>
  </si>
  <si>
    <t>广东瑞达投资管理有限公司</t>
  </si>
  <si>
    <t>王莉</t>
  </si>
  <si>
    <t>广东瑞达投资管理有限公司创立于2011年6月，实收注册资本1000万元，是一家以证券投资、资产管理、项目投资、股权投资、信托理财投资顾问为主业的专业投资机构。该公司核心成员分别为来自国内大型券商、投资机构和实业界和高校科研机构的精英人才，平均证券从业经历十二年，均有丰富的实战经验和成熟的投资理念。公司的主要竞争优势在于公司的风险控制能力、投研能力和公司的投研体系，以风险控制下获取绝对收益为核心投资理念。</t>
  </si>
  <si>
    <t>www.radargd.com</t>
  </si>
  <si>
    <t>深圳市黑鹰投资管理有限公司</t>
  </si>
  <si>
    <t>宋文彪</t>
  </si>
  <si>
    <t>东莞市邦盛投资有限公司</t>
  </si>
  <si>
    <t>邦盛投资有限公司为东莞市邦盛集团全资子公司，管理层和投研团队主要来自国内大型证券公司和阳光私募，具有多年私募基金管理经验和证券从业经验。公司致力于成为以战略思想为导向的资产管理公司，力争以独特的眼光捕捉投资机会，以前瞻的思想获取超额的投资收益，从而为投资者带来卓越的长期回报。</t>
  </si>
  <si>
    <t>上海景富投资管理有限公司</t>
  </si>
  <si>
    <t>祝巍</t>
  </si>
  <si>
    <t>成立时间2009年5月，由多名金融行业资深人士共同设立。 经营范围公司自有资金投资、客户资产管理、证券投资与管理、实业投资、企业管理及各类咨询等。公司宗旨为国内富有的中产、高产阶层提供杰出和长期的资产保值增值服务。公司目标短期目标：用3年左右时间进入国内阳光私募资产管理综合排名十强。长期目标：成为国内资产管理的顶级企业。公司文化开放进取 成就客户 对目标永不疲倦的追求</t>
  </si>
  <si>
    <t>上海盈谷投资管理有限公司</t>
  </si>
  <si>
    <t>上海沃胜资产管理有限公司</t>
  </si>
  <si>
    <t>魏延军</t>
  </si>
  <si>
    <t>www.shwsam.com</t>
  </si>
  <si>
    <t>上海恒寅投资管理有限公司</t>
  </si>
  <si>
    <t>海恒寅投资管理有限公司前身为上海子贡投资管理有限公司。 公司注册资金3400万。子贡乃瑚琏之器也，儒商之鼻祖，中国古代最早的价值投资者。公司由具有多年证券、期货、外汇投资经验的专业人士创建，崇尚“价值投资，安全边际，量化分析和实地调研相结合”的投资理念。</t>
  </si>
  <si>
    <t>hytzgl.com</t>
  </si>
  <si>
    <t>上海鼎润投资管理有限公司</t>
  </si>
  <si>
    <t>上海鼎润投资管理有限公司成立于2008年5月21日。注册实收资本人民币1000万元。主要经营范围：证券投资、投资管理和投资咨询等。该公司核心管理团队人员均来自于中国资本市场拥有丰富经验和出色业绩的专业人士及在投资银行、实业方面具备专业经验和人脉资源的人士构成。鼎润投资内部的组织结构健全，风险控制措施完善。</t>
  </si>
  <si>
    <t>www.drfund.com.cn</t>
  </si>
  <si>
    <t>天津中诚润金投资管理有限公司</t>
  </si>
  <si>
    <t xml:space="preserve"> 　　天津中诚润金投资管理有限公司成立于2006年，公司注册于天津新技术产业园区，由资深专业投资人发起设立，注册资本2200万元人民币。公司的经营范围主要为：股权投资，资产管理，投融资咨询及财务咨询等业务。公司采用专业团队的运作模式进行股权投资和证券投资管理，一贯坚持以客观、理性的态度预测市场趋势，以谨慎稳健、精细研究、价值发现的投资风格寻找价值被低估的投资品种，以科学严谨的投资决策程序来保证投资行为与投资理念的一致，不断提升自身的投资管理能力，为投资人提供高水平的投资回报和增值服务。　　公司奉行“志业、纪律、执着、省思、感恩、卓越”的企业司训，同时建立员工发展基金和保障基金，彰显“以人为本”的人文精神。公司以优秀的文化感召人才，以优厚的待遇留住人才，以合理的绩效激励人才，通过具有先进性的激励机制、分配机制和约束机制，不断引进新的高端人才加盟，并帮助员工不断提高专业水平和综合素质。</t>
  </si>
  <si>
    <t>北京秋铭投资管理有限公司</t>
  </si>
  <si>
    <t>上海金瑞达资产管理股份有限公司</t>
  </si>
  <si>
    <t>上海金瑞达资产管理股份有限公司是一家以实业投资、投资管理、资产管理；投资咨询、企业管理咨询、社会经济咨询、经济贸易咨询和技术服务为主要业务方向的专业投资公司，该公司崇尚价值投资，所属投资团队成员有丰富的投资经验,公司主要管理人员大多都有长期在证劵业，投资业供职的经历，其内部组织结构完善，管理制度规范，有准确把握趋势行情规避系统风险的投资管理系统。</t>
  </si>
  <si>
    <t>上海国理投资有限公司</t>
  </si>
  <si>
    <t>北京红叶红资产管理有限公司</t>
  </si>
  <si>
    <t>苏州市海洋投资有限公司</t>
  </si>
  <si>
    <t>苏州市海洋投资有限公司于2008年3月设立，是一家主要从事对外投资、投资咨询、管理咨询、商务咨询的投资顾问公司。注册资本为1000万元人民币。法定代表人为刘志远，注册地址为苏州市西百花巷4号4号楼。</t>
  </si>
  <si>
    <t>上海信杉投资管理有限公司</t>
  </si>
  <si>
    <t>于游</t>
  </si>
  <si>
    <t>上海信杉投资管理有限公司，创立于2010年，注册资本 1000万，主要从事资产管理及投资咨询业务。目前与多家如民生银行、广发证券等金融机构合作，得到了上述多家机构的认可。拥有良好的投研及交易团队，在以往的交易中拥有突出的成绩。团队成员年轻、富有朝气，能够在决策层的带领下很好地完成本部门的工作任务，团结、奋进，锐意进取。各部门主要负责人对证券交易行业均有着全面客观的了解，  并且在以往的交易操作中有着不俗的成绩。公司秉承负责认真负责的投资理念，真正实现业绩的稳定增值。</t>
  </si>
  <si>
    <t>上海中金资本投资有限公司</t>
  </si>
  <si>
    <t>上海中金资本投资有限公司成立于1997年，注册资本1亿元，目前管理的资金规模为人民币20亿元。  中金资本作为专业的资本投资公司，依托中金集团雄厚的资金实力和产业基础，以及丰富的本土化经验，以规模化投资、产业化运作的理念，致力打造一家以证券投资、直接投资(私人股权投资)和投资银行服务为主的综合性资本运作平台。  中金资本能够根据被投资企业的个性化需求，在战略规划、运营管理、治理结构、团队建设、业务支持和金融服务方面提供全面的增值服务。</t>
  </si>
  <si>
    <t>www.ccifund.com</t>
  </si>
  <si>
    <t>杭州融易投资管理有限公司</t>
  </si>
  <si>
    <t>上海鸿逸投资管理有限公司</t>
  </si>
  <si>
    <t>张云逸</t>
  </si>
  <si>
    <t>www.hongyish.com.cn</t>
  </si>
  <si>
    <t>浙江金河投资开发有限公司</t>
  </si>
  <si>
    <t xml:space="preserve">浙江金河投资开发有限公司成立于2008年3月，注册资本2000万元，注册地建德市洋溪街道。（办公地址：新安江焦山新村141幢）公司是一家以资产管理为主业的专业投资机构，“以稳健经营、规范管理、发现价值、创造财富”为经营原则，以价值投资为投资理念。公司采取团队制经营管理模式，公司核心成员主要来自于国内大型券商，平均证券从业十二年以上，具有丰富的投资管理和市场研究经验。  </t>
  </si>
  <si>
    <t>福建超盛投资管理有限公司</t>
  </si>
  <si>
    <t>林超航</t>
  </si>
  <si>
    <t xml:space="preserve"> 福建超盛投资管理有限公司是一家为高端客户和机构提供专业化证券投资管理服务的公司。注册资本1000万元。公司发起人林超航先生具有十多年的大资金运作实战经验，投资风格稳健，历经多轮牛熊转换。坚持秉持“价值发现、趋势投资”的投资理念，多年来为客户取得了满意的投资回报。公司拥有一只深厚的专业知识背景及丰富经验的投资团队，汇集了宏观分析、产业研究、财务顾问、金融证券、企业管理以及系统工程等多方面的高级管理人员。经过多年发展，业已形成了一套具有自身特色的研究投资方法体系。</t>
  </si>
  <si>
    <t>www.chivson.com</t>
  </si>
  <si>
    <t>北京金桥港基投资有限公司</t>
  </si>
  <si>
    <t>富恩德(北京)资产管理有限公司</t>
  </si>
  <si>
    <t>公司成立于2009年，公司致力于在一级市场上投资具有潜力的目标公司和二级市场上被低估的优质企业，并在帮助企业实现价值最大化的同时，为投资人带来满意的资本增值回报，我们衷心期待成为您财富积累道路上诚挚的朋友与可靠的伙伴！</t>
  </si>
  <si>
    <t>www.fundbj.com</t>
  </si>
  <si>
    <t>北京高信百诺投资管理有限公司</t>
  </si>
  <si>
    <t>北京高信百诺投资管理有限公司，成立于2009年，以证券投资(阳光私募)为现阶段主要业务，公司注册资本人民币1000万元，拥有完整的投资研究、风险管理和客服团队。投研团队核心成员均来自国际国内顶尖的投资银行和基金管理公司，核心投资管理人具有10年从业投资经验，无论是在低迷还是活跃市场中均取得了傲人的投资业绩。公司已与业内最优秀的信托平台建立战略合作伙伴关系，合作发行信托理财产品。</t>
  </si>
  <si>
    <t>www.bjgtfund.com</t>
  </si>
  <si>
    <t>北京天明国际投资管理有限公司</t>
  </si>
  <si>
    <t>天明投资 三级火箭 天明之高 天明之远 是天明的战略业务2005年，天明国际投资管理有限公司创立；参股河南天冠新型生物材料有限公司，神州数码（郑州）公司，建业足球俱乐部，建业商业地产2008年，与中原信托合作发行了《天明森林公寓项目收益权投资集合资金信托计划》2009年，进入基金、证券投资行业，发行了第一支结构化证券信托——中原理财-宏利四期-天明结构化证券信托2010年，与联华信托合作发行了《天明结构化证券信托》</t>
  </si>
  <si>
    <t>www.timinggroup.com.cn</t>
  </si>
  <si>
    <t>上海玖逸投资有限公司</t>
  </si>
  <si>
    <t>战军涛</t>
  </si>
  <si>
    <t>公司核心团队成员在中国资本市场从业经历十年以上。在投资银行、行业研究、证券投资管理等领域拥有丰富的实践经验和出色的工作业绩。公司力求以严谨的投资研究及风险控制为后盾，发挥自身专业优势实现客户和自身资产的稳健与可持续的增值， 成为值得信赖的阳光私募基金。</t>
  </si>
  <si>
    <t>www.jiuyifund.com</t>
  </si>
  <si>
    <t>深圳市泽融投资有限公司</t>
  </si>
  <si>
    <t>北京同瑞汇金投资管理有限责任公司</t>
  </si>
  <si>
    <t>北京君创富民资产管理有限公司</t>
  </si>
  <si>
    <t>上海简适投资管理事务所(有限合伙)</t>
  </si>
  <si>
    <t>杨典</t>
  </si>
  <si>
    <t>上海简适投资管理事务所（有限合伙）于2009年6月经工商注册登记成立，主要由具备多年中国资本市场经验的合伙人发起。简适投资致力于为投资者提供一流的投资管理服务。秉承“大道至简，适者有寿”的哲学理念，以及“博学之，审问之，慎思之，明辨之，笃行之”的行为准则，简适投资希望成为一家信誉卓著的专业投资管理机构，帮助客户财富长期稳健增值，携手客户共同成长。</t>
  </si>
  <si>
    <t>www.simpleasset.com</t>
  </si>
  <si>
    <t>上海顶石投资管理有限公司</t>
  </si>
  <si>
    <t>上海顶石投资管理有限公司成立于2008年7月，是一家从事境内以及境外投资的专业理财机构。公司一贯秉承"诚信、稳健、专注"的原则，奉行价值投资的投资理念，致力于为投资者带来持续、稳定的业绩回报。公司核心投资团队均来自于国内各大券商、基金，具有丰富的投资经验以及私募产品管理经验。</t>
  </si>
  <si>
    <t>厦门鋐洋投资有限公司</t>
  </si>
  <si>
    <t>厦门市中金宝来投资有限公司</t>
  </si>
  <si>
    <t xml:space="preserve">厦门市中金宝来投资有限公司于2007年4月成立，是一家主要从事资产管理、投资咨询、投资顾问和股权投资等业务的公司。法定代表人为韩文彬，注册地址为厦门火炬高新区软件园创新大厦A区406。 </t>
  </si>
  <si>
    <t>上海信银投资咨询有限公司</t>
  </si>
  <si>
    <t xml:space="preserve">上海信银投资咨询有限公司：立足上海，放眼中国长期致力于为国内外客户提供专业的金融投资业务的咨询、理财产品的投资咨询，尽心尽力提供高质量、全面专业的投资顾问服务是信银投资的宗旨；经验丰富的专业管理团队信银投资的骄傲；锐意进取、满足广大客户的金融需求则永远是信银投资的目标。 </t>
  </si>
  <si>
    <t>上海云腾投资管理有限公司</t>
  </si>
  <si>
    <t>福建金牛投资管理股份有限公司</t>
  </si>
  <si>
    <t>福建金牛投资管理股份有限公司注册资金2000万元，是一家以价值投资为理念面向资本市场，以获取中长期稳健收益为宗旨的投资管理股份公司，公司发起人具有深厚的产业运作背景，核心人员均拥有十年以上资本市场的成功投资经验，我们还汇聚了一批在国内外工作多年的专业人才，组建了一支具有敬业精神实力雄厚的专业团队。</t>
  </si>
  <si>
    <t>银高投资管理有限公司</t>
  </si>
  <si>
    <t>主营业务：投资管理，企业资产委托管理，实业投资、投资咨询(除经纪)(涉及行政许可的凭许可证经营)。</t>
  </si>
  <si>
    <t>北京否极泰投资咨询中心(有限合伙)</t>
  </si>
  <si>
    <t>董宝珍</t>
  </si>
  <si>
    <t>否极泰合伙企业由凌通飞扬发起，由董宝珍做执行合伙人，依据《合伙企业法》成立的，规范的合伙制企业。其基本理念是：“否极泰来、乐极生悲、物极必反、人弃我取、人取我与，以义制利，以利行义，以促进合伙人人利益，实现管理人价值！努力追求长期不低于指数的稳定中等回报。”</t>
  </si>
  <si>
    <t>www.ltkdj.com</t>
  </si>
  <si>
    <t>银河财富(北京)资产管理有限公司</t>
  </si>
  <si>
    <t>公司注册资本人民币1000万元，拥有完整的投资研究，风险管理和客户服务团队，管理层拥有主要股权，所有员工都有机会参与公司收益的分配和股权安排。自成立以来与平安信托投资有限责任公司、国投信托投资有限责任公司、大成基金管理有限公司等金融机构合作。拓展“大小非”融资新途径被中国证券报头版报道，引领融资创新模式</t>
  </si>
  <si>
    <t>深圳市东金投资管理有限公司</t>
  </si>
  <si>
    <t>张望明</t>
  </si>
  <si>
    <t>深圳市东金投资管理有限公司是在深圳注册的投资管理公司，主营业务包括投资管理，受托资产管理，投资顾问和股权投资。　　公司的管理人员和投研人员均来自国内的基金管理公司和券商，投研团队均具备十年以上的证券行业经验，并取得过骄人业绩。　　公司构建了双核组合，形成了价值和游资投资方式结合的独特的东金估值模型——价值精算模型，通过这个模型的精算，可以减少错误，赢取确定的回报，确保东金的产品在国内私募基金中独树一帜，为客户创造出优良的业绩。</t>
  </si>
  <si>
    <t>china-dongjin.com</t>
  </si>
  <si>
    <t>宁波宁电投资发展有限公司</t>
  </si>
  <si>
    <t>公司主营：许可经营项目：预包装食品批发（仅限期货交割仓库内现货业务）（有效期至2013年7月1日）。一般经营业务：企业投资管理；股权投资；新能源技术的研发；自营或代理各类商品和技术的进出口业务，但国家禁止或限定经营的商品和技术除外；仓储；金属材料、建筑材料、塑料原料、橡胶、五金工具、机械设备、日用品、针纺织原料及产品、燃料油、农产品批发、零售；房地产开发、经营。</t>
  </si>
  <si>
    <t>上海凯毅投资中心(有限合伙)</t>
  </si>
  <si>
    <t>浙江舜业投资管理有限公司</t>
  </si>
  <si>
    <t>浙江舜业投资管理有限公司成立于2006年12月，注册资本1000万元人民币。</t>
  </si>
  <si>
    <t>杭州金德投资管理有限公司</t>
  </si>
  <si>
    <t>杭州金德投资管理有限公司是一家集证券投资、私募股权投资、房地产基金管理和实业投资管理等业务于一身的综合性投资管理公司，依托实力雄厚的控股股东，18人的资深操作团队、科学的决策机制，资产管理规模已近12亿元。</t>
  </si>
  <si>
    <t>深圳清水源投资管理有限公司</t>
  </si>
  <si>
    <t>易智</t>
  </si>
  <si>
    <t>北京鹏诚资产管理有限公司</t>
  </si>
  <si>
    <t>郗宁</t>
  </si>
  <si>
    <t>公司股东来自国内实业企业，实力雄厚，多年广泛的社会资源使公司在政策把握上具有前瞻优势，主要投资、管理人员具有大型企业管理和大资金运作的实战经验。公司着重强化风险意识，在成立之初即在风险管控、企业规划和内部管治上制定了严格详实的制度，在软硬件设施上确保运作的风险可控性。公司将始终坚持在风险可控的前提下充分利用现有投资工具的便利，积极投资于细分行业成长型龙头企业，使持有人最大化地分享中国经济腾飞和大国崛起带给中国社会的财富增长机遇。</t>
  </si>
  <si>
    <t>www.pcasset.com.cn</t>
  </si>
  <si>
    <t>中矿联合投资基金有限公司</t>
  </si>
  <si>
    <t>中矿联合投资基金有限公司管理的中矿联合基金是经国家工商总局核准，由清华矿业同学会组织发起的中国矿业行业第一支产业基金，也是北京市的第一批人民币基金。中矿联合基金将致力于联合国内外矿业优质资源，开展中国矿业购并整合，帮助优秀中国矿业企业成为世界级矿业公司。</t>
  </si>
  <si>
    <t>www.cmufund.com</t>
  </si>
  <si>
    <t>齐爱军</t>
    <phoneticPr fontId="1" type="noConversion"/>
  </si>
  <si>
    <t>齐爱军</t>
    <phoneticPr fontId="1" type="noConversion"/>
  </si>
  <si>
    <t>齐鲁自营</t>
    <phoneticPr fontId="1" type="noConversion"/>
  </si>
  <si>
    <t>济南</t>
    <phoneticPr fontId="1" type="noConversion"/>
  </si>
  <si>
    <t>自营</t>
    <phoneticPr fontId="1" type="noConversion"/>
  </si>
  <si>
    <t>韩甲</t>
    <phoneticPr fontId="1" type="noConversion"/>
  </si>
  <si>
    <t>仙童投资</t>
    <phoneticPr fontId="1" type="noConversion"/>
  </si>
  <si>
    <t>天津</t>
    <phoneticPr fontId="1" type="noConversion"/>
  </si>
  <si>
    <t>私募</t>
    <phoneticPr fontId="1" type="noConversion"/>
  </si>
  <si>
    <t>张晓君</t>
    <phoneticPr fontId="1" type="noConversion"/>
  </si>
  <si>
    <t>渤海自营</t>
    <phoneticPr fontId="1" type="noConversion"/>
  </si>
  <si>
    <t>021-20628159</t>
  </si>
  <si>
    <t>021-20628160</t>
  </si>
  <si>
    <t>021-20628158</t>
  </si>
  <si>
    <t>021-20628162</t>
  </si>
  <si>
    <t>021-20628161</t>
  </si>
  <si>
    <t>021-20628154</t>
  </si>
  <si>
    <t>深圳市福田区深南大道4001号时代金融中心3楼</t>
    <phoneticPr fontId="1" type="noConversion"/>
  </si>
  <si>
    <t>SA，量化投资高级经理</t>
  </si>
  <si>
    <t>陈学华</t>
    <phoneticPr fontId="1" type="noConversion"/>
  </si>
  <si>
    <t>结构投资部（杨宇、刘斌、宋洋等）</t>
    <phoneticPr fontId="1" type="noConversion"/>
  </si>
  <si>
    <t>王超</t>
    <phoneticPr fontId="1" type="noConversion"/>
  </si>
  <si>
    <t>国寿安保</t>
    <phoneticPr fontId="1" type="noConversion"/>
  </si>
  <si>
    <t>李康</t>
    <phoneticPr fontId="1" type="noConversion"/>
  </si>
  <si>
    <t>中国人寿</t>
    <phoneticPr fontId="1" type="noConversion"/>
  </si>
  <si>
    <t>澳大利亚安保资本</t>
    <phoneticPr fontId="1" type="noConversion"/>
  </si>
  <si>
    <t>公司</t>
    <phoneticPr fontId="1" type="noConversion"/>
  </si>
  <si>
    <t>浩苗</t>
  </si>
  <si>
    <t>西城区金融大街17号中国人寿中心8层801室</t>
  </si>
  <si>
    <t>浦东新区芳甸路1088号紫竹国际大厦6楼</t>
  </si>
  <si>
    <t>浦东新区世纪大道210号21世纪大厦28层01室（200121）</t>
  </si>
  <si>
    <t>宋祥欣</t>
    <phoneticPr fontId="1" type="noConversion"/>
  </si>
  <si>
    <t>祥欣</t>
    <phoneticPr fontId="1" type="noConversion"/>
  </si>
  <si>
    <t>宋祥欣</t>
    <phoneticPr fontId="1" type="noConversion"/>
  </si>
  <si>
    <t>昌伦</t>
  </si>
  <si>
    <t>陈欣睿</t>
    <phoneticPr fontId="1" type="noConversion"/>
  </si>
  <si>
    <t>博闻</t>
  </si>
  <si>
    <t>张一然（他目前也不怎么看金工了），目前没有人专门看金工的</t>
    <phoneticPr fontId="1" type="noConversion"/>
  </si>
  <si>
    <t>闫奕歆</t>
    <phoneticPr fontId="1" type="noConversion"/>
  </si>
  <si>
    <t>李康</t>
    <phoneticPr fontId="1" type="noConversion"/>
  </si>
  <si>
    <t>李莹</t>
  </si>
  <si>
    <t>东航金控</t>
    <phoneticPr fontId="1" type="noConversion"/>
  </si>
  <si>
    <t>丰</t>
  </si>
  <si>
    <t>周哲</t>
    <phoneticPr fontId="1" type="noConversion"/>
  </si>
  <si>
    <t>周哲</t>
    <phoneticPr fontId="1" type="noConversion"/>
  </si>
  <si>
    <t>www.qh-capital.com</t>
    <phoneticPr fontId="1" type="noConversion"/>
  </si>
  <si>
    <t>王亚伟</t>
    <phoneticPr fontId="1" type="noConversion"/>
  </si>
  <si>
    <t>千合资本</t>
    <phoneticPr fontId="1" type="noConversion"/>
  </si>
  <si>
    <t>雪娇</t>
  </si>
  <si>
    <t>胜涛</t>
  </si>
  <si>
    <t>荣泽投资</t>
    <phoneticPr fontId="1" type="noConversion"/>
  </si>
  <si>
    <t>梁杰</t>
    <phoneticPr fontId="1" type="noConversion"/>
  </si>
  <si>
    <t>李非</t>
    <phoneticPr fontId="1" type="noConversion"/>
  </si>
  <si>
    <t>孙梓龄</t>
    <phoneticPr fontId="1" type="noConversion"/>
  </si>
  <si>
    <t>梓龄</t>
  </si>
  <si>
    <t xml:space="preserve"> www.rongzecapital.com</t>
    <phoneticPr fontId="1" type="noConversion"/>
  </si>
  <si>
    <t>yujy@xyfunds.com.cn</t>
  </si>
  <si>
    <t>海淀区中关村南大街甲6号铸诚大厦B座1606室</t>
  </si>
  <si>
    <t>深圳市南山区华侨城汉唐大厦14层</t>
    <phoneticPr fontId="1" type="noConversion"/>
  </si>
  <si>
    <t>深圳市福田区益田路6003号荣超商务中心A座20层</t>
    <phoneticPr fontId="1" type="noConversion"/>
  </si>
  <si>
    <t>征辉</t>
  </si>
  <si>
    <t>投资大厦</t>
    <phoneticPr fontId="1" type="noConversion"/>
  </si>
  <si>
    <t>深圳市福田区深南大道4009号（ 皇岗口岸、会展中心 ，高交会馆对面 ）</t>
    <phoneticPr fontId="1" type="noConversion"/>
  </si>
  <si>
    <t>深圳市福田区深南大道6027号大庆大厦</t>
    <phoneticPr fontId="1" type="noConversion"/>
  </si>
  <si>
    <t>福田中心区的客户都可以走路过去</t>
    <phoneticPr fontId="1" type="noConversion"/>
  </si>
  <si>
    <t>施少华</t>
  </si>
  <si>
    <t>魏静</t>
    <phoneticPr fontId="1" type="noConversion"/>
  </si>
  <si>
    <t>王阳</t>
    <phoneticPr fontId="1" type="noConversion"/>
  </si>
  <si>
    <t>何松楠、马俊达</t>
    <phoneticPr fontId="1" type="noConversion"/>
  </si>
  <si>
    <t>深圳市福田区特区报业大厦17楼</t>
    <phoneticPr fontId="1" type="noConversion"/>
  </si>
  <si>
    <t>春远</t>
  </si>
  <si>
    <t>fengcy@bosera.com</t>
  </si>
  <si>
    <t>深圳市福田区深南大道7088号招商银行大厦29层</t>
    <phoneticPr fontId="1" type="noConversion"/>
  </si>
  <si>
    <t>刘文涛</t>
    <phoneticPr fontId="1" type="noConversion"/>
  </si>
  <si>
    <t>陈衡</t>
    <phoneticPr fontId="1" type="noConversion"/>
  </si>
  <si>
    <t>张征文</t>
    <phoneticPr fontId="1" type="noConversion"/>
  </si>
  <si>
    <t>韩依凌</t>
    <phoneticPr fontId="1" type="noConversion"/>
  </si>
  <si>
    <t>自己搞</t>
    <phoneticPr fontId="1" type="noConversion"/>
  </si>
  <si>
    <t>广州市天河区珠江新城珠江东路11号高德置地广场F座18楼</t>
    <phoneticPr fontId="1" type="noConversion"/>
  </si>
  <si>
    <t>姚中强</t>
    <phoneticPr fontId="1" type="noConversion"/>
  </si>
  <si>
    <t>目前没人看这一块</t>
    <phoneticPr fontId="1" type="noConversion"/>
  </si>
  <si>
    <t>钟鑫（衍生品）</t>
    <phoneticPr fontId="1" type="noConversion"/>
  </si>
  <si>
    <t>易海波（股票对冲）</t>
    <phoneticPr fontId="1" type="noConversion"/>
  </si>
  <si>
    <t>喻军</t>
  </si>
  <si>
    <t>梁文杰</t>
    <phoneticPr fontId="1" type="noConversion"/>
  </si>
  <si>
    <t>梁文杰</t>
    <phoneticPr fontId="1" type="noConversion"/>
  </si>
  <si>
    <t>深圳市福田区福华一路中心商务大厦2408室</t>
    <phoneticPr fontId="1" type="noConversion"/>
  </si>
  <si>
    <t>深圳市福田区红岭中路1012号国信证券大厦23楼</t>
    <phoneticPr fontId="1" type="noConversion"/>
  </si>
  <si>
    <t>没有</t>
    <phoneticPr fontId="1" type="noConversion"/>
  </si>
  <si>
    <t>石国武</t>
    <phoneticPr fontId="1" type="noConversion"/>
  </si>
  <si>
    <t>王建强</t>
    <phoneticPr fontId="1" type="noConversion"/>
  </si>
  <si>
    <t>2013年年报</t>
  </si>
  <si>
    <t>道富基金管理有限公司</t>
  </si>
  <si>
    <t>华润元大基金管理有限公司</t>
  </si>
  <si>
    <t>汇添富基金管理股份有限公司</t>
  </si>
  <si>
    <t>前海开源基金管理有限公司</t>
  </si>
  <si>
    <t>鑫元基金管理有限公司</t>
  </si>
  <si>
    <t>中加基金管理有限公司</t>
  </si>
  <si>
    <t>上海国泰君安证券资产管理</t>
  </si>
  <si>
    <t>上海东方证券资产管理</t>
  </si>
  <si>
    <t>中邮证券</t>
  </si>
  <si>
    <t>主页</t>
  </si>
  <si>
    <t>杨玲</t>
  </si>
  <si>
    <t>上海无花果资产管理中心(普通合伙)</t>
  </si>
  <si>
    <t>www.wisehedge.com</t>
  </si>
  <si>
    <t>上海富善投资有限公司</t>
  </si>
  <si>
    <t>上海富善投资有限公司(简称“富善投资”)2013年5月成立于上海。富善投资由国内量化金融领域资深专业人士和国内著名阳光私募基金公司上海朱雀投资共同发起成立。富善投资致力于吸收和引进全球领先金融机构在量化投资领域的成熟经验和技术，结合中国市场的实际情况，探索研究适合中国资本市场特色的量化投资领域的投资策略、研发体系、风控体系和交易体系，致力于成为国内量化投资领域的品牌企业。</t>
  </si>
  <si>
    <t>www.foreseefund.com</t>
  </si>
  <si>
    <t>北京启明乐投资产管理有限公司</t>
  </si>
  <si>
    <t>赵江辉</t>
  </si>
  <si>
    <t>北京启明乐投资产管理有限公司成立于2009年，公司核心成员均来自于股票期货科班出身，作为一支年轻的队伍，启明乐投坚持以规范化的风险管理为基础，以最大化的投资者利益为追求，以最透明的监督为鞭策，全身心地投入到私人高端财富管理的事业当中。“锐意进取、追求卓越”，致力于把“启明乐投”锻造成为中国本土私募基金的领跑者。公司注册资本人民币1000万元，拥有完整的投资研究、风险管理和客户服务团队，具有出色的研究能力和敏锐的市场分析能力。</t>
  </si>
  <si>
    <t>www.qmletou.com</t>
  </si>
  <si>
    <t>上海博道投资管理有限公司成立于2013年5月，由业界一批经验丰富、享有较高声望的资深专业人士创立，专注于资产管理业务，致力于为客户提供多策略、优质的投资管理方案，创造持续、稳健、良好的投资回报，帮助客户实现财富的保值和增值。</t>
  </si>
  <si>
    <t>www.bdfund.cn</t>
  </si>
  <si>
    <t>上海精熙投资发展中心(普通合伙)</t>
  </si>
  <si>
    <t>上海精熙投资发展中心(普通合伙)致力于为投资者提供完善的资本运营增值服务，拥有理论底蕴深厚、实战经验丰富，活跃在金融、证券、投资等领域的资深专业人士组成的优秀投资团队及服务团队，团队成员均为多年的合作伙伴，配合默契、稳定持久。精熙投资专注于资产管理业务。伴随着国内证券市场的发展，证券投资业务更加需要专业和诚信，精熙投资的股东及合伙人拥有丰富的金融服务、资产管理经验和广泛的资源背景，因此在成立之初就与知名信托机构及投资基金建立了战略合作伙伴关系。精熙投资拥有在中国大陆资本市场具有一流操盘经验的证券投资专家团队，拥有成熟的投资理念、独到的价值评估体系以及严谨的系统风险控制体系，这些来自于精熙证券投资团队长期的实战经验积累，也是精熙在投资国内证券成功的最重要因素。精熙投资秉承“诚信共赢”的经营理念，以专业知识、行业经验、信息资源及专家团队为基础，开展各项业务，携手海内外企业共同成长，得到了客户的一致高度认可。2011年02月22日由上海精熙投资管理有限公司更名而来。</t>
  </si>
  <si>
    <t>建道冲投资管理有限公司(以下简称道冲公司)由李盛开等人创办，道冲取自于道德经中的道冲而用之或不盈之意，并隐含中国对冲基金之意。福建道冲投资管理有限公司成立于2010年5月，公司座落于文明中外的海峡西岸经济区核心城市—福建省福州市，注册资本人民币1000万元。道冲系由福州宏友会计师事务所、福州民大科技有限公司和福州搜商网络技术有限公司通过优势互补及人员重组而成。 公司管理团队的优势在于成本和风险的精确控制，核心团队具有丰富的股票、基金、债券和期货等投资经验，设计的各种金融产品套利方案，通过市场的检验极具创新和竞争能力。公司主要从事ETF的对冲套利交易相关信托产品的投资顾问工作，同时，也从事股票、债券、股指期货和风险投资等。</t>
  </si>
  <si>
    <t>www.daochong.com.cn</t>
  </si>
  <si>
    <t>上海庆余投资管理有限公司</t>
  </si>
  <si>
    <t>庆余投资管理有限公司是一家国际领先的资产管理公司及投资银行，向全球提供广泛的投资、咨询和金融服务，拥有大量的多行业客户，包括私营公司、金融企业、政府机构以及个人。庆余成立于2005年，是中国最早一批从事海外金融衍生产品设计研发的对冲基金及侧重于为中国企业在海外上市提供服务的投资银行之一，总部设在上海，并正在北京、香港、纽约、伦敦、多伦多设立分部，在中国沿海省份陆续设立独立的运营团队。庆余所有的运作都建立于紧密一体的全球协作基础上，公司致力于由拥有丰富地区市场知识和国际运作能力的优秀团队，为客户提供个性化的私人银行服务。</t>
  </si>
  <si>
    <t>www.qy-fund.com</t>
  </si>
  <si>
    <t>广东泽泉投资管理有限公司</t>
  </si>
  <si>
    <t>广东泽泉投资管理有限公司，由实战派新生代代表人物辛宇创立的专业投资管理公司，中国证券业协会会员单位(805080)。公司机制健全，管理规范，是首批在广州股权交易中心(三板)实现挂牌上市(股票代码：890180)的阳光私募。泽泉自成立以来，历经两年熊市的洗礼，旗下管理的受托资产无一亏损，为投资人带来了丰厚的回报。精干实战的泽泉，在资金管理规模几何性递增的基础上，业务范围也持续扩大，公司除A股投资外，另外开拓了PE股权投资、股指期货对冲交易、债券投资、信托产品投资、银行理财等各种投资方式，团队将一如既往地为投资者提供最贴心最实效的财富增值服务，始终以客户资产的保值增值为目标，致力发展成为中国财富管理行业的领先者。</t>
  </si>
  <si>
    <t>www.zqmanage.cn</t>
  </si>
  <si>
    <t>上海久富资产管理有限公司</t>
  </si>
  <si>
    <t>万博兄弟资产管理(北京)有限公司</t>
  </si>
  <si>
    <t>www.wbamc.com</t>
  </si>
  <si>
    <t>广东宏亮投资管理有限公司</t>
  </si>
  <si>
    <t>富舜投资管理咨询(上海)有限公司</t>
  </si>
  <si>
    <t>上海珺容投资管理有限公司</t>
  </si>
  <si>
    <t>广州棕石投资管理有限公司</t>
  </si>
  <si>
    <t>www.gzbrownstone.com</t>
  </si>
  <si>
    <t>上海宽鸣资产管理有限公司</t>
  </si>
  <si>
    <t>江苏金百临投资咨询有限公司</t>
  </si>
  <si>
    <t>费晓燕</t>
  </si>
  <si>
    <t>江苏金百临投资咨询有限公司成立于2001年，是经中国证监会批准的具备证券投资咨询业务资格的金融服务公司，专注于为客户提供全方位的理财顾问服务。</t>
  </si>
  <si>
    <t>www.jsjbl.com</t>
  </si>
  <si>
    <t>上海元昊投资管理有限公司</t>
  </si>
  <si>
    <t>上海元昊投资管理有限公司成立于2006年，致力于中国证券市场投资及股权投资，旗下拥有多家公司股权。</t>
  </si>
  <si>
    <t>www.haofund.com</t>
  </si>
  <si>
    <t>深圳市金宇投资管理有限公司</t>
  </si>
  <si>
    <t>深圳市金宇投资管理有限公司(以下简称“金宇投资”)于2011年7月25日在深圳市福田区注册成立，注册资本为2000万人民币，是一家以资产管理、投资顾问为主业的专业机构。金宇投资拥有具备全球视野并熟悉中国本土市场的专业投资管理团队；公司主要成员来自国内大型基金公司、证券公司，有多年的证券投资、研究经验，对宏观经济、行业和上市公司有独特的理解，公司管理层均持有公司股份。金宇投资秉承“诚信、专注、共赢、稳健”的价值观，坚信“超越市场的收益来自超越市场的研究”，规范运作、稳健发展，为客户及股东创造价值，致力于成为国内一流的私募基金管理公司。</t>
  </si>
  <si>
    <t>www.jinyufund.com</t>
  </si>
  <si>
    <t>广东金百合财富管理有限公司</t>
  </si>
  <si>
    <t>宁波鼎锋盛世投资管理中心(有限合伙)</t>
  </si>
  <si>
    <t>天津尚道投资有限公司</t>
  </si>
  <si>
    <t>www.biwayinvest.com</t>
  </si>
  <si>
    <t>上海万永投资管理有限公司</t>
  </si>
  <si>
    <t>上海格而顿资产管理中心(有限合伙)</t>
  </si>
  <si>
    <t>四川顺越双生资产管理有限公司</t>
  </si>
  <si>
    <t>www.syssam.com</t>
  </si>
  <si>
    <t>上海锐越投资管理顾问有限公司</t>
  </si>
  <si>
    <t>深圳市前海赤子之心投资咨询有限公司</t>
  </si>
  <si>
    <t>上海曦微资产管理中心(有限合伙)</t>
  </si>
  <si>
    <t>广东华骏投资有限公司</t>
  </si>
  <si>
    <t>深圳市前海赤子之心资本管理有限公司</t>
  </si>
  <si>
    <t>北京怡和天润投资管理中心(有限合伙)</t>
  </si>
  <si>
    <t>上海若愚资产管理有限公司</t>
  </si>
  <si>
    <t>深圳市合信资产管理有限公司</t>
  </si>
  <si>
    <t>冉兰</t>
  </si>
  <si>
    <t>深圳市合信资产管理有限公司注册于2011年5月，于2011年11月份正式开业。实收资本2000万元人民币，股东实力雄厚，公司立足于深圳，业务面向于全国的资本市场。合，天作之合；信，言合于意也。合信公司立志与投资人共同成长，以长期持续稳健盈利为投资目标，以回报投资人为方向，合作共赢、诚信立业为己任，打造百年基业。高管人员均较早投身于中国本土资本市场，全部来自于国内知名的券商及金融机构，投研团队经历过完整的牛市与熊市的市场考验，积累了深厚的资本运作经验。</t>
  </si>
  <si>
    <t>西安宽客财务咨询有限合伙企业</t>
  </si>
  <si>
    <t>深圳市兆泽利丰投资管理有限公司</t>
  </si>
  <si>
    <t>深圳宽客投资管理有限公司</t>
  </si>
  <si>
    <t>深圳市上善若水资产管理有限公司</t>
  </si>
  <si>
    <t>www.frontseaasset.com</t>
  </si>
  <si>
    <t>深圳前海尊富资本管理有限公司</t>
  </si>
  <si>
    <t>深圳市沛然资产管理有限公司</t>
  </si>
  <si>
    <t>上海龙韬资产管理合伙企业(有限合伙)</t>
  </si>
  <si>
    <t>蝶彩资产管理(上海)有限公司</t>
  </si>
  <si>
    <t>深圳市盈信瑞峰投资管理企业(有限合伙)</t>
  </si>
  <si>
    <t>上海至璞资产管理合伙企业(有限合伙)</t>
  </si>
  <si>
    <t>杭州睿星投资管理有限公司</t>
  </si>
  <si>
    <t>深圳市和顺天成投资发展有限公司</t>
  </si>
  <si>
    <t>上海达任资产管理中心(有限合伙)</t>
  </si>
  <si>
    <t>深圳嘉理资产管理有限公司</t>
  </si>
  <si>
    <t>西藏恒大资产管理有限公司</t>
  </si>
  <si>
    <t>厦门中略投资管理有限公司</t>
  </si>
  <si>
    <t>深圳前海冰冷睿恒投资管理有限公司</t>
  </si>
  <si>
    <t>深圳前海冰冷睿恒投资管理有限公司成立于2013年8月16日，实收资本人民币1000万元。</t>
  </si>
  <si>
    <t>www.coldwisdom.com</t>
  </si>
  <si>
    <t>上海骁扬投资管理有限公司</t>
  </si>
  <si>
    <t>北京丰瑞汇德资产管理有限公司(以下简称“丰瑞汇德”)是一家以发起设立阳光私募投资基金、基金管理的专业金融机构，注册资金2000万元。随着中国经济的高速发展和资本市场的不断成熟，公司紧随中国政策导向，依托专业化的研究与准确的投资决策体系，定位于投资中国境内股票市场的专业金融投资平台。</t>
  </si>
  <si>
    <t>上海银垒股权投资基金管理有限公司</t>
  </si>
  <si>
    <t>公司主营：计算机软硬件及技术服务、开发及销售；网页设计；商务信息咨询；企业管理咨询(以上经营范围凡涉及国家有专项专营规定的从其规定)。</t>
  </si>
  <si>
    <t>南京璟恒投资管理有限公司</t>
  </si>
  <si>
    <t>njjhtz.com</t>
  </si>
  <si>
    <t>上海如壹投资管理中心(普通合伙)</t>
  </si>
  <si>
    <t>www.faithfulvalue.com</t>
  </si>
  <si>
    <t>厦门理境投资合伙企业(有限合伙)</t>
  </si>
  <si>
    <t>上海仁和智本资产管理有限公司</t>
  </si>
  <si>
    <t>湖北福诚澜海资产管理有限公司</t>
  </si>
  <si>
    <t>深圳丰岭资本管理有限公司</t>
  </si>
  <si>
    <t>共青城新里程投资管理合伙企业(有限合伙)</t>
  </si>
  <si>
    <t>上海海竞投资管理有限公司</t>
  </si>
  <si>
    <t>上海恒基浦业资产管理有限公司</t>
  </si>
  <si>
    <t>www.hpasset.com</t>
  </si>
  <si>
    <t>www.touzijia1973.com</t>
  </si>
  <si>
    <t>上海自然道信息科技有限公司</t>
  </si>
  <si>
    <t>自然道全称为上海自然道信息科技有限公司，成立于2008年，公司致力于打造专业的投资理财服务平台，向投资者提供及时有效的金融数据和服务，并以"服务投资者"作为核心的产品研发理念，专注客户需求，帮助投资者控制风险、提高收益。作为首家创造性地将中国古代哲学家老子的思想精髓引申至投资领域的公司，自然道自成立以来，便一直禀承着从“寻道”至“得道”的思路，通过研究亿万投资者的投资行为，第一次正视人类贪婪、恐惧、豪赌的原始本性，帮助投资者发现并规避由“行为风险”所导致的投资行为错误，最终建立起适合投资者自己的正确的投资理念和策略。</t>
  </si>
  <si>
    <t>www.naturedao.com</t>
  </si>
  <si>
    <t>国道资产管理(上海)有限公司</t>
  </si>
  <si>
    <t>www.guodao.cc</t>
  </si>
  <si>
    <t>深圳市微明恒远投资管理有限公司</t>
  </si>
  <si>
    <t>上海秋阳予梁投资管理有限公司</t>
  </si>
  <si>
    <t>上海吾同投资管理有限公司</t>
  </si>
  <si>
    <t>中国工商银行资产管理部</t>
  </si>
  <si>
    <t>陕西冬泉谷投资管理有限公司</t>
  </si>
  <si>
    <t>陕西冬泉谷投资是一家专注于证券对冲基金的阳光私募公司，注册资本1000万人民币。公司股东成员均为金融行业资深人士，致力服务高端客户和上市公司的财富管理。公司采取团队制经营管理模式，拥有资深的投资团队，核心成员来自于国内大型券商和投资机构，证券从业经验平均十四年以上，均有丰富的投资管理和行业研究经验。依托全面的金融市场研究，严格的风控体系，开发优质的产品，健步立足于中国金融资本市场。</t>
  </si>
  <si>
    <t>深圳市合心资本管理有限公司</t>
  </si>
  <si>
    <t>深圳市合心资本管理有限公司是专业性的证券投资和资产管理公司，注册资本为人民币壹仟万元整。公司主要致力于资本的管理与运作，专注高端客户的财富管理，秉承稳健理财、复利为王的投资理念，实现资产长期稳定增值。</t>
  </si>
  <si>
    <t>浙大九智投资管理有限公司</t>
  </si>
  <si>
    <t>浙大九智投资管理有限公司(以下简称“浙大九智”)系浙江大学联合资本市场专业人士发起设立的投资管理平台，是一家专注于国内股权、债权及定向增发市场投资的资产管理机构，是浙江大学的重要资本运作平台。</t>
  </si>
  <si>
    <t>www.zju-capital.com</t>
  </si>
  <si>
    <t>云南原生投资管理有限公司</t>
  </si>
  <si>
    <t>深圳市康曼德资本管理有限公司</t>
  </si>
  <si>
    <t>北京天乙合资本管理有限公司</t>
  </si>
  <si>
    <t>杭州置地投资控股集团有限公司</t>
  </si>
  <si>
    <t>肖华</t>
  </si>
  <si>
    <t>深圳市尚诚资产管理有限责任公司成立于2007年，是一个既具有年轻朝气又富有市场经验的公司。核心投资者员肖华先生具有15年证券投资经验，曾担任博时价值增长、长盛基金同盛等基金经理，在业内较早提出价值投资的理念，具有坚实的投资和研究能力，致力于打造中国最专业的资产管理公司。      崇尚诚信是我们投资和经营的原则 诚信是市场经济赖以存在和稳定发展的基础，更是资本市场有效运行的灵魂。我们始终坚持诚信投资和诚信经营的原则。07年下半年当我们的产品表现十分优异时，许多投资者希望我们发行新产品，但本着对投资者负责的态度，我们认为当时面临较高的系统风险，因此我们不仅未发行新产品，甚至劝退一些投资者的申购和追加认购。      价值投资是我们专业理财的基石 正因为我们对重仓的股票都经过实地调研，对其投资价值有深入了解，才让我们敢于在2008年8、9月市场极度恐慌的情况下持续加仓，与投资者共同度过最艰难的阶段，从而增强投资者对我们产品的信心。</t>
  </si>
  <si>
    <t>www.xiaohuafund.com</t>
  </si>
  <si>
    <t>陕西金辉投资管理有限公司</t>
  </si>
  <si>
    <t>广东乾阳投资管理有限公司于2011年5月在广州成立，注册资本1000万元，是一家专门从事投资服务的资产管理公司，广州市证券投资行业商会副会长单位。</t>
  </si>
  <si>
    <t>www.gdqianyang.com</t>
  </si>
  <si>
    <t>广东广晟财富投资管理中心(有限合伙)(简称广晟财富)是由深圳市广晟投资发展有限公司(简称广晟投资)发起设立的投资顾问公司，旨在打造广晟在理财服务领域的金字招牌。广东广晟财富投资管理中心(有限合伙)是国内第一家具有大型国企背景的阳光私募投资顾问企业，由海外著名对冲基金归国掌舵，理念先进业绩突出，洞察华尔街最后的秘密。广晟财富所推出的“广晟量化优选一号”是国内第一家具有纯正量化技术指导投资的私募基金，回报高、稳定、可重复。</t>
  </si>
  <si>
    <t>www.gscf-gd.com</t>
  </si>
  <si>
    <t>www.slfund.cn</t>
  </si>
  <si>
    <t>上海泽升投资管理有限公司</t>
  </si>
  <si>
    <t>沈阳天马时代投资管理有限公司</t>
  </si>
  <si>
    <t>www.tm728.com</t>
  </si>
  <si>
    <t>上海富麟投资管理有限公司</t>
  </si>
  <si>
    <t>上海富麟投资管理有限公司的投资管理团队全部来自大股东上海富诚企业股份有限公司，该团队从事投资管理工作已经有近十年的时间，是一个稳定、成熟、专业的团队。</t>
  </si>
  <si>
    <t>www.fulininvest.com</t>
  </si>
  <si>
    <t>北京君创富民资产管理有限公司，成立于2010年11月8日，注册资本金和实收资本金均为1000万元人民币。公司主要从事投资与资产管理以及投资咨询业务，为机构投资者和高端客户提供资产管理、财富增值服务。</t>
  </si>
  <si>
    <t>www.fullman-asset.com</t>
  </si>
  <si>
    <t>www.jn33.com</t>
  </si>
  <si>
    <t>深圳菁英时代投资管理有限公司</t>
    <phoneticPr fontId="1" type="noConversion"/>
  </si>
  <si>
    <t>深圳市明达资产管理有限公司</t>
    <phoneticPr fontId="1" type="noConversion"/>
  </si>
  <si>
    <t>旸洋</t>
  </si>
  <si>
    <t>广州市天河区体育西路189号城建大厦22楼</t>
    <phoneticPr fontId="1" type="noConversion"/>
  </si>
  <si>
    <t>广州市海珠区琶洲大道东1号保利国际广场南塔32楼（何松楠31楼）</t>
    <phoneticPr fontId="1" type="noConversion"/>
  </si>
  <si>
    <t>沥泷</t>
  </si>
  <si>
    <t>逸风</t>
  </si>
  <si>
    <t>李东辉</t>
    <phoneticPr fontId="1" type="noConversion"/>
  </si>
  <si>
    <t>万联自营</t>
    <phoneticPr fontId="1" type="noConversion"/>
  </si>
  <si>
    <t>自营</t>
    <phoneticPr fontId="1" type="noConversion"/>
  </si>
  <si>
    <t>黎明</t>
    <phoneticPr fontId="1" type="noConversion"/>
  </si>
  <si>
    <t>杨琛、林小邨、付鐍方</t>
    <phoneticPr fontId="1" type="noConversion"/>
  </si>
  <si>
    <t>没有专门的量化人</t>
    <phoneticPr fontId="1" type="noConversion"/>
  </si>
  <si>
    <t>北京市西城区太平桥大街丰盛胡同28号太平洋保险大厦12层</t>
    <phoneticPr fontId="1" type="noConversion"/>
  </si>
  <si>
    <t>郭华</t>
    <phoneticPr fontId="1" type="noConversion"/>
  </si>
  <si>
    <t>北京市西城区金融大街17号中国人寿中心17层</t>
    <phoneticPr fontId="1" type="noConversion"/>
  </si>
  <si>
    <t>www.gsfunds.com.cn</t>
    <phoneticPr fontId="1" type="noConversion"/>
  </si>
  <si>
    <t>慧明</t>
  </si>
  <si>
    <t>瑾皓</t>
  </si>
  <si>
    <t>guohua_0123@163.com</t>
  </si>
  <si>
    <t>桂培</t>
  </si>
  <si>
    <t>熊飏</t>
  </si>
  <si>
    <t>沈宏伟</t>
    <phoneticPr fontId="1" type="noConversion"/>
  </si>
  <si>
    <t>山西自营</t>
    <phoneticPr fontId="1" type="noConversion"/>
  </si>
  <si>
    <t>太原</t>
    <phoneticPr fontId="1" type="noConversion"/>
  </si>
  <si>
    <t>志欣</t>
  </si>
  <si>
    <t>wangxiao@donghaifunds.com</t>
  </si>
  <si>
    <t>其超</t>
  </si>
  <si>
    <t>pqcst@hotmail.com</t>
  </si>
  <si>
    <t>北京市西城区金融大街33号通泰大厦B座603室</t>
    <phoneticPr fontId="1" type="noConversion"/>
  </si>
  <si>
    <t>耀柱</t>
  </si>
  <si>
    <t>棉棉</t>
  </si>
  <si>
    <t>momianmian@xyzq.com.cn</t>
  </si>
  <si>
    <t xml:space="preserve">yuhy@efunds.com.cn
</t>
    <phoneticPr fontId="1" type="noConversion"/>
  </si>
  <si>
    <t>中意人寿</t>
    <phoneticPr fontId="1" type="noConversion"/>
  </si>
  <si>
    <t>北京</t>
    <phoneticPr fontId="1" type="noConversion"/>
  </si>
  <si>
    <t>保险</t>
    <phoneticPr fontId="1" type="noConversion"/>
  </si>
  <si>
    <t>钟凯峰</t>
    <phoneticPr fontId="1" type="noConversion"/>
  </si>
  <si>
    <t>钟凯峰</t>
    <phoneticPr fontId="1" type="noConversion"/>
  </si>
  <si>
    <t>拾贝投资</t>
    <phoneticPr fontId="1" type="noConversion"/>
  </si>
  <si>
    <t>北京</t>
    <phoneticPr fontId="1" type="noConversion"/>
  </si>
  <si>
    <t>私募</t>
    <phoneticPr fontId="1" type="noConversion"/>
  </si>
  <si>
    <t>车来玉</t>
    <phoneticPr fontId="1" type="noConversion"/>
  </si>
  <si>
    <t>车来玉</t>
    <phoneticPr fontId="1" type="noConversion"/>
  </si>
  <si>
    <t>北京市西城区金城坊街1号金融街公寓801-803室</t>
    <phoneticPr fontId="1" type="noConversion"/>
  </si>
  <si>
    <t>北京</t>
    <phoneticPr fontId="1" type="noConversion"/>
  </si>
  <si>
    <t>保险</t>
    <phoneticPr fontId="1" type="noConversion"/>
  </si>
  <si>
    <t>北京市西城区丰盛胡同20号丰铭国际大厦B座6层</t>
    <phoneticPr fontId="1" type="noConversion"/>
  </si>
  <si>
    <t>www.cic.cn</t>
    <phoneticPr fontId="1" type="noConversion"/>
  </si>
  <si>
    <t>厚胜</t>
  </si>
  <si>
    <t>yibinz@ssf.gov.cn</t>
  </si>
  <si>
    <t>lifeng@ccbfund.cn</t>
  </si>
  <si>
    <t>likun@thfund.com.cn</t>
  </si>
  <si>
    <t>haolianfeng@cic.cn</t>
  </si>
  <si>
    <t>hutao-013@cpic.com.cn</t>
  </si>
  <si>
    <t>shaoyc@bdfund.com</t>
  </si>
  <si>
    <t>华夏人寿</t>
    <phoneticPr fontId="1" type="noConversion"/>
  </si>
  <si>
    <t>北京</t>
    <phoneticPr fontId="1" type="noConversion"/>
  </si>
  <si>
    <t>保险</t>
    <phoneticPr fontId="1" type="noConversion"/>
  </si>
  <si>
    <t>北京市东城区东长安街1号东方广场东方经贸城中二办公楼15层（东单站A、王府井站A）</t>
    <phoneticPr fontId="1" type="noConversion"/>
  </si>
  <si>
    <t>北京市东城区建国门北大街8号华润大厦8层（建国门站A）</t>
    <phoneticPr fontId="1" type="noConversion"/>
  </si>
  <si>
    <t>北京市西城区平安里西大街28号院中海国际中心19层（车公庄站C）</t>
    <phoneticPr fontId="1" type="noConversion"/>
  </si>
  <si>
    <t>北京市海淀区西直门北大街60号首钢国际大厦8层（西直门站B向北400米）</t>
    <phoneticPr fontId="1" type="noConversion"/>
  </si>
  <si>
    <t>北京市海淀区北太平庄路18号城建大厦A座22层（牡丹园C向南1000米）</t>
    <phoneticPr fontId="1" type="noConversion"/>
  </si>
  <si>
    <t>北京市朝阳区光华路甲14号诺安大厦8层（金台夕照站D向南200米再向西300米）</t>
    <phoneticPr fontId="1" type="noConversion"/>
  </si>
  <si>
    <t>北京市海淀区西三环北路11号海通时代商务中心C1座（魏公村站向西1000米）</t>
    <phoneticPr fontId="1" type="noConversion"/>
  </si>
  <si>
    <t>北京市海淀区中关村南大街1号友谊宾馆怡宾楼40101室（人民大学站D）</t>
    <phoneticPr fontId="1" type="noConversion"/>
  </si>
  <si>
    <t>北京市宣武区宣武门外大街10号庄胜广场中央办公楼南翼13A（宣武门站G向南200米）</t>
    <phoneticPr fontId="1" type="noConversion"/>
  </si>
  <si>
    <t>北京市海淀区西三环北路87号国际财经中心D座14层（花园桥站A向北200米）</t>
    <phoneticPr fontId="1" type="noConversion"/>
  </si>
  <si>
    <t>北京市东城区建国门内大街28号民生金融中心A座7楼（东单站C）</t>
    <phoneticPr fontId="1" type="noConversion"/>
  </si>
  <si>
    <t>北京市朝阳区东三环中路1号环球金融中心西塔22楼（金台夕照站D向北200米）</t>
    <phoneticPr fontId="1" type="noConversion"/>
  </si>
  <si>
    <t>北京市朝阳区建国门外大街6号安邦大厦A座7楼（永安里站C向西200米）</t>
    <phoneticPr fontId="1" type="noConversion"/>
  </si>
  <si>
    <t>北京市海淀区北三环西路99号西海国际中心1号楼18层（人民大学站A向西，长春桥站B向东，苏州街C站向南，均为1000米）</t>
    <phoneticPr fontId="1" type="noConversion"/>
  </si>
  <si>
    <t>北京市朝阳区光华路5号院世纪财富中心1号楼15层（国贸站E2向北200米/金台夕照D向南200米，再向西300米）</t>
    <phoneticPr fontId="1" type="noConversion"/>
  </si>
  <si>
    <t>北京市海淀区杏石口路9号合众大厦4楼（车道沟站A向西/五路居站A向北，均为1200米）</t>
    <phoneticPr fontId="1" type="noConversion"/>
  </si>
  <si>
    <t>北京市西城区真武庙路四条8号院10号楼3楼商业031号（南礼士路站D向西500再向南200米）</t>
    <phoneticPr fontId="1" type="noConversion"/>
  </si>
  <si>
    <t>北京市东城区建国门内大街28号民生金融中心A座9层（东单站C）</t>
    <phoneticPr fontId="1" type="noConversion"/>
  </si>
  <si>
    <t>北京市东城区东四十条东直门南大街11号中汇广场A座16层（东四十条A）</t>
    <phoneticPr fontId="1" type="noConversion"/>
  </si>
  <si>
    <t>北京市朝阳区朝阳公园路19号佳隆国际大厦8层（团结湖站B向东700米）</t>
    <phoneticPr fontId="1" type="noConversion"/>
  </si>
  <si>
    <t>北京市朝阳区朝阳路67号财经中心9-2-1202（高碑店站向北1000米）</t>
    <phoneticPr fontId="1" type="noConversion"/>
  </si>
  <si>
    <t>北京市朝阳区建国路108号海航实业大厦1101室（国贸站G向南过街）</t>
    <phoneticPr fontId="1" type="noConversion"/>
  </si>
  <si>
    <t>北京市朝阳区太阳宫中路12号北京太阳宫大厦803室（太阳宫站C）</t>
    <phoneticPr fontId="1" type="noConversion"/>
  </si>
  <si>
    <t>北京市朝阳区小营路10号阳明国际公寓A座17E（大屯路东站B2向南500向东700米，惠新西街北口站B向北过街向东500米，向北1000米，未建成关庄站向南500米）</t>
    <phoneticPr fontId="1" type="noConversion"/>
  </si>
  <si>
    <t>北京市东城区金宝街89号金宝大厦5层507室（灯市口站C向南100米再向东200米）</t>
    <phoneticPr fontId="1" type="noConversion"/>
  </si>
  <si>
    <t>北京市朝阳区亮马桥路48号中信证券大厦16层（亮马桥站C向东400米）</t>
    <phoneticPr fontId="1" type="noConversion"/>
  </si>
  <si>
    <t>北京市朝阳区亮马桥路48号中信证券大厦9层（亮马桥站C向东400米）</t>
    <phoneticPr fontId="1" type="noConversion"/>
  </si>
  <si>
    <t>北京市东城区朝阳门内大街188号鸿安国际大厦6层（东四站C向东500米）</t>
    <phoneticPr fontId="1" type="noConversion"/>
  </si>
  <si>
    <t>北京市东城区朝阳门内大街188号鸿安国际大厦10层（东四站C向东500米）</t>
    <phoneticPr fontId="1" type="noConversion"/>
  </si>
  <si>
    <t>北京市东城区东直门南大街3号国华投资大厦9层（东直门站D向南100米）</t>
    <phoneticPr fontId="1" type="noConversion"/>
  </si>
  <si>
    <t>北京市东城区东直门南大街3号国华投资大厦9层（东直门站D向南100米）</t>
    <phoneticPr fontId="1" type="noConversion"/>
  </si>
  <si>
    <t>北京市西城区平安里西大街31号航天金融大厦7楼（平安里站E向东100米）</t>
    <phoneticPr fontId="1" type="noConversion"/>
  </si>
  <si>
    <t>北京市朝阳区安立路60号润枫德尚6号楼3层（大屯路东站A1向西300米再向北200米）</t>
    <phoneticPr fontId="1" type="noConversion"/>
  </si>
  <si>
    <t>钟鸣</t>
    <phoneticPr fontId="1" type="noConversion"/>
  </si>
  <si>
    <t>日期来</t>
    <phoneticPr fontId="1" type="noConversion"/>
  </si>
  <si>
    <t>日期回</t>
    <phoneticPr fontId="1" type="noConversion"/>
  </si>
  <si>
    <t>游</t>
    <phoneticPr fontId="1" type="noConversion"/>
  </si>
  <si>
    <t>旅</t>
    <phoneticPr fontId="1" type="noConversion"/>
  </si>
  <si>
    <t>接</t>
    <phoneticPr fontId="1" type="noConversion"/>
  </si>
  <si>
    <t>机</t>
    <phoneticPr fontId="1" type="noConversion"/>
  </si>
  <si>
    <t>住宿信息</t>
    <phoneticPr fontId="1" type="noConversion"/>
  </si>
  <si>
    <t>住</t>
    <phoneticPr fontId="1" type="noConversion"/>
  </si>
  <si>
    <t>宿</t>
    <phoneticPr fontId="1" type="noConversion"/>
  </si>
  <si>
    <t>身份籍贯</t>
    <phoneticPr fontId="1" type="noConversion"/>
  </si>
  <si>
    <t>个人信息</t>
    <phoneticPr fontId="1" type="noConversion"/>
  </si>
  <si>
    <t>华夏未来</t>
    <phoneticPr fontId="1" type="noConversion"/>
  </si>
  <si>
    <t>北京</t>
    <phoneticPr fontId="1" type="noConversion"/>
  </si>
  <si>
    <t>私募</t>
    <phoneticPr fontId="1" type="noConversion"/>
  </si>
  <si>
    <t>陈兵</t>
    <phoneticPr fontId="1" type="noConversion"/>
  </si>
  <si>
    <t>叶洵宇</t>
    <phoneticPr fontId="1" type="noConversion"/>
  </si>
  <si>
    <t>北京市西城区金融大街广宁伯街2号金泽大厦东区10层</t>
    <phoneticPr fontId="1" type="noConversion"/>
  </si>
  <si>
    <t>ww.cfcgroup.com.cn</t>
    <phoneticPr fontId="1" type="noConversion"/>
  </si>
  <si>
    <t>北京市西城区阜成门外大街2号万通大厦B座1011室（阜成门站D）</t>
    <phoneticPr fontId="1" type="noConversion"/>
  </si>
  <si>
    <t>田源、薛青峰</t>
    <phoneticPr fontId="1" type="noConversion"/>
  </si>
  <si>
    <t>闵行区吴中路686弄2号东航金融中心18楼</t>
  </si>
  <si>
    <t>ww.hrsec.com.cn</t>
    <phoneticPr fontId="1" type="noConversion"/>
  </si>
  <si>
    <t>东航金控</t>
    <phoneticPr fontId="1" type="noConversion"/>
  </si>
  <si>
    <t>丁鹏</t>
    <phoneticPr fontId="1" type="noConversion"/>
  </si>
  <si>
    <t>上海市闵行区吴中路686弄2号东航金融中心18楼</t>
    <phoneticPr fontId="1" type="noConversion"/>
  </si>
  <si>
    <t>华融自营</t>
    <phoneticPr fontId="1" type="noConversion"/>
  </si>
  <si>
    <t>自营</t>
    <phoneticPr fontId="1" type="noConversion"/>
  </si>
  <si>
    <t>潘涛</t>
    <phoneticPr fontId="1" type="noConversion"/>
  </si>
  <si>
    <t>北京市西城区金融大街8号华融证券大厦A座3层</t>
    <phoneticPr fontId="1" type="noConversion"/>
  </si>
  <si>
    <t>沈宏伟</t>
    <phoneticPr fontId="1" type="noConversion"/>
  </si>
  <si>
    <t>www.sxzq.com</t>
    <phoneticPr fontId="1" type="noConversion"/>
  </si>
  <si>
    <t>太原市府西街69号山西国际贸易中心A座26层</t>
    <phoneticPr fontId="1" type="noConversion"/>
  </si>
  <si>
    <t>anna@thfund.com.cn</t>
  </si>
  <si>
    <t xml:space="preserve"> </t>
    <phoneticPr fontId="1" type="noConversion"/>
  </si>
  <si>
    <t>周大鹏、张凯、马君、周游、陈涛、陈卓瑾、符代儒、孙毅然、韩广哲、董健、谢辉、岳伟、赵诣、石铭</t>
    <phoneticPr fontId="1" type="noConversion"/>
  </si>
  <si>
    <t>赵诣</t>
  </si>
  <si>
    <t>石铭</t>
  </si>
  <si>
    <t>任建畅</t>
    <phoneticPr fontId="1" type="noConversion"/>
  </si>
  <si>
    <t>18911011030</t>
  </si>
  <si>
    <t>海通国际</t>
    <phoneticPr fontId="1" type="noConversion"/>
  </si>
  <si>
    <t>广深</t>
    <phoneticPr fontId="1" type="noConversion"/>
  </si>
  <si>
    <t>资管</t>
    <phoneticPr fontId="1" type="noConversion"/>
  </si>
  <si>
    <t>方南</t>
    <phoneticPr fontId="1" type="noConversion"/>
  </si>
  <si>
    <t>何峰</t>
    <phoneticPr fontId="1" type="noConversion"/>
  </si>
  <si>
    <t>方南</t>
    <phoneticPr fontId="1" type="noConversion"/>
  </si>
  <si>
    <t>深圳市福田区深南大道4001号时代金融中心7G-H</t>
    <phoneticPr fontId="1" type="noConversion"/>
  </si>
  <si>
    <t>章辰明</t>
    <phoneticPr fontId="1" type="noConversion"/>
  </si>
  <si>
    <t>叶峰</t>
    <phoneticPr fontId="1" type="noConversion"/>
  </si>
  <si>
    <t>4个人搞主动，4个人搞指数</t>
    <phoneticPr fontId="1" type="noConversion"/>
  </si>
  <si>
    <t>张靖</t>
    <phoneticPr fontId="1" type="noConversion"/>
  </si>
  <si>
    <t>黄奕冰</t>
    <phoneticPr fontId="1" type="noConversion"/>
  </si>
  <si>
    <t>通晟资产</t>
    <phoneticPr fontId="1" type="noConversion"/>
  </si>
  <si>
    <t>马宇超</t>
    <phoneticPr fontId="1" type="noConversion"/>
  </si>
  <si>
    <t>蔡冬亮</t>
    <phoneticPr fontId="1" type="noConversion"/>
  </si>
  <si>
    <t>马宇超</t>
    <phoneticPr fontId="1" type="noConversion"/>
  </si>
  <si>
    <t>shigw@dcfund.com.cn</t>
  </si>
  <si>
    <t>官泽帆、张凡</t>
    <phoneticPr fontId="1" type="noConversion"/>
  </si>
  <si>
    <t>李黄海</t>
    <phoneticPr fontId="1" type="noConversion"/>
  </si>
  <si>
    <t>颖瑶</t>
  </si>
  <si>
    <t>020-85102639</t>
  </si>
  <si>
    <t>020-85102605</t>
  </si>
  <si>
    <t>盈峰资本</t>
    <phoneticPr fontId="1" type="noConversion"/>
  </si>
  <si>
    <t>龙娴、刘东渐、黄山</t>
    <phoneticPr fontId="1" type="noConversion"/>
  </si>
  <si>
    <t>龙娴</t>
    <phoneticPr fontId="1" type="noConversion"/>
  </si>
  <si>
    <t>深圳市福田区益田路6003号荣超商务中心B座30层</t>
    <phoneticPr fontId="1" type="noConversion"/>
  </si>
  <si>
    <t>www.inforecapital.com</t>
    <phoneticPr fontId="1" type="noConversion"/>
  </si>
  <si>
    <t>东渐</t>
  </si>
  <si>
    <t>宋曦</t>
    <phoneticPr fontId="1" type="noConversion"/>
  </si>
  <si>
    <t>高燕声</t>
    <phoneticPr fontId="1" type="noConversion"/>
  </si>
  <si>
    <t>深圳市福田区竹子林四路光大银行大厦28楼</t>
    <phoneticPr fontId="1" type="noConversion"/>
  </si>
  <si>
    <t>张志峰</t>
    <phoneticPr fontId="1" type="noConversion"/>
  </si>
  <si>
    <t>美的集团</t>
    <phoneticPr fontId="1" type="noConversion"/>
  </si>
  <si>
    <t>陈里达（陈里达自己对股票感兴趣，但是他目前在管货币和债券，量也很小）</t>
    <phoneticPr fontId="1" type="noConversion"/>
  </si>
  <si>
    <t>梅唯一</t>
    <phoneticPr fontId="1" type="noConversion"/>
  </si>
  <si>
    <t>文弢</t>
  </si>
  <si>
    <t>廖武智（他专职看量化）</t>
    <phoneticPr fontId="1" type="noConversion"/>
  </si>
  <si>
    <t>曹力、王坤、邢晓明</t>
    <phoneticPr fontId="1" type="noConversion"/>
  </si>
  <si>
    <t>深圳市福田区益田路6003号荣超商务中心A座19层</t>
    <phoneticPr fontId="1" type="noConversion"/>
  </si>
  <si>
    <t>周侠</t>
    <phoneticPr fontId="1" type="noConversion"/>
  </si>
  <si>
    <t>华融渝富</t>
    <phoneticPr fontId="1" type="noConversion"/>
  </si>
  <si>
    <t>北京</t>
    <phoneticPr fontId="1" type="noConversion"/>
  </si>
  <si>
    <t>私募</t>
    <phoneticPr fontId="1" type="noConversion"/>
  </si>
  <si>
    <t>张浩</t>
    <phoneticPr fontId="1" type="noConversion"/>
  </si>
  <si>
    <t>胡周杰</t>
    <phoneticPr fontId="1" type="noConversion"/>
  </si>
  <si>
    <t>张浩</t>
    <phoneticPr fontId="1" type="noConversion"/>
  </si>
  <si>
    <t>王笃</t>
    <phoneticPr fontId="1" type="noConversion"/>
  </si>
  <si>
    <t>龙昌伦</t>
    <phoneticPr fontId="1" type="noConversion"/>
  </si>
  <si>
    <t>王昕、2个ETF基金经理</t>
    <phoneticPr fontId="1" type="noConversion"/>
  </si>
  <si>
    <t>候旭、庞菁菁、芮磊</t>
    <phoneticPr fontId="1" type="noConversion"/>
  </si>
  <si>
    <t>邓亚雷</t>
    <phoneticPr fontId="1" type="noConversion"/>
  </si>
  <si>
    <t>沙川、张子法</t>
    <phoneticPr fontId="1" type="noConversion"/>
  </si>
  <si>
    <t>张超量、王志远、宁峥</t>
    <phoneticPr fontId="1" type="noConversion"/>
  </si>
  <si>
    <t>何淼、宋绍峰、路龙凯、陈莹、王阳峰、杨超</t>
    <phoneticPr fontId="1" type="noConversion"/>
  </si>
  <si>
    <t>huaym@hideavc.com.cn</t>
  </si>
  <si>
    <t>孙浩</t>
    <phoneticPr fontId="1" type="noConversion"/>
  </si>
  <si>
    <t>永赢基金</t>
  </si>
  <si>
    <t>华彧民</t>
    <phoneticPr fontId="1" type="noConversion"/>
  </si>
  <si>
    <t>到达</t>
    <phoneticPr fontId="1" type="noConversion"/>
  </si>
  <si>
    <t>返回</t>
    <phoneticPr fontId="1" type="noConversion"/>
  </si>
  <si>
    <t>三</t>
    <phoneticPr fontId="1" type="noConversion"/>
  </si>
  <si>
    <t>送</t>
    <phoneticPr fontId="1" type="noConversion"/>
  </si>
  <si>
    <t xml:space="preserve"> 机 </t>
    <phoneticPr fontId="1" type="noConversion"/>
  </si>
  <si>
    <t>四</t>
    <phoneticPr fontId="1" type="noConversion"/>
  </si>
  <si>
    <t>五</t>
    <phoneticPr fontId="1" type="noConversion"/>
  </si>
  <si>
    <t>六</t>
    <phoneticPr fontId="1" type="noConversion"/>
  </si>
  <si>
    <t>同住人</t>
    <phoneticPr fontId="1" type="noConversion"/>
  </si>
  <si>
    <t>一繁</t>
  </si>
  <si>
    <t>18018668586/18001644828</t>
  </si>
  <si>
    <t>136 0199 0259</t>
  </si>
  <si>
    <t>河北省石家庄市栾城县</t>
  </si>
  <si>
    <t>男</t>
    <phoneticPr fontId="1" type="noConversion"/>
  </si>
  <si>
    <t>成柱</t>
  </si>
  <si>
    <t>成都</t>
    <phoneticPr fontId="1" type="noConversion"/>
  </si>
  <si>
    <t>成都市锦江区下东大街216号喜年广场A幢608B室</t>
    <phoneticPr fontId="1" type="noConversion"/>
  </si>
  <si>
    <t>中睿合银已经搬至成都，深圳只有营销点</t>
    <phoneticPr fontId="1" type="noConversion"/>
  </si>
  <si>
    <t>东北资管</t>
    <phoneticPr fontId="1" type="noConversion"/>
  </si>
  <si>
    <t>上海</t>
    <phoneticPr fontId="1" type="noConversion"/>
  </si>
  <si>
    <t>资管</t>
    <phoneticPr fontId="1" type="noConversion"/>
  </si>
  <si>
    <t>陈明亮</t>
    <phoneticPr fontId="1" type="noConversion"/>
  </si>
  <si>
    <t>上海市浦东新区源深路305号东北证券大厦2楼</t>
    <phoneticPr fontId="1" type="noConversion"/>
  </si>
  <si>
    <t>www.nesc.cn</t>
    <phoneticPr fontId="1" type="noConversion"/>
  </si>
  <si>
    <t>财富自营</t>
    <phoneticPr fontId="1" type="noConversion"/>
  </si>
  <si>
    <t>广深</t>
    <phoneticPr fontId="1" type="noConversion"/>
  </si>
  <si>
    <t>自营</t>
    <phoneticPr fontId="1" type="noConversion"/>
  </si>
  <si>
    <t>易金超、孙巍</t>
    <phoneticPr fontId="1" type="noConversion"/>
  </si>
  <si>
    <t>深圳市福田区深南大道2008号中国凤凰大厦2栋15层</t>
    <phoneticPr fontId="1" type="noConversion"/>
  </si>
  <si>
    <t>www.cfzq.com</t>
    <phoneticPr fontId="1" type="noConversion"/>
  </si>
  <si>
    <t>福田区深南大道2008号中国凤凰大厦2栋15层</t>
  </si>
  <si>
    <t>兴业自营</t>
    <phoneticPr fontId="1" type="noConversion"/>
  </si>
  <si>
    <t>王登元、黄智烨</t>
    <phoneticPr fontId="1" type="noConversion"/>
  </si>
  <si>
    <t>上海市浦东新区民生路1199弄证大五道口广场1号楼21楼</t>
    <phoneticPr fontId="1" type="noConversion"/>
  </si>
  <si>
    <t>www.xyzq.com.cn</t>
    <phoneticPr fontId="1" type="noConversion"/>
  </si>
  <si>
    <t>上海市浦东民生路1199弄证大五道口广场19层</t>
    <phoneticPr fontId="1" type="noConversion"/>
  </si>
  <si>
    <t>泰达风投</t>
    <phoneticPr fontId="1" type="noConversion"/>
  </si>
  <si>
    <t>天津</t>
    <phoneticPr fontId="1" type="noConversion"/>
  </si>
  <si>
    <t>私募</t>
    <phoneticPr fontId="1" type="noConversion"/>
  </si>
  <si>
    <t>天津市经济开发区第四大街80号天大科技园软件大厦北楼3层</t>
    <phoneticPr fontId="1" type="noConversion"/>
  </si>
  <si>
    <t>亚洲长期</t>
    <phoneticPr fontId="1" type="noConversion"/>
  </si>
  <si>
    <t>孙浩</t>
    <phoneticPr fontId="1" type="noConversion"/>
  </si>
  <si>
    <t>华彧民</t>
    <phoneticPr fontId="1" type="noConversion"/>
  </si>
  <si>
    <t>北京市海淀区奥林匹克花园，美国旧金山</t>
    <phoneticPr fontId="1" type="noConversion"/>
  </si>
  <si>
    <t>张昱</t>
    <phoneticPr fontId="1" type="noConversion"/>
  </si>
  <si>
    <t>王梦雪</t>
    <phoneticPr fontId="1" type="noConversion"/>
  </si>
  <si>
    <t>梦雪</t>
  </si>
  <si>
    <t>王东旋、李子婧、潘莉</t>
    <phoneticPr fontId="1" type="noConversion"/>
  </si>
  <si>
    <t>邓默、谷宇、杜昊鹏等在产品部</t>
    <phoneticPr fontId="1" type="noConversion"/>
  </si>
  <si>
    <t>华创资管</t>
    <phoneticPr fontId="1" type="noConversion"/>
  </si>
  <si>
    <t>华创证券</t>
    <phoneticPr fontId="1" type="noConversion"/>
  </si>
  <si>
    <t>谭迎庆</t>
    <phoneticPr fontId="1" type="noConversion"/>
  </si>
  <si>
    <t>谭迎庆</t>
    <phoneticPr fontId="1" type="noConversion"/>
  </si>
  <si>
    <t>北京市西城区锦什坊街26号恒奥中心C座3A层</t>
    <phoneticPr fontId="1" type="noConversion"/>
  </si>
  <si>
    <t>jinwr_2013@163.com</t>
  </si>
  <si>
    <t>重阳投资</t>
    <phoneticPr fontId="1" type="noConversion"/>
  </si>
  <si>
    <t>上海</t>
    <phoneticPr fontId="1" type="noConversion"/>
  </si>
  <si>
    <t>私募</t>
    <phoneticPr fontId="1" type="noConversion"/>
  </si>
  <si>
    <t>上海市世纪大道8号国金中心北塔楼51层</t>
    <phoneticPr fontId="1" type="noConversion"/>
  </si>
  <si>
    <t>www.chongyang.net</t>
    <phoneticPr fontId="1" type="noConversion"/>
  </si>
  <si>
    <t>昊宁</t>
  </si>
  <si>
    <t>王明聪</t>
    <phoneticPr fontId="1" type="noConversion"/>
  </si>
  <si>
    <t>黄海南、王栋</t>
    <phoneticPr fontId="1" type="noConversion"/>
  </si>
  <si>
    <t>郝联峰</t>
    <phoneticPr fontId="1" type="noConversion"/>
  </si>
  <si>
    <t>明利芳</t>
    <phoneticPr fontId="1" type="noConversion"/>
  </si>
  <si>
    <t>蒙珂</t>
  </si>
  <si>
    <t>联蒙珂</t>
    <phoneticPr fontId="1" type="noConversion"/>
  </si>
  <si>
    <t>前海人寿</t>
    <phoneticPr fontId="1" type="noConversion"/>
  </si>
  <si>
    <t>生命人寿</t>
    <phoneticPr fontId="1" type="noConversion"/>
  </si>
  <si>
    <t>永任</t>
  </si>
  <si>
    <t>晓光</t>
  </si>
  <si>
    <t>保险</t>
    <phoneticPr fontId="1" type="noConversion"/>
  </si>
  <si>
    <t>姚宝玺</t>
    <phoneticPr fontId="1" type="noConversion"/>
  </si>
  <si>
    <t>林宁、许晓光、张永任</t>
    <phoneticPr fontId="1" type="noConversion"/>
  </si>
  <si>
    <t>邱家庆</t>
    <phoneticPr fontId="1" type="noConversion"/>
  </si>
  <si>
    <t>姚宝玺</t>
    <phoneticPr fontId="1" type="noConversion"/>
  </si>
  <si>
    <t>深圳市罗湖区宝安北路2088号深业物流大厦17楼</t>
    <phoneticPr fontId="1" type="noConversion"/>
  </si>
  <si>
    <t>www.foresealife.com</t>
    <phoneticPr fontId="1" type="noConversion"/>
  </si>
  <si>
    <t>安妮</t>
    <phoneticPr fontId="1" type="noConversion"/>
  </si>
  <si>
    <t>王阳</t>
    <phoneticPr fontId="1" type="noConversion"/>
  </si>
  <si>
    <t>深圳市福田区益田路6003号荣超商务中心A座22层</t>
    <phoneticPr fontId="1" type="noConversion"/>
  </si>
  <si>
    <t>www.sinolifeamc.com</t>
    <phoneticPr fontId="1" type="noConversion"/>
  </si>
  <si>
    <t>李金华</t>
    <phoneticPr fontId="1" type="noConversion"/>
  </si>
  <si>
    <t>薛非</t>
    <phoneticPr fontId="1" type="noConversion"/>
  </si>
  <si>
    <t>程韬、徐尔欣</t>
    <phoneticPr fontId="1" type="noConversion"/>
  </si>
  <si>
    <t>罗湖区宝安北路2088号深业物流大厦17楼</t>
  </si>
  <si>
    <t>上海</t>
    <phoneticPr fontId="1" type="noConversion"/>
  </si>
  <si>
    <t>程韬</t>
  </si>
  <si>
    <t>尔欣</t>
  </si>
  <si>
    <t>黄晓坤</t>
    <phoneticPr fontId="1" type="noConversion"/>
  </si>
  <si>
    <t>英大自营</t>
    <phoneticPr fontId="1" type="noConversion"/>
  </si>
  <si>
    <t>尹方亮</t>
    <phoneticPr fontId="1" type="noConversion"/>
  </si>
  <si>
    <t>尹方亮</t>
    <phoneticPr fontId="1" type="noConversion"/>
  </si>
  <si>
    <t>深圳市福田区深南中路2068号华能大厦东区30楼</t>
    <phoneticPr fontId="1" type="noConversion"/>
  </si>
  <si>
    <t>www.ydsc.com.cn</t>
    <phoneticPr fontId="1" type="noConversion"/>
  </si>
  <si>
    <t>小阳</t>
  </si>
  <si>
    <t>周侠</t>
    <phoneticPr fontId="1" type="noConversion"/>
  </si>
  <si>
    <t>杨烨</t>
  </si>
  <si>
    <t>玛丽</t>
  </si>
  <si>
    <t>佳亮</t>
  </si>
  <si>
    <t>泽铨</t>
  </si>
  <si>
    <t>鼎诺投资</t>
    <phoneticPr fontId="1" type="noConversion"/>
  </si>
  <si>
    <t>涂卓</t>
    <phoneticPr fontId="1" type="noConversion"/>
  </si>
  <si>
    <t>深圳市福田区福中三路1006号诺德金融中心20AB</t>
    <phoneticPr fontId="1" type="noConversion"/>
  </si>
  <si>
    <t>www.team-top.com.cn</t>
    <phoneticPr fontId="1" type="noConversion"/>
  </si>
  <si>
    <t>公司是个人开的，老板靠炒股赚了钱，就开了一家私募，目前20亿左右。全部是股票多头，基本不择时。业绩还不错，2011年、2012年也基本没有亏损。公司没有人看量化，期货也没有搞。</t>
    <phoneticPr fontId="1" type="noConversion"/>
  </si>
  <si>
    <t>浦东新区环球金融中心53楼</t>
    <phoneticPr fontId="1" type="noConversion"/>
  </si>
  <si>
    <t>深圳市福田区金田路卓越世纪中心1号楼1901室</t>
    <phoneticPr fontId="1" type="noConversion"/>
  </si>
  <si>
    <t>杨向阳</t>
    <phoneticPr fontId="1" type="noConversion"/>
  </si>
  <si>
    <t>项楠</t>
  </si>
  <si>
    <t>欣涛</t>
  </si>
  <si>
    <t>上海市浦东银城中路200号中银大厦26楼</t>
    <phoneticPr fontId="1" type="noConversion"/>
  </si>
  <si>
    <t>宋永安</t>
    <phoneticPr fontId="1" type="noConversion"/>
  </si>
  <si>
    <t>余喜洋、余景钰</t>
    <phoneticPr fontId="1" type="noConversion"/>
  </si>
  <si>
    <t>璟钰</t>
  </si>
  <si>
    <t>彭海平、徐项楠</t>
    <phoneticPr fontId="1" type="noConversion"/>
  </si>
  <si>
    <t>张娅（指数部总监，沪深300ETF基金经理），柳军（指数部副总监，沪深300ETF基金经理）</t>
    <phoneticPr fontId="1" type="noConversion"/>
  </si>
  <si>
    <t>王本昌（量化先行基金经理）；指数部的龚丽丽</t>
    <phoneticPr fontId="1" type="noConversion"/>
  </si>
  <si>
    <t>田汉卿</t>
    <phoneticPr fontId="1" type="noConversion"/>
  </si>
  <si>
    <t>盛豪、曾鸿</t>
    <phoneticPr fontId="1" type="noConversion"/>
  </si>
  <si>
    <t>盛豪</t>
    <phoneticPr fontId="1" type="noConversion"/>
  </si>
  <si>
    <t>赵大年</t>
    <phoneticPr fontId="1" type="noConversion"/>
  </si>
  <si>
    <t>赵兵（产品部）、季美、霍里吉</t>
    <phoneticPr fontId="1" type="noConversion"/>
  </si>
  <si>
    <t>朱仪论</t>
    <phoneticPr fontId="1" type="noConversion"/>
  </si>
  <si>
    <t>凌莉</t>
    <phoneticPr fontId="1" type="noConversion"/>
  </si>
  <si>
    <t>罗雯</t>
    <phoneticPr fontId="1" type="noConversion"/>
  </si>
  <si>
    <t>曹建文</t>
    <phoneticPr fontId="1" type="noConversion"/>
  </si>
  <si>
    <t>王颖</t>
    <phoneticPr fontId="1" type="noConversion"/>
  </si>
  <si>
    <t>周宇卉</t>
    <phoneticPr fontId="1" type="noConversion"/>
  </si>
  <si>
    <t>浦杰</t>
    <phoneticPr fontId="1" type="noConversion"/>
  </si>
  <si>
    <t>杨向阳、唐军、徐翔宇</t>
    <phoneticPr fontId="1" type="noConversion"/>
  </si>
  <si>
    <t>广州市天河区体育东路122号羊城国际商贸中心东塔1602室</t>
    <phoneticPr fontId="1" type="noConversion"/>
  </si>
  <si>
    <t>兆兆</t>
  </si>
  <si>
    <t>顺安</t>
  </si>
  <si>
    <t>上海市浦东新区浦东南路500号国家开发银行大厦31层</t>
    <phoneticPr fontId="1" type="noConversion"/>
  </si>
  <si>
    <t>yerong@qhkyfund.com</t>
  </si>
  <si>
    <t>安信基金管理有限责任公司</t>
  </si>
  <si>
    <t>长信基金管理有限责任公司</t>
  </si>
  <si>
    <t>东方基金管理有限责任公司</t>
  </si>
  <si>
    <t>国开泰富基金管理有限责任公司</t>
  </si>
  <si>
    <t>建信基金管理有限责任公司</t>
  </si>
  <si>
    <t>管理人</t>
  </si>
  <si>
    <t>中天证券</t>
  </si>
  <si>
    <t>不含债券货币</t>
    <phoneticPr fontId="1" type="noConversion"/>
  </si>
  <si>
    <t>上海浦东发展银行股份有限公司</t>
  </si>
  <si>
    <t>朱玉辰</t>
  </si>
  <si>
    <t>公司是1999年在上海证券交易所挂牌上市的全国性股份制商业银行，在国际、国内保持了良好的声誉。上市以来，公司连续多年被《亚洲周刊》评为"中国上市公司100强"。 2013年4月，《福布斯》杂志发布全球企业2000强榜单，公司居全球企业第125位，居上榜中资企业第13位,上榜中资银行第8位；同年6月，标准普尔评级公司授予公司"BBB+"的长期发债人信用评级和"A-2"的短期发债人信用评级，长期评级展望稳定，同时授予公司"cnA+"的长期大中华区信用体系评级，"cnA-1"的短期大中华区信用体系评级；同年7月，英国《银行家》杂志发布2013年世界银行1000强排名，根据核心资本,公司位居全球第53位，位居上榜中资银行第8；同月，美国《财富》杂志发布2013年财富世界500强排行，公司首度跻身财富世界500强，位列第460位，居上榜中资企业第88位和上榜中资银行第9位；同年10月， 公司以147.91亿元人民币的品牌价值，位列"2013最佳中国品牌价值排行榜"第15位,以及同类型股份制商业银行第2位，表现出良好的综合竞争优势。</t>
  </si>
  <si>
    <t>www.spdb.com.cn</t>
  </si>
  <si>
    <t>上海朱雀股权投资管理股份有限公司</t>
  </si>
  <si>
    <t>郑琳</t>
  </si>
  <si>
    <t>www.inforecapital.com</t>
  </si>
  <si>
    <t>远策投资是张益驰先生于2009年8月发起创立的一家阳光私募，专业从事针对A股的资产管理业务。远策投资现已发行十期信托产品；并于2010年7月入选首支银行系TOT产品光大银行阳光私募基金宝投资顾问；此外，2010年10月，由远策投资担任投资顾问的交通银行理财产品得利宝·至尊10号募集成立。截至目前，远策投资共发行了如前所述的十期信托产品和两期银行集合理财计划。 2010年11月，远策投资入选证监会首批77家IPO询价机构名单，为其中仅有的十几家阳光私募公司之一。</t>
  </si>
  <si>
    <t>云南国际信托有限公司</t>
  </si>
  <si>
    <t>田泽望</t>
  </si>
  <si>
    <t>云南国际信托有限公司由原云南省国际信托投资公司增资改制后重新登记的非银行金融机构。2007年，根据《信托公司管理办法》的有关规定，公司经中国银行业监督管理委员会批准同意，首批换领《中华人民共和国金融许可证》并变更公司名称和业务范围。云南信托的股东与战略伙伴包含了各行业龙头企业，涵盖了上市公司、金融机构、高科技企业、国内外咨询中介机构中的卓越企业。改制后的云南信托借鉴国外先进的信托管理经验，致力于开展以现代信托业为中枢的多元化金融服务，充分发挥公司在资本市场的专业优势，以不断创新的产品设计理念为高端客户量身定制专业理财方案，已经形成以中国龙资本市场集合资金信托计划、云信成长新股申购信托计划、云信领先私人股权投资(PE)信托计划为代表的全系列信托理财产品线，为高端客户提供一揽子金融理财服务，在业内获得了较高声誉。经云南国际信托有限公司(简称“本公司”)2012年年度股东会审议通过，并经云银监复〔2013〕239号批准，以未分配利润转增的方式，本公司注册资本金由人民币4亿元增加至人民币10亿元，各股东出资比例不变</t>
  </si>
  <si>
    <t>www.yntrust.com</t>
  </si>
  <si>
    <t>www.solon.cn</t>
  </si>
  <si>
    <t>上海申毅投资有限公司</t>
  </si>
  <si>
    <t>北京源乐晟资产管理有限公司(原深圳市乐晟投资顾问有限公司)，公司核心成员均来自国内国际一流的资产管理公司和研究机构，经验丰富，无论是在低迷还是活跃的市场中，都取得了骄人的业绩。源乐晟坚持以规范化的风险管理为基础，以最大化的市场利益为追求，以最透明的监督为鞭策，为优秀人士提供高端的财富管理服务，并致力于发展成为中国本土私募基金的领先者。公司注册资本人民币1000万元，拥有完整的投资研究、风险管理和客户服务团队，具有出色的研究能力和敏锐的市场分析能力。</t>
  </si>
  <si>
    <t>淘利资产管理有限公司成立于2011年，位于上海市浦东新区盛夏路570号9楼(总部)，公司注册资本壹仟万元人民币。公司的核心业务在于资产管理，为我们的股东和客户带来远超风险承受水平的超额收益，使客户财富获得稳定、可持续增长。公司针对商品及金融的现货和衍生品市场定价机制失灵时出现的套利机会进行程序化套利交易。投资领域包括中国大陆所有的商品期货市场以及金融现货和衍生品市场、香港股票现货和衍生品市场、海外市场部分衍生品品种。未来随着国内金融领域的逐步开放和金融品种的不断增加，投资领域将不断扩大。</t>
  </si>
  <si>
    <t>滕天鸣</t>
  </si>
  <si>
    <t>华夏基金管理有限公司成立于1998年4月9日，是经中国证监会批准成立的首批全国性基金管理公司之一。公司总部设在北京，在北京、上海、南京、杭州、广州、深圳和成都设有分公司，在香港设有子公司。华夏基金是首批全国社保基金投资管理人、首批企业年金基金投资管理人、QDII基金管理人、境内首只ETF基金管理人以及特定客户资产管理人，是业务领域最广泛的基金管理公司之一。</t>
  </si>
  <si>
    <t>www.chinaamc.com</t>
  </si>
  <si>
    <t>胡远川</t>
  </si>
  <si>
    <t>冠通北纬投资顾问(北京)有限公司</t>
  </si>
  <si>
    <t>毛玮炜</t>
  </si>
  <si>
    <t>平安信托有限责任公司</t>
  </si>
  <si>
    <t>宋成立</t>
  </si>
  <si>
    <t>平安信托有限责任公司(以下简称“平安信托”)自1996年4月成为中国平安保险(集团)股份有限公司(以下简称“中国平安”)的控股子公司。平安信托的信用风险资产不良率为1.12%，是全国资产质量最好的信托公司之一；也是首批取得推行外汇信托产品、资产证券化业务资格、境外理财业务资格的信托公司之一；凭借优良的资产质量、积极的创新精神、优秀的管理水平和良好的服务平台，平安信托屡获行业认可，先后荣获《证券时报》、《上海证券报》、《21世纪经济报道》等权威机构评出的“中国商业地产最佳投融资机构”、“中国信托公司最佳创新奖”、“最优秀信托公司”、“最具社会责任信托公司”、“年度最佳服务团队”、“卓越信托公司”等众多荣誉奖项。</t>
  </si>
  <si>
    <t>trust.pingan.com</t>
  </si>
  <si>
    <t>贵州友山基金管理有限公司</t>
  </si>
  <si>
    <t>www.ushinef.com</t>
  </si>
  <si>
    <t>浙江思考投资管理有限公司</t>
  </si>
  <si>
    <t>浙江思考投资管理有限公司成立于二零一零年三月八日，现注册资本贰仟贰佰万元人民币，是致力于我国证券市场金融创新与研究、集一级市场战略投资和二级市场证券投资与资产管理为一体的综合性专业投资机构。公司秉承“诚信共赢”的经营理念，专注于私募基金的运作和管理。</t>
  </si>
  <si>
    <t>公司主营：受托管理股权投资基金，从事投融资管理及相关咨询服务。国家有专营、专项规定的按专营专项规定办理。</t>
  </si>
  <si>
    <t>公司成立于2006年11月10日，注册资本为1000万元，注册地址: 深圳市福田区福中路荣超经贸中心1303C，法定代表人余定恒。经营范围包括利用自有资金从事投资业务；资产受托管理、投资咨询服务。具新财富最佳分析师、中国证券业金牛分析师、卖方分析师水晶球奖评选投票权、并获中国证券业协会批准成为IPO询价对象。公司已与重庆国际信托有限公司、中信信托有限公司、北京国际信托有限公司、平安信托有限责任公司、中国对外经济贸易信托有限公司、红塔红土基金管理有限公司合作成功发行重国投翼虎成长1期、中信信托翼虎成长2期、北京信托翼虎成长3期、平安财富*投资精英之翼虎成长4期、外贸信托翼虎量化对冲(创富1号)1期、红塔红土基金翼虎量化对冲2期，在业内享有盛誉！目前公司管理规模约8亿。 投资理念：秉承价值投资理念，策略应对市场波动。在价值发现基础上，把握市场中长期趋势性机会，及时跟踪主题性投资机会和市场热点，实现超额收益。 投资目标：·借助资本市场力量强化其竞争优势，持续高成长的行业龙头。兼具较高内在价值和持续内生成长性公司，面临周期向上拐点类成长型公司。</t>
  </si>
  <si>
    <t>www.szyihu.com</t>
  </si>
  <si>
    <t>华泰联合证券有限责任公司</t>
  </si>
  <si>
    <t>刘晓丹</t>
  </si>
  <si>
    <t>华泰联合证券有限责任公司于2009年9月由联合证券更名而来。公司成立于1997年10月，总部位于深圳，在北京、上海设有业务部门。在全国范围内设有59家营业部及技术服务部，营业网点遍及全国12个省、市。华泰联合证券投资银行业务、经纪业务、债券业务、并购业务等主要业务排名均进入业内前列。2006年，在监管部门及社会各界的大力支持下，公司成功完成了增资扩股，华泰证券股份有限公司对公司增资7亿元成为控股股东。2007年2月，公司通过了中国证券业协会组织的规范类券商评审。华泰联合证券以“团队协作、稳健进取、追求卓越、志在一流”为宗旨，敦行“以客户为中心”的服务理念，用市场化的机制打造一流团队，在证券市场上锐意进取，以浴火重生的经历见证资本市场的成熟与完善，树立了良好的信誉和品牌形象。面对新的历史机遇和挑战，华泰联合证券将凭借雄厚的股东实力、高素质的人才队伍和精诚团结的专业精神，向着做实做强做精做大的目标进发。</t>
  </si>
  <si>
    <t>www.lhzq.com</t>
  </si>
  <si>
    <t>公司主营:资产管理、实业投资、投资管理、投资咨询、企业管理咨询、商务信息咨询、市场营销策划；计算机专业技术领域内的技术开发、技术咨询。</t>
  </si>
  <si>
    <t>青骓投资管理有限公司</t>
  </si>
  <si>
    <t>www.chicourser.com</t>
  </si>
  <si>
    <t>南京持赢投资管理有限公司</t>
  </si>
  <si>
    <t>南京持赢投资咨询有限公司成立于2007年1月18日(现已更名为：南京持赢投资管理有限公司)，是由我国一批拥有期货从业资格认证的业内资深人士组成的专业期货投资机构。公司专注期货投资，拥有丰富的实战经验，自成立以来凭借专业的团队协作、稳健的投资策略和精细的风险防控措施，在风云变幻的期货投资市场上连续多年稳定盈利，赢得了广大客户的信赖和认同。</t>
  </si>
  <si>
    <t>www.chiyingfund.com</t>
  </si>
  <si>
    <t>歌斐诺宝(上海)资产管理有限公司</t>
  </si>
  <si>
    <t>路志刚</t>
  </si>
  <si>
    <t>北京鸿道投资管理有限责任公司成立于2010年3月，注册资本金1000万元人民币。公司以专业、严谨的投资研究为基础，为投资人提供投资管理、投资顾问等服务，致力于成为一家有影响力的专业资产管理公司。公司核心人员来自国内大型基金管理公司、证券公司等，具有丰富的投资研究和资产管理经验，历经多次牛市、熊市的考验，投资业绩持续表现优异。    ·公司建立了完善的风险控制体系，独立评估投资风险，全面监控投资流程。公司建立了独立的投资研究体系，充分发挥团队的合力，实现研究、投资、交易三者的有机结合。公司与银行、证券、信托等机构建立了良好的合作关系，共享丰富的资源。    ·公司坚持“远望”与“守拙”的投资理念，以独立研究为基础，保持开放的视野，强调全球经济对资产配置的战略指导意义，注重投资研究的前瞻性、整体性，把握市场投资机会。</t>
  </si>
  <si>
    <t>公司主营：投资咨询，投资管理咨询，商务信息咨询，企业管理咨询。</t>
  </si>
  <si>
    <t>www.pegasusfund.com.cn</t>
  </si>
  <si>
    <t>上海涌泉亿信投资发展中心(有限合伙)前身为“宁波亿信投资管理有限公司”。2000年涌泉亿信创投团队开始涉足中国资本市场，2003年开始涉足私募股权投资业务，2010年创办宁波亿信投资管理有限公司，专注于高净值客户的资产管理顾问服务及权益资本投资管理等业务领域，产品管理和各类股权投资权益管理达七亿元。</t>
  </si>
  <si>
    <t>广州市创势翔投资有限公司</t>
  </si>
  <si>
    <t>广州市创势翔投资有限公司成立于2009年12月，注册资本1001万元。   公司致力于为企业和中高端个人客户定向制定个性化金融投资方案，提供专注于证券二级市场的阳光型私募基金管理服务。以帮助客户实现财富的长期稳定增长为目标，力争成为中国资产管理领域的领先者。</t>
  </si>
  <si>
    <t>周招</t>
  </si>
  <si>
    <t>绍兴冰剑投资管理有限公司成立于2012年9月，注册资本1000万元，是一家以资产管理为主业的专业投资机构，主营业务包括：投资管理、资产管理、投资咨询、实业投资(上述经营范围不含国家法律法规规定禁止、限制或许可经营的项目)。</t>
  </si>
  <si>
    <t>深圳市金中和投资管理有限公司成立于2007年2月，是一家从事资产管理、股权投资及财务顾问业务的专业资产管理公司，为深圳市金融顾问协会副会长单位。公司的核心管理团队均来自国内知名的证券公司，均具有16年以上的证券从业经历，见证了新中国证券市场建立以来的所有风雨。重国投金中和西鼎证券集合资金投资信托计划成立于2007年7月27日，是由深圳市金中和投资管理有限公司担任投资顾问的阳光私募信托产品。发行人为重庆国际信托投资有限公司，托管银行为兴业银行。 2008年度获得23.12%的正回报，在当年所有公募及私募年度回报率排名中位列第一。“安全比利润更重要”是我们的核心投资理念，这也是公司的管理团队在证券市场长期历练之后所形成的，作为受托资产的投资顾问，我们承载着广大客户的信任，秉承我们的投资理念是实现长期稳定的财富增长的保障，我们会在投资生涯中不受诱惑的长期坚持。</t>
  </si>
  <si>
    <t>中国国际金融有限公司</t>
  </si>
  <si>
    <t>朱云来</t>
  </si>
  <si>
    <t>公司是中国第一家中外合资投资银行。根据中国证券业协会的统计，公司多项财务数据位列行业中第一梯队。2012年公司总资产在行业110家证券公司中排名第二十位，承销与保荐、并购重组等财务顾问业务的净收入排名第五位，受托客户资产管理净收入排名第四位。公司各项业务均衡发展，业务线特色明显，优势突出。根据中国证券业协会统计，公司主要业务排名行业前列。公司营业部部均代理买卖证券业务净收入在行业内排名连续多年蝉联第一，2012年公司股票和债券主承销家数也都名列前茅。</t>
  </si>
  <si>
    <t>www.cicc.com.cn</t>
  </si>
  <si>
    <t>江苏德泽财富股权投资有限公司</t>
  </si>
  <si>
    <t>广州市大树投资管理有限公司</t>
  </si>
  <si>
    <t>蒋昌颖</t>
  </si>
  <si>
    <t>广州市大树投资管理有限公司是经广东工商管理局核准、登记、实收资本达1001万的专业金融投资机构,公司致力于用当前先进的金融工程技术和量化模型在期货市场和证券市场上为客户获取绝对收益。公司凝聚了一批在应用数学，统计分析，计算机技术，金融市场分析研究及资本运作经验的精英人士组成量化团队。</t>
  </si>
  <si>
    <t>www.gzdashu.com</t>
  </si>
  <si>
    <t>www.zjfunds.com</t>
  </si>
  <si>
    <t>白石资产管理(上海)有限公司</t>
  </si>
  <si>
    <t>www.whiterock.cn</t>
  </si>
  <si>
    <t>东莞市麦田投资管理有限公司</t>
  </si>
  <si>
    <t>深圳礼一投资有限公司成立于2008年，主要创始人具有丰富的指数交易理论和实践经验，公司是目前从事指数化研究和交易的机构中影响力和交易量最大的机构之一。投资策略主要是期货与现货相结合的数量化交易策略、指数化高频交易等，通过将指数化交易理论和中国市场实际情况相结合，取得长期、稳定的回报。</t>
  </si>
  <si>
    <t>华润深国投信托有限公司</t>
  </si>
  <si>
    <t>孟扬</t>
  </si>
  <si>
    <t>华润深国投信托有限公司(以下简称“华润信托”或“公司”)是一家历史悠久、业绩领先、实力雄厚、品牌卓越的综合金融服务机构。多年来，华润信托在“让资产更智慧”的品牌口号引领下，始终坚持以客户为导向、持续创新，在结构金融、证券信托、股权投资、风险管理等诸多领域形成了独特的专业专长，为遍布海内外的高净值客户、高效益企业和高成长机构投资(融)者提供了优异的、定制化和差异化的金融解决方案。在国内信托行业开创了多个第一——第一支开放式证券投资信托计划；第一支限制性股票激励计划；第一支企业现金流资产证券化信托计划；第一个组合基金信托产品系列托付宝TOF等。    公司自2006年加入卓越央企、《财富》全球500强企业之一华润集团后，成为了华润七大战略业务单元之一华润金融控股旗下的骨干企业。</t>
  </si>
  <si>
    <t>www.crctrust.com</t>
  </si>
  <si>
    <t>深圳市博赢资产管理有限公司</t>
  </si>
  <si>
    <t>深圳市博赢资产管理有限公司成立于2007年8月1日，是一家从事投资管理和企业融资顾问服务公司，公司拥有良好的经营环境和高素质专业人才，公司管理团队全部来自证券、基金、银行、投行及专业证券研究机构，拥有丰厚的人脉资源和丰富的投资管理经验，使公司能为各类高端客户提供全方位，个性化的金融服务。自公司成立以来，坚持“以人为本、以客为盟、以德为魂”的经营理念，在融资服务和资金管理行业中稳扎稳打，稳健经营，坚持“与客户共赢”的企业发展战略，不断为客户创造价值。</t>
  </si>
  <si>
    <t>www.byzcgl.com</t>
  </si>
  <si>
    <t>www.yuanrong2008.com</t>
  </si>
  <si>
    <t>李峥</t>
  </si>
  <si>
    <t>叶鸿斌</t>
  </si>
  <si>
    <t>广东瑞天投资管理有限公司(简称“瑞天投资”)创立于2007年9月，注册资本2000万元。瑞天投资是一家独立的专业化投资管理公司，专门采纳传统的价值性投资与成长性投资双并重的投资策略，业务范围包括证券投资、投资管理和投资咨询等。公司投资团队由在中国资本市场拥有丰富经验和出色业绩表现的专业投资人士构成。</t>
  </si>
  <si>
    <t>刘曙峰</t>
  </si>
  <si>
    <t>公司主营：投资管理，资产管理，企业管理，市场营销策划，会务服务，展览展示服务。</t>
  </si>
  <si>
    <t>www.snowlightcapital.cn</t>
  </si>
  <si>
    <t>李勍</t>
  </si>
  <si>
    <t>华安基金管理有限公司成立于1998年6月4日，是中国证监会批准成立的首批基金管理公司之一，主营业务包括基金发起设立、基金管理和中国证监会批准的其他业务，注册资本1.5亿元人民币,上海电气(集团)总公司、上海国际信托有限公司、上海工业投资(集团)有限公司、上海锦江国际投资管理有限公司、国泰君安投资管理股份有限公司分别持有本公司20%的股权。</t>
  </si>
  <si>
    <t>www.ebasset.com</t>
  </si>
  <si>
    <t>www.howbuy.com</t>
  </si>
  <si>
    <t>www.dingsafund.com</t>
  </si>
  <si>
    <t>www.hczftz.com</t>
  </si>
  <si>
    <t>www.szpbhs.com</t>
  </si>
  <si>
    <t>www.syfunds.com</t>
  </si>
  <si>
    <t>广州汇腾投资管理有限公司</t>
  </si>
  <si>
    <t>北方国际信托股份有限公司</t>
  </si>
  <si>
    <t>徐立世</t>
  </si>
  <si>
    <t>北方国际信托股份有限公司前身为天津经济技术开发区信托投资公司，于1987年10月经中国人民银行天津分行批准成立。1994年更名为天津北方国际信托投资公司，2002年6月，完成与天津滨海信托投资有限公司合并，并改制为股份有限公司，公司名称变更为天津北方国际信托投资股份有限公司。2008年10月，经中国银监会批准公司名称变更为北方国际信托股份有限公司。</t>
  </si>
  <si>
    <t>www.nitic.cn</t>
  </si>
  <si>
    <t>公司主营：投资兴办实业(具体项目另行申报)；投资咨询、经济信息咨询(不含证券咨询及其它限制项目)；国内贸易(不含专营、专控、专卖商品)；经营进出口业务(法律、行政法规、国务院决定禁止的项目除外，限制的项目须取得许可后方可经营)。</t>
  </si>
  <si>
    <t>广东盈瀚投资有限公司</t>
  </si>
  <si>
    <t>方正东亚信托有限责任公司</t>
  </si>
  <si>
    <t>周全锋</t>
  </si>
  <si>
    <t>方正东亚信托有限责任公司，系经中国银监会于2010年1月23日批准重组成立的非银行金融机构。公司股东为北大方正集团有限公司、东亚银行有限公司和武汉经济发展投资(集团)有限公司。方正东亚信托的发展目标是立足于高科技与高成长型产业孵化、国家基础设施和地方重点工程建设、房地产和资本市场投融资等领域，为机构客户和个人高端客户提供一流理财和资产管理的专业化服务。方正东亚信托努力在短时间内达到中部地区信托行业领先水平和全国信托行业中上游水平，成为具有专业特色和核心竞争力的信托公司。</t>
  </si>
  <si>
    <t>www.fd-trust.com</t>
  </si>
  <si>
    <t>上海鲁芸投资合伙企业(有限合伙)</t>
  </si>
  <si>
    <t>国泰君安证券股份有限公司</t>
  </si>
  <si>
    <t>公司是国内规模最大、经营范围最广、机构分布最广、服务客户最多的证券公司之一、国内最早开展各类创新业务的券商之一。1993年首开资产管理业务，1995年最早在香港开办业务,2003年获准首批开展QFII业务，2007年首批获得QDII资格和金融期货业务资格，2008年率先获得直投资格与期货IB业务资格，2010年获融资融券业务资格。凭借全方位的业务创新、服务创新和管理创新,国泰君安证券成就了一系列市场第一。首创大A套小A模式完成近年国内最大并购案—上汽集团整体上市；主承销首个A+H同步发行项目；首倡量化投资理念和交易策略，推出国内首个对冲型集合理财产品；率先开展跨境业务，首家获批RQFII产品。2004-2011年，公司在《世界品牌实验室》中国500最具价值品牌评比中连年位居"中国券商品牌价值"榜首。2008-2012年，连续五年获得中国证监会券商分类A类AA级评价。2013年，公司在国际财经媒体Euromoney主办的‘2013年卓越奖’评选中荣获‘大中华地区最佳证券交易公司’。</t>
  </si>
  <si>
    <t>www.gtja.com</t>
  </si>
  <si>
    <t>宏源证券股份有限公司</t>
  </si>
  <si>
    <t>冯戎</t>
  </si>
  <si>
    <t>公司是中国第一家上市证券公司，是经中国证监会批准的全国性、综合类、创新类券商，全国首批保荐机构之一。截至2014年2月底，公司下辖北京承销保荐分公司、北京资产管理分公司两家分公司；全资拥有宏源期货有限公司、宏源汇富创业投资有限公司和宏源汇智投资有限公司三家子公司；在全国拥有119家证券营业部及上海、广西两家经纪业务分公司。未来，公司致力于成为持续创造价值的一流金融服务公司。</t>
  </si>
  <si>
    <t>www.hysec.com</t>
  </si>
  <si>
    <t>上海富灵投资管理有限公司成立至今约半年。公司现有员工9人 其中包括3人投研 3人交易 规划中的投研团队组成为：投资经理2人 研究员8人。公司成立至今发行了三期产品 管理资产的规模约为2亿 目标今年规模达到5亿。</t>
  </si>
  <si>
    <t>www.ciimc.com.cn</t>
  </si>
  <si>
    <t>www.jialunwh.com</t>
  </si>
  <si>
    <t>广东凯纳投资管理有限公司</t>
  </si>
  <si>
    <t>广东凯纳投资管理有限公司是广州量化交易先锋，是中国首期发行阳光量化期货私募基金的公司。公司的主要经验范围是期货资产管理(CTA)业务，主要的投资策略是量化交易，涉足统计套利，高频交易及其他数量化交易,在稳健的风险管理下实现全自动交易，整个交易过程完全由计算机控制。在此领域凯纳以稳定的资产增值领跑行业。</t>
  </si>
  <si>
    <t>www.knquant.com</t>
  </si>
  <si>
    <t>www.heph-am.com</t>
  </si>
  <si>
    <t>太和先机资产管理有限公司</t>
  </si>
  <si>
    <t>www.ppam.com.cn</t>
  </si>
  <si>
    <t>上海玺鸣投资管理有限公司</t>
  </si>
  <si>
    <t>上海玺鸣投资管理有限公司是一家定位于高端金融服务的专业资产管理公司，是在原三升投资的基础上引进战略投资者组建而成，业务涉及证券、期货投资、资产管理、企业融资、财务咨询等领域。公司注册资本人民币1000万元，拥有实力强劲的投研团队、严格的风控制度；具有出色的研判能力和为朋友获取绝对收益的能力！我们励志成为国内顶尖水平的高端私募资产管理公司。</t>
  </si>
  <si>
    <t>www.chxmtz.com</t>
  </si>
  <si>
    <t>宁波宁聚资产管理中心(有限合伙)</t>
  </si>
  <si>
    <t>深圳市旗隆投资管理有限公司</t>
  </si>
  <si>
    <t>www.khanfund.com</t>
  </si>
  <si>
    <t>赵惠蓉</t>
  </si>
  <si>
    <t>www.jfcta.com</t>
  </si>
  <si>
    <t>滨海天地(天津)投资管理有限公司</t>
  </si>
  <si>
    <t>www.binhaitiandi.com</t>
  </si>
  <si>
    <t>公司主营：受托资产管理、企业管理咨询、投资管理、投资咨询、股权投资(法律、行政法规和国务院规定需要前置审批的项目，取得相关审批后方可经营)，投资兴办实业(具体项目另行申报)。</t>
  </si>
  <si>
    <t>重庆市旗隆投资管理有限公司</t>
  </si>
  <si>
    <t>上海通金投资有限公司</t>
  </si>
  <si>
    <t>中国光大银行股份有限公司</t>
  </si>
  <si>
    <t>赵欢</t>
  </si>
  <si>
    <t>公司是经国务院批复并经人民银行批准设立的金融企业，为客户提供全面的商业银行产品与服务。截至2012年12月31日，公司资产总额2.28万亿元，负债总额2.16万亿元，全年实现营业收入599.16亿元，净利润236.2亿元。在英国《银行家》杂志2012年发布的按总资产排名的"世界1000家大银行"中，公司位列第80位。公司连续三年被评为"年度最具创新银行"，荣膺"CCTV中国年度品牌"。招牌业务"阳光理财"系列产品家喻户晓，是国内最具竞争优势的理财品牌之一，先后被评为"百姓最认可的理财品牌"、"最受欢迎的理财产品"；投行业务、企业年金、电子银行、资金结算等领域也创造了多项行业第一。在全球最大的综合性品牌资讯公司Interbrand发布的"2012最佳中国品牌价值排行榜"上，公司排名37位，品牌价值345亿元。</t>
  </si>
  <si>
    <t>www.cebbank.com</t>
  </si>
  <si>
    <t>中国对外经济贸易信托有限公司</t>
  </si>
  <si>
    <t>徐卫晖</t>
  </si>
  <si>
    <t>中国对外经济贸易信托有限公司是中化集团旗下从事信托业务的公司.2002年9月，外贸信托经中国人民银行批准重新登记，并获颁《信托机构法人许可证》，成为少数几家受中国银行业监督管理委员会直接监管的中央级信托公司之一。</t>
  </si>
  <si>
    <t>www.fotic.com.cn</t>
  </si>
  <si>
    <t>www.yitaifund.cn</t>
  </si>
  <si>
    <t>北京高溪资产管理有限公司</t>
  </si>
  <si>
    <t>北京高溪资产管理有限公司成立于2012年，注册资金1000万元，专业从事对冲基金管理业务，是一家致力于为高端客户提供专业资产管理和投资顾问服务的资产管理公司，目前主要管理阳光私募基金。公司秉承“专业、专注、诚信、卓越”的精神，专注于客户资产的绝对回报，规范运作、稳健发展，致力于成为中国资本市场最优秀的对冲基金管理公司之一。</t>
  </si>
  <si>
    <t>www.gaoxichina.com</t>
  </si>
  <si>
    <t>吴姚东</t>
  </si>
  <si>
    <t>博时基金管理有限公司成立于1998年7月13日，是中国内地首批成立的五家基金管理公司之一。博时基金公司的经营范围包括基金募集、基金销售、资产管理和中国证监会许可的其他业务，是一家为客户提供专业投资服务的资产管理机构。  "为国民创造财富"是博时的使命。博时基金公司的投资理念是"做投资价值的发现者"。我们的股票投资强调以内部研究为基础的基本面分析，持续挖掘业绩稳定增长、有核心竞争力、有成长潜力的上市公司。我们坚信股票的二级市场价格终将反映企业的内在价值，坚守对企业的深入把握这一获取收益、规避风险的根本方法。</t>
  </si>
  <si>
    <t>庞承金</t>
  </si>
  <si>
    <t>公司主营：企业投资管理咨询；企业投资信息咨询。</t>
  </si>
  <si>
    <t>www.yhxfund.com</t>
  </si>
  <si>
    <t>www.licai.com</t>
  </si>
  <si>
    <t>青溪资产管理(上海)有限公司</t>
  </si>
  <si>
    <t>常士杉</t>
  </si>
  <si>
    <t>www.kangzhuang.net.cn</t>
  </si>
  <si>
    <t>www.fortuneasset.com</t>
  </si>
  <si>
    <t>国投信托有限公司</t>
  </si>
  <si>
    <t>傅强</t>
  </si>
  <si>
    <t>国投信托有限公司是经中国人民银行总行批准设立的非银行金融机构，司目前主要开展信托、公司理财、固有财产投资等业务。公司以高端理财业务为核心，不断研发和创新信托产品，已建立起证券投资类信托、银行信贷资产类信托、黄金投资类信托等成熟产品体系，并成功尝试红酒投资信托、艺术品投资信托。公司与全球著名的资产管理机构瑞银集团(UBS AG)合资组建了国投瑞银基金管理有限公司，国投信托持有国投瑞银51%的股权。国投信托还参股了红塔证券、国投财务公司等金融机构。</t>
  </si>
  <si>
    <t>www.sdictrust.com.cn</t>
  </si>
  <si>
    <t>www.vline.cc</t>
  </si>
  <si>
    <t>上海喜世润投资管理有限公司</t>
  </si>
  <si>
    <t>www.everfortune.com.cn</t>
  </si>
  <si>
    <t>上海品石资产管理有限公司</t>
  </si>
  <si>
    <t>上海品石资产管理有限公司成立于2012年，注册资本1000万元，致力于为社会中、高资产人士提供优质的财富管理服务。公司位于上海对冲基金园区，专注于二级市场的量化交易和对冲交易，投资对象包括股票/股指期货/商品期货。公司团队核心成员来自证券、银行、基金等行业，在国内外金融量化投资领域有着长期实践经验和卓越投资业绩。通过发行阳光私募基金和专户理财产品，我们力争成为中国本土最专业的对冲基金公司。</t>
  </si>
  <si>
    <t>www.prince-capital.com.cn</t>
  </si>
  <si>
    <t>无锡聚商资产管理有限公司</t>
  </si>
  <si>
    <t>无锡聚商资产管理有限公司(聚商投资)致力于为国内高净值人士提供专业的期货资产管理服务，专注的投资领域为国内商品期货交易、股指期货交易的自营及委托交易经营业务。</t>
  </si>
  <si>
    <t>www.jushangtz.com</t>
  </si>
  <si>
    <t>俞善民</t>
  </si>
  <si>
    <t>无锡智慧投资有限公司(Wuxi Wisdom Investment Co.，Ltd)成立于2001年，注册资本人民币2000万元。公司专注于投资大陆、香港地区优质上市公司股票及商品、股指期货等金融衍生品，在过去的几年中取得了不俗的业绩。目前公司正处在蓬勃发展期，业务遍及全国重要城市，是一家服务于高端客户的专业资产管理公司。公司目标：专业诚信、管理规范、运作高效、风险控制得当、投资视野国际化，以优质、高效的投资增值能力服务于股东和客户。</t>
  </si>
  <si>
    <t>www.wuxizh.com</t>
  </si>
  <si>
    <t>上海言起投资管理咨询有限公司</t>
  </si>
  <si>
    <t>魏先华</t>
  </si>
  <si>
    <t>上海煌昱投资有限公司</t>
  </si>
  <si>
    <t>上海懋良投资管理合伙企业(有限合伙)</t>
  </si>
  <si>
    <t>懋良投资是一家从事量化投资的专业投资机构。企业主要合伙人都具有十年以上股票、期货投资经验。投资团队由多位五星级私募基金经理、券商研究所首席研究员、证券软件公司核心技术人员、数学专家、物理学专家、自动控制专家等组成。企业采用全量化全自动交易，交易过程中没有人为干预。企业与海证期货有限公司达成战略合作关系，利用海证期货的程序化交易平台，开发和运行量化交易策略。企业以管理自有资金为主，兼管专户及发行私募基金产品</t>
  </si>
  <si>
    <t>www.maolianginvest.com</t>
  </si>
  <si>
    <t>西藏信托有限公司</t>
  </si>
  <si>
    <t>查松</t>
  </si>
  <si>
    <t>西藏信托成立于1991年，是一家有近20年金融从业经验的国有独资非银行金融机构。公司先后经历6次信托业的清理整顿和重新登记，以稳健经营著称。公司资产主要为现金或高流动性的证券形态，无银行负债，资产质量优良，过去10年保持了持续赢利。公司致力于资产管理，在债券交易、股票投资以及衍生品交易上有成熟团队和较长时间的运作经验。公司管理客户资产的信托产品涉及证券抵押融资、证券二级市场、结构化融资、PE直接投资、QDII海外市场交易等多个领域，以资本市场为主要方向，并拟逐渐介入房地产、资源等领域。　　公司注册地在拉萨，并在北京、成都等地设立了联络处，组织机构完善、人员配置精干。</t>
  </si>
  <si>
    <t>www.tibet-trust.com</t>
  </si>
  <si>
    <t>深圳市赢远投资管理有限公司</t>
  </si>
  <si>
    <t>济南百仕旺投资咨询有限公司</t>
  </si>
  <si>
    <t>广州市康腾投资管理有限公司</t>
  </si>
  <si>
    <t>www.quantaim.com</t>
  </si>
  <si>
    <t>深圳胡桃里财富管理有限公司</t>
  </si>
  <si>
    <t>中国银行股份有限公司</t>
  </si>
  <si>
    <t>陈四清</t>
  </si>
  <si>
    <t>公司是中国国际化和多元化程度最高的银行，在中国内地、香港、澳门、台湾及37个国家为客户提供全面的金融服务。主要经营商业银行业务，包括公司金融业务、个人金融业务和金融市场业务，并通过全资子公司中银国际控股有限公司开展投资银行业务，通过全资子公司中银集团保险有限公司及中银保险有限公司经营保险业务，通过全资子公司中银集团投资有限公司经营直接投资和投资管理业务，通过控股中银基金管理有限公司经营基金管理业务，通过全资子公司中银航空租赁私人有限公司经营飞机租赁业务。公司先后在香港联交所和上海证券交易所成功挂牌上市，成为国内首家“A+H”发行上市的中国商业银行。2013年，公司再次入选全球系统重要性银行，成为新兴市场经济体中唯一连续3年入选的金融机构。在一百多年的发展历程中，公司始终秉承追求卓越的精神，将爱国爱民作为办行之魂，将诚信至上作为立行之本，将改革创新作为强行之路，将以人为本作为兴行之基，树立了卓越的品牌形象，得到了业界和客户的广泛认可和赞誉。面对新的历史机遇，公司将积极承担社会责任，努力做最好的银行，为实现中华民族伟大复兴的中国梦做出新的更大贡献。</t>
  </si>
  <si>
    <t>www.boc.cn</t>
  </si>
  <si>
    <t>公司主营：一般经营项目:自有资金投资管理及咨询服务；市场营销策划；市场研究策划；企业管理策划；商务咨询；投资与资本运营策划；财务与企业顾问；高新技术交流；信息咨询与服务。</t>
  </si>
  <si>
    <t>杭州龙旗科技有限公司</t>
  </si>
  <si>
    <t>公司主营：一般经营项目：金融领域应用软硬件、电子芯片的开发及服务外包；金融信息工程技术开发、技术咨询及成果转让；投资管理。</t>
  </si>
  <si>
    <t>www.sci-inv.com</t>
  </si>
  <si>
    <t>华创证券有限责任公司</t>
  </si>
  <si>
    <t>吴亚秋</t>
  </si>
  <si>
    <t>华创证券有限责任公司于2002年1月经中国证监会证监机构字[2002]6号文批准成立，经营范围为证券经纪，证券投资咨询，证券投资基金销售，证券自营，与证券交易、证券投资活动有关的财务顾问。华创证券成立以来，抓住机遇低成本扩张，业务规模和机构数量快速增长，形成了立足贵州，网点分布北京、上海、深圳、四川、江苏等地的业务发展格局。公司不断强化基础管理，严格规范经营，资产质量和财务状况良好，2005年成为全国第一批规范类证券公司，2009年、2010年在中国证监会券商分类监管年度评级中被评为A类A级。</t>
  </si>
  <si>
    <t>www.hczq.com</t>
  </si>
  <si>
    <t>李灏澄</t>
  </si>
  <si>
    <t>公司主营：投资管理；投资咨询；以自有资金对高新技术行业进行投资；企业管理咨询；物业管理；房屋租赁；商务信息咨询。</t>
  </si>
  <si>
    <t>上海博润投资管理有限公司</t>
  </si>
  <si>
    <t>博润投资成立于2001年8月，是由一批在北美金融领域工作多年的精英联合国内数家民营产业巨头共同创办的富有北美特色的金融服务公司。致力于为中国最优秀的民营企业提供私募融资、海外上市、跨国并购、资产管理、私募股权投资等高端金融服务。</t>
  </si>
  <si>
    <t>www.broadresources.com</t>
  </si>
  <si>
    <t>勇于承担与奉献：长期而言，你为社会做出多少贡献，社会就会给你多少回报。把社会、投资者、投资对象、合作伙伴、同事放在我们的前面，始终坚信，正确的不断的付出，终将获得认可与回报。    勤于学习与创新：永不停歇的学习，更新知识，跟上社会变化，前瞻未来。    诚信：诚实、正直、守信、坦荡。    勤勉：乐观、执着、专业、合作。</t>
  </si>
  <si>
    <t>北京格雷资产管理中心(有限合伙)</t>
  </si>
  <si>
    <t>北京格雷投资管理有限公司(原北京诺亚方舟投资基金)成立于2007年，主要投资于在A股、B股、港股和美国股市中的中资企业。公司拥有多年证券和实业投资经验的专业投资管理团队，立足“买股票就是买企业股权”的商业本质，在中国资本市场长期践行价值投资，以优异的投资业绩受到广泛的认可和尊重。本公司本着“专业，独立”的工作态度和“追求卓越”的工作精神，致力于打造中国领先的投资管理机构，为客户资产实现长期的可持续增值。</t>
  </si>
  <si>
    <t>山东省国际信托有限公司</t>
  </si>
  <si>
    <t>相开进</t>
  </si>
  <si>
    <t>山东省国际信托有限公司是经中国人民银行和山东省人民政府批准设立的非银行金融机构。山东信托自成立以来，在财富管理业务、证券投资基金业务、投资银行业务和国际金融业务等方面进行了卓有成效的开拓。特别是2007年中国银监会实施信托“新两规”以来，山东信托信托业务，特别是面向一般社会投资人的集合信托业务快速发展，产业信托、证券信托的规模和效益在全国信托行业中位居前列，享有良好的声誉。2010年山东信托发行信托产品1176.70亿元，投资领域涉及产业、证券、城市基础设施、房地产、服务业等，在公司自身发展的同时，也为国民经济和社会发展做出了自己的贡献。</t>
  </si>
  <si>
    <t>www.sitic.com.cn</t>
  </si>
  <si>
    <t>上海健峰资产管理有限公司</t>
  </si>
  <si>
    <t>上海健峰资产管理有限公司，成立于2011年5月，注册资本3000万元人民币。是由中国期货市场第一批从业者及职业投资人合作发起，专注于为高净值账户提供投资管理及咨询服务的专业资产管理公司。公司资产管理投资范围覆盖国内外期货、证券、外汇等多个市场，用全球化的视野系统性地把握市场脉搏，捕捉市场机会。通过多市场、多品种、多周期的风险分散型趋势交易，以及多策略叠加组合的对冲交易模式，优化投资效率，对冲市场风险，以确保资产的长期稳健回报。公司秉承“立足基本面研究、顺应趋势、量化交易”的核心投资理念，以“诚信、专业”为立足之本，力争成为业内卓越的衍生品对冲基金。</t>
  </si>
  <si>
    <t>www.jfasset.com</t>
  </si>
  <si>
    <t>深圳市森瑞投资管理有限公司</t>
  </si>
  <si>
    <t>公司主营：投资兴办实业(具体项目另行申报)；国内商业、物资供销业(不含专营、专控、专卖商品)；货物及技术进出口(法律、行政法规禁止的项目除外，法律、行政法规限制的项目须取得许可后方可经营)；投资咨询、投资信息咨询(以上均不含限制项目)。</t>
  </si>
  <si>
    <t>过振华</t>
  </si>
  <si>
    <t>申万菱信基金管理有限公司(SWS MU Fund Management Co., Ltd)是由国内大型综合类券商申银万国证券股份有限公司(Shenyin &amp; Wanguo Securities Co.,Ltd.)和三菱UFJ信托银行株式会社（Mitsubishi UFJ Trust and Banking Corporation）共同发起设立的一家中外合资基金管理公司。公司成立于2004年1月15日，注册地在中国上海，作为中外合资金融领域合作的结晶，申万菱信立足于"以客为先，创新求变，专业管理，业绩至上"的经营理念，以负责的态度、高效的管理、专业的服务，全力为投资者提供丰厚的投资回报。</t>
  </si>
  <si>
    <t>www.swsmu.com</t>
  </si>
  <si>
    <t>www.gd-henson.com</t>
  </si>
  <si>
    <t>北京星探联合投资管理有限公司</t>
  </si>
  <si>
    <t>www.ginkgo.net.cn</t>
  </si>
  <si>
    <t>广东汇谷投资有限公司(以下简称“汇谷”)成立于2012年7月，注册资本1000万元，是一家以资产管 理为主业的专业投资机构。公司的核心投研人员均出自资本市场上以投资见长的广发系，从业年限均超过12 年，经历过市场的两轮牛熊转换。</t>
  </si>
  <si>
    <t>深圳市融智投资顾问有限责任公司，成立于2004年，注册资金1000万元，是一家专注于提供私募基金信息、私募基金评级的第三方机构及私募基金销售服务商。   公司以人为本，拥有一支朝气蓬勃、有卓识、具有丰富经验的研究团队。公司作为独立的第三方私募评级机构，专注于私募特别是阳光私募产品的研究，收集了全国最齐全的私募产品，以客观、科学、专业的态度进行评级，保证评级结果的真实性、客观性、权威性。   公司通过三年多来对全国发行的阳光私募产品进行评级，从中不断精心挑选优秀的私募产品，为投资人建立最优的私募基金投资组合，同时对私募进行持续监督，保证其诚信经营，维护投资者的利益。   公司依托自身的评级和研究优势，发行的产品“融智私募基金组合宝1期集合资金信托计划”(FOF)，具有组合投资、分散风险、双重优选、绝对收益的特点。   公司建立了一套成熟高效的风险控制、研究支持、运作保障、市场拓展和客户服务体系，为公司投资管理运作提供了强大的支持。</t>
  </si>
  <si>
    <t>公司主要经营投资管理，资产管理，商务信息咨询、投资管理咨询(以上咨询均除经纪)。 【经营项目涉及行政许可的，凭许可证件经营】</t>
  </si>
  <si>
    <t>www.ruiyuefortune.com.cn</t>
  </si>
  <si>
    <t>叶世真</t>
  </si>
  <si>
    <t>公司主营：投资管理、实业投资、财务管理。</t>
  </si>
  <si>
    <t>上海景林资产管理有限公司</t>
  </si>
  <si>
    <t>景林资产管理有限公司是一家以投资境内外上市公司和拟上市公司股权为主的资产管理公司。景林资产管理香港有限公司持有香港证监会发出的资产管理牌照(第九类)。景林资产现管理金色中国基金、金色中国加强基金等国际基金、深国投景林稳健、深国投景林丰收等国内信托投资计划，以及进行私募股权投资管理。景林管理的基金有优秀的长期业绩。在对冲基金领域，景林所管理的金色中国基金从2004年7月成立至2010年12月底的6年多期间，金色中国基金累计净收益率632.75%，每年复合净收益率35.85%(扣除所有费用)。同期的摩根士丹利资本国际中国投资指数年化收益率为每年18.26%，香港恒生国企指数的年化收益率为每年18.16%。</t>
  </si>
  <si>
    <t>赵学军</t>
  </si>
  <si>
    <t>1999年3月，嘉实基金经中国证监会批准成立，并于2005年6月成为合资基金管理公司，目前嘉实的股东为中诚信托有限责任公司、立信投资有限责任公司与德意志资产管理公司。嘉实拥有证券投资基金设立与管理、全国社保基金投资管理人、企业年金投资管理人、基金公司开展境外证券投资管理业务和基金管理公司特定客户资产管理业务资格。</t>
  </si>
  <si>
    <t>www.jsfund.cn</t>
  </si>
  <si>
    <t>靳淑英</t>
  </si>
  <si>
    <t>国信证券股份有限公司</t>
  </si>
  <si>
    <t>陈鸿桥</t>
  </si>
  <si>
    <t>公司是全国性大型综合类证券公司。公司各项业务市场地位和竞争优势突出。经纪业务自2008年以来，股票基金交易额连续四年稳居行业第三，2011年代理买卖证券业务净收入排名行业第二；投资银行业务主承销家数2006-2009年连续四年排名行业第一，2010年排名行业第二，是当年主承销家数、主承销金额同时进入行业前十的两家券商之一，2011年项目主承销家数排名行业前二、主承销金额排名行业第一(联合保荐按平均数计算)；研究业务2005-2011年连续在《新财富》“最佳分析师”评选中获得“最具影响力研究机构”称号，共90多人次获得“最佳分析师”奖项。在中国证券业协会主持的全国证券公司经营业绩排名中，国信证券近三年的总资产、净资产、净资本、营业收入、净利润、代理买卖证券业务净收入、承销保荐业务项目发行家数等主要指标均进入行业前十。</t>
  </si>
  <si>
    <t>www.guosen.com.cn</t>
  </si>
  <si>
    <t>上海盛宇股权投资中心(有限合伙)</t>
  </si>
  <si>
    <t>www.sharewin-sh.com</t>
  </si>
  <si>
    <t>www.one-up-china.com</t>
  </si>
  <si>
    <t>上海易正朗投资管理有限公司</t>
  </si>
  <si>
    <t>上海易正朗投资管理有限公司是从事复合式资产管理业务，向客户提供涉及股票、期货、债券等产品的资产管理公司，总部设在上海，业务辐射全国。公司始终倾力打造以研究为基础，以客户网络为资源的核心竞争力。公司管理人员均较早投身于中国资本市场，拥有超过6年的期货、股票、债券市场的投资和资产管理经历，积累了深厚的资源和运营经验。</t>
  </si>
  <si>
    <t>www.yizhenglang.cn</t>
  </si>
  <si>
    <t>五矿证券有限公司</t>
  </si>
  <si>
    <t>张永衡</t>
  </si>
  <si>
    <t>五矿证券有限公司(以下简称五矿证券)成立于2000年8月，总部设在深圳，是深圳首批荣获规范类券商资格的证券公司。前身为深圳市金牛证券经纪有限责任公司。2004年4月28日，经中国证监会批准，中国五矿集团成为公司控股股东，并正式更名为五矿证券。控股股东中国五矿集团公司成立于1950年，是由黑色金属、有色金属、金融、房地产、物流五大业务板块构成的全球化经营企业集团。1992年中国五矿集团公司被国务院确定为全国首批55家企业集团试点和7家国有资产授权经营单位之一。1999年，中国五矿集团公司被列入由中央管理的44家国有重要骨干企业。2007年，在中央企业业绩考核中，中国五矿评为A级。2008年，中国五矿总经营额为277亿美元，营业收入1809亿元，利润达到71亿元人民币，位居世界500强企业第331位。</t>
  </si>
  <si>
    <t>www.wkzq.com.cn</t>
  </si>
  <si>
    <t>上海古木投资管理有限公司</t>
  </si>
  <si>
    <t>公司主营：投资管理，资产管理，企业兼并，实业投资，投资咨询，商务信息咨询，企业管理咨询(以上咨询均除经纪)，市场营销策划。</t>
  </si>
  <si>
    <t>www.goomoo.com.cn</t>
  </si>
  <si>
    <t>广东中科招商创业投资管理有限责任公司</t>
  </si>
  <si>
    <t>广东中科招商创业投资管理有限责任公司是一家专业的创业投资机构，主营：受创业投资公司委托经营其创业资本；进行项目选择及管理。</t>
  </si>
  <si>
    <t>www.gdcsm.com</t>
  </si>
  <si>
    <t>浙江天堂硅谷资产管理集团有限公司</t>
  </si>
  <si>
    <t>吉清</t>
  </si>
  <si>
    <t>浙江天堂硅谷创业集团有限公司是2000年11月11日由省政府牵头组建的一家专门从事创业投资的企业，在经历了将近十年之久的创投之路实践和探索后，现已发展成为省内最大、国内知名的专业从事私募股权基金管理的投资机构，注册资本2亿元人民币。公司现由九个股东组成，为国内知名企业和公司高级管理人。截止2009年8月，公司已发起设立创业投资基金17只，控股及参股企业30家(其中9家已上市，另有4家将于近期申请上市)，管理资产超过30亿人民币。2010年4月29日，浙江天堂硅谷创业集团有限公司获批更名为浙江天堂硅谷股权投资管理集团有限公司。经浙江省工商局审核批准，自2013年1月25日起，浙江天堂硅谷股权投资管理集团有限公司正式更名为浙江天堂硅谷资产管理集团有限公司。</t>
  </si>
  <si>
    <t>www.ttgg.com.cn</t>
  </si>
  <si>
    <t>www.pinxinfund.com</t>
  </si>
  <si>
    <t>上海善翔资本投资管理合伙企业(有限合伙)</t>
  </si>
  <si>
    <t>www.xhtcapital.com</t>
  </si>
  <si>
    <t>www.gblcapital.com</t>
  </si>
  <si>
    <t>上海重阳战略投资有限公司</t>
  </si>
  <si>
    <t>公司主营：实业投资，投资管理，资产管理，创业投资，股权投资，股权投资管理，投资咨询，财务咨询(除代理记账)，商务咨询，企业管理咨询。</t>
  </si>
  <si>
    <t>www.chongyang.net/web/Default.aspx</t>
  </si>
  <si>
    <t>深圳市玛雅星海投资咨询有限公司</t>
  </si>
  <si>
    <t>www.myxhtz.com</t>
  </si>
  <si>
    <t>敦和资产管理有限公司</t>
  </si>
  <si>
    <t>张志洲</t>
  </si>
  <si>
    <t>www.dunhefund.com</t>
  </si>
  <si>
    <t>东航金控有限责任公司</t>
  </si>
  <si>
    <t>肖顺喜</t>
  </si>
  <si>
    <t>www.kiiik.com</t>
  </si>
  <si>
    <t>广东鼎祥赢瑞资产管理有限公司</t>
  </si>
  <si>
    <t>广东猎豹投资有限公司注册资本1000万元，实收资本1000万元，公司注册地址位于广东省广州市越秀区华乐路53号1909房，并于佛山市顺德区清晖路设立了广东猎豹投资有限公司顺德分公司。       公司专注于证券投资及投资咨询服务业务，拥有雄厚专业知识背景及经验丰富的投研团队，团队成员主要来自于基金、证券及期货市场的资深专业人士，对中国资本市场的运作有着比较深刻的理解。我们将致力于以绝对收益为目标，为客户提供优质的投资咨询服务，在尽可能确保客户本金安全的前提下，为客户最大化创造价值，使广大投资者获得稳定、可持续的盈利机会。“广东猎豹资产管理有限公司”更名为“广东鼎祥赢瑞资产管理有限公司”。变更日期为2014年1月21日</t>
  </si>
  <si>
    <t>上海艾革瑞投资管理有限公司</t>
  </si>
  <si>
    <t>上海艾革瑞投资管理有限公司成立于2013年，是一家专业从事量化投资的资产管理公司。创始团队成员具有多年的证券期货投资、金融工程研究和IT项目开发经验。公司致力于量化投资策略的开发和量化对冲基金的管理，为高净值客户提供各种类型的理财产品与服务。目前，公司专注于股指及商品期货程序化交易、Alpha期现量化套利、固定收益类产品等投资领域。</t>
  </si>
  <si>
    <t>www.agr-inv.com</t>
  </si>
  <si>
    <t>上海度库资产管理合伙企业(有限合伙)</t>
  </si>
  <si>
    <t>上海弈泰资产管理有限公司</t>
  </si>
  <si>
    <t>弈泰量投2012年成立于上海，由在国内外金融量化投资领域有着长期实践经验和卓越投资业绩的管理团队共同创建。公司专注于量化投资的理念和模式，借助强大的数据挖掘、统计分析和软件开发能力，构建了以“投资策略数量化，交易过程自动化”为核心、覆盖全市场、多品种的量化资产管理平台，在国内外金融和商品市场建立了持久稳健的业绩记录。</t>
  </si>
  <si>
    <t>www.etigerfund.cn</t>
  </si>
  <si>
    <t>上海祥熙投资管理事务所</t>
  </si>
  <si>
    <t>上海极元财富投资管理有限公司</t>
  </si>
  <si>
    <t>www.jymoney.com</t>
  </si>
  <si>
    <t>上海睿福投资管理有限公司</t>
  </si>
  <si>
    <t>张树忠</t>
  </si>
  <si>
    <t>大成基金管理有限公司(以下简称“公司”)成立于1999年4月12日，是中国首批获准成立的老十家基金管理公司之一。公司总部设在广东省深圳市，主要业务是公募基金的募集和管理，还具有全国社保基金投资管理业务资格、特定客户资产管理和QDII业务资格。经过十多年的稳健发展，公司形成了强大稳固的综合实力，一直稳居前十大基金公司行列。公司旗下基金产品齐全、风格多样，构建了涵盖货币市场基金、债券型基金、混合型基金、股票型基金和指数型基金的完备产品线。</t>
  </si>
  <si>
    <t>蒋星</t>
  </si>
  <si>
    <t>公司主营：投资咨询，投资管理咨询服务，(涉及行政许可的，凭许可证经营)。</t>
  </si>
  <si>
    <t>www.jingfund.com</t>
  </si>
  <si>
    <t>深圳盈舞投资管理有限公司</t>
  </si>
  <si>
    <t>www.yingwufund.com</t>
  </si>
  <si>
    <t>阮杰</t>
  </si>
  <si>
    <t>陕西金辉投资管理有限公司，成立于2007年，以阮杰董事长为核心领导，吸收了各方专业人士，组成了强大的专家团队。企业秉承“专业、高效、精准、领先”的经营理念，致力于资本市场的金融衍生品投资，主要包括股指期货投资；ETF基金投资；阳光私募基金投资。力求在风险投资中稳健经营，不断创新，挖掘投资产品的内在价值，为合伙人实现最大投资收益。</t>
  </si>
  <si>
    <t>www.sxjhtz.net</t>
  </si>
  <si>
    <t>东方证券股份有限公司</t>
  </si>
  <si>
    <t>金文忠</t>
  </si>
  <si>
    <t>公司是一家经中国证券监督管理委员会批准的综合类证券公司，资产质量优良，业务品种齐全，涵盖了证券承销、自营买卖、交易代理、投资咨询、财务顾问、企业并购、基金和资产管理等众多领域。公司以上海为总部所在地，在上海、北京、天津、长春、沈阳、抚顺、成都、武汉、长沙、南京、苏州、杭州、广州、深圳、汕头、南宁、桂林、北海、济南、福州、合肥等22个城市设有几十个分支机构，形成了依托上海、立足中心城市、辐射全国的大型证券公司的经营网络。公司先后荣获"2008年度记帐式国债承销进步奖"、上海金融系统世博工作优秀组织奖"、全国模范劳动关系和谐企业"称号、上海金融创新成果三等奖。公司将以创新促发展，迈向一流券商行列，发展成为一家具有一流综合竞争力的证券公司。</t>
  </si>
  <si>
    <t>www.dfzq.com.cn</t>
  </si>
  <si>
    <t>深圳市中期投资管理有限公司</t>
  </si>
  <si>
    <t>广州证券创新投资管理有限公司</t>
  </si>
  <si>
    <t>韩世坤</t>
  </si>
  <si>
    <t>广州证券创新投资管理有限公司成立于2012年12月27日，是广州证券下设的直投子公司。</t>
  </si>
  <si>
    <t>www.gzs.com.cn</t>
  </si>
  <si>
    <t>公司主营：实业项目投资及管理(具体项目另报)；受托资产管理、投资咨询。</t>
  </si>
  <si>
    <t>xueqiu.com</t>
  </si>
  <si>
    <t>上海致畅投资管理有限公司</t>
  </si>
  <si>
    <t>公司主营：投资管理，实业投资，资产管理，投资信息咨询(除经纪)，建材、装饰材料、机电设备、仪器仪表、电子产品、金属材料、橡胶制品、五金交电、日用百货批发、零售，食用农产品(不含生猪产品)销售。</t>
  </si>
  <si>
    <t>上海庸恳资产管理有限公司</t>
  </si>
  <si>
    <t>www.yk-ing.com</t>
  </si>
  <si>
    <t>深圳市潮汇投资管理有限公司</t>
  </si>
  <si>
    <t>www.chaohuifund.com</t>
  </si>
  <si>
    <t>深圳市盛海投资管理有限公司</t>
  </si>
  <si>
    <t>公司主营：投资信息咨询(不含金融、证劵、期货)、项目投资咨询、企业营销策划咨询、企业信用管理咨询、市场调研、房地产投资咨询、房地产营销策划咨询、投资管理、资产管理(国有资产除外)、货物进出口、技术进出口。(以上经营范围国家法律法规规定限制的除外，需许可证的凭许可证在有效期内经营)。</t>
  </si>
  <si>
    <t>www.sunraininvestment.com</t>
  </si>
  <si>
    <t>深圳市宏禾投资管理有限公司</t>
  </si>
  <si>
    <t>www.honghefund.com</t>
  </si>
  <si>
    <t>上海赢华投资管理有限公司</t>
  </si>
  <si>
    <t>公司主营：投资管理，投资咨询，创业投资，资产管理，实业投资，企业管理，企业管理咨询。【依法须经批准的项目，经相关部门批准后方可开展经营活动】</t>
  </si>
  <si>
    <t>上海天迪资产管理有限公司</t>
  </si>
  <si>
    <t>公司主营：资产管理，企业资产重组、收购、兼并，企业管理咨询、投资咨询(以上咨询除经纪)，财务咨询(不得从事代理记账)，证券咨询(不得从事金融、证券、保险业务)，实业投资，从事技术的进出口业务。【经营项目涉及行政许可的，凭许可证件经营】</t>
  </si>
  <si>
    <t>顺时国际投资管理(北京)有限公司</t>
  </si>
  <si>
    <t>www.timewise.com.cn</t>
  </si>
  <si>
    <t>深圳前海赢华基金管理合伙企业(有限合伙)</t>
  </si>
  <si>
    <t>公司主营：受托管理股权投资基金；投资管理(不含限制项目)；受托资产管理；股权投资；对未上市企业进行股权投资；开展股权投资和企业上市咨询业务；投资咨询(不含限制项目)；经济信息咨询(不含限制项目)；企业管理咨询(不含限制项目)。(不得以任何方式公开募集和发行基金，法律、行政法规、国务院决定禁止的项目除外，限制的项目须取得许可后方可经营)^</t>
  </si>
  <si>
    <t>珠海凡旭投资管理有限公司</t>
  </si>
  <si>
    <t>珠海凡旭投资管理有限公司是由国内知名实战型期货操盘手凡承先生发起创办， 并担任投资总监，公司主要从事期货资产管理、证券资产管理以及其它金融衍生品资产配置管理、金融行业专业投资咨询等业务。</t>
  </si>
  <si>
    <t>fanxutz.com</t>
  </si>
  <si>
    <t>辽宁华邦投资有限公司</t>
  </si>
  <si>
    <t>www.ln-hb.com</t>
  </si>
  <si>
    <t>宁波鼎锋海川投资管理中心(有限合伙)</t>
  </si>
  <si>
    <t>深圳市北斗祥云资产管理有限公司</t>
  </si>
  <si>
    <t>北京北方晶技投资咨询有限公司</t>
  </si>
  <si>
    <t>北京北方晶技投资咨询有限公司为南方工业资产管理有限责任公司的全资子公司。</t>
  </si>
  <si>
    <t>江海证券有限公司</t>
  </si>
  <si>
    <t>董力臣</t>
  </si>
  <si>
    <t>江海证券有限公司(以下简称公司或本公司)，原名江海证券经纪有限责任公司，成立于2003年12 月，系经中国证券监督管理委员会证监机构字[2003]240 号文件《关于同意江海证券经纪有限责任公司开业的批复》批准，由原哈尔滨市国际信托投资公司证券营业部、哈尔滨市财政证券公司、哈尔滨市证券交易中心重组设立。经辽宁天健会计师事务所有限公司辽天证验字(2003)403 号验资报告验证。2009 年6 月16 日，经哈尔滨市工商行政管理局(哈)内资核准号2301000906160006 号《准予变更登记通知书》核准，公司名称变更为江海证券有限公司。2009 年6 月18 日，公司取得了换发的注册号为230100100019556 的企业法人营业执照</t>
  </si>
  <si>
    <t>www.jhzq.com.cn</t>
  </si>
  <si>
    <t>北京拙朴敦行投资管理顾问有限责任公司</t>
  </si>
  <si>
    <t>公司主营：投资管理，实业投资，投资咨询(除金融证券)，商务咨询。</t>
  </si>
  <si>
    <t>www.wetogether.cn</t>
  </si>
  <si>
    <t>宁波东来方元投资管理合伙企业(有限合伙)</t>
  </si>
  <si>
    <t>知金资产管理(上海)有限公司</t>
  </si>
  <si>
    <t>杭州阿超投资管理有限公司</t>
  </si>
  <si>
    <t>广东兴富投资管理有限公司</t>
  </si>
  <si>
    <t>江苏远见资本管理有限公司</t>
  </si>
  <si>
    <t>公司主营：对工业、农业、商业、高科技产业、矿业的投资；投资管理(不含吸收存款、发放贷款、证券、期货及其他金融业务)；企业管理咨询；企业形象策划。</t>
  </si>
  <si>
    <t>杭州峥战投资管理有限公司</t>
  </si>
  <si>
    <t>公司主营：股权投资基金管理，资产管理，投资管理，投资咨询。【企业经营涉及行政许可的，凭许可证件经营】</t>
  </si>
  <si>
    <t>北京凯世富乐投资有限公司</t>
  </si>
  <si>
    <t>www.xinchengreli.com</t>
  </si>
  <si>
    <t>上饶市新隆盛投资管理有限公司</t>
  </si>
  <si>
    <t>www.gd4xiang.com</t>
  </si>
  <si>
    <t>宁波悦方淂投资管理有限公司</t>
  </si>
  <si>
    <t>上海资财股权投资基金管理有限公司，公司主营为：资产管理、投资管理、投资咨询等资产运作业务，主要投资方向为国内A股市场。</t>
  </si>
  <si>
    <t>www.zici31.com</t>
  </si>
  <si>
    <t>深圳市晋亨资本投资管理有限责任公司</t>
  </si>
  <si>
    <t>北京隆昌恒泰科技投资管理有限责任公司</t>
  </si>
  <si>
    <t>深圳市盛鼎财富有限公司</t>
  </si>
  <si>
    <t>无锡魔方宏元资产管理有限责任公司</t>
  </si>
  <si>
    <t>深圳市前海进化论资产管理有限公司</t>
  </si>
  <si>
    <t>广州天策软件科技有限公司</t>
  </si>
  <si>
    <t>www.braintrustamc.com</t>
  </si>
  <si>
    <t>深圳温莎资本管理有限公司</t>
  </si>
  <si>
    <t>上海诚铭投资管理有限公司</t>
  </si>
  <si>
    <t>深圳市红动云上投资管理有限公司</t>
  </si>
  <si>
    <t>南宁斯潘投资管理有限公司</t>
  </si>
  <si>
    <t>深圳市金海龟资产管理有限公司</t>
  </si>
  <si>
    <t>北京天首投资管理有限公司</t>
  </si>
  <si>
    <t>熵一资产管理(上海)有限公司</t>
  </si>
  <si>
    <t>谢东海</t>
  </si>
  <si>
    <t>公司主营：资产管理，投资管理，投资咨询，商务咨询，财务咨询(不得从事代理记账)，企业管理咨询，创业投资，企业形象策划，实业投资。</t>
  </si>
  <si>
    <t>李捷腾</t>
  </si>
  <si>
    <t>www.yintianfund.com</t>
  </si>
  <si>
    <t>中国银河投资管理有限公司</t>
  </si>
  <si>
    <t>中国银河投资管理有限公司成立于2000年8月22日，前身为中国银河证券有限责任公司。2005年6月，经国务院批准，银河证券在出售证券经纪和投资银行业务及相关资产后，更名为中国银河投资管理有限公司。2007年5月30日，国家工商总局正式换发了公司的营业执照。 根据国家工商总局核准，公司的经营范围是投资业务、资产管理。股东是财政部，性质是国有独资，注册资本金为45亿元。</t>
  </si>
  <si>
    <t>www.china-galaxy-inv.com</t>
  </si>
  <si>
    <t>中海外钜融资产管理有限公司</t>
  </si>
  <si>
    <t>www.jurongcap.com</t>
  </si>
  <si>
    <t>广州论德投资管理有限公司</t>
  </si>
  <si>
    <t>上海杰询投资管理有限公司</t>
  </si>
  <si>
    <t>www.588qh.com</t>
  </si>
  <si>
    <t>浙江金企鹅投资管理有限公司</t>
  </si>
  <si>
    <t>宁波冠瑜投资管理有限公司</t>
  </si>
  <si>
    <t>公司主营：1、对工业、农业、房地产、高科技产业、教育业的投资；2、投资咨询(不含证券、期货及其他金融业务)；3、企业管理咨询；4、商务代理、中介、信息咨询服务；5、酒店管理。</t>
  </si>
  <si>
    <t>淮北市倚天投资有限公司</t>
  </si>
  <si>
    <t>www.yefei999.com</t>
  </si>
  <si>
    <t>上海朴时投资管理有限公司</t>
  </si>
  <si>
    <t>山西汇誉投资管理有限公司</t>
  </si>
  <si>
    <t>福州市嘉诚投资管理有限公司</t>
  </si>
  <si>
    <t>公司主营：投资管理、投资咨询、企业管理咨询、信息咨询(以上不含证券、保险、基金、金融业务、人才中介服务及其它限制项目)。</t>
  </si>
  <si>
    <t>深圳宽客投资管理有限公司是一家由国内投资界资深专业人士发起设立，初始注册资本1000万元，并在上海、深圳和西安等地设有服务网点。 公司立足于中国证券市场，依托强大的投资研究能力，通过专业的管理和持续的价值创造为机构投资者和已实现财务自由的人士即高净值个人客户(HNW)提供专业定制的投资管理和顾问服务，以为客户创造绝对收益为目标，把握宏观经济趋势，进行灵活合理的资产配置，实现投资者财富长期的复合增长。</t>
  </si>
  <si>
    <t>www.kktz.com.cn</t>
  </si>
  <si>
    <t>台州经易投资管理有限公司</t>
  </si>
  <si>
    <t>陕西广泽投资管理集团有限公司</t>
  </si>
  <si>
    <t>陕西广泽投资管理集团有限公司（以下简称广泽集团）是中国西北汽车金融行业具有影响力的企业之一，2000年在陕西西安成立。是西北地区汽车金融行业内规模较大、实力较强的企业。</t>
  </si>
  <si>
    <t>公司主营：受托资产管理；受托管理股权投资基金；股权投资；投资咨询；投资管理；经济信息咨询；企业管理咨询。</t>
  </si>
  <si>
    <t>www.pureheartchina.com</t>
  </si>
  <si>
    <t>上海唐发资产管理有限公司</t>
  </si>
  <si>
    <t>上海唐发资产管理有限公司(以下简称“唐发”)专注于资产管理业务，致力于成为一家专业、规范、厚重、有核心竞争力的资产管理公司。经过多年市场考验，唐发的投资哲学在实践中得到不断验证和完善，形成了可获得持续增长业绩的独特分析和交易理念。唐发投资注重做好在各种情景模式下的应变策略，强调在不确定环境中的决策质量才是投资业绩稳定持续的关键，致力于挖掘那些具有“护城河”优势、而且优势明显的投资品种，通过寻找未反映在期价(或股价)里的价值和被市场错误归类的产品，实现基于中长期判断下的顺势投资。团队是公司的核心竞争力，唐发团队成员均具有良好的国内及国外教育背景、多年从业经历和丰富的资产管理经验。团队将长期以行业高标准打造投资研究、风险控制和交易体系，并致力于为客户提供长期、稳健、优良的业绩回报和专业、高效、优质的服务，实现与客户财富的共同持续成长。</t>
  </si>
  <si>
    <t>www.tfzc.com.cn</t>
  </si>
  <si>
    <t>凯聪(北京)投资管理有限公司</t>
  </si>
  <si>
    <t>孙修远</t>
  </si>
  <si>
    <t>北京凯聪投资咨询有限公司是一家集研究、管理、咨询、顾问于一体的综合金融顾问公司，主要从事研究开发国际国内量化投资模型和交易系统，发行和管理量化基金产品。现公司业务主要为开发国际国内量化投资模型和交易系统，发行和管理量化基金产品，目标投资对象为期货市场，股票二级市场，衍生品市场以及债券市场</t>
  </si>
  <si>
    <t>www.kccapm.com</t>
  </si>
  <si>
    <t>深圳博普科技有限公司</t>
  </si>
  <si>
    <t>博普科技致力于成为中国顶级金融财富管理解决方案提供商。公司产品涉及期限套利、跨期套利、跨境套利等多个投资领域，为投资者实现低风险的稳健收益。</t>
  </si>
  <si>
    <t>www.bopufund.com</t>
  </si>
  <si>
    <t>深圳前海尊富资本管理有限公司是一家注册于深圳前海合作区，以私募股权、资产管理、投资顾问、管理咨询和创业投资为主要投资方向的资本管理机构。</t>
  </si>
  <si>
    <t>www.zfcapital.net</t>
  </si>
  <si>
    <t>宁波磐石投资管理有限公司</t>
  </si>
  <si>
    <t>宁波磐石投资管理有限公司，是一家专业的私募证券投资管理公司，正式成立于2013年5月，注册资金1000万元人民币。核心人物林峰拥有近20年的证券投资从业经验，在大资金运作方面具有丰富的经验和骄人的业绩，其中自2011年起为北大证券投资基金已连续操盘3年，业绩分别是38%、13%、64%(截至2013年第三季度)。</t>
  </si>
  <si>
    <t>www.nbpstz.com</t>
  </si>
  <si>
    <t>深圳丰岭资本管理有限公司成立于2013年8月，注册资本1000万人民币。主营业务为：受托资产管理、投资管理、投资咨询、投资顾问(以上均不含限制项目)；投资兴办实业(具体项目另行申报)。</t>
  </si>
  <si>
    <t>www.szhvc.com</t>
  </si>
  <si>
    <t>兴业银行股份有限公司</t>
  </si>
  <si>
    <t>李仁杰</t>
  </si>
  <si>
    <t>公司是经国务院、中国人民银行批准成立的首批股份制商业银行之一，2007年2月5日正式在上海证券交易所挂牌上市。目前，公司已在全国各主要城市设立了近百家分行、八百多家分支机构；拥有全资子公司——兴业金融租赁有限责任公司和控股子公司——兴业国际信托有限公司、兴业基金管理有限公司；建立了网上银行“在线兴业”(www.cib.com.cn)、电话银行“95561”和手机银行“无线兴业”(wap.cib.com.cn)，与全球1000多家银行建立了代理行关系。2013年公司市场地位和品牌形象稳步提升，成功跻身全球银行50强(英国《银行家》杂志排名)、世界企业500强(美国《财富》杂志排名)和全球上市企业200强(美国《福布斯》杂志排名)行列。在国内外各种权威机构组织的评比中，先后获得“2013亚洲最佳股东回报银行”、“最佳履行社会责任商业银行”、“最具创新力银行”、“最佳绿色银行”等奖项。</t>
  </si>
  <si>
    <t>www.cib.com.cn</t>
  </si>
  <si>
    <t>深圳市中金蓝海资产管理有限公司</t>
  </si>
  <si>
    <t>www.sinopartnersfund.com</t>
  </si>
  <si>
    <t>上海若愚资产管理有限公司由具备多年资本市场经验的创办人发起设立，使用计算机技术和数量化投资方法，为客户提供多样化的证券类资产管理服务。</t>
  </si>
  <si>
    <t>www.ruoyuasset.com</t>
  </si>
  <si>
    <t>重庆蓝拓投资咨询有限公司</t>
  </si>
  <si>
    <t>www.xinlingjiaoyi.com</t>
  </si>
  <si>
    <t>上海璞盈投资管理有限公司</t>
  </si>
  <si>
    <t>公司主营：投资管理、资产管理，实业投资，创意服务，创业投资，电子商务(不得从事增值电信、金融业务)，设计、制作各类广告，从事信息技术、计算机技术领域内的技术开发、技术咨询、技术服务、技术转让， 投资咨询、商务咨询(咨询类项目除经纪)。</t>
  </si>
  <si>
    <t>www.precise-investment.com</t>
  </si>
  <si>
    <t>上海铭深资产管理有限公司</t>
  </si>
  <si>
    <t>www.mindeep.cn</t>
  </si>
  <si>
    <t>宁波江东智博投资咨询有限公司</t>
  </si>
  <si>
    <t>深圳市汇尊投资有限公司</t>
  </si>
  <si>
    <t>www.fxgold.net.cn</t>
  </si>
  <si>
    <t>深圳前海恒海天资产管理有限公司</t>
  </si>
  <si>
    <t>上海福斌投资有限公司</t>
  </si>
  <si>
    <t>www.fubininvest.com</t>
  </si>
  <si>
    <t>深圳市泓润天益投资咨询有限公司</t>
  </si>
  <si>
    <t>深圳市泓润天益投资咨询有限公司自2004年11月依法注册.主营业务,为广大有投资意愿的企业或个人提供:投资咨询,管理顾问和经济信息咨询服务等.公司力求提供的信息准确实用,回报率高,具有实际投资价值,不负 投资人的厚望.开业以来,投资人与我公司建立了"鱼水相依,共存发展"的关系,凡在我司获得的经济信息都经得起实践检验, 都具有极高的参考价值,特别是07年底,公司提前三个月向投资人发出 金融风暴预警,使得与我公司保持密切联系的投资者,有机会调整投资 策略,及时回避了风险.</t>
  </si>
  <si>
    <t>www.hrty168.com</t>
  </si>
  <si>
    <t>苏州吉喆投资管理有限公司</t>
  </si>
  <si>
    <t>苏州吉喆投资管理有限公司于2013年2月成立，是一家主要从事于商品期货和金融期货交易研究的投资管理公司，在风险可控的前提下，追求长期稳定、可持续性的的复利投资回报.  我们坚持“持续稳定，与客户共同成长”的投资理念，不主观追求暴利，采用波段性的趋势交易理念。我们有严格的资金管理以及风险控制机制，确保客户的资金相对安全稳定持续增长。同时也希望能够正确引导民间资本的投资方向，在客户与公司共同发展的氛围下将公司做大做强。</t>
  </si>
  <si>
    <t>www.jztz.com.cn</t>
  </si>
  <si>
    <t>杭州在赢投资管理有限公司</t>
  </si>
  <si>
    <t>大庆鼎诺投资管理有限公司</t>
  </si>
  <si>
    <t>北京通惠富达财富投资管理有限公司</t>
  </si>
  <si>
    <t>北京通惠富达财富投资管理有限公司(以下简称“通惠富达”)正式成立于2013年3月，注册资本金为1000万元人民币。通惠富达目前的主营业务是私募证券投资基金(量化对冲基金)。通过担任基金管理人和投资顾问的方式，通惠富达为国内高净值客户和机构客户提供资产管理服务。通惠富达专注于使用量化方法进行投资决策，致力于成为量化投资领域顶尖的资产管理机构，努力为客户带来卓越的投资回报。      通惠富达正式注册前，我们已开始关于量化投资方面的研究工作。通过对海量金融数据的研究和大量投资实践，我们的研发团队逐步在ETF套利、期货统计套利及股票量化投资方面取得了丰硕的研究成果。与此同时，我们独立开发出ENTRO量化策略开发平台、AITEC自动化智能交易平台及可应用于国内外多个金融指数(如沪深300指数、美国标准普尔500指数、香港恒生指数、日经225指数等)的投资模型。2010年7月，我们开始了股指期货量化投资的实盘交易测试并逐步在一些证券公司的营业部进行推广。2010年7月至12月、2011年、2012年我们分别取得了53.5%、73.6%、40.1%的测试回报。</t>
  </si>
  <si>
    <t>www.fisvip.com</t>
  </si>
  <si>
    <t>普度投资控股有限公司</t>
  </si>
  <si>
    <t>公司主营：项目投资、资产管理、企业管理服务，货物进出口、技术进出口、代理进出口，房地产开发。</t>
  </si>
  <si>
    <t>海南鑫荣业投资管理有限公司</t>
  </si>
  <si>
    <t>深圳前海呼啸资本管理有限公司</t>
  </si>
  <si>
    <t>huxiaocap.com</t>
  </si>
  <si>
    <t>上海鸿凯投资有限公司</t>
  </si>
  <si>
    <t>宁波乾道星和投资管理中心(有限合伙)</t>
  </si>
  <si>
    <t>邵杰军</t>
  </si>
  <si>
    <t>国联安基金管理有限公司是国内首家获准筹建的中外合资基金管理公司。由国泰君安证券股份有限公司与德国安联集团(Allianz AG)共同发起设立。</t>
  </si>
  <si>
    <t>上海衍金投资管理有限公司</t>
  </si>
  <si>
    <t>公司主营：投资管理，资产管理，实业投资，企业管理，企业形象策划，市场营销策划，投资咨询，商务信息咨询，珠宝首饰、工艺品的销售。【依法须经批准的项目，经相关部门批准后方可开展经营活动】</t>
  </si>
  <si>
    <t>广东金明黄金投资有限公司</t>
  </si>
  <si>
    <t>北京笃信晟丰资产管理有限责任公司</t>
  </si>
  <si>
    <t>深圳金润富达投资有限公司</t>
  </si>
  <si>
    <t>刘永</t>
  </si>
  <si>
    <t>公司于2010年12月成立，是一家管理期货基金(CTA)，运用规范的金融工具为客户管理金融资产。公司团队以专业、严谨的研究，把成功的交易思想，通过量化研究，形成交易策略和模型，配置稳定的交易环境，由计算机系统自动执行交易。公司以客户利益至上，致力于为客户创造可持续的绝对收益。</t>
  </si>
  <si>
    <t>www.jinrunfund.com</t>
  </si>
  <si>
    <t>南通美好投资管理有限公司</t>
  </si>
  <si>
    <t>范明明</t>
  </si>
  <si>
    <t>南通美好投资管理有限公司是一家主要从事投资理财、资产管理、信息咨询等服务的专业投资公司。公司拥有务实、高效、开拓、创新的领导集体和敬业奉献的高素质员工队伍。公司秉承“诚信、专业”的服务理念，注重团队的力量，以规范化的操作赢得最佳的业绩，并借助先进的电脑技术将优秀操盘手的交易经验进行固化、升级形成一种智能、自动、稳定、持续、低风险严谨完整的管理制度及控制风险、高回报的理财模式；建立高效可行评估体系。公司致力于为客户提供全方位理财服务和最优质的服务平台。多年的实盘经验及骄人的投资业绩在苏南、苏中一带拥有极佳的理财口碑。美好投资热切期望与社会各界同仁携手合作，共谋发展，共创辉煌。</t>
  </si>
  <si>
    <t>www.goodgold9999.com.cn</t>
  </si>
  <si>
    <t>上海高程投资有限公司</t>
  </si>
  <si>
    <t>公司主营：实业投资，资产管理(除金融业务)，投资管理，投资咨询，商务咨询(除经纪)，企业重组兼并策划，企业形象策划，财务咨询(除代理记账)。</t>
  </si>
  <si>
    <t>www.gaochengfund.com</t>
  </si>
  <si>
    <t>上海通泽投资管理有限公司</t>
  </si>
  <si>
    <t>www.tongze.com</t>
  </si>
  <si>
    <t>北京峻谷投资有限公司</t>
  </si>
  <si>
    <t>广东大闰金投资管理有限公司</t>
  </si>
  <si>
    <t>成都裕泉投资管理有限责任公司</t>
  </si>
  <si>
    <t>公司主营：投资管理；资产管理(不含金融资产)；财务顾问。</t>
  </si>
  <si>
    <t>广东辰阳投资管理有限公司</t>
  </si>
  <si>
    <t>邓建</t>
  </si>
  <si>
    <t>广东辰阳投资管理有限公司成立于2014年3月5日，主营：投资管理服务；企业自有资金投资；资产管理(不含许可审批项目)；企业财务咨询服务；企业形象策划服务；企业管理服务(涉及许可经营项目的除外)；投资咨询服务。</t>
  </si>
  <si>
    <t>奚星华</t>
  </si>
  <si>
    <t>融通基金管理有限公司经中国证监会监基字[2001]8号文批准，于2001年5月22日在深圳正式成立，是中国第二批基金管理公司之一。公司股东为新时代证券有限责任公司(60%)、日兴资产管理有限公司(40%)(Nikko Asset Management Co., Ltd.)。公司在法人治理结构、投资管理、内控体系、组织架构等各方面借鉴了国内外的先进经验，充分体现“新基金、新体制”。</t>
  </si>
  <si>
    <t>www.rtfund.com</t>
  </si>
  <si>
    <t>新余兆意投资管理有限公司</t>
  </si>
  <si>
    <t>上海拉曼资产管理中心(有限合伙)</t>
  </si>
  <si>
    <t>郭树强</t>
  </si>
  <si>
    <t>天弘基金管理有限公司成立于2004年11月8日，注册地天津，经历近七年在资产管理行业的上下求索，公司日趋成熟，同时公司的成长也得到了媒体及社会的关注，2008年公司获得《理财周报》评选的最具发展潜力基金公司奖，同年，又被《北京青年报》评选为2008年度金牌成长基金公司；2011年，公司在第七届中国证券市场年会上获得“金算盘奖”。</t>
  </si>
  <si>
    <t>www.thfund.com.cn</t>
  </si>
  <si>
    <t>深圳大帅资产管理有限公司</t>
  </si>
  <si>
    <t>彭树祥</t>
  </si>
  <si>
    <t>上海励远投资有限公司</t>
  </si>
  <si>
    <t>公司主要经营投资管理、实业投资(除金融、证券等国家专项审批项目外)，投资咨询、商务信息咨询(除经纪)。 【企业经营涉及行政许可的，凭许可证件经营】</t>
  </si>
  <si>
    <t>www.ruyifund.com</t>
  </si>
  <si>
    <t>陕西久德投资有限公司</t>
  </si>
  <si>
    <t>陕西久德投资有限公司注册资金5000万，是一家从事证券、期货及项目投资的公司。公司位于西安市高新二路招商大厦十九层，办公面积1300多平方米，具备一流的金融机构办公条件。作为专业的投资公司，久德投资主体业务为资本运营，包括：证券投资、股指期货、商品期货及贵金属，股权投资，项目投资；发行和管理各类金融信托产品；企业资产重组、并购咨询服务。为客户进行合理的资产配置、构建合理的资产结构，满足不同客户的不同需求。</t>
  </si>
  <si>
    <t>www.sxjdtz.cn</t>
  </si>
  <si>
    <t>广州浩宸资产管理有限公司</t>
  </si>
  <si>
    <t>浩宸资产管理专为高净值人群、家族基金、企业、社会组织提供资产管理服务，主要投资方向包括：产业基金、证券投资基金、地产基金、PE基金等。由于其优秀的管理运营能力和良好的投资业绩，现在为客户管理着近20亿元的投资资金，未来五年目标是管理资产100亿元。公司已拥有一支由100多位专业人员组成的投资团队，通过对宏观经济周期的趋势分析，对产业、商品、债券、股票、地产等投资领域的综合研究，运用保本投资策略、趋势投资策略、对冲投资策略、价值投资策略为客户创造价值。</t>
  </si>
  <si>
    <t>www.haochencta.com</t>
  </si>
  <si>
    <t>北京长安德瑞威投资有限责任公司</t>
  </si>
  <si>
    <t>田仁灿</t>
  </si>
  <si>
    <t>海富通基金管理有限公司成立于2003年4月，是中国首批获准成立的中外合资基金管理公司。从2003年8月开始，海富通先后募集成立了14只开放式基金。截至2010年三季度末，海富通管理的公募基金资产规模达420亿元人民币。作为首批国家人力资源和社会保障部首批企业年金基金投资管理人，截至2010年三季度末，海富通为50多家企业超过130亿元的企业年金基金担任了投资管理人。作为首批特定客户资产管理业务资格的基金管理公司，截至2010年三季度末，海富通旗下专户理财管理资产规模超过20亿元。2004年末开始，海富通为QFII（合格境外机构投资者）及其他多个海内外投资组合担任投资咨询顾问，截至2010年三季度末，投资咨询业务规模超过230亿元人民币，海富通投资咨询业务成为其颇具特色的业务之一。</t>
  </si>
  <si>
    <t>共青城东方榕富投资管理合伙企业(有限合伙)</t>
  </si>
  <si>
    <t>博阳创富投资管理(湖南)有限公司</t>
  </si>
  <si>
    <t>博阳创富投资管理(湖南)有限公司(简称“博阳创富”)是一家集理财咨询、信用管理及投融资咨询业务于一体的综合 性金融服务公司，致力于把先进的理财观念和模式，把全球最优质的理财方案推荐给客户，为客户提供全方位、个性化的一站式财富增值咨询服务。 公司凭借强有力的市场操控能力和完善高效的管理机制，在中国市场组建了一支由银行、保险、信托、私募基金及工商管理精英组成的金融研究团队和市场运营战队，为投融资者提供完善、系统、全面的投资理念及理财方案。公司自成立以来，一直保持高速成长态势，为广大投资者所高度赞同。 博阳创富通过规模化激活民间资本，为小微企业提供高效、低成本的融资及运营解决方案，有效降低民间资本运作和运作成本，促进资本与企业良性可持续循环发展。    博阳创富秉承着“携博众之手，创阳光财富”的使命，以“最值得信赖的投融资平台”为定位；以“勇于承担责任，恪守 信用承诺”为做人品质；以“安全透明，专业服务”为创富准则。帮助广大民众投资理财咨询，助力中小企业发展壮大，为员工创造机会、为社会创造财富，为国家富强、民族振兴尽一份绵薄之力。</t>
  </si>
  <si>
    <t>www.bycf168.com</t>
  </si>
  <si>
    <t>www.shzhj.cn</t>
  </si>
  <si>
    <t>上海盛宇股权投资基金管理有限公司</t>
  </si>
  <si>
    <t>上海盛宇股权投资基金管理有限公司是一家专业的综合性股权投资基金管理公司，受托管理政府及民营财团基金，开展直接股权投资业务，总规模超过20亿人民币。</t>
  </si>
  <si>
    <t>深圳天际线投资管理有限公司</t>
  </si>
  <si>
    <t>嘉兴新毅恒远投资管理有限公司</t>
  </si>
  <si>
    <t>上海浚昶投资管理有限公司</t>
  </si>
  <si>
    <t>北京黑森投资管理有限公司</t>
  </si>
  <si>
    <t>www.heisentz.com</t>
  </si>
  <si>
    <t>bbs.gupzs.com/tianyi</t>
  </si>
  <si>
    <t>广州银闰投资顾问有限公司</t>
  </si>
  <si>
    <t>www.gzyinrun.com</t>
  </si>
  <si>
    <t>深圳市前海十牛资产管理有限公司</t>
  </si>
  <si>
    <t>上海常阳投资管理中心(普通合伙)</t>
  </si>
  <si>
    <t>上海时鸣资产管理有限公司</t>
  </si>
  <si>
    <t>www.shi-ming.com</t>
  </si>
  <si>
    <t>上海鹰影投资管理合伙企业(有限合伙)</t>
  </si>
  <si>
    <t>www.fwfundlp.com</t>
  </si>
  <si>
    <t>王俊锋</t>
  </si>
  <si>
    <t xml:space="preserve">信诚基金管理有限公司成立于2005年9月，截至2011年8月1日，信诚基金已经成功发行了13只基金产品，包括6只股票型基金、1只混合型基金、3只债券型基金、1只指数分级基金、1只QDII基金和1只货币市场基金，建立了相对完整的产品线。截至2010年12月31日，信诚基金公募资产管理规模为183亿元，实现了规模的稳定增长。2006年和2007年，信诚基金陆续开始担任信诚人寿投资连接险、保诚韩国中国龙A股基金以及中信银行理财产品的投资咨询顾问。2009年获得QDII(合格境内机构投资者)牌照。2010年12月，公司首只QDII基金—信诚金砖四国积极配置基金(LOF)的基金合同生效。 </t>
  </si>
  <si>
    <t>www.citicprufunds.com.cn</t>
  </si>
  <si>
    <t>深圳市唐印投资有限公司</t>
  </si>
  <si>
    <t>www.hippofund.com</t>
  </si>
  <si>
    <t>深圳市金田龙盛投资管理有限公司</t>
  </si>
  <si>
    <t>深圳前海方圆资本管理有限公司</t>
  </si>
  <si>
    <t>深圳市同创伟业创业投资有限公司</t>
  </si>
  <si>
    <t>黄荔</t>
  </si>
  <si>
    <t>深圳市同创伟业创业投资有限公司(以下简称“同创伟业”)成立于2000年6月26日，是中国第一批专业创业投资公司，公司长期专注创业企业投资，是中国投资协会创业投资专业委员会副会长单位，深圳创业投资同业公会副会长单位，是天津私募基金协会发起理事单位，深圳私募基金协会副会长单位。公司为深圳和全国多家中小型企业提供创业资金，协助企业规范运作、改善治理结构、参与企业战略决策、提高盈利水平、策划上市，与企业共同成长。同创伟业成立11年来，旗下已设立5支基金，管理资金规模达55亿人民币，管理资产规模超75亿，是国内最为活跃的本土品牌的民营创投企业之一，是中国第一家有限合伙制创投企业、中国第一批本土品牌专业创投机构、中国第一批获新股询价资格的创投机构、中国第一家退出IPO上市企业的有限合伙制企业。同创伟业更创造了民营企业创投上市数量第一、ChinaVenture评选的2010年中国最佳创投机构第三名、清科研究中心2010创投机构创业板上市企业数量前三甲中投资回报率排名第一、一线创投机构上市成功率排名前列、国内第一家实现现金分红的有限合伙创投基金等骄人业绩。</t>
  </si>
  <si>
    <t>www.cowincapital.com.cn</t>
  </si>
  <si>
    <t>江苏汇鸿国际集团资产管理有限公司</t>
  </si>
  <si>
    <t>上海悦禄资产管理中心(有限合伙)</t>
  </si>
  <si>
    <t>公司主要经营资产管理，投资管理，创业投资，实业投资(除股权投资和股权投资管理)，资产委托管理(除金融业务)，企业改制、重组与并购咨询、投资咨询、商务信息咨询(以上咨询除经纪)。【企业经营涉及行政许可的，凭许可证件经营】</t>
  </si>
  <si>
    <t>www.mingyucapital.com</t>
  </si>
  <si>
    <t>www.ottfinancial.com</t>
  </si>
  <si>
    <t>陕西冶元投资管理有限公司</t>
  </si>
  <si>
    <t>陕西冶元投资管理有限公司为冶元（中国）集团的核心成员之一，是经省工商局批准设立，主要提供企业客户各项投资管理与理财服务的专业公司，主要业务内容包括投资银行（股份改制、辅导上市、并购、技术产权交易等）、专户理财、项目融资、基金代销、投资咨询及其他各项顾问服务。冶元拥有十余年国内外避险基金操作经验，采用先进的金融工程技术，配合严谨的风险管理系统，并始终执行“以诚信赢得客户的真心信赖、以专业满足客户的需求意愿、以稳健保障客户的长期利益、以创新伴随着客户走向辉煌”的经营理念</t>
  </si>
  <si>
    <t>长安国际信托股份有限公司</t>
  </si>
  <si>
    <t>崔进才</t>
  </si>
  <si>
    <t>长安国际信托股份有限公司前身为“西安国际信托有限公司”，公司致力于成为卓越的专业资产管理和投资管理机构，成立20多年来，为国内外数百家企业和机构，数万余名自然人投资者提供了专业的信托金融服务。公司已建立了完善的法人治理机制，拥有健全的风险控制体系，有一支在金融、投资、资本运作等领域具有丰富经验和突出能力的专业团队，可以为委托人和投资客户提供全面的信托金融和理财服务。</t>
  </si>
  <si>
    <t>www.caitc.cn</t>
  </si>
  <si>
    <t>www.newthinkinvest.cn</t>
  </si>
  <si>
    <t>金旭</t>
  </si>
  <si>
    <t>国泰基金成立于1998年3月，是国内首批规范成立的基金管理公司之一。历经14年的市场磨砺，公司稳步发展，目前进入了新的发展阶段。2010年全球最大的保险集团之一意大利忠利集团正式收购公司30%的股权，国泰基金变身为中外合资基金公司，双方就投资管理、产品研发、风险控制、基金营销等多方面展开交流与合作，加快了公司的国际化步伐。目前公司已拥有包括公募基金、社保基金投资管理人、企业年金投资管理人、特定客户资产管理业务和合格境内机构投资者等业务资格，是行业内极少数拥有“全牌照”业务资格的资产管理公司之一。</t>
  </si>
  <si>
    <t>上海新泉投资有限公司成立于2007年7月，注册资金1000万元。新泉拥有一支在国内资本市场具备丰富投资管理经验的专业化团队，立足中国证券市场，致力于为客户财富的稳定增值提供专业的投资管理服务。公司专注于结构化信托产品的发起和管理，成立至今，共发行结构化产品10余只，管理资产规模超过20亿元。</t>
  </si>
  <si>
    <t>www.springcapital.cn</t>
  </si>
  <si>
    <t>中海信托股份有限公司</t>
  </si>
  <si>
    <t>陈浩鸣</t>
  </si>
  <si>
    <t>海信托股份有限公司是由中国海洋石油总公司和中国中信集团公司共同投资设立的国有非银行金融机构。其前身为中海信托投资有限责任公司，2007年6月18日按照信托业“新两规”规定成为较早完成换牌的信托公司之一.在中国银监会的监管评级中，经公司治理、内部控制、合规管理、资产管理、盈利能力五个方面 130项指标的综合测评，中海信托连续两年获得较高评级。</t>
  </si>
  <si>
    <t>www.zhtrust.com</t>
  </si>
  <si>
    <t>j-highinvest.com</t>
  </si>
  <si>
    <t>招商证券股份有限公司</t>
  </si>
  <si>
    <t>王岩</t>
  </si>
  <si>
    <t>公司是百年招商局控股兼具海外业务平台的国内创新试点券商，综合实力进入国内十强。为投资者提供证券代理买卖、证券发行与承销、收购兼并、资产重组、财务顾问、资产管理、投资咨询等证券投、融资全方位服务。是我国证券交易所第一批会员、第一批经核准的综合类券商、第一批主承销商、全国银行间同业拆借市场第一批成员以及第一批具有自营、网上交易和客户资产管理业务资格的券商。拥有国内首个多媒体客户服务中心和国内第一个专业证券交易网站。公司具有稳定的持续盈利能力，自2004年到2008年持续盈利，是行业中仅有的三家连续五年盈利的证券公司之一。公司全资拥有招商证券(香港)、招商期货、招商资本投资，控股博时基金，参股招商基金，构建起综合金融理财服务平台。</t>
  </si>
  <si>
    <t>www.newone.com.cn</t>
  </si>
  <si>
    <t>深圳市倚天阁投资顾问有限公司</t>
  </si>
  <si>
    <t>倚天阁是一家基于风险回报量化分析，寻求资本市场中相对价值较高资产组合以获取绝对收益的投资顾问公司。倚天阁管理团队在国内外资本市场具有20年以上的交易经验，最早于1993年在南方证券上海市四川北路营业部进行A股交易，1998年开始在美国Lind Waldock以及Interactive Brokers交易美股和全球商品，2003年回归国内市场。2007年10月10日，设立深圳市倚天阁投资顾问有限公司，开启阳光化的脚步，2007年10月31日成立深圳信合东方贸易企业(有限合伙)，倚天阁担任合伙企业执行事务合伙人，合伙企业自2008年1月1日正式开始运行，私幕阳光化正式启航。倚天阁投资范围涉及股票，ETF，商品，固定收益等各种资本市场产品，我们将在严格控制风险的前提下追求较好的绝对回报。倚天阁秉承“以投研为核心竞争力，以投资者利益为导向”的一贯经营思路，在充分测试可容纳资金量的前提下吸收投资者，稳步推进管理资产的增长，以求投资收益的最大化。</t>
  </si>
  <si>
    <t>平安证券有限责任公司</t>
  </si>
  <si>
    <t>谢永林</t>
  </si>
  <si>
    <t>平安证券有限责任公司成立于1991年8月，是中国平安(601318.SH；2318.HK)综合金融服务集团旗下的重要成员。凭借平安集团雄厚的资金、品牌和客户优势，秉承"稳中思变，务实创新"的经营理念，公司建立了非常完善的合规和风险控制体系，各项业务均保持着强劲的增长态势，历经十九年稳健经营，公司已成长为国内主流券商之一。公司经纪业务在全国24个重点城市拥有33家营业部，拥有2500名具有证券专业素质的经纪业务销售团队，是业内建立最早、培训体系最完善、服务最专业的证券专属经纪人队伍，能够为投资者提供柜台委托、网上远程交易、手机炒股等多种交易方式。2009年，成功推出经纪业务"E点通"品牌，搭建财富管理新模式，为客户提供多元化、全方位，更加深入细致的理财服务，服务品质日益提升。</t>
  </si>
  <si>
    <t>www.stock.pingan.com</t>
  </si>
  <si>
    <t>深圳市笃道投资有限公司</t>
  </si>
  <si>
    <t>林隽</t>
  </si>
  <si>
    <t>笃道投资是一家为机构和高端个人客户提供专业投资服务的公司。公司成立以来，汇集了国内投资界最优秀的专业人才，并专注于中国杰出企业的长期股权投资。在国内投资服务行业风起云涌、竞争日益激烈的环境下，我们以一贯的“长期价值投资”理念为客户发掘潜在的投资机会，同时我们时刻注意把国际先进经验与本土实践相结合，并加以灵活运用。通过不懈的努力，我们卓越的投资业绩以及独到、诚信、共赢的公司文化得到了众多客户的肯定与赞同。作为“长期价值投资”的倡导者、实践者， 我们真诚地希望能够与您携手，乘搭中国21世纪经济发展的快车，一起走向中国辉煌的未来。</t>
  </si>
  <si>
    <t>www.insightcap.cn</t>
  </si>
  <si>
    <t>孙志晨</t>
  </si>
  <si>
    <t>建信基金管理公司成立于2005年9月，注册地在北京，是国内首批由商业银行发起设立的基金管理公司。公司具有特定客户资产管理业务资格和合格境内机构投资者(QDII)资格。公司构建了较为完善的公募基金产品线，拥有多个特定客户资产管理计划，并为多家机构提供投资咨询服务，特定客户资产管理业务及投资顾问业务居业内前列。凭借固定收益产品出色的业绩表现，2010年建信基金荣获《中国证券报》等机构评选的“债券投资金牛基金公司”奖。“金牛奖”被誉为基金行业的“奥斯卡”！</t>
  </si>
  <si>
    <t>www.ccbfund.cn</t>
  </si>
  <si>
    <t>刘纯亮</t>
  </si>
  <si>
    <t xml:space="preserve">国投瑞银基金管理有限公司自2005年合资以来，国投瑞银展现出快速发展的蓬勃朝气和勇于创新的开拓精神，迅速成长为一家具备较强综合实力的基金公司。公司由国投信托有限公司和瑞银集团联合组建，中外股东分别持有公司51%和49%的股份。自2005年合资以来，国投瑞银展现出快速发展的蓬勃朝气和勇于创新的开拓精神，迅速成长为一家具备较强综合实力的基金公司。公司的目标是建立品牌认知、资产规模、投资业绩、产品创新、诚信声誉均达一流的资产管理公司。 </t>
  </si>
  <si>
    <t>中信信托有限责任公司</t>
  </si>
  <si>
    <t>陈一松</t>
  </si>
  <si>
    <t>中信信托有限责任公司(以下简称“公司”)是中国银监会直接监管的以信托业务为主业的全国性非银行金融机构，是资产管理规模最大、综合经营实力稳居行业领先地位的信托公司，并于2009年被推举为中国信托业协会会长(理事长)单位。公司是中信集团旗下的优质金融资产。中信集团的前身是前国家副主席荣毅仁先生于1979年创办的中国第一家信托公司中国国际信托投资公司，其信托业务由中信信托继承并发展壮大。 在中国社科院金融研究所和金融时报社联合举办的2009-2010中国金融机构金牌榜评选中，公司因其突出的综合实力和显著的经营业绩连续第三次摘取“年度最佳信托公司奖”；在由《北大商业评论》和中国管理案例联合中心的联合评选中，公司“无边界服务、无障碍运行”的创新经营管理模式受到专家评委的充分肯定，获得第四届中国管理学院奖专项金奖。</t>
  </si>
  <si>
    <t>trust.ecitic.com</t>
  </si>
  <si>
    <t>中铁信托有限责任公司</t>
  </si>
  <si>
    <t>景开强</t>
  </si>
  <si>
    <t>衡平信托投资有限责任公司是2002年12月经中国人民银行总行批准，由原成都工商信托投资有限责任公司、成都市金通信托投资公司合并组建而成的非银行金融机构。公司经营范围遍及受托管理、实业投资、证券投资、贷款、租赁、担保、证券承销(股票除外)、财务顾问等多个领域。2007年7月，公司按照中国银监会《信托公司管理办法》换发了新的金融许可证，公司名称由“衡平信托投资有限责任公司”正式变更为“衡平信托有限责任公司”，成为全国首批换发金融许可证的信托公司之一。2008年12月，经四川银监局批准，公司正式更名为“中铁信托有限责任公司”。</t>
  </si>
  <si>
    <t>www.crtrust.com</t>
  </si>
  <si>
    <t>www.team-china.com</t>
  </si>
  <si>
    <t>青岛赢隆资产管理有限公司成立于2009年7月，注册资本1000万元。公司致力于为企业和个人投资者提供卓有成效的金融投资建议和服务，帮助客户实现财富的长期稳定增长，力争成为中国最具影响力的资产管理机构之一。赢隆资产以资产管理和信托投资管理为主业，2009年开始发行信托产品，是青岛首家阳光私募专业理财机构。公司汇聚多位专业精英人才，拥有多年证券投资和资产管理经验，谙熟中国资本市场的发展进程。战略合作伙伴包括上市公司、金融机构、高科技企业等。    赢隆资产以“发掘价值、快乐投资”为理念，力争为投资者创造优良的投资回报，分享投资乐趣。公司以严谨的职业操守原则、严格的投资流程管理，良好的风险控制系统作为运营的基础，并始终将风险控制放在首位。有效平衡风险与效益的内控和运行机制，实现资本回报稳定增长；以敬畏的态度对待市场，尊重市场的波动，把适应市场并最终战胜市场作为每一天的目标，真正的将投资者利益与管理者利益统一起来，实现多方共赢，以谋求公司长远稳定发展。</t>
  </si>
  <si>
    <t>tel.dmtzedu.com</t>
  </si>
  <si>
    <t>公司成立于2006年5月，注册资本1000万元，是一家专业资产管理公司。公司的核心管理人来自国内最早的基金管理公司，证券投资从业经历16年，在1994年到2009年间的投资中，除了2000年落后大势以外，其余15年都跑赢指数。平石——心平气和，石可为玉。投资也好，生活也罢，最难得一颗平和的心。</t>
  </si>
  <si>
    <t>www.jubaitouzi.com</t>
  </si>
  <si>
    <t>长江证券股份有限公司</t>
  </si>
  <si>
    <t>公司是总部设在武汉的全国性综合类上市证券公司。公司投资交易业务多年来在业内享有较高声誉，在证券自营、债券交易、流动性管理和直接投资方面具备丰富经验，排名始终保持行业前列。公司自营业务连续多年保持正收益，收益率排名位居行业前列。直接投资方面，公司通过市场化的业务合作、考核激励及风险约束机制，为企业提供包括投前财务顾问、投后项目管理在内的全程资本服务。公司于2000年进入银行间债券市场，连续数年获得“全国银行间市场优秀交易成员”等奖项。公司还是华中地区唯一获得柜台交易业务资格的券商，能够根据机构客户需求，设计并提供非标准化产品和个性化服务。公司近年来获得“中国证券行业十大影响力品牌”、“最具发展力券商”、“中国上市公司价值百强”、“中国证券市场20年最具影响力证券公司”、“中国最佳证券经纪商”等多项殊荣，在行业和市场上建立了良好的品牌形象。</t>
  </si>
  <si>
    <t>www.cjsc.com</t>
  </si>
  <si>
    <t>深圳市麦星投资管理有限公司</t>
  </si>
  <si>
    <t>深圳市麦星投资管理有限公司成立于2005年5月，专业从事权益类投资管理业务。</t>
  </si>
  <si>
    <t>www.maisoncapital.com</t>
  </si>
  <si>
    <t>方圆投资管理(香港)有限公司</t>
  </si>
  <si>
    <t>方圆投资管理(以下简称“方圆”)成立于2008年，在香港、深圳、北京、上海设有投资团队，致力于投资大中华区域的债券、股票和直接投资。方圆的投资理念与策略基于自身的相对优势和专业能力。</t>
  </si>
  <si>
    <t>fytzgl.com</t>
  </si>
  <si>
    <t>中国邮政储蓄银行股份有限公司</t>
  </si>
  <si>
    <t>根据国务院金融体制改革的总体安排，在改革原有邮政储蓄管理体制基础上，2007年3月中国邮政储蓄银行有限责任公司正式成立。2012年1月21日，经国务院同意并经中国银行业监督管理委员会批准，中国邮政储蓄银行有限责任公司依法整体变更为中国邮政储蓄银行股份有限公司。中国邮政储蓄银行经过改制前后26年的不懈努力，已成为全国网点规模最大、网点覆盖面最广、客户最多的金融服务机构。截至2012年10月底，中国邮政储蓄银行拥有营业网点3.9万多个，ATM4万多台，提供电话银行、网上银行、手机银行、电视银行等电子服务渠道，服务触角遍及广袤城乡；拥有本外币账户数逾12亿户，客户总数近6亿人，本外币存款余额超过4.5万亿元，居全国银行业第五位；资产总规模突破4.7万亿元，居全国银行业第六位，资产质量良好，资本回报率高。</t>
  </si>
  <si>
    <t>www.psbc.com</t>
  </si>
  <si>
    <t>第一创业证券股份有限公司</t>
  </si>
  <si>
    <t>钱龙海</t>
  </si>
  <si>
    <t>公司是经中国证监会批准，由华熙昕宇投资有限公司，北京首都创业集团等多家实力雄厚的股东投资设立的综合类证券公司。公司具备创新试点类证券公司资格，拥有种类齐全的证券业务牌照，包括主承销资格、保荐人资格、投资咨询资格、受托资产管理资格、B股经营资格、网上交易资格、证券自营资格、全国银行间同业拆借资格和基金代销资格等。公司还取得了全国统一纳税资格。公司自成立以来，获得了多项资格与荣誉,如:创新试点类证券公司，全国首批证券发行上市保荐机构，全国首批股权分置改革试点保荐机构，中国证券业协会理事单位，深圳证券业协会副会长单位.2004-2010年，公司债券现券交易量连续6年在业内排进前五名；连续多年获评全国银行间债券市场"优秀交易成员"、"交易量100强"、"交易活跃前100强"；公司主承销家数、承销金额连续多年进入业内前20名；公司连续两年被深圳证券交易所评为"优秀保荐机构"；公司荣获第二届新财富"最受尊敬的投行"称号；未来，公司将始终遵循"市场化、规范化、国际化"的经营原则，努力为客户创造价值，回报股东，为促进中国资本市场发展和繁荣而贡献力量。</t>
  </si>
  <si>
    <t>www.firstcapital.com.cn</t>
  </si>
  <si>
    <t>瑞银证券有限责任公司</t>
  </si>
  <si>
    <t>程宜荪</t>
  </si>
  <si>
    <t>瑞银证券有限责任公司(“瑞银证券”)是由北京国翔资产管理有限公司、瑞士银行有限公司(又称瑞银集团、UBS AG)、中国建银投资有限责任公司、国家开发投资公司、中粮集团有限公司(原中国粮油食品(集团)有限公司)、国际金融公司(“IFC”)对原北京证券有限责任公司重组后共同出资组建的新证券有限责任公司。总部设于北京，瑞银证券主要业务部门包括投资银行部、证券部、固定收益部、财富管理部以及资产管理部。</t>
  </si>
  <si>
    <t>www.ubssecurities.com</t>
  </si>
  <si>
    <t>北京世纪隆鑫投资发展有限公司</t>
  </si>
  <si>
    <t>北京世纪隆鑫投资发展有限公司成立于2003年4月8日，主营：投资管理；信息咨询(不含中介服务)；企业形象策划；市场调研；影视策划；营销策划；会议服务；技术开发、技术转让、技术咨询、技术服务；家居装饰；劳务服务。</t>
  </si>
  <si>
    <t>上海证研投资管理有限公司成立于2004年4月27日，主营：投资咨询，企业管理咨询，商务信息咨询，财务咨询，旅游信息咨询，项目策划，展览展示服务，会务服务，文化艺术咨询，家政服务，日用百货、电脑软件的销售(涉及许可经营的凭许可证经营)＊。</t>
  </si>
  <si>
    <t>弈齐投资管理(上海)有限公司</t>
  </si>
  <si>
    <t>上海宏羽投资管理合伙企业，主要从事证券投资和资产管理业务，公司核心团队具有多年基金管理公司、证券公司的研究和投资经验，并保持了长期优秀的投资业绩。公司以研究能力作为核心竞争力，公司的特色在于丰富投资经验与行业专家型研究团队的结合。公司具有经过长期市场检验的风险控制制度，并寻求风险与收益的平衡。我们追求投资收益的长期复合增长，并成为值得您信赖的财富管理者。</t>
  </si>
  <si>
    <t>www.hy-funds.com</t>
  </si>
  <si>
    <t>上海非却投资管理有限公司</t>
  </si>
  <si>
    <t>上海非却投资管理有限公司是以期货投资管理作为核心业务的期货交易型公司；并为国内期货行业提供从业人员专项培训以及营业机构经营顾问两大专业服务。 公司核心操作管理团队是由风格型操盘手，专项投资经理，独立风控监管三类专家组成；核心成员行业中沉淀多年，经验丰富，韧性十足，能从容应对各类纷繁复杂的交易难题；稳健又不失灵活的交易风格能为投资合作伙伴创造长期稳定的投资效益。 公司独特的网络化经营办公模式，为各地期货行业精英提供共事发展的可能。</t>
  </si>
  <si>
    <t>www.futures-investment.com</t>
  </si>
  <si>
    <t>北京尚银投资有限公司</t>
  </si>
  <si>
    <t>www.shining-investment.com</t>
  </si>
  <si>
    <t>深圳市柒福投资有限公司</t>
  </si>
  <si>
    <t>柒福投资有限公司成立于成立于2008年3月。是由一批经历了期货市场长期洗礼的专业人士组成。公司专注于利用期货市场为客户财富进行保值增值服务，在期货私募业内排名前列。经慎密研究部署，公司成功参与了2008年金融危机时的空头行情和2009年经济见底回升时的多头行情，均取得丰厚回报，在期货市场双向交易，为公司投资型客户和保值型客户回避了风险并创造了巨大的财富。</t>
  </si>
  <si>
    <t>www.szqftz.com</t>
  </si>
  <si>
    <t>公司主营：创业投资管理、股权投资、投资咨询、企业管理咨询、财务咨询(法律、行政法规、国务院决定禁止的项目除外，限制的项目须取得许可后方可经营)。</t>
  </si>
  <si>
    <t>www.goldcome168.com</t>
  </si>
  <si>
    <t>russell.pingan.com</t>
  </si>
  <si>
    <t>广东懋峰资产管理有限公司(“懋峰资产”) 成立于2013年3月，承接自2008年成立的北京御峰财富资产管理有限公司。懋峰资产专注于为高端客户提供个性化的资产管理服务，根据客户的不同需求，为客户量身定做资产管理方案，通过发行股权类信托产品(阳光私募)、固定收益类信托产品、集合信托类信托产品(TOT)、有限合伙制私募基金等多种形式的产品，投资于国内、外股票市场、债券市场、期货市场、股权市场等，为客户提供全方位的财富管理服务。</t>
  </si>
  <si>
    <t>公司主营：资产管理及咨询，实业投资，投资管理，投资咨询，企业管理咨询(以上咨询不得从事经纪)。</t>
  </si>
  <si>
    <t>www.chcc.com</t>
  </si>
  <si>
    <t>公司主营：股权投资管理，投资管理及相关咨询服务，资产管理，实业投资，企业管理咨询，商务咨询，财务咨询。</t>
  </si>
  <si>
    <t>上海中财立品投资有限公司</t>
  </si>
  <si>
    <t>广州巡洋网络科技有限公司</t>
  </si>
  <si>
    <t>www.dqgtz.com</t>
  </si>
  <si>
    <t>周功宙</t>
  </si>
  <si>
    <t>暖流(天津)资产管理有限公司</t>
  </si>
  <si>
    <t>公司主营：投资管理；投资咨询。</t>
  </si>
  <si>
    <t>www.gf-am.net</t>
  </si>
  <si>
    <t>南京证券股份有限公司</t>
  </si>
  <si>
    <t>南京证券业务范围涵盖证券经纪、证券承销、证券自营、客户资产管理、财务顾问等诸多领域，设有22个职能管理和业务部门，在全国设有52家分支机构，可以为广大投资者和企业筹融资提供全方位服务。南京证券历经19年的风雨洗礼和岁月磨炼，基础管理和改革、业务经营和规模、行业地位和影响均取得了长足进步和发展。19年年均交易量增长率69.49%、年均利润总额增长率41.02%、年均股东回报率14.13%，成为全证券行业为数极少自成立19年以来从未亏损、持续盈利、稳定回报的优质证券公司。南京证券连续12年荣获“南京市文明单位”、连续11年荣获“江苏省文明单位”，先后6次荣获“建设新南京有功单位”，荣获“中国企业文化优秀奖”，是江苏省和南京市“国有企业创建‘四好’领导班子先进集体”、江苏省和南京市“先进基层党组织”、全国首批“国家级征信企业”、“中国100最具影响力企业”，25家分支机构分别荣获国家、省、市级“青年文明号”，其中国家级青年文明号3家，始终走在证券行业又好又快发展的前列。</t>
  </si>
  <si>
    <t>www.njzq.com.cn</t>
  </si>
  <si>
    <t>公司主营:资产管理(除金融业务)，实业投资，财务咨询(除代理记账)，企业兼并重组策划。</t>
  </si>
  <si>
    <t>中原证券股份有限公司</t>
  </si>
  <si>
    <t>周小全</t>
  </si>
  <si>
    <t>公司是河南省内领先的证券公司，拥有全牌照的业务平台，并战略性分布于全中国。公司主要从事经纪、投资银行、投资管理及自营交易业务。公司的主要业务线包括：经纪：公司代表客户从事股票、基金和债券交易，并提供融资融券及理财服务；投资银行：公司向机构客户提供投资银行服务，包括股权融资、债权融资和财务咨询；投资管理：公司的投资管理业务包括资产管理、直接投资和基金管理；自营交易：公司通过自有账户从事股票、债券和基金以及衍生工具交易，以获取投资收益；及其他创新业务：公司用自有或筹集的资金提供各类其他资本中介业务，包括股票质押式回购交易及约定购回式证券交易等。公司的经纪及投资银行业务在河南省均取得领先市场地位。公司一直积极开发各类资本中介业务，主要包括融资融券、股票质押式回购交易及约定购回式证券交易。</t>
  </si>
  <si>
    <t>www.ccnew.com</t>
  </si>
  <si>
    <t>湘财证券股份有限公司</t>
  </si>
  <si>
    <t>徐燕</t>
  </si>
  <si>
    <t>湘财证券有限责任公司创立于1993年2月8日，在中国各大主要城市设有48家营业网点。 在16年的发展历程中，湘财证券创造了中国资本市场若干个“第一”：第一家获中国证监会批准增资扩股；第一家被核准为全国性综合类证券公司；第一批进入全国银行间同业拆借市场；第一家与国有商业银行签署股票质押协议；第一家获准设立中外合资证券公司；第一家向外资转让股权设立中外合资基金公司；成立中国第一家国家级证券博物馆。</t>
  </si>
  <si>
    <t>www.xcsc.com</t>
  </si>
  <si>
    <t>富鼎投资管理有限公司</t>
  </si>
  <si>
    <t>谢志平</t>
  </si>
  <si>
    <t>公司是经国家工商总局核准于2001年在深圳注册成立，目前行政管理总部位于成都市高新区天府大道北段1480号拉德方斯大厦东楼13楼。公司以“提升价值、创造财富”为核心投资理念，致力为国内大型机构、上市企业及高净值个人管理资产，为其获得最优异的绝对投资回报。目前，公司业务涵盖投资银行、资产管理、财务顾问等诸多领域，先后在节能环保、矿业、农业、医药、新材料、新能源等多个领域进行投资，获取良好的投资收益和社会效益，得到广泛的认可。公司经过10余年的耕耘与累积，已拥有30余人的资产管理与投资管理专业团队，公司股东及高管大多数拥有证券、基金、银行等金融机构的工作背景，在行业中拥有优异的投资业绩，深谙资本市场业务，具备丰富的投资管理经验。公司是以并购基金管理和上市公司市值管理为主，并致力于促进国家产业升级和经济增长方式转型的资源整合，力争成为一流的并购整合投融资一体化综合服务商。</t>
  </si>
  <si>
    <t>www.fudingtz.com</t>
  </si>
  <si>
    <t>齐鲁证券有限公司</t>
  </si>
  <si>
    <t>毕玉国</t>
  </si>
  <si>
    <t>齐鲁证券有限公司是经中国证监会批准设立的大型综合类证券公司，资本金规模位居国内券商前列；主要向个人、机构客户提供证券代理买卖、投资咨询、财务顾问、证券发行与承销、收购兼并、资产重组、资产管理、融资融券、证券投资基金代销、股指期货中间介绍业务、代销金融产品等全方位的证券投、融资服务；控股鲁证期货股份有限公司、鲁证创业投资有限公司、齐鲁国际控股有限公司，参股万家基金管理有限公司。自2008年中国证监会对证券公司实施分类评价以来，公司均被评为A类A级或以上级别。公司经营业绩良好，在国内券商中位居前列。根据中国证券业协会公布的2011年度111家证券公司会员业绩排名情况，齐鲁证券有限公司2011年度总资产排名13位、净资产排名15位、净资本排名17位、营业收入排名14位、净利润排名22位。齐鲁证券在证券经纪业务上具有较强的竞争优势，2011年代理买卖证券业务净收入21.41亿元、排名9位，客户交易结算资金余额154.14亿元、排名14位；股票及债权承销业务排名靠前，仍有很大发展潜力，股票及债权承销金额100.65亿元、排名31位，股票及债权承销家数14家，排名21位。</t>
  </si>
  <si>
    <t>www.qlzq.com.cn</t>
  </si>
  <si>
    <t>深圳清水源投资管理有限公司成立于2011年10月12日，主营：投资管理，经济信息咨询(不含限制项目)。</t>
  </si>
  <si>
    <t>www.qsyfunds.com</t>
  </si>
  <si>
    <t>深圳市合赢投资管理有限公司</t>
  </si>
  <si>
    <t>深圳市合赢投资管理有限公司成立于2007年3月，注册资本3000万元，主要从事投资管理、投资咨询、受托资产管理业务，公司控股股东为广东盈峰投资控股集团有限公司。盈峰投资控股集团是一家以实业经营为基础，集金融投资为一体的跨行业多元化投资控股集团，控股浙江上风实业股份有限公司(股票代码：000967)，参股易方达基金管理有限公司。        公司前身具有十多年的证券投资和资产管理经营经验，2007年3月更名为深圳市合赢投资管理有限公司。2009年初，公司引入管理层股东，内部治理结构已从盈峰集团全资子公司改制为盈峰集团控股、管理层合伙人持股经营的有限合伙公司。公司总部设在深圳特区、在广州设有分支机构。目前资产管理规模超过十五亿元，投资于境内和香港资本市场。公司主要管理美的集团和盈峰集团的资产，并发行了“华润信托·合赢精选1期证券投资集合资金信托计划”、“粤财信托·合赢证券投资集合资金信托计划”、“深国投·合赢结构式证券投资集合资金信托计划”、“深国投·合赢2期结构式证券投资集合资金信托计划”。</t>
  </si>
  <si>
    <t>www.cowinchina.com</t>
  </si>
  <si>
    <t>上海云腾投资管理有限公司成立于2010年，公司注册资本雄厚。　　"云腾投资"从事并专注于证券投资及财务顾问业务，云腾拥有资深的投资团队，依托全面的金融市场研究，开发优质产品；云腾拥有丰富的人脉资源及投资管理经验，健步立足中国资本市场。　　云腾今后致力于将投资领域延伸到私人股权投资、金融衍生品的组合投资等。云腾的主旨是为有限的高端客户提供优质的投资产品服务，使客户获得稳定、可持续的盈利机会。</t>
  </si>
  <si>
    <t>www.yuntengtz.com.cn</t>
  </si>
  <si>
    <t>amc.ecitic.com/qxgs/cxzb.shtml</t>
  </si>
  <si>
    <t>何辉</t>
  </si>
  <si>
    <t>北京道睿择投资有限责任公司成立于2011年8月，是一家年轻的从事阳光私募基金管理的专业投资服务机构。业务涉及证券投资、资产管理、投资咨询等，下设投资部、研发部、风险控制部、市场部等。公司团队成员均来自证券、期货行业资深金融人才，平均从业经历10年以上，具备深厚的行业背景和风险管理能力，有丰富的资本市场投资和研究经验。</t>
  </si>
  <si>
    <t>www.daoruize.com</t>
  </si>
  <si>
    <t>中信证券股份有限公司</t>
  </si>
  <si>
    <t>程博明</t>
  </si>
  <si>
    <t>公司是国内规模最大的证券公司。主营业务范围为：证券经纪；证券投资咨询；与证券交易、证券投资活动有关的财务顾问；证券承销与保荐；证券自营；证券资产管理；融资融券；证券投资基金代销；为期货公司提供中间介绍业务。中信证券在若干业务领域保持或取得领先地位。2011年底，经纪业务股票、基金交易总额为人民币4.67万亿元，市场排名第一；股票及债券承销市场份额13.62%，排名市场第一位。公司受托管理资产总规模为人民币620亿元(不含华夏基金)，位居行业第一位。公司与中信银行、中信信托、信诚人寿保险等公司共同组成中信控股之综合经营模式，并与中信国际金融控股共同为客户提供境内外全面金融服务。</t>
  </si>
  <si>
    <t>www.cs.ecitic.com</t>
  </si>
  <si>
    <t>上海元葵资产管理中心(有限合伙)</t>
  </si>
  <si>
    <t>公司主营：投资管理、资产管理，企业管理咨询、商务信息咨询(以上咨询除经纪)、财务信息咨询(不得从事代理记账)，项目投资、创业投资、实业投资。【依法须经批准的项目，经相关部门批准后方可开展经营活动】</t>
  </si>
  <si>
    <t>公司主营：资产管理、投资咨询及管理(除股权投资和股权投资管理)，财务咨询(不得从事代理记帐)，企业形象策划，市场营销策划，商务信息咨询。</t>
  </si>
  <si>
    <t>上海首家专注于母基金(基金中的基金，FOF)投资的资产管理公司。公司核心团队均为基金、保险投资行业资深人士，在大型金融机构有多年工作经验，有广泛人脉。公司致力于母基金投资，希望通过长期稳健的投资理念，深刻专业的尽职调查，在中国日益发展但业绩表现分化较大的基金市场中，选择长期表现优异的基金进行投资，为投资者创造长期稳定的投资回报，并促进证券市场优胜劣汰的资源配置。</t>
  </si>
  <si>
    <t>www.fofund.com.cn</t>
  </si>
  <si>
    <t>深圳市华融泰资产管理有限公司</t>
  </si>
  <si>
    <t>深圳市华融泰资产管理有限公司成立于 2009年6月29日，主营：资产管理；投资咨询(不含限制项目)；投资兴办实业(具体项目另行申报)；国内贸易(不含专营、专控、专卖商品)。</t>
  </si>
  <si>
    <t>www.waranty.com.cn</t>
  </si>
  <si>
    <t>徐达理</t>
  </si>
  <si>
    <t>公司主营：投资管理；组织文化艺术交流活动(不含演出)；会议及展览服务；设计、制作、代理、发布广告；技术推广服务；投资咨询；企业管理咨询；市场调查；经济贸易咨询；工程技术咨询；工程项目管理。</t>
  </si>
  <si>
    <t>上海通晟资产管理有限公司</t>
    <phoneticPr fontId="1" type="noConversion"/>
  </si>
  <si>
    <t>东北证券</t>
    <phoneticPr fontId="1" type="noConversion"/>
  </si>
  <si>
    <t>星石投资</t>
    <phoneticPr fontId="1" type="noConversion"/>
  </si>
  <si>
    <t>北京</t>
    <phoneticPr fontId="1" type="noConversion"/>
  </si>
  <si>
    <t>私募</t>
    <phoneticPr fontId="1" type="noConversion"/>
  </si>
  <si>
    <t>北京市星石投资管理有限公司</t>
    <phoneticPr fontId="1" type="noConversion"/>
  </si>
  <si>
    <t>廖新国</t>
    <phoneticPr fontId="1" type="noConversion"/>
  </si>
  <si>
    <t>ww.starrockinvest.com</t>
    <phoneticPr fontId="1" type="noConversion"/>
  </si>
  <si>
    <t>xiaoxue1@chinaamc.com</t>
  </si>
  <si>
    <t>星佳</t>
  </si>
  <si>
    <t>刘高</t>
  </si>
  <si>
    <t>国金资管</t>
    <phoneticPr fontId="1" type="noConversion"/>
  </si>
  <si>
    <t>上海国金证券资产管理</t>
    <phoneticPr fontId="1" type="noConversion"/>
  </si>
  <si>
    <t>黄心韵</t>
    <phoneticPr fontId="1" type="noConversion"/>
  </si>
  <si>
    <t>上海市浦东新区芳甸路1008号紫竹大厦6楼</t>
    <phoneticPr fontId="1" type="noConversion"/>
  </si>
  <si>
    <t>www.gjzq.com.cn</t>
    <phoneticPr fontId="1" type="noConversion"/>
  </si>
  <si>
    <t>罗丽莎、黄心韵、远博</t>
    <phoneticPr fontId="1" type="noConversion"/>
  </si>
  <si>
    <t>远博</t>
  </si>
  <si>
    <t>心韵</t>
  </si>
  <si>
    <t>李庚</t>
    <phoneticPr fontId="1" type="noConversion"/>
  </si>
  <si>
    <t>上海市浦东新区浦明路198号财富金融广场7号楼</t>
    <phoneticPr fontId="1" type="noConversion"/>
  </si>
  <si>
    <t>www.cib-fund.com.cn</t>
    <phoneticPr fontId="1" type="noConversion"/>
  </si>
  <si>
    <t>张黎</t>
    <phoneticPr fontId="1" type="noConversion"/>
  </si>
  <si>
    <t>圆信永丰</t>
  </si>
  <si>
    <t>中银国际资管</t>
    <phoneticPr fontId="1" type="noConversion"/>
  </si>
  <si>
    <t>上海</t>
    <phoneticPr fontId="1" type="noConversion"/>
  </si>
  <si>
    <t>上海</t>
    <phoneticPr fontId="1" type="noConversion"/>
  </si>
  <si>
    <t>资管</t>
    <phoneticPr fontId="1" type="noConversion"/>
  </si>
  <si>
    <t>基金</t>
    <phoneticPr fontId="1" type="noConversion"/>
  </si>
  <si>
    <t>张瑜</t>
    <phoneticPr fontId="1" type="noConversion"/>
  </si>
  <si>
    <t>颖书</t>
  </si>
  <si>
    <t>广亮</t>
  </si>
  <si>
    <t>九鑫</t>
  </si>
  <si>
    <t>xiaojian.tian@juniorchina.com</t>
  </si>
  <si>
    <t>建投基金</t>
    <phoneticPr fontId="1" type="noConversion"/>
  </si>
  <si>
    <t>中信建投基金管理有限公司</t>
    <phoneticPr fontId="1" type="noConversion"/>
  </si>
  <si>
    <t>www.cfund108.com</t>
    <phoneticPr fontId="1" type="noConversion"/>
  </si>
  <si>
    <t>金鑫</t>
  </si>
  <si>
    <t>022-28451803</t>
  </si>
  <si>
    <t>wangjx_bhzq@hotmail.com</t>
  </si>
  <si>
    <t>于文婷</t>
  </si>
  <si>
    <t>程传颖</t>
  </si>
  <si>
    <t>0755-83532172</t>
  </si>
  <si>
    <t>0755-8257 5634</t>
  </si>
  <si>
    <t>yuwt@cfzq.com</t>
  </si>
  <si>
    <t>chengcy@cfzq.com</t>
  </si>
  <si>
    <t>021-58351059-8016</t>
  </si>
  <si>
    <t>xuxn@cjsc.com.cn</t>
  </si>
  <si>
    <t>自威</t>
  </si>
  <si>
    <t>shaozw@tpa.cntaiping.com</t>
  </si>
  <si>
    <t>春瑞</t>
  </si>
  <si>
    <t>顺舟</t>
  </si>
  <si>
    <t>水茵</t>
  </si>
  <si>
    <t>珏衡</t>
  </si>
  <si>
    <t>Fang.wang@ubssdic.com</t>
  </si>
  <si>
    <t xml:space="preserve">0755-82835332 </t>
  </si>
  <si>
    <t>澄宇</t>
  </si>
  <si>
    <t>liaoxinguo@starrockinvest.com</t>
  </si>
  <si>
    <t>tuz@team-top.com.cn</t>
  </si>
  <si>
    <t>xin.guo@lordabbettchina.com</t>
  </si>
  <si>
    <t>jiaowenlong@phfund.com.cn</t>
  </si>
  <si>
    <t>18001958726 </t>
  </si>
  <si>
    <t>18221093771 </t>
  </si>
  <si>
    <t>华润信托</t>
    <phoneticPr fontId="1" type="noConversion"/>
  </si>
  <si>
    <t>广深</t>
    <phoneticPr fontId="1" type="noConversion"/>
  </si>
  <si>
    <t>信托</t>
    <phoneticPr fontId="1" type="noConversion"/>
  </si>
  <si>
    <t>谢雯</t>
    <phoneticPr fontId="1" type="noConversion"/>
  </si>
  <si>
    <t>谢雯</t>
    <phoneticPr fontId="1" type="noConversion"/>
  </si>
  <si>
    <t>深圳市福田区中心四路1-1号嘉里建设广场第三座10层</t>
    <phoneticPr fontId="1" type="noConversion"/>
  </si>
  <si>
    <t>杨歌</t>
  </si>
  <si>
    <t>章文</t>
  </si>
  <si>
    <t>王华海</t>
    <phoneticPr fontId="1" type="noConversion"/>
  </si>
  <si>
    <t>北京西城区金融大街9号金融街中心B座19层</t>
    <phoneticPr fontId="1" type="noConversion"/>
  </si>
  <si>
    <t>俞科进</t>
    <phoneticPr fontId="1" type="noConversion"/>
  </si>
  <si>
    <t>中金基金</t>
    <phoneticPr fontId="1" type="noConversion"/>
  </si>
  <si>
    <t>李云琪</t>
    <phoneticPr fontId="1" type="noConversion"/>
  </si>
  <si>
    <t>李云琪</t>
    <phoneticPr fontId="1" type="noConversion"/>
  </si>
  <si>
    <t>国寿养老</t>
    <phoneticPr fontId="1" type="noConversion"/>
  </si>
  <si>
    <t>北京市西城区金融大街12号中国人寿广场B座13楼</t>
    <phoneticPr fontId="1" type="noConversion"/>
  </si>
  <si>
    <t>www.ciccfund.com</t>
    <phoneticPr fontId="1" type="noConversion"/>
  </si>
  <si>
    <t>沙涛</t>
  </si>
  <si>
    <t>江宁</t>
  </si>
  <si>
    <t>西城区金融大街12号中国人寿广场B座13楼</t>
  </si>
  <si>
    <t>捷豹国际</t>
    <phoneticPr fontId="1" type="noConversion"/>
  </si>
  <si>
    <t>孟慨</t>
    <phoneticPr fontId="1" type="noConversion"/>
  </si>
  <si>
    <t>云煜</t>
  </si>
  <si>
    <t>英楠</t>
  </si>
  <si>
    <t>龚晓雨</t>
    <phoneticPr fontId="1" type="noConversion"/>
  </si>
  <si>
    <t>晓雨</t>
  </si>
  <si>
    <t>胡志利、刘云、何江、赵栩、李诗林、余君等</t>
    <phoneticPr fontId="1" type="noConversion"/>
  </si>
  <si>
    <t>邵明亭</t>
    <phoneticPr fontId="1" type="noConversion"/>
  </si>
  <si>
    <t>阳卫平、王高等</t>
    <phoneticPr fontId="1" type="noConversion"/>
  </si>
  <si>
    <t>杨志诚、李梦一、高盛贤</t>
    <phoneticPr fontId="1" type="noConversion"/>
  </si>
  <si>
    <t>雅薇</t>
  </si>
  <si>
    <t>北京市西城区金融大街7号英蓝国际金融中心B座（南楼）628室</t>
    <phoneticPr fontId="1" type="noConversion"/>
  </si>
  <si>
    <t>诚盛投资</t>
    <phoneticPr fontId="1" type="noConversion"/>
  </si>
  <si>
    <t>完永东</t>
    <phoneticPr fontId="1" type="noConversion"/>
  </si>
  <si>
    <t>亓斌</t>
    <phoneticPr fontId="1" type="noConversion"/>
  </si>
  <si>
    <t>亓斌</t>
    <phoneticPr fontId="1" type="noConversion"/>
  </si>
  <si>
    <t>www.chengshengtouzi.com</t>
    <phoneticPr fontId="1" type="noConversion"/>
  </si>
  <si>
    <t>高华自营</t>
    <phoneticPr fontId="1" type="noConversion"/>
  </si>
  <si>
    <t>宋欣然</t>
    <phoneticPr fontId="1" type="noConversion"/>
  </si>
  <si>
    <t>刘文一</t>
    <phoneticPr fontId="1" type="noConversion"/>
  </si>
  <si>
    <t>宋欣然</t>
    <phoneticPr fontId="1" type="noConversion"/>
  </si>
  <si>
    <t>北京市西城区金融大街7号英蓝国际金融中心18层</t>
    <phoneticPr fontId="1" type="noConversion"/>
  </si>
  <si>
    <t>www.ghsl.cn</t>
    <phoneticPr fontId="1" type="noConversion"/>
  </si>
  <si>
    <t>慧君</t>
  </si>
  <si>
    <t>曾晓洁</t>
    <phoneticPr fontId="1" type="noConversion"/>
  </si>
  <si>
    <t>陈婧</t>
  </si>
  <si>
    <t>中融基金</t>
  </si>
  <si>
    <t>中融基金</t>
    <phoneticPr fontId="1" type="noConversion"/>
  </si>
  <si>
    <t>斐斐</t>
  </si>
  <si>
    <t>民生自营</t>
    <phoneticPr fontId="1" type="noConversion"/>
  </si>
  <si>
    <t>北京</t>
    <phoneticPr fontId="1" type="noConversion"/>
  </si>
  <si>
    <t>自营</t>
    <phoneticPr fontId="1" type="noConversion"/>
  </si>
  <si>
    <t>蒋海</t>
    <phoneticPr fontId="1" type="noConversion"/>
  </si>
  <si>
    <t>蒋海</t>
    <phoneticPr fontId="1" type="noConversion"/>
  </si>
  <si>
    <t>北京市东城区建国门内大街28号民生金融中心A座17层（东单站C）</t>
    <phoneticPr fontId="1" type="noConversion"/>
  </si>
  <si>
    <t>www.mszq.com</t>
    <phoneticPr fontId="1" type="noConversion"/>
  </si>
  <si>
    <t>杨立</t>
  </si>
  <si>
    <t>史萍</t>
  </si>
  <si>
    <t>东兴资管</t>
    <phoneticPr fontId="1" type="noConversion"/>
  </si>
  <si>
    <t>北京</t>
    <phoneticPr fontId="1" type="noConversion"/>
  </si>
  <si>
    <t>资管</t>
    <phoneticPr fontId="1" type="noConversion"/>
  </si>
  <si>
    <t>靳雪翔</t>
    <phoneticPr fontId="1" type="noConversion"/>
  </si>
  <si>
    <t>靳雪翔</t>
    <phoneticPr fontId="1" type="noConversion"/>
  </si>
  <si>
    <t>北京市西城区金融大街5号新盛大厦B座12层</t>
    <phoneticPr fontId="1" type="noConversion"/>
  </si>
  <si>
    <t>信达资管</t>
    <phoneticPr fontId="1" type="noConversion"/>
  </si>
  <si>
    <t>孙永利</t>
    <phoneticPr fontId="1" type="noConversion"/>
  </si>
  <si>
    <t>东信文金</t>
    <phoneticPr fontId="1" type="noConversion"/>
  </si>
  <si>
    <t>庄文禹</t>
    <phoneticPr fontId="1" type="noConversion"/>
  </si>
  <si>
    <t>庄文禹</t>
    <phoneticPr fontId="1" type="noConversion"/>
  </si>
  <si>
    <t>林泽</t>
  </si>
  <si>
    <t>丰衍</t>
  </si>
  <si>
    <t>华润元大</t>
  </si>
  <si>
    <t>陈金牛</t>
    <phoneticPr fontId="1" type="noConversion"/>
  </si>
  <si>
    <t>13691406863</t>
  </si>
  <si>
    <t>韦蕾</t>
    <phoneticPr fontId="1" type="noConversion"/>
  </si>
  <si>
    <t>北京市朝阳区东三环中路1号环球金融中心东塔3楼（金台夕照站D向北200米）</t>
    <phoneticPr fontId="1" type="noConversion"/>
  </si>
  <si>
    <t>北京市东城区朝内大街2号凯恒中心E座2层（朝阳门站G口）</t>
    <phoneticPr fontId="1" type="noConversion"/>
  </si>
  <si>
    <t>申硕</t>
    <phoneticPr fontId="1" type="noConversion"/>
  </si>
  <si>
    <t>renqiaoer@csc.com.cn</t>
    <phoneticPr fontId="1" type="noConversion"/>
  </si>
  <si>
    <t>王琦（投研总监）</t>
    <phoneticPr fontId="1" type="noConversion"/>
  </si>
  <si>
    <t>刘纲（专户经理）</t>
    <phoneticPr fontId="1" type="noConversion"/>
  </si>
  <si>
    <t>沈毅</t>
    <phoneticPr fontId="1" type="noConversion"/>
  </si>
  <si>
    <t>有明</t>
  </si>
  <si>
    <t>旦茹</t>
  </si>
  <si>
    <t>西部利得</t>
  </si>
  <si>
    <t>西部利得</t>
    <phoneticPr fontId="1" type="noConversion"/>
  </si>
  <si>
    <t>李天</t>
    <phoneticPr fontId="1" type="noConversion"/>
  </si>
  <si>
    <t>李天</t>
    <phoneticPr fontId="1" type="noConversion"/>
  </si>
  <si>
    <t>西部利得（现西部利得），华宝兴业</t>
  </si>
  <si>
    <t>中融联合</t>
    <phoneticPr fontId="1" type="noConversion"/>
  </si>
  <si>
    <t>罗曼丽</t>
    <phoneticPr fontId="1" type="noConversion"/>
  </si>
  <si>
    <t>王乐</t>
    <phoneticPr fontId="1" type="noConversion"/>
  </si>
  <si>
    <t>王乐</t>
    <phoneticPr fontId="1" type="noConversion"/>
  </si>
  <si>
    <t>北京市海淀区中关村南大街1号友谊宾馆苏园写字楼208室（将来会搬到腾达大厦）</t>
    <phoneticPr fontId="1" type="noConversion"/>
  </si>
  <si>
    <t>www.zrfunds.com.cn</t>
    <phoneticPr fontId="1" type="noConversion"/>
  </si>
  <si>
    <t>yanghaida@zrfunds.com.cn</t>
  </si>
  <si>
    <t>jiangtao@zrfunds.com.cn</t>
  </si>
  <si>
    <t>xiejing@zrfunds.com.cn</t>
  </si>
  <si>
    <t>yuhong@zrfunds.com.cn</t>
  </si>
  <si>
    <t>zhaofei@zrfunds.com.cn</t>
  </si>
  <si>
    <t>前海开源</t>
    <phoneticPr fontId="1" type="noConversion"/>
  </si>
  <si>
    <t>www.qhkyfund.com</t>
    <phoneticPr fontId="1" type="noConversion"/>
  </si>
  <si>
    <t>021-31169088</t>
  </si>
  <si>
    <t>sunyachao@qhkyfund.com</t>
  </si>
  <si>
    <t>北京市东城区建国门内大街28号民生金融中心B座7层（东单站C）</t>
    <phoneticPr fontId="1" type="noConversion"/>
  </si>
  <si>
    <t>东城区建国门内大街28号民生金融中心B座7层</t>
  </si>
  <si>
    <t>张华生</t>
    <phoneticPr fontId="1" type="noConversion"/>
  </si>
  <si>
    <t>浦东新区陆家嘴环路1333号中国平安金融大厦27楼</t>
    <phoneticPr fontId="1" type="noConversion"/>
  </si>
  <si>
    <t>亚运</t>
  </si>
  <si>
    <t>上海市虹口区公平路18号8号楼嘉昱大厦18层</t>
    <phoneticPr fontId="1" type="noConversion"/>
  </si>
  <si>
    <t>刘辉</t>
    <phoneticPr fontId="1" type="noConversion"/>
  </si>
  <si>
    <t>太平洋资管</t>
    <phoneticPr fontId="1" type="noConversion"/>
  </si>
  <si>
    <t>创新发展部</t>
    <phoneticPr fontId="1" type="noConversion"/>
  </si>
  <si>
    <t>021-50372199-389</t>
    <phoneticPr fontId="1" type="noConversion"/>
  </si>
  <si>
    <t>徐汇区桂箐路111号立明大厦702</t>
  </si>
  <si>
    <t>国际中心汇丰银行大楼17楼</t>
  </si>
  <si>
    <t>吴淞路218号宝矿国际大厦35楼</t>
    <phoneticPr fontId="1" type="noConversion"/>
  </si>
  <si>
    <t>久韪资产</t>
    <phoneticPr fontId="1" type="noConversion"/>
  </si>
  <si>
    <t>涌峰投资</t>
    <phoneticPr fontId="1" type="noConversion"/>
  </si>
  <si>
    <t>中大投资</t>
    <phoneticPr fontId="1" type="noConversion"/>
  </si>
  <si>
    <t>杭州</t>
    <phoneticPr fontId="1" type="noConversion"/>
  </si>
  <si>
    <t>杭州市下城区中大广场17楼</t>
    <phoneticPr fontId="1" type="noConversion"/>
  </si>
  <si>
    <t>景恒投资</t>
    <phoneticPr fontId="1" type="noConversion"/>
  </si>
  <si>
    <t>万丰友方</t>
    <phoneticPr fontId="1" type="noConversion"/>
  </si>
  <si>
    <t>泓信投资</t>
    <phoneticPr fontId="1" type="noConversion"/>
  </si>
  <si>
    <t>圣历投资</t>
    <phoneticPr fontId="1" type="noConversion"/>
  </si>
  <si>
    <t>领硕投资</t>
    <phoneticPr fontId="1" type="noConversion"/>
  </si>
  <si>
    <t>致同投资</t>
    <phoneticPr fontId="1" type="noConversion"/>
  </si>
  <si>
    <t>以太投资</t>
    <phoneticPr fontId="1" type="noConversion"/>
  </si>
  <si>
    <t>旭诺资产</t>
    <phoneticPr fontId="1" type="noConversion"/>
  </si>
  <si>
    <t>上海市浦东新区芳甸路1088号紫竹国际大厦506室</t>
    <phoneticPr fontId="1" type="noConversion"/>
  </si>
  <si>
    <t>上海市徐汇区桂箐路111号立明大厦702</t>
    <phoneticPr fontId="1" type="noConversion"/>
  </si>
  <si>
    <t>上海市浦东新区愚园路1258号1108室</t>
    <phoneticPr fontId="1" type="noConversion"/>
  </si>
  <si>
    <t>上海市浦东新区民生路1403号信息大厦2103室</t>
    <phoneticPr fontId="1" type="noConversion"/>
  </si>
  <si>
    <t>上海市浦东新区龙阳路2277号永达国际大厦1103室</t>
    <phoneticPr fontId="1" type="noConversion"/>
  </si>
  <si>
    <t>上海市长宁区延安西路726号华敏翰尊21楼F座</t>
    <phoneticPr fontId="1" type="noConversion"/>
  </si>
  <si>
    <t>上海市浦东新区世纪大道1589号长泰国际金融大厦9楼</t>
    <phoneticPr fontId="1" type="noConversion"/>
  </si>
  <si>
    <t>上海市浦东新区银城中路200号中银大厦29层</t>
    <phoneticPr fontId="1" type="noConversion"/>
  </si>
  <si>
    <t>上海市浦东新区浦电路500号期货大厦2404A</t>
    <phoneticPr fontId="1" type="noConversion"/>
  </si>
  <si>
    <t>上海市浦东新区民生路1518号金鹰大厦A楼1203b</t>
    <phoneticPr fontId="1" type="noConversion"/>
  </si>
  <si>
    <t>上海市浦东新区民生路1518号金鹰大厦B座1102</t>
    <phoneticPr fontId="1" type="noConversion"/>
  </si>
  <si>
    <t>椰楠</t>
  </si>
  <si>
    <t>张奇</t>
  </si>
  <si>
    <t>刘声</t>
  </si>
  <si>
    <t>柯夫</t>
  </si>
  <si>
    <t>佳音</t>
  </si>
  <si>
    <t>泓江</t>
  </si>
  <si>
    <t>肖永</t>
  </si>
  <si>
    <t>陆彬</t>
  </si>
  <si>
    <t>龙翔</t>
  </si>
  <si>
    <t>静东</t>
  </si>
  <si>
    <t>陈栋</t>
  </si>
  <si>
    <t>雅琳</t>
  </si>
  <si>
    <t>余均</t>
  </si>
  <si>
    <t>张俊</t>
  </si>
  <si>
    <t>顺斌</t>
  </si>
  <si>
    <t>王锐</t>
  </si>
  <si>
    <t>和群</t>
  </si>
  <si>
    <t>添元</t>
  </si>
  <si>
    <t>李明</t>
  </si>
  <si>
    <t>乾斌</t>
  </si>
  <si>
    <t>殷乐</t>
  </si>
  <si>
    <t>嘉麒</t>
  </si>
  <si>
    <t>俊霖</t>
  </si>
  <si>
    <t>卓然</t>
  </si>
  <si>
    <t>文汉</t>
  </si>
  <si>
    <t>繁雪</t>
  </si>
  <si>
    <t>小英</t>
  </si>
  <si>
    <t>宇翔</t>
  </si>
  <si>
    <t>刘腾</t>
  </si>
  <si>
    <t>梦婕</t>
  </si>
  <si>
    <t>浔宇</t>
  </si>
  <si>
    <t>陈健</t>
  </si>
  <si>
    <t>莹莹</t>
  </si>
  <si>
    <t>婧熠</t>
  </si>
  <si>
    <t>静薇</t>
  </si>
  <si>
    <t>斯奇</t>
  </si>
  <si>
    <t>磐信投资</t>
    <phoneticPr fontId="1" type="noConversion"/>
  </si>
  <si>
    <t>德汇投资</t>
    <phoneticPr fontId="1" type="noConversion"/>
  </si>
  <si>
    <t>英大保险</t>
    <phoneticPr fontId="1" type="noConversion"/>
  </si>
  <si>
    <t>郭智、王长松、徐晶鑫、哈图</t>
    <phoneticPr fontId="1" type="noConversion"/>
  </si>
  <si>
    <t>Thomas.du@cifm.com</t>
  </si>
  <si>
    <t>florence.guo@cifm.com</t>
  </si>
  <si>
    <t>dong.huang@cifm.com</t>
  </si>
  <si>
    <t>in-xing.liang@cifm.com</t>
  </si>
  <si>
    <t>vane.shi@cifm.com</t>
  </si>
  <si>
    <t>jiangang.tang@cifm.com</t>
  </si>
  <si>
    <t>zhiyong.xiong@cifm.com</t>
  </si>
  <si>
    <t>selvie.gu@cifm.com</t>
  </si>
  <si>
    <t>metthew.he@cifm.com</t>
  </si>
  <si>
    <t>ceres.wang@cifm.com</t>
  </si>
  <si>
    <t>www.ydiam.com</t>
    <phoneticPr fontId="1" type="noConversion"/>
  </si>
  <si>
    <t>hatu@ydiam.com</t>
  </si>
  <si>
    <t>suntongyao@ydiam.com</t>
  </si>
  <si>
    <t>tangge@ydiam.com</t>
  </si>
  <si>
    <t>xu-jingxin@ydiam.com</t>
  </si>
  <si>
    <t>fang-jie@ydiam.com</t>
  </si>
  <si>
    <t>yuanqing-guo@sina.com</t>
  </si>
  <si>
    <t>guo-zhi@ydiam.com</t>
  </si>
  <si>
    <t>shi-junyi@ydiam.com</t>
  </si>
  <si>
    <t>丰平</t>
  </si>
  <si>
    <t>子骥</t>
  </si>
  <si>
    <t>俊伊</t>
  </si>
  <si>
    <t>智敏</t>
  </si>
  <si>
    <t>国怀</t>
  </si>
  <si>
    <t>幸福人寿</t>
    <phoneticPr fontId="1" type="noConversion"/>
  </si>
  <si>
    <t>北京市东城区东中街29号东环广场B座8层（东四十条站B出口向北300米再向东南100米）</t>
    <phoneticPr fontId="1" type="noConversion"/>
  </si>
  <si>
    <t>www.happyinsurace.com.cn</t>
    <phoneticPr fontId="1" type="noConversion"/>
  </si>
  <si>
    <t>李训勇</t>
    <phoneticPr fontId="1" type="noConversion"/>
  </si>
  <si>
    <t>刘锋</t>
  </si>
  <si>
    <t>北京市西城区金融街甲3号金鼎大厦B座7层（阜成门C口东南300米）</t>
    <phoneticPr fontId="1" type="noConversion"/>
  </si>
  <si>
    <t>新活力资本</t>
    <phoneticPr fontId="1" type="noConversion"/>
  </si>
  <si>
    <t>傅爽爽</t>
    <phoneticPr fontId="1" type="noConversion"/>
  </si>
  <si>
    <t>www.macrolink.com.cn</t>
    <phoneticPr fontId="1" type="noConversion"/>
  </si>
  <si>
    <t>新华联集团</t>
    <phoneticPr fontId="1" type="noConversion"/>
  </si>
  <si>
    <t>世海</t>
  </si>
  <si>
    <t>承泽资产</t>
    <phoneticPr fontId="1" type="noConversion"/>
  </si>
  <si>
    <t>广深</t>
    <phoneticPr fontId="1" type="noConversion"/>
  </si>
  <si>
    <t>严泽</t>
  </si>
  <si>
    <t>寿明</t>
  </si>
  <si>
    <t>青骓投资</t>
    <phoneticPr fontId="1" type="noConversion"/>
  </si>
  <si>
    <t>上海</t>
    <phoneticPr fontId="1" type="noConversion"/>
  </si>
  <si>
    <t>私募</t>
    <phoneticPr fontId="1" type="noConversion"/>
  </si>
  <si>
    <t>上海市浦东新区世纪大道210号21世纪大厦28层01室</t>
    <phoneticPr fontId="1" type="noConversion"/>
  </si>
  <si>
    <t>丁良春</t>
    <phoneticPr fontId="1" type="noConversion"/>
  </si>
  <si>
    <t>鼎和财险</t>
    <phoneticPr fontId="1" type="noConversion"/>
  </si>
  <si>
    <t>芦丽</t>
    <phoneticPr fontId="1" type="noConversion"/>
  </si>
  <si>
    <t>深圳市福田区金田路2030号卓越世纪中心1号楼13～14层</t>
    <phoneticPr fontId="1" type="noConversion"/>
  </si>
  <si>
    <t>www.edhic.com</t>
    <phoneticPr fontId="1" type="noConversion"/>
  </si>
  <si>
    <t>南方电网</t>
    <phoneticPr fontId="1" type="noConversion"/>
  </si>
  <si>
    <t>华安保险</t>
    <phoneticPr fontId="1" type="noConversion"/>
  </si>
  <si>
    <t>张远江</t>
    <phoneticPr fontId="1" type="noConversion"/>
  </si>
  <si>
    <t>北京市东城区北三环东路环球贸易中心B座28层（和平西桥D出口向西500米）</t>
    <phoneticPr fontId="1" type="noConversion"/>
  </si>
  <si>
    <t>www.sinosafe.com.cn</t>
    <phoneticPr fontId="1" type="noConversion"/>
  </si>
  <si>
    <t>质新</t>
  </si>
  <si>
    <t>东城区北三环东路环球贸易中心B座28层（和平西桥D出口向西500米）</t>
  </si>
  <si>
    <t>乐正资本</t>
    <phoneticPr fontId="1" type="noConversion"/>
  </si>
  <si>
    <t>王江平</t>
    <phoneticPr fontId="1" type="noConversion"/>
  </si>
  <si>
    <t>王江平</t>
    <phoneticPr fontId="1" type="noConversion"/>
  </si>
  <si>
    <t>www.rhythmcap.com</t>
    <phoneticPr fontId="1" type="noConversion"/>
  </si>
  <si>
    <t>梅律吾</t>
    <phoneticPr fontId="1" type="noConversion"/>
  </si>
  <si>
    <t>董梦斯</t>
    <phoneticPr fontId="1" type="noConversion"/>
  </si>
  <si>
    <t>梦斯</t>
  </si>
  <si>
    <t>北京市朝阳区建国门外大街甲12号新华保险大厦19层（永安里站C口向西250米）</t>
    <phoneticPr fontId="1" type="noConversion"/>
  </si>
  <si>
    <t>北京市西城区复兴门内大街156号泰康人寿大厦7层（他们在10层，会议室和前台在7层，复兴门站C口向东200米）</t>
    <phoneticPr fontId="1" type="noConversion"/>
  </si>
  <si>
    <t>北京市西城区丰汇园11号楼丰汇时代大厦南翼（灵境胡同D口向西900米）</t>
    <phoneticPr fontId="1" type="noConversion"/>
  </si>
  <si>
    <t>北京市西城区金融大街33号通泰大厦B座8层（复兴门站B口向北300米）</t>
    <phoneticPr fontId="1" type="noConversion"/>
  </si>
  <si>
    <t>北京市西城区月坛北街2号月坛大厦6层（阜成门站D向南500米，再向西200米）</t>
    <phoneticPr fontId="1" type="noConversion"/>
  </si>
  <si>
    <t>北京市西城区锦什坊街28号（阜成门站C口向西500米，西四站D向东500米）</t>
    <phoneticPr fontId="1" type="noConversion"/>
  </si>
  <si>
    <t>北京市西城区金融大街7号英蓝国际金融中心16层（阜成门站C口向男200米）</t>
    <phoneticPr fontId="1" type="noConversion"/>
  </si>
  <si>
    <t>北京市西城区锦什坊街26号恒奥中心C座7层（阜成门站C口向西500米，西四站D向东500米）</t>
    <phoneticPr fontId="1" type="noConversion"/>
  </si>
  <si>
    <t>北京市海淀区西直门外大街168号腾达大厦2006室（国图站C向南500米）</t>
    <phoneticPr fontId="1" type="noConversion"/>
  </si>
  <si>
    <t>北京市朝阳区农展馆南路13号瑞辰国际中心905室（团结湖站B向东400米）</t>
    <phoneticPr fontId="1" type="noConversion"/>
  </si>
  <si>
    <t>北京市东城区安定东路28号雍和大厦F座207室（雍和宫站B向东100米）</t>
    <phoneticPr fontId="1" type="noConversion"/>
  </si>
  <si>
    <t>北京市朝阳区光华路9号世贸天阶C座时尚大厦13层（金台夕照站A口向西600米）</t>
    <phoneticPr fontId="1" type="noConversion"/>
  </si>
  <si>
    <t>北京市东城区金宝街89号金宝大厦5层507室（灯市口站C东50米南50米）</t>
    <phoneticPr fontId="1" type="noConversion"/>
  </si>
  <si>
    <t>北京市海淀区中关村南大街甲6号铸诚大厦B座1606室（人民大学站C口南300米东100米）</t>
    <phoneticPr fontId="1" type="noConversion"/>
  </si>
  <si>
    <t>北京市朝阳区东四环中路道家园18号新华联大厦10层（金台路站B向东800向北200米）</t>
    <phoneticPr fontId="1" type="noConversion"/>
  </si>
  <si>
    <t>北京市西城区闹市口大街9号院信达金融中心7楼（长椿街站A向北200米）</t>
    <phoneticPr fontId="1" type="noConversion"/>
  </si>
  <si>
    <t>北京市朝阳区工人体育场北路甲6号中宇大厦（团结湖站D出口向东500米）</t>
    <phoneticPr fontId="1" type="noConversion"/>
  </si>
  <si>
    <t>中华保险</t>
    <phoneticPr fontId="1" type="noConversion"/>
  </si>
  <si>
    <t>建榕</t>
  </si>
  <si>
    <t>阿巴马</t>
    <phoneticPr fontId="1" type="noConversion"/>
  </si>
  <si>
    <t>王立志</t>
    <phoneticPr fontId="1" type="noConversion"/>
  </si>
  <si>
    <t>深圳市福田区深南大道7008号阳光高尔夫大厦709室</t>
    <phoneticPr fontId="1" type="noConversion"/>
  </si>
  <si>
    <t>立志</t>
  </si>
  <si>
    <t>广州市天河区珠江新城珠江东路11-13号高德置地秋广场F座17楼</t>
    <phoneticPr fontId="1" type="noConversion"/>
  </si>
  <si>
    <t>勇标</t>
  </si>
  <si>
    <t>笑明</t>
  </si>
  <si>
    <t>悦萌</t>
  </si>
  <si>
    <t>刘胤</t>
  </si>
  <si>
    <t>会利</t>
  </si>
  <si>
    <t>哲远</t>
  </si>
  <si>
    <t>张放</t>
    <phoneticPr fontId="1" type="noConversion"/>
  </si>
  <si>
    <t>赵建</t>
    <phoneticPr fontId="1" type="noConversion"/>
  </si>
  <si>
    <t>杨旭</t>
    <phoneticPr fontId="1" type="noConversion"/>
  </si>
  <si>
    <t>洪涛</t>
    <phoneticPr fontId="1" type="noConversion"/>
  </si>
  <si>
    <t>包振华</t>
    <phoneticPr fontId="1" type="noConversion"/>
  </si>
  <si>
    <t>吴孟书</t>
    <phoneticPr fontId="1" type="noConversion"/>
  </si>
  <si>
    <t>姜怡</t>
    <phoneticPr fontId="1" type="noConversion"/>
  </si>
  <si>
    <t>陈奕</t>
    <phoneticPr fontId="1" type="noConversion"/>
  </si>
  <si>
    <t>华泰自营</t>
    <phoneticPr fontId="1" type="noConversion"/>
  </si>
  <si>
    <t>自营</t>
    <phoneticPr fontId="1" type="noConversion"/>
  </si>
  <si>
    <t>上海市浦东新区浦东大道保利大厦E座2519</t>
    <phoneticPr fontId="1" type="noConversion"/>
  </si>
  <si>
    <t>缪微莹</t>
    <phoneticPr fontId="1" type="noConversion"/>
  </si>
  <si>
    <t>朱仪伦</t>
    <phoneticPr fontId="1" type="noConversion"/>
  </si>
  <si>
    <t>刘迪</t>
    <phoneticPr fontId="1" type="noConversion"/>
  </si>
  <si>
    <t>微莹</t>
  </si>
  <si>
    <t>兴业资管</t>
    <phoneticPr fontId="1" type="noConversion"/>
  </si>
  <si>
    <t>郑海洋</t>
    <phoneticPr fontId="1" type="noConversion"/>
  </si>
  <si>
    <t>盛丰衍</t>
    <phoneticPr fontId="1" type="noConversion"/>
  </si>
  <si>
    <t>振浩</t>
  </si>
  <si>
    <t>余玥</t>
  </si>
  <si>
    <t>姓名</t>
    <phoneticPr fontId="1" type="noConversion"/>
  </si>
  <si>
    <r>
      <t>上海市浦东新区世纪大道</t>
    </r>
    <r>
      <rPr>
        <sz val="10"/>
        <color rgb="FF000000"/>
        <rFont val="Calibri"/>
        <family val="2"/>
      </rPr>
      <t>100</t>
    </r>
    <r>
      <rPr>
        <sz val="10"/>
        <color rgb="FF000000"/>
        <rFont val="宋体"/>
        <family val="3"/>
        <charset val="134"/>
      </rPr>
      <t>号环球金融中心</t>
    </r>
    <r>
      <rPr>
        <sz val="10"/>
        <color rgb="FF000000"/>
        <rFont val="Calibri"/>
        <family val="2"/>
      </rPr>
      <t>19</t>
    </r>
    <r>
      <rPr>
        <sz val="10"/>
        <color rgb="FF000000"/>
        <rFont val="宋体"/>
        <family val="3"/>
        <charset val="134"/>
      </rPr>
      <t>楼</t>
    </r>
  </si>
  <si>
    <t>周五</t>
    <phoneticPr fontId="4" type="noConversion"/>
  </si>
  <si>
    <t>周四</t>
    <phoneticPr fontId="4" type="noConversion"/>
  </si>
  <si>
    <t>周三</t>
    <phoneticPr fontId="4" type="noConversion"/>
  </si>
  <si>
    <t>周二</t>
    <phoneticPr fontId="4" type="noConversion"/>
  </si>
  <si>
    <t>周一</t>
    <phoneticPr fontId="4" type="noConversion"/>
  </si>
  <si>
    <t>尚振宁</t>
  </si>
  <si>
    <t>数据研究部</t>
  </si>
  <si>
    <t>策略分析师</t>
  </si>
  <si>
    <t>010-83571744</t>
  </si>
  <si>
    <t>13811973615</t>
  </si>
  <si>
    <t>shangzn@thfund.com.cn</t>
  </si>
  <si>
    <t>北京市西城区月坛北街2号月坛大厦A609-610</t>
  </si>
  <si>
    <t>安亚静</t>
  </si>
  <si>
    <t>投资研究部/数据研究部</t>
  </si>
  <si>
    <t>数据研究员</t>
  </si>
  <si>
    <t>010-83571898</t>
  </si>
  <si>
    <t>13811391591</t>
  </si>
  <si>
    <t>anyj@thfund.com.cn</t>
  </si>
  <si>
    <t>研究员/博士</t>
  </si>
  <si>
    <t>0755-83169999-1383</t>
  </si>
  <si>
    <t>13524565709</t>
  </si>
  <si>
    <t>yangzj@bosera.com</t>
  </si>
  <si>
    <t>深圳市福田区深南大道7088号招商银行大厦35楼</t>
  </si>
  <si>
    <t>戴岭</t>
  </si>
  <si>
    <t>010-63081450</t>
  </si>
  <si>
    <t>13811976940</t>
  </si>
  <si>
    <t>dailing@cindasc.com</t>
  </si>
  <si>
    <t>北京市西城区闹市口大街9号院1号楼7层</t>
  </si>
  <si>
    <t>王家炜</t>
  </si>
  <si>
    <t>010-66577823/66577777</t>
  </si>
  <si>
    <t>13901365305</t>
  </si>
  <si>
    <t>jiawei.wang@mfcteda.com</t>
  </si>
  <si>
    <t>葛瑾洁</t>
  </si>
  <si>
    <t>0755-88399003（9003）</t>
  </si>
  <si>
    <t>18033068179</t>
  </si>
  <si>
    <t>gejj@cryuantafund.com</t>
  </si>
  <si>
    <t>深圳市福田区中心四路1-1号嘉里建设广场第三座7层</t>
  </si>
  <si>
    <t>孙欣炎</t>
  </si>
  <si>
    <t>15810893020</t>
  </si>
  <si>
    <t>sunxy@ncfund.com.cn</t>
  </si>
  <si>
    <t>北京市海淀区西三环北路11号海通时代商务中心C1座</t>
  </si>
  <si>
    <t>黄震</t>
  </si>
  <si>
    <t>010-85003513</t>
  </si>
  <si>
    <t>18610644353</t>
  </si>
  <si>
    <t>huangzhen@zrfunds.com.cn</t>
  </si>
  <si>
    <t>北京市东城区建国门内大街28号民生金融中心A座7层</t>
  </si>
  <si>
    <t>18518985672</t>
  </si>
  <si>
    <t>郑志文</t>
  </si>
  <si>
    <t>010-85003530</t>
  </si>
  <si>
    <t>18642002527</t>
  </si>
  <si>
    <t>zhengzhiwen@zrfunds.com.cn</t>
  </si>
  <si>
    <t>021-20398823</t>
  </si>
  <si>
    <t>13816124280</t>
  </si>
  <si>
    <t>wust@xyfunds.com.cn</t>
  </si>
  <si>
    <t>上海浦东张杨路500号华润时代广场19楼</t>
  </si>
  <si>
    <t>固定收益研究员</t>
  </si>
  <si>
    <t>021-20398919</t>
  </si>
  <si>
    <t>13671539931</t>
  </si>
  <si>
    <t>suntong@xyfunds.com.cn</t>
  </si>
  <si>
    <t>李越嘉</t>
  </si>
  <si>
    <t>金融工程与专题研究部</t>
  </si>
  <si>
    <t>13801743513</t>
  </si>
  <si>
    <t>liyj@xyfunds.com.cn</t>
  </si>
  <si>
    <t>资产管理事业部</t>
  </si>
  <si>
    <t>执行董事/投资主办</t>
  </si>
  <si>
    <t>010-85127893</t>
  </si>
  <si>
    <t>13917850618</t>
  </si>
  <si>
    <t>luzhaohong@mszq.com</t>
  </si>
  <si>
    <t>北京市东城区建国门内大街28号民生金融中心A座17层</t>
  </si>
  <si>
    <t>13691116432</t>
  </si>
  <si>
    <t>王南</t>
  </si>
  <si>
    <t>010-85127901</t>
  </si>
  <si>
    <t>13331166589</t>
  </si>
  <si>
    <t>wangnan_ty@mszq.com</t>
  </si>
  <si>
    <t>韩雅潜</t>
  </si>
  <si>
    <t>010-85127900</t>
  </si>
  <si>
    <t>13810027088</t>
  </si>
  <si>
    <t>hanyaqian@mszq.com</t>
  </si>
  <si>
    <t>郎凌云</t>
  </si>
  <si>
    <t>投资交易事业部</t>
  </si>
  <si>
    <t>投资总监，证券投资部总经理</t>
  </si>
  <si>
    <t>010-85127865</t>
  </si>
  <si>
    <t>13302909911</t>
  </si>
  <si>
    <t>langlingyun@mszq.com</t>
  </si>
  <si>
    <t>0755-82783895</t>
  </si>
  <si>
    <t>18617113975</t>
  </si>
  <si>
    <t>542557015@qq.com</t>
  </si>
  <si>
    <t>深圳市福中路桑超经贸中心1615</t>
  </si>
  <si>
    <t>夏园</t>
  </si>
  <si>
    <t>华北区总经理助理</t>
  </si>
  <si>
    <t>010-66290524</t>
  </si>
  <si>
    <t>18612910516</t>
  </si>
  <si>
    <t>xiayuan@cjsc.com.cn</t>
  </si>
  <si>
    <t>北京市西城区金融大街17号中国人寿中心604</t>
  </si>
  <si>
    <t>汪敏</t>
  </si>
  <si>
    <t>18201052277</t>
  </si>
  <si>
    <t>wangmin7@cjsc.com.cn</t>
  </si>
  <si>
    <t>刘晓浏</t>
  </si>
  <si>
    <t>销售经理</t>
  </si>
  <si>
    <t>010-66290212</t>
  </si>
  <si>
    <t>13693129611</t>
  </si>
  <si>
    <t>liuxiaoliu@xyzq.com.cn/liuxiaoliusz@gmail.com</t>
  </si>
  <si>
    <t>北京市西城区武定侯街2号泰康国际大厦609室</t>
  </si>
  <si>
    <t>聂秀欣</t>
  </si>
  <si>
    <t>英大保险</t>
  </si>
  <si>
    <t>010-58385880</t>
  </si>
  <si>
    <t>18600089600</t>
  </si>
  <si>
    <t>nie-xiuxin@ydiam.com</t>
  </si>
  <si>
    <t>北京市东城区建国门内大街28号民生金融中心B座7层</t>
  </si>
  <si>
    <t>朱晨歌</t>
  </si>
  <si>
    <t>18616610130</t>
  </si>
  <si>
    <t>zhuchenge@huaan.com.cn</t>
  </si>
  <si>
    <t>上海市浦东新区世纪大道8号上海国金中心二期31层</t>
  </si>
  <si>
    <t>路演</t>
    <phoneticPr fontId="4" type="noConversion"/>
  </si>
  <si>
    <t>中海基金</t>
    <phoneticPr fontId="4" type="noConversion"/>
  </si>
  <si>
    <t>富国基金</t>
    <phoneticPr fontId="4" type="noConversion"/>
  </si>
  <si>
    <t>珠池资本</t>
  </si>
  <si>
    <t>张远飞</t>
  </si>
  <si>
    <t>zhangyuanfei@htffund.com</t>
  </si>
  <si>
    <t>研究部</t>
    <phoneticPr fontId="1" type="noConversion"/>
  </si>
  <si>
    <t>吴总</t>
    <phoneticPr fontId="1" type="noConversion"/>
  </si>
  <si>
    <t>深圳市福田区福华一路115号投行大厦10层</t>
    <phoneticPr fontId="1" type="noConversion"/>
  </si>
  <si>
    <t>女</t>
    <phoneticPr fontId="1" type="noConversion"/>
  </si>
  <si>
    <t>固定收益部</t>
    <phoneticPr fontId="1" type="noConversion"/>
  </si>
  <si>
    <t>交易部</t>
    <phoneticPr fontId="1" type="noConversion"/>
  </si>
  <si>
    <t>基金</t>
    <phoneticPr fontId="1" type="noConversion"/>
  </si>
  <si>
    <t>天弘基金</t>
    <phoneticPr fontId="1" type="noConversion"/>
  </si>
  <si>
    <t>西城区真武庙路四条8号院10号楼3楼商业031号</t>
    <phoneticPr fontId="1" type="noConversion"/>
  </si>
  <si>
    <t>齐鲁证券、华富基金</t>
    <phoneticPr fontId="1" type="noConversion"/>
  </si>
  <si>
    <t>浙江</t>
    <phoneticPr fontId="1" type="noConversion"/>
  </si>
  <si>
    <t>姚俊敏</t>
    <phoneticPr fontId="1" type="noConversion"/>
  </si>
  <si>
    <t>产品设计</t>
    <phoneticPr fontId="1" type="noConversion"/>
  </si>
  <si>
    <t>实业投资部</t>
    <phoneticPr fontId="1" type="noConversion"/>
  </si>
  <si>
    <t>境外投资部</t>
    <phoneticPr fontId="1" type="noConversion"/>
  </si>
  <si>
    <t>李主任</t>
    <phoneticPr fontId="1" type="noConversion"/>
  </si>
  <si>
    <t>实业投资部</t>
    <phoneticPr fontId="1" type="noConversion"/>
  </si>
  <si>
    <t>李建伟</t>
    <phoneticPr fontId="1" type="noConversion"/>
  </si>
  <si>
    <t>资管</t>
    <phoneticPr fontId="1" type="noConversion"/>
  </si>
  <si>
    <t>010-83571789-6123</t>
    <phoneticPr fontId="1" type="noConversion"/>
  </si>
  <si>
    <t>海淀区中关村南大街1号友谊宾馆怡宾楼40101室</t>
    <phoneticPr fontId="1" type="noConversion"/>
  </si>
  <si>
    <t>010-85257431</t>
    <phoneticPr fontId="1" type="noConversion"/>
  </si>
  <si>
    <t>ma.luan@icbccs.com.cn</t>
    <phoneticPr fontId="1" type="noConversion"/>
  </si>
  <si>
    <t>赵丹</t>
    <phoneticPr fontId="1" type="noConversion"/>
  </si>
  <si>
    <t>010-51789556</t>
    <phoneticPr fontId="1" type="noConversion"/>
  </si>
  <si>
    <t>英大保险</t>
    <phoneticPr fontId="1" type="noConversion"/>
  </si>
  <si>
    <t>liuyang@jsfund.cn</t>
    <phoneticPr fontId="1" type="noConversion"/>
  </si>
  <si>
    <t>李铭璜</t>
    <phoneticPr fontId="1" type="noConversion"/>
  </si>
  <si>
    <t>徐冶丹</t>
    <phoneticPr fontId="1" type="noConversion"/>
  </si>
  <si>
    <t>020-85102639</t>
    <phoneticPr fontId="1" type="noConversion"/>
  </si>
  <si>
    <t>leiyy@efunds.com.cn</t>
    <phoneticPr fontId="1" type="noConversion"/>
  </si>
  <si>
    <t>李桢</t>
    <phoneticPr fontId="1" type="noConversion"/>
  </si>
  <si>
    <t>021-20333865</t>
    <phoneticPr fontId="1" type="noConversion"/>
  </si>
  <si>
    <t>风控合规部</t>
    <phoneticPr fontId="1" type="noConversion"/>
  </si>
  <si>
    <t>021-61682888-801</t>
    <phoneticPr fontId="1" type="noConversion"/>
  </si>
  <si>
    <t>liujun@zendai.com.cn</t>
    <phoneticPr fontId="1" type="noConversion"/>
  </si>
  <si>
    <t>谢东旭</t>
    <phoneticPr fontId="1" type="noConversion"/>
  </si>
  <si>
    <t>东旭</t>
    <phoneticPr fontId="1" type="noConversion"/>
  </si>
  <si>
    <t>021-38969676</t>
    <phoneticPr fontId="1" type="noConversion"/>
  </si>
  <si>
    <t>xiedongxu@huaan.com.cn</t>
    <phoneticPr fontId="1" type="noConversion"/>
  </si>
  <si>
    <t>谢龙</t>
    <phoneticPr fontId="1" type="noConversion"/>
  </si>
  <si>
    <t>021-61682888-811</t>
    <phoneticPr fontId="1" type="noConversion"/>
  </si>
  <si>
    <t>xielong@zendai.com.cn</t>
    <phoneticPr fontId="1" type="noConversion"/>
  </si>
  <si>
    <t>张晔</t>
    <phoneticPr fontId="1" type="noConversion"/>
  </si>
  <si>
    <t>021-20333882</t>
    <phoneticPr fontId="1" type="noConversion"/>
  </si>
  <si>
    <t>zhangye@longone.com.cn</t>
    <phoneticPr fontId="1" type="noConversion"/>
  </si>
  <si>
    <t>国泰君安，嘉实基金</t>
    <phoneticPr fontId="1" type="noConversion"/>
  </si>
  <si>
    <t>冯顺</t>
    <phoneticPr fontId="1" type="noConversion"/>
  </si>
  <si>
    <t>021-61906305</t>
    <phoneticPr fontId="1" type="noConversion"/>
  </si>
  <si>
    <t>付鐍方</t>
    <phoneticPr fontId="1" type="noConversion"/>
  </si>
  <si>
    <t>010-66581437</t>
    <phoneticPr fontId="1" type="noConversion"/>
  </si>
  <si>
    <t>fujf@sinosure.com.cn</t>
    <phoneticPr fontId="1" type="noConversion"/>
  </si>
  <si>
    <t>Guoying010@pingan.com.cn</t>
    <phoneticPr fontId="1" type="noConversion"/>
  </si>
  <si>
    <t>010-66577220</t>
    <phoneticPr fontId="1" type="noConversion"/>
  </si>
  <si>
    <t>limengyi@cramc.cn</t>
    <phoneticPr fontId="1" type="noConversion"/>
  </si>
  <si>
    <t>西城区金融大街11号中国再保险大厦8层</t>
    <phoneticPr fontId="1" type="noConversion"/>
  </si>
  <si>
    <t>liuchang@taikangamc.com.cn</t>
    <phoneticPr fontId="1" type="noConversion"/>
  </si>
  <si>
    <t>021-61906313</t>
    <phoneticPr fontId="1" type="noConversion"/>
  </si>
  <si>
    <t>cr_im_wml@163.com</t>
    <phoneticPr fontId="1" type="noConversion"/>
  </si>
  <si>
    <t>王新星</t>
    <phoneticPr fontId="1" type="noConversion"/>
  </si>
  <si>
    <t>010-66577319</t>
    <phoneticPr fontId="1" type="noConversion"/>
  </si>
  <si>
    <t>yzc131@gmail.com</t>
    <phoneticPr fontId="1" type="noConversion"/>
  </si>
  <si>
    <t>殷凡</t>
    <phoneticPr fontId="1" type="noConversion"/>
  </si>
  <si>
    <t>010-66583141</t>
    <phoneticPr fontId="1" type="noConversion"/>
  </si>
  <si>
    <t>张程</t>
    <phoneticPr fontId="1" type="noConversion"/>
  </si>
  <si>
    <t>Zhangcheng984@pingan.com.cn</t>
    <phoneticPr fontId="1" type="noConversion"/>
  </si>
  <si>
    <t>张新武</t>
    <phoneticPr fontId="1" type="noConversion"/>
  </si>
  <si>
    <t>新武</t>
    <phoneticPr fontId="1" type="noConversion"/>
  </si>
  <si>
    <t>010-66583218</t>
    <phoneticPr fontId="1" type="noConversion"/>
  </si>
  <si>
    <t>赵新娜</t>
    <phoneticPr fontId="1" type="noConversion"/>
  </si>
  <si>
    <t>博阳</t>
    <phoneticPr fontId="1" type="noConversion"/>
  </si>
  <si>
    <t>zhengby16@taikangamc.com.cn</t>
    <phoneticPr fontId="1" type="noConversion"/>
  </si>
  <si>
    <t>仲伟一</t>
    <phoneticPr fontId="1" type="noConversion"/>
  </si>
  <si>
    <t>仲总</t>
    <phoneticPr fontId="1" type="noConversion"/>
  </si>
  <si>
    <t>金萍</t>
    <phoneticPr fontId="1" type="noConversion"/>
  </si>
  <si>
    <t>蒋佳霖</t>
    <phoneticPr fontId="1" type="noConversion"/>
  </si>
  <si>
    <t>佳霖</t>
    <phoneticPr fontId="1" type="noConversion"/>
  </si>
  <si>
    <t>亮亮</t>
    <phoneticPr fontId="1" type="noConversion"/>
  </si>
  <si>
    <t>姚文军</t>
    <phoneticPr fontId="1" type="noConversion"/>
  </si>
  <si>
    <t>笑天</t>
    <phoneticPr fontId="1" type="noConversion"/>
  </si>
  <si>
    <t>010-68856987</t>
    <phoneticPr fontId="1" type="noConversion"/>
  </si>
  <si>
    <t>zhangyuan630@126.com</t>
    <phoneticPr fontId="1" type="noConversion"/>
  </si>
  <si>
    <t>荆璞</t>
    <phoneticPr fontId="1" type="noConversion"/>
  </si>
  <si>
    <t>010-88005603</t>
    <phoneticPr fontId="1" type="noConversion"/>
  </si>
  <si>
    <t>zhangchaoliang@gfund.com</t>
    <phoneticPr fontId="1" type="noConversion"/>
  </si>
  <si>
    <t>010-59817132</t>
    <phoneticPr fontId="1" type="noConversion"/>
  </si>
  <si>
    <t>peyadang@163.com</t>
    <phoneticPr fontId="1" type="noConversion"/>
  </si>
  <si>
    <t>汪云婷</t>
    <phoneticPr fontId="1" type="noConversion"/>
  </si>
  <si>
    <t>云婷</t>
    <phoneticPr fontId="1" type="noConversion"/>
  </si>
  <si>
    <t>010-56759412</t>
    <phoneticPr fontId="1" type="noConversion"/>
  </si>
  <si>
    <t>wangyunting@aeonlife.com.cn</t>
    <phoneticPr fontId="1" type="noConversion"/>
  </si>
  <si>
    <t>Klarise</t>
    <phoneticPr fontId="1" type="noConversion"/>
  </si>
  <si>
    <t>部门总监</t>
    <phoneticPr fontId="1" type="noConversion"/>
  </si>
  <si>
    <t>zhangsheng@aeonlife.com.cn</t>
    <phoneticPr fontId="1" type="noConversion"/>
  </si>
  <si>
    <t>刘蕾</t>
    <phoneticPr fontId="1" type="noConversion"/>
  </si>
  <si>
    <t>liulei@thfund.com.cn</t>
    <phoneticPr fontId="1" type="noConversion"/>
  </si>
  <si>
    <t>王阳峰</t>
    <phoneticPr fontId="1" type="noConversion"/>
  </si>
  <si>
    <t>010-66577662</t>
    <phoneticPr fontId="1" type="noConversion"/>
  </si>
  <si>
    <t>yangfeng.wang@mfcteda.com</t>
    <phoneticPr fontId="1" type="noConversion"/>
  </si>
  <si>
    <t>湖南省郴州市桂阳县</t>
    <phoneticPr fontId="1" type="noConversion"/>
  </si>
  <si>
    <t>华健</t>
    <phoneticPr fontId="1" type="noConversion"/>
  </si>
  <si>
    <t>万家基金</t>
    <phoneticPr fontId="1" type="noConversion"/>
  </si>
  <si>
    <t>021-38619845</t>
    <phoneticPr fontId="1" type="noConversion"/>
  </si>
  <si>
    <t>huaj@wjasset.com</t>
    <phoneticPr fontId="1" type="noConversion"/>
  </si>
  <si>
    <t>孟家富</t>
    <phoneticPr fontId="1" type="noConversion"/>
  </si>
  <si>
    <t>mengjf@chinaminsen.com</t>
    <phoneticPr fontId="1" type="noConversion"/>
  </si>
  <si>
    <t>孙丹</t>
    <phoneticPr fontId="1" type="noConversion"/>
  </si>
  <si>
    <t>010-88066732</t>
    <phoneticPr fontId="1" type="noConversion"/>
  </si>
  <si>
    <t>010-82828899-86677</t>
    <phoneticPr fontId="1" type="noConversion"/>
  </si>
  <si>
    <t>西城区阜成门外大街2号万通大厦B1011室（100034）</t>
    <phoneticPr fontId="1" type="noConversion"/>
  </si>
  <si>
    <t>010-58280479</t>
    <phoneticPr fontId="1" type="noConversion"/>
  </si>
  <si>
    <t>叶萌</t>
    <phoneticPr fontId="1" type="noConversion"/>
  </si>
  <si>
    <t>郭斌</t>
    <phoneticPr fontId="1" type="noConversion"/>
  </si>
  <si>
    <t>020-38286939</t>
    <phoneticPr fontId="1" type="noConversion"/>
  </si>
  <si>
    <t>guobin@wlzq.com.cn</t>
    <phoneticPr fontId="1" type="noConversion"/>
  </si>
  <si>
    <t>天河区珠江新城珠江东路11号高德置地广场F座18楼</t>
    <phoneticPr fontId="1" type="noConversion"/>
  </si>
  <si>
    <t>林健</t>
    <phoneticPr fontId="1" type="noConversion"/>
  </si>
  <si>
    <t>020-38286950</t>
    <phoneticPr fontId="1" type="noConversion"/>
  </si>
  <si>
    <t>linjian@wlzq.com.cn</t>
    <phoneticPr fontId="1" type="noConversion"/>
  </si>
  <si>
    <t>依明</t>
    <phoneticPr fontId="1" type="noConversion"/>
  </si>
  <si>
    <t>020-38286933</t>
    <phoneticPr fontId="1" type="noConversion"/>
  </si>
  <si>
    <t>liuym@wlzq.com.cn</t>
    <phoneticPr fontId="1" type="noConversion"/>
  </si>
  <si>
    <t>于晓强</t>
    <phoneticPr fontId="1" type="noConversion"/>
  </si>
  <si>
    <t>晓强</t>
    <phoneticPr fontId="1" type="noConversion"/>
  </si>
  <si>
    <t>020-38286951</t>
    <phoneticPr fontId="1" type="noConversion"/>
  </si>
  <si>
    <t>yuxq@wlzq.com.cn</t>
    <phoneticPr fontId="1" type="noConversion"/>
  </si>
  <si>
    <t>庆科</t>
    <phoneticPr fontId="1" type="noConversion"/>
  </si>
  <si>
    <t>liqingke01@hotmail.com</t>
    <phoneticPr fontId="1" type="noConversion"/>
  </si>
  <si>
    <t>虹口区吴淞路218号宝矿大厦2701室</t>
    <phoneticPr fontId="1" type="noConversion"/>
  </si>
  <si>
    <t>021-63333389-661</t>
    <phoneticPr fontId="1" type="noConversion"/>
  </si>
  <si>
    <t>luoxiao@vstone.com.cn</t>
    <phoneticPr fontId="1" type="noConversion"/>
  </si>
  <si>
    <t>彭希曦</t>
    <phoneticPr fontId="1" type="noConversion"/>
  </si>
  <si>
    <t>xixi.peng@shmti.com</t>
    <phoneticPr fontId="1" type="noConversion"/>
  </si>
  <si>
    <t>曲少伦</t>
    <phoneticPr fontId="1" type="noConversion"/>
  </si>
  <si>
    <t>021-60958366</t>
    <phoneticPr fontId="1" type="noConversion"/>
  </si>
  <si>
    <t>topboy_9@163.com</t>
    <phoneticPr fontId="1" type="noConversion"/>
  </si>
  <si>
    <t>邵子瑄</t>
    <phoneticPr fontId="1" type="noConversion"/>
  </si>
  <si>
    <t>邵总</t>
    <phoneticPr fontId="1" type="noConversion"/>
  </si>
  <si>
    <t>021-60958360</t>
    <phoneticPr fontId="1" type="noConversion"/>
  </si>
  <si>
    <t>kevinszx@outlook.com</t>
    <phoneticPr fontId="1" type="noConversion"/>
  </si>
  <si>
    <t>施兴春</t>
    <phoneticPr fontId="1" type="noConversion"/>
  </si>
  <si>
    <t>施总</t>
    <phoneticPr fontId="1" type="noConversion"/>
  </si>
  <si>
    <t>021-60958375</t>
    <phoneticPr fontId="1" type="noConversion"/>
  </si>
  <si>
    <t>alexshi8@hotmail.com</t>
    <phoneticPr fontId="1" type="noConversion"/>
  </si>
  <si>
    <t>余颖波</t>
    <phoneticPr fontId="1" type="noConversion"/>
  </si>
  <si>
    <t>五矿证券、安信资管</t>
    <phoneticPr fontId="1" type="noConversion"/>
  </si>
  <si>
    <t>金融工程、医药</t>
    <phoneticPr fontId="1" type="noConversion"/>
  </si>
  <si>
    <t>张雷</t>
    <phoneticPr fontId="1" type="noConversion"/>
  </si>
  <si>
    <t>021-60958367</t>
    <phoneticPr fontId="1" type="noConversion"/>
  </si>
  <si>
    <t>zhanglei_1124@126.com</t>
    <phoneticPr fontId="1" type="noConversion"/>
  </si>
  <si>
    <t>左一江</t>
    <phoneticPr fontId="1" type="noConversion"/>
  </si>
  <si>
    <t>量化高级投资经理</t>
    <phoneticPr fontId="1" type="noConversion"/>
  </si>
  <si>
    <t>021-50906255-816</t>
    <phoneticPr fontId="1" type="noConversion"/>
  </si>
  <si>
    <t>zuoyj@bdfund.com</t>
    <phoneticPr fontId="1" type="noConversion"/>
  </si>
  <si>
    <t>福山路500号城建国际中心1601</t>
    <phoneticPr fontId="1" type="noConversion"/>
  </si>
  <si>
    <t>蔡总</t>
    <phoneticPr fontId="1" type="noConversion"/>
  </si>
  <si>
    <t>陈莹</t>
    <phoneticPr fontId="1" type="noConversion"/>
  </si>
  <si>
    <t>010-88066361</t>
    <phoneticPr fontId="1" type="noConversion"/>
  </si>
  <si>
    <t>wangz@chinaamc.com</t>
    <phoneticPr fontId="1" type="noConversion"/>
  </si>
  <si>
    <t>xcm--trx0iiaqqqiiaqqqiiiqqqhiqrqqiiiyqqiiqqqqihak@cjsc.com</t>
    <phoneticPr fontId="1" type="noConversion"/>
  </si>
  <si>
    <t>蒋锐</t>
    <phoneticPr fontId="1" type="noConversion"/>
  </si>
  <si>
    <t>0755-83464072</t>
    <phoneticPr fontId="1" type="noConversion"/>
  </si>
  <si>
    <t>jiangr@cgws.com</t>
    <phoneticPr fontId="1" type="noConversion"/>
  </si>
  <si>
    <t>xcm--trx0iiaqqqiiaqqqiiiqqqhiqrqqiiayqqjiqqqqihak@cjsc.com</t>
    <phoneticPr fontId="1" type="noConversion"/>
  </si>
  <si>
    <t>&lt;a href="http://map.soso.com/?l=106628440"&gt;上海市浦东新区世纪大道1589号长泰国际金融大厦708室（200122）&lt;/a&gt;</t>
    <phoneticPr fontId="1" type="noConversion"/>
  </si>
  <si>
    <t>lijl@postfund.com.cn</t>
    <phoneticPr fontId="1" type="noConversion"/>
  </si>
  <si>
    <t>010-82295160-280</t>
    <phoneticPr fontId="1" type="noConversion"/>
  </si>
  <si>
    <t>shaomt@postfund.com.cn</t>
    <phoneticPr fontId="1" type="noConversion"/>
  </si>
  <si>
    <t>王高</t>
    <phoneticPr fontId="1" type="noConversion"/>
  </si>
  <si>
    <t>wangg@postfund.com.cn</t>
    <phoneticPr fontId="1" type="noConversion"/>
  </si>
  <si>
    <t>曹博士</t>
    <phoneticPr fontId="1" type="noConversion"/>
  </si>
  <si>
    <t>福田区益田路6003号荣超商务中心A座19层</t>
    <phoneticPr fontId="1" type="noConversion"/>
  </si>
  <si>
    <t>赵宗庭</t>
    <phoneticPr fontId="1" type="noConversion"/>
  </si>
  <si>
    <t>010-88066878</t>
    <phoneticPr fontId="1" type="noConversion"/>
  </si>
  <si>
    <t>zhaozt@chinaamc.com</t>
    <phoneticPr fontId="1" type="noConversion"/>
  </si>
  <si>
    <t>西部自营</t>
    <phoneticPr fontId="1" type="noConversion"/>
  </si>
  <si>
    <t>韩依凌</t>
    <phoneticPr fontId="1" type="noConversion"/>
  </si>
  <si>
    <t>william.han@citicpru.com.cn</t>
    <phoneticPr fontId="1" type="noConversion"/>
  </si>
  <si>
    <t>资产管理分公司</t>
    <phoneticPr fontId="1" type="noConversion"/>
  </si>
  <si>
    <t>浦东新区花园石桥路33号花旗集团大厦17楼1708室</t>
    <phoneticPr fontId="1" type="noConversion"/>
  </si>
  <si>
    <t>高盛贤</t>
    <phoneticPr fontId="1" type="noConversion"/>
  </si>
  <si>
    <t>gaoshengxian@cramc.cn</t>
    <phoneticPr fontId="1" type="noConversion"/>
  </si>
  <si>
    <t>010-83571810</t>
    <phoneticPr fontId="1" type="noConversion"/>
  </si>
  <si>
    <t>陆鹏</t>
    <phoneticPr fontId="1" type="noConversion"/>
  </si>
  <si>
    <t>陆总</t>
    <phoneticPr fontId="1" type="noConversion"/>
  </si>
  <si>
    <t>010-83571826</t>
    <phoneticPr fontId="1" type="noConversion"/>
  </si>
  <si>
    <t>lup@thfund.com.cn</t>
    <phoneticPr fontId="1" type="noConversion"/>
  </si>
  <si>
    <t>010-83571880</t>
    <phoneticPr fontId="1" type="noConversion"/>
  </si>
  <si>
    <t>shac@thfund.com.cn</t>
    <phoneticPr fontId="1" type="noConversion"/>
  </si>
  <si>
    <t>中投证券</t>
    <phoneticPr fontId="1" type="noConversion"/>
  </si>
  <si>
    <t>东方基金侯旭老公</t>
    <phoneticPr fontId="1" type="noConversion"/>
  </si>
  <si>
    <t>yanghongliang@cramc.cn</t>
    <phoneticPr fontId="1" type="noConversion"/>
  </si>
  <si>
    <t>宝盈基金，华创资管</t>
    <phoneticPr fontId="1" type="noConversion"/>
  </si>
  <si>
    <t>010-68856928</t>
    <phoneticPr fontId="1" type="noConversion"/>
  </si>
  <si>
    <t>zhangming359207@163.com</t>
    <phoneticPr fontId="1" type="noConversion"/>
  </si>
  <si>
    <t>齐鲁自营</t>
    <phoneticPr fontId="1" type="noConversion"/>
  </si>
  <si>
    <t>济南</t>
    <phoneticPr fontId="1" type="noConversion"/>
  </si>
  <si>
    <t>0531-68889901</t>
    <phoneticPr fontId="1" type="noConversion"/>
  </si>
  <si>
    <t>dirac_han@vip.sina.com</t>
    <phoneticPr fontId="1" type="noConversion"/>
  </si>
  <si>
    <t>021-38556633</t>
    <phoneticPr fontId="1" type="noConversion"/>
  </si>
  <si>
    <t>caixiangcheng@acfund.com.cn</t>
    <phoneticPr fontId="1" type="noConversion"/>
  </si>
  <si>
    <t>chenwei@guodu.com</t>
    <phoneticPr fontId="1" type="noConversion"/>
  </si>
  <si>
    <t>何伟鉴</t>
    <phoneticPr fontId="1" type="noConversion"/>
  </si>
  <si>
    <t>0755-23982439</t>
    <phoneticPr fontId="1" type="noConversion"/>
  </si>
  <si>
    <t>hewj@zszq.com</t>
    <phoneticPr fontId="1" type="noConversion"/>
  </si>
  <si>
    <t>021-38556619</t>
    <phoneticPr fontId="1" type="noConversion"/>
  </si>
  <si>
    <t>luomeng@acfund.com.cn</t>
    <phoneticPr fontId="1" type="noConversion"/>
  </si>
  <si>
    <t>010-84183296</t>
    <phoneticPr fontId="1" type="noConversion"/>
  </si>
  <si>
    <t>suchangjing@guodu.com</t>
    <phoneticPr fontId="1" type="noConversion"/>
  </si>
  <si>
    <t>专户投资部副总监、专户投资经理</t>
    <phoneticPr fontId="1" type="noConversion"/>
  </si>
  <si>
    <t>sunyan@acfund.com.cn</t>
    <phoneticPr fontId="1" type="noConversion"/>
  </si>
  <si>
    <t>010-84183346</t>
    <phoneticPr fontId="1" type="noConversion"/>
  </si>
  <si>
    <t>zhaokai@guodu.com</t>
    <phoneticPr fontId="1" type="noConversion"/>
  </si>
  <si>
    <t>湖北省黄冈市罗田县</t>
    <phoneticPr fontId="1" type="noConversion"/>
  </si>
  <si>
    <t>421123198304113617</t>
    <phoneticPr fontId="1" type="noConversion"/>
  </si>
  <si>
    <t>010-84183262</t>
    <phoneticPr fontId="1" type="noConversion"/>
  </si>
  <si>
    <t>13012419820608007X</t>
    <phoneticPr fontId="1" type="noConversion"/>
  </si>
  <si>
    <t>rongjiezhao@gmail.com</t>
    <phoneticPr fontId="1" type="noConversion"/>
  </si>
  <si>
    <t>量化投资总经理</t>
    <phoneticPr fontId="1" type="noConversion"/>
  </si>
  <si>
    <t>021-38506510</t>
    <phoneticPr fontId="1" type="noConversion"/>
  </si>
  <si>
    <t>浦杰</t>
    <phoneticPr fontId="1" type="noConversion"/>
  </si>
  <si>
    <t>中证指数</t>
    <phoneticPr fontId="1" type="noConversion"/>
  </si>
  <si>
    <t>衍生品总部</t>
    <phoneticPr fontId="1" type="noConversion"/>
  </si>
  <si>
    <t>首席投资经理</t>
    <phoneticPr fontId="1" type="noConversion"/>
  </si>
  <si>
    <t>tianjiang@jyzq.cn</t>
    <phoneticPr fontId="1" type="noConversion"/>
  </si>
  <si>
    <t>熊总</t>
    <phoneticPr fontId="1" type="noConversion"/>
  </si>
  <si>
    <t>湖北省武汉市乔口区</t>
    <phoneticPr fontId="1" type="noConversion"/>
  </si>
  <si>
    <t>010-66577660</t>
    <phoneticPr fontId="1" type="noConversion"/>
  </si>
  <si>
    <t>kelei.xu@mfcteda.com</t>
    <phoneticPr fontId="1" type="noConversion"/>
  </si>
  <si>
    <t>020-83282781</t>
    <phoneticPr fontId="1" type="noConversion"/>
  </si>
  <si>
    <t>yangyl@gefund.com.cn</t>
    <phoneticPr fontId="1" type="noConversion"/>
  </si>
  <si>
    <t>021-38834999-8669</t>
    <phoneticPr fontId="1" type="noConversion"/>
  </si>
  <si>
    <t>022-87878181</t>
    <phoneticPr fontId="1" type="noConversion"/>
  </si>
  <si>
    <t>跟褚莉是高中同学</t>
    <phoneticPr fontId="1" type="noConversion"/>
  </si>
  <si>
    <t>南开区鼓楼西街富力城天越园6-2203室</t>
    <phoneticPr fontId="1" type="noConversion"/>
  </si>
  <si>
    <t>周雨卉</t>
    <phoneticPr fontId="1" type="noConversion"/>
  </si>
  <si>
    <t>雨卉</t>
    <phoneticPr fontId="1" type="noConversion"/>
  </si>
  <si>
    <t>021-38506537</t>
    <phoneticPr fontId="1" type="noConversion"/>
  </si>
  <si>
    <t>zhou_yuhui@hwabaotrust.com</t>
    <phoneticPr fontId="1" type="noConversion"/>
  </si>
  <si>
    <t>张钺</t>
    <phoneticPr fontId="1" type="noConversion"/>
  </si>
  <si>
    <t>吴乾锋</t>
    <phoneticPr fontId="1" type="noConversion"/>
  </si>
  <si>
    <t>乾锋</t>
    <phoneticPr fontId="1" type="noConversion"/>
  </si>
  <si>
    <t>wuqianfeng@msjyfund.com.cn</t>
    <phoneticPr fontId="1" type="noConversion"/>
  </si>
  <si>
    <t>紫金保险</t>
    <phoneticPr fontId="1" type="noConversion"/>
  </si>
  <si>
    <t>haifeng.chen@capitaledge.cn</t>
    <phoneticPr fontId="1" type="noConversion"/>
  </si>
  <si>
    <t>浦东新区浦东南路379号金穗大厦26层</t>
    <phoneticPr fontId="1" type="noConversion"/>
  </si>
  <si>
    <t>黄广</t>
    <phoneticPr fontId="1" type="noConversion"/>
  </si>
  <si>
    <t>021-68659999-6223</t>
    <phoneticPr fontId="1" type="noConversion"/>
  </si>
  <si>
    <t>huangguang@cpic.com.cn</t>
    <phoneticPr fontId="1" type="noConversion"/>
  </si>
  <si>
    <t>浦东新区银城中路68号32层</t>
    <phoneticPr fontId="1" type="noConversion"/>
  </si>
  <si>
    <t>刘鸿儒</t>
    <phoneticPr fontId="1" type="noConversion"/>
  </si>
  <si>
    <t>hongru.liu@capitaledge.cn</t>
    <phoneticPr fontId="1" type="noConversion"/>
  </si>
  <si>
    <t>马国庆</t>
    <phoneticPr fontId="1" type="noConversion"/>
  </si>
  <si>
    <t>东莞证券</t>
    <phoneticPr fontId="1" type="noConversion"/>
  </si>
  <si>
    <t>钱晓娟</t>
    <phoneticPr fontId="1" type="noConversion"/>
  </si>
  <si>
    <t>晓娟</t>
    <phoneticPr fontId="1" type="noConversion"/>
  </si>
  <si>
    <t>021-22211814</t>
    <phoneticPr fontId="1" type="noConversion"/>
  </si>
  <si>
    <t>qianxj@cib-fund.com.cn</t>
    <phoneticPr fontId="1" type="noConversion"/>
  </si>
  <si>
    <t>浦东新区浦明路198号财富金融广场7号楼</t>
    <phoneticPr fontId="1" type="noConversion"/>
  </si>
  <si>
    <t>吴刚</t>
    <phoneticPr fontId="1" type="noConversion"/>
  </si>
  <si>
    <t>021-22211815</t>
    <phoneticPr fontId="1" type="noConversion"/>
  </si>
  <si>
    <t>wugang_david@hotmail.com</t>
    <phoneticPr fontId="1" type="noConversion"/>
  </si>
  <si>
    <t>xumw@cib-fund.com.cn</t>
    <phoneticPr fontId="1" type="noConversion"/>
  </si>
  <si>
    <t>郑泽星</t>
    <phoneticPr fontId="1" type="noConversion"/>
  </si>
  <si>
    <t>021-22211811</t>
    <phoneticPr fontId="1" type="noConversion"/>
  </si>
  <si>
    <t>zhengzx@cib-fund.com.cn</t>
    <phoneticPr fontId="1" type="noConversion"/>
  </si>
  <si>
    <t>010-85159251</t>
    <phoneticPr fontId="1" type="noConversion"/>
  </si>
  <si>
    <t>qiaijun@csc.com.cn</t>
    <phoneticPr fontId="1" type="noConversion"/>
  </si>
  <si>
    <t>长信基金</t>
    <phoneticPr fontId="8" type="noConversion"/>
  </si>
  <si>
    <t>东方证券，工银瑞信</t>
    <phoneticPr fontId="4" type="noConversion"/>
  </si>
  <si>
    <t>梁兴</t>
    <phoneticPr fontId="1" type="noConversion"/>
  </si>
  <si>
    <t>施虓文</t>
    <phoneticPr fontId="4" type="noConversion"/>
  </si>
  <si>
    <t>剑刚</t>
    <phoneticPr fontId="4" type="noConversion"/>
  </si>
  <si>
    <t>华安基金、建信基金</t>
    <phoneticPr fontId="1" type="noConversion"/>
  </si>
  <si>
    <t>四川省乐山市眉山县</t>
    <phoneticPr fontId="1" type="noConversion"/>
  </si>
  <si>
    <t>许伟</t>
    <phoneticPr fontId="1" type="noConversion"/>
  </si>
  <si>
    <t>远澜信息</t>
    <phoneticPr fontId="1" type="noConversion"/>
  </si>
  <si>
    <t>戴计辉的研究生室友</t>
    <phoneticPr fontId="1" type="noConversion"/>
  </si>
  <si>
    <t>庄宝丁</t>
    <phoneticPr fontId="1" type="noConversion"/>
  </si>
  <si>
    <t>庄总</t>
    <phoneticPr fontId="4" type="noConversion"/>
  </si>
  <si>
    <t>项目经理</t>
    <phoneticPr fontId="1" type="noConversion"/>
  </si>
  <si>
    <t>zhuangbd@xyfunds.com.cn</t>
    <phoneticPr fontId="1" type="noConversion"/>
  </si>
  <si>
    <t>贺吉</t>
    <phoneticPr fontId="1" type="noConversion"/>
  </si>
  <si>
    <t>010-63105556-521</t>
    <phoneticPr fontId="1" type="noConversion"/>
  </si>
  <si>
    <t>010-57697158</t>
    <phoneticPr fontId="1" type="noConversion"/>
  </si>
  <si>
    <t>pangshien@taikangamc.com.cn</t>
    <phoneticPr fontId="1" type="noConversion"/>
  </si>
  <si>
    <t>朱战宇</t>
    <phoneticPr fontId="1" type="noConversion"/>
  </si>
  <si>
    <t>朱博士</t>
    <phoneticPr fontId="1" type="noConversion"/>
  </si>
  <si>
    <t>资产配置、主动股票</t>
    <phoneticPr fontId="1" type="noConversion"/>
  </si>
  <si>
    <t>010-66221907</t>
    <phoneticPr fontId="1" type="noConversion"/>
  </si>
  <si>
    <t>zhuzy@clamc.com</t>
    <phoneticPr fontId="1" type="noConversion"/>
  </si>
  <si>
    <t>胡博士</t>
    <phoneticPr fontId="1" type="noConversion"/>
  </si>
  <si>
    <t>huxh@clamc.com</t>
    <phoneticPr fontId="1" type="noConversion"/>
  </si>
  <si>
    <t>双莉</t>
    <phoneticPr fontId="1" type="noConversion"/>
  </si>
  <si>
    <t>010-66221329</t>
    <phoneticPr fontId="1" type="noConversion"/>
  </si>
  <si>
    <t>shensl@clamc.com</t>
    <phoneticPr fontId="1" type="noConversion"/>
  </si>
  <si>
    <t>左浩苗</t>
    <phoneticPr fontId="1" type="noConversion"/>
  </si>
  <si>
    <t>010-66221528</t>
    <phoneticPr fontId="1" type="noConversion"/>
  </si>
  <si>
    <t>zuohm@clamc.com</t>
    <phoneticPr fontId="1" type="noConversion"/>
  </si>
  <si>
    <t>权益总监，基金经理</t>
    <phoneticPr fontId="1" type="noConversion"/>
  </si>
  <si>
    <t>Simon</t>
    <phoneticPr fontId="1" type="noConversion"/>
  </si>
  <si>
    <t>010-66228769</t>
    <phoneticPr fontId="1" type="noConversion"/>
  </si>
  <si>
    <t>longchanglun@ccbfund.cn</t>
    <phoneticPr fontId="1" type="noConversion"/>
  </si>
  <si>
    <t>邢梦醒</t>
    <phoneticPr fontId="1" type="noConversion"/>
  </si>
  <si>
    <t>xmxi@163.com</t>
    <phoneticPr fontId="1" type="noConversion"/>
  </si>
  <si>
    <t>中央财经大学，清华大学</t>
    <phoneticPr fontId="1" type="noConversion"/>
  </si>
  <si>
    <t>侯帅</t>
    <phoneticPr fontId="1" type="noConversion"/>
  </si>
  <si>
    <t>010-59672103</t>
    <phoneticPr fontId="1" type="noConversion"/>
  </si>
  <si>
    <t>hous@yhfund.com.cn</t>
    <phoneticPr fontId="1" type="noConversion"/>
  </si>
  <si>
    <t>路博闻</t>
    <phoneticPr fontId="1" type="noConversion"/>
  </si>
  <si>
    <t>宁峥</t>
    <phoneticPr fontId="1" type="noConversion"/>
  </si>
  <si>
    <t>量化投资部</t>
    <phoneticPr fontId="4" type="noConversion"/>
  </si>
  <si>
    <t>010-88005652</t>
    <phoneticPr fontId="1" type="noConversion"/>
  </si>
  <si>
    <t>ningzheng@gfund.com</t>
    <phoneticPr fontId="1" type="noConversion"/>
  </si>
  <si>
    <t>张晓龙</t>
    <phoneticPr fontId="1" type="noConversion"/>
  </si>
  <si>
    <t>晓龙</t>
    <phoneticPr fontId="1" type="noConversion"/>
  </si>
  <si>
    <t>010-66577506</t>
    <phoneticPr fontId="1" type="noConversion"/>
  </si>
  <si>
    <t>xiaolong.zhang@mfcteda.com</t>
    <phoneticPr fontId="1" type="noConversion"/>
  </si>
  <si>
    <t>010-68059695</t>
    <phoneticPr fontId="1" type="noConversion"/>
  </si>
  <si>
    <t>liyang004@greatlife.cn</t>
    <phoneticPr fontId="1" type="noConversion"/>
  </si>
  <si>
    <t>肖雪</t>
    <phoneticPr fontId="1" type="noConversion"/>
  </si>
  <si>
    <t>杨海达</t>
    <phoneticPr fontId="1" type="noConversion"/>
  </si>
  <si>
    <t>010-85003540</t>
    <phoneticPr fontId="1" type="noConversion"/>
  </si>
  <si>
    <t>陈俊威</t>
    <phoneticPr fontId="1" type="noConversion"/>
  </si>
  <si>
    <t>俊威</t>
    <phoneticPr fontId="1" type="noConversion"/>
  </si>
  <si>
    <t>010-88085564</t>
    <phoneticPr fontId="1" type="noConversion"/>
  </si>
  <si>
    <t>chenjunwei@hysec.com</t>
    <phoneticPr fontId="1" type="noConversion"/>
  </si>
  <si>
    <t>业务董事，首席培训师</t>
    <phoneticPr fontId="1" type="noConversion"/>
  </si>
  <si>
    <t>010-88083648</t>
    <phoneticPr fontId="1" type="noConversion"/>
  </si>
  <si>
    <t>wangdequan@hysec.com</t>
    <phoneticPr fontId="1" type="noConversion"/>
  </si>
  <si>
    <t>浙江大学，北京大学</t>
    <phoneticPr fontId="1" type="noConversion"/>
  </si>
  <si>
    <t>浙江大学管理学博士。北京资产管理分公司高级研究员。6 年证券从业经验，曾任宏源证券投资银行部副总经理、北京大学金融信息化研究中心特约研究员、北京大学房地产金融研究中心副主任、北京中小企业协会理事等职务。现就职于宏源证券股份有限公司资产管理总部。崇尚量化投资理念，擅长用数学统计理论和模型工具捕捉投资机会。</t>
    <phoneticPr fontId="1" type="noConversion"/>
  </si>
  <si>
    <t>西城区太平桥大街19号宏源证券大厦6层</t>
    <phoneticPr fontId="1" type="noConversion"/>
  </si>
  <si>
    <t>顾凡丁</t>
    <phoneticPr fontId="1" type="noConversion"/>
  </si>
  <si>
    <t>010-66221973</t>
    <phoneticPr fontId="1" type="noConversion"/>
  </si>
  <si>
    <t>gufd@clamc.com</t>
    <phoneticPr fontId="1" type="noConversion"/>
  </si>
  <si>
    <t>Tim</t>
    <phoneticPr fontId="1" type="noConversion"/>
  </si>
  <si>
    <t>lying@csfunds.com.cn</t>
    <phoneticPr fontId="1" type="noConversion"/>
  </si>
  <si>
    <t>谭晟宇</t>
    <phoneticPr fontId="1" type="noConversion"/>
  </si>
  <si>
    <t>晟宇</t>
    <phoneticPr fontId="1" type="noConversion"/>
  </si>
  <si>
    <t>tanshengyu@csc.com.cn</t>
    <phoneticPr fontId="1" type="noConversion"/>
  </si>
  <si>
    <t>丁鹏</t>
    <phoneticPr fontId="1" type="noConversion"/>
  </si>
  <si>
    <t>东方证券、方正富邦</t>
    <phoneticPr fontId="1" type="noConversion"/>
  </si>
  <si>
    <t>amd_report@kiiik.com</t>
    <phoneticPr fontId="1" type="noConversion"/>
  </si>
  <si>
    <t>010-85097017</t>
    <phoneticPr fontId="1" type="noConversion"/>
  </si>
  <si>
    <t>liubin01@jsfund.cn</t>
    <phoneticPr fontId="1" type="noConversion"/>
  </si>
  <si>
    <t>清华大学，中科院，长盛基金</t>
    <phoneticPr fontId="1" type="noConversion"/>
  </si>
  <si>
    <t>东城区建国门北大街8号华润大厦9层</t>
    <phoneticPr fontId="1" type="noConversion"/>
  </si>
  <si>
    <t>王博士</t>
    <phoneticPr fontId="1" type="noConversion"/>
  </si>
  <si>
    <t>010-85097271</t>
    <phoneticPr fontId="1" type="noConversion"/>
  </si>
  <si>
    <t>张新峰</t>
    <phoneticPr fontId="1" type="noConversion"/>
  </si>
  <si>
    <t>010-62149661-8125</t>
    <phoneticPr fontId="1" type="noConversion"/>
  </si>
  <si>
    <t>13810090539</t>
    <phoneticPr fontId="1" type="noConversion"/>
  </si>
  <si>
    <t>010-62149661-8122</t>
    <phoneticPr fontId="1" type="noConversion"/>
  </si>
  <si>
    <t>曾耿明</t>
    <phoneticPr fontId="1" type="noConversion"/>
  </si>
  <si>
    <t>曾博士</t>
    <phoneticPr fontId="1" type="noConversion"/>
  </si>
  <si>
    <t>博士后</t>
    <phoneticPr fontId="1" type="noConversion"/>
  </si>
  <si>
    <t>0755-82026633</t>
    <phoneticPr fontId="1" type="noConversion"/>
  </si>
  <si>
    <t>zenggengming@china-invs.cn</t>
    <phoneticPr fontId="1" type="noConversion"/>
  </si>
  <si>
    <t>深圳分部</t>
    <phoneticPr fontId="1" type="noConversion"/>
  </si>
  <si>
    <t>975706186@qq.com</t>
    <phoneticPr fontId="1" type="noConversion"/>
  </si>
  <si>
    <t>0755-82023409</t>
    <phoneticPr fontId="1" type="noConversion"/>
  </si>
  <si>
    <t>liaowuzhi@china-invs.cn</t>
    <phoneticPr fontId="1" type="noConversion"/>
  </si>
  <si>
    <t>13682400240</t>
    <phoneticPr fontId="1" type="noConversion"/>
  </si>
  <si>
    <t>Sunzl@rongzecapital.com</t>
    <phoneticPr fontId="1" type="noConversion"/>
  </si>
  <si>
    <t>璟钰</t>
    <phoneticPr fontId="1" type="noConversion"/>
  </si>
  <si>
    <t>张胜涛</t>
    <phoneticPr fontId="1" type="noConversion"/>
  </si>
  <si>
    <t>冯春远</t>
    <phoneticPr fontId="1" type="noConversion"/>
  </si>
  <si>
    <t>0755-83169999-1351</t>
    <phoneticPr fontId="1" type="noConversion"/>
  </si>
  <si>
    <t>桂征辉</t>
    <phoneticPr fontId="1" type="noConversion"/>
  </si>
  <si>
    <t>北京大学数学系</t>
    <phoneticPr fontId="1" type="noConversion"/>
  </si>
  <si>
    <t>江西省鹰潭市余江县</t>
    <phoneticPr fontId="1" type="noConversion"/>
  </si>
  <si>
    <t>360622198202240010</t>
    <phoneticPr fontId="1" type="noConversion"/>
  </si>
  <si>
    <t>021-50273102</t>
    <phoneticPr fontId="1" type="noConversion"/>
  </si>
  <si>
    <t>肖承欣</t>
    <phoneticPr fontId="1" type="noConversion"/>
  </si>
  <si>
    <t>承欣</t>
    <phoneticPr fontId="1" type="noConversion"/>
  </si>
  <si>
    <t>010-83571816</t>
    <phoneticPr fontId="1" type="noConversion"/>
  </si>
  <si>
    <t>笑怡</t>
    <phoneticPr fontId="1" type="noConversion"/>
  </si>
  <si>
    <t>业务发展部</t>
    <phoneticPr fontId="1" type="noConversion"/>
  </si>
  <si>
    <t>郭爽眉</t>
    <phoneticPr fontId="1" type="noConversion"/>
  </si>
  <si>
    <t>爽眉</t>
    <phoneticPr fontId="1" type="noConversion"/>
  </si>
  <si>
    <t>021-20628000</t>
    <phoneticPr fontId="1" type="noConversion"/>
  </si>
  <si>
    <t>何超</t>
    <phoneticPr fontId="1" type="noConversion"/>
  </si>
  <si>
    <t>021-38794999</t>
    <phoneticPr fontId="1" type="noConversion"/>
  </si>
  <si>
    <t>021-38969794</t>
    <phoneticPr fontId="1" type="noConversion"/>
  </si>
  <si>
    <t>021-38555673</t>
    <phoneticPr fontId="1" type="noConversion"/>
  </si>
  <si>
    <t>钱峰</t>
    <phoneticPr fontId="1" type="noConversion"/>
  </si>
  <si>
    <t>民族证券</t>
    <phoneticPr fontId="1" type="noConversion"/>
  </si>
  <si>
    <t>qianfeng2006@vip.sina.com</t>
    <phoneticPr fontId="1" type="noConversion"/>
  </si>
  <si>
    <t>浦东新区民生路1199弄证大五道口广场1号楼25层</t>
    <phoneticPr fontId="1" type="noConversion"/>
  </si>
  <si>
    <t>魏静</t>
    <phoneticPr fontId="1" type="noConversion"/>
  </si>
  <si>
    <t>yunw@fadfunds.com</t>
    <phoneticPr fontId="1" type="noConversion"/>
  </si>
  <si>
    <t>东海基金</t>
    <phoneticPr fontId="1" type="noConversion"/>
  </si>
  <si>
    <t>金融工程研究员</t>
    <phoneticPr fontId="1" type="noConversion"/>
  </si>
  <si>
    <t>021-60586908</t>
    <phoneticPr fontId="1" type="noConversion"/>
  </si>
  <si>
    <t>zhutianhong@donghaifunds.com</t>
    <phoneticPr fontId="1" type="noConversion"/>
  </si>
  <si>
    <t>季伟</t>
    <phoneticPr fontId="1" type="noConversion"/>
  </si>
  <si>
    <t>0755-82763884</t>
    <phoneticPr fontId="1" type="noConversion"/>
  </si>
  <si>
    <t>jiwei@southernfund.com</t>
    <phoneticPr fontId="1" type="noConversion"/>
  </si>
  <si>
    <t>征文</t>
    <phoneticPr fontId="1" type="noConversion"/>
  </si>
  <si>
    <t>0755-83551585</t>
    <phoneticPr fontId="1" type="noConversion"/>
  </si>
  <si>
    <t>zhangzw@cgws.com</t>
    <phoneticPr fontId="1" type="noConversion"/>
  </si>
  <si>
    <t>福田区特区报业大厦17楼</t>
    <phoneticPr fontId="1" type="noConversion"/>
  </si>
  <si>
    <t>陈彦锟</t>
    <phoneticPr fontId="1" type="noConversion"/>
  </si>
  <si>
    <t>场外市场部</t>
    <phoneticPr fontId="1" type="noConversion"/>
  </si>
  <si>
    <t>天河区天河北路183号大都会广场36楼</t>
    <phoneticPr fontId="1" type="noConversion"/>
  </si>
  <si>
    <t>官泽帆</t>
    <phoneticPr fontId="8" type="noConversion"/>
  </si>
  <si>
    <t>广东省汕头市金园区</t>
    <phoneticPr fontId="1" type="noConversion"/>
  </si>
  <si>
    <t>440508198511221419</t>
    <phoneticPr fontId="1" type="noConversion"/>
  </si>
  <si>
    <t>xuwenkun@gf.com.cn</t>
    <phoneticPr fontId="1" type="noConversion"/>
  </si>
  <si>
    <t>张青</t>
    <phoneticPr fontId="1" type="noConversion"/>
  </si>
  <si>
    <t>zhangqing@gf.com.cn</t>
    <phoneticPr fontId="1" type="noConversion"/>
  </si>
  <si>
    <t>安徽省安庆市怀宁县</t>
    <phoneticPr fontId="1" type="noConversion"/>
  </si>
  <si>
    <t>340822198705206217</t>
    <phoneticPr fontId="1" type="noConversion"/>
  </si>
  <si>
    <t>天河区天河北路183号大都会广场38楼</t>
    <phoneticPr fontId="1" type="noConversion"/>
  </si>
  <si>
    <t>陈湛青</t>
    <phoneticPr fontId="1" type="noConversion"/>
  </si>
  <si>
    <t>陈博士</t>
    <phoneticPr fontId="1" type="noConversion"/>
  </si>
  <si>
    <t>chenzq@cryuantafund.com</t>
    <phoneticPr fontId="1" type="noConversion"/>
  </si>
  <si>
    <t>甘文宇</t>
    <phoneticPr fontId="1" type="noConversion"/>
  </si>
  <si>
    <t>梁文杰</t>
    <phoneticPr fontId="1" type="noConversion"/>
  </si>
  <si>
    <t>赋骋万投资（瑞天母公司）</t>
    <phoneticPr fontId="1" type="noConversion"/>
  </si>
  <si>
    <t>020-83599231</t>
    <phoneticPr fontId="1" type="noConversion"/>
  </si>
  <si>
    <t>wjliang83@163.com</t>
    <phoneticPr fontId="1" type="noConversion"/>
  </si>
  <si>
    <t>wjliang@gpcbiz.com</t>
    <phoneticPr fontId="1" type="noConversion"/>
  </si>
  <si>
    <t>越秀区童心路西胜街42号科技中心大院2号楼2306室</t>
    <phoneticPr fontId="1" type="noConversion"/>
  </si>
  <si>
    <t>0755-88398496</t>
    <phoneticPr fontId="1" type="noConversion"/>
  </si>
  <si>
    <t>qiujq@cryuantafund.com</t>
    <phoneticPr fontId="1" type="noConversion"/>
  </si>
  <si>
    <t>厦门大学，安信基金</t>
    <phoneticPr fontId="1" type="noConversion"/>
  </si>
  <si>
    <t>杨伟</t>
    <phoneticPr fontId="1" type="noConversion"/>
  </si>
  <si>
    <t>杨博士</t>
    <phoneticPr fontId="1" type="noConversion"/>
  </si>
  <si>
    <t>0755-88399024</t>
    <phoneticPr fontId="1" type="noConversion"/>
  </si>
  <si>
    <t>yangwei@cryuantafund.com</t>
    <phoneticPr fontId="1" type="noConversion"/>
  </si>
  <si>
    <t>蔡卡尔</t>
    <phoneticPr fontId="1" type="noConversion"/>
  </si>
  <si>
    <t>卡尔</t>
    <phoneticPr fontId="1" type="noConversion"/>
  </si>
  <si>
    <t>021-20361836</t>
    <phoneticPr fontId="1" type="noConversion"/>
  </si>
  <si>
    <t>caikaer@fullgoal.com.cn</t>
    <phoneticPr fontId="1" type="noConversion"/>
  </si>
  <si>
    <t>耿旸洋</t>
    <phoneticPr fontId="1" type="noConversion"/>
  </si>
  <si>
    <t>gengyy@scfund.com.cn</t>
    <phoneticPr fontId="1" type="noConversion"/>
  </si>
  <si>
    <t>陈卓民</t>
    <phoneticPr fontId="1" type="noConversion"/>
  </si>
  <si>
    <t>卓民</t>
    <phoneticPr fontId="1" type="noConversion"/>
  </si>
  <si>
    <t>020-38788815</t>
    <phoneticPr fontId="1" type="noConversion"/>
  </si>
  <si>
    <t>chenzm@newvalue.com.cn</t>
    <phoneticPr fontId="1" type="noConversion"/>
  </si>
  <si>
    <t>黄逸风</t>
    <phoneticPr fontId="1" type="noConversion"/>
  </si>
  <si>
    <t>020-38788810</t>
    <phoneticPr fontId="1" type="noConversion"/>
  </si>
  <si>
    <t>849661148@qq.com</t>
    <phoneticPr fontId="1" type="noConversion"/>
  </si>
  <si>
    <t>huangyf@newvalue.com.cn</t>
    <phoneticPr fontId="1" type="noConversion"/>
  </si>
  <si>
    <t>lidonghui1213@163.com</t>
    <phoneticPr fontId="1" type="noConversion"/>
  </si>
  <si>
    <t>暨南大学，安信证券</t>
    <phoneticPr fontId="1" type="noConversion"/>
  </si>
  <si>
    <t>lidh@newvalue.com.cn</t>
    <phoneticPr fontId="1" type="noConversion"/>
  </si>
  <si>
    <t>刘沥泷</t>
    <phoneticPr fontId="1" type="noConversion"/>
  </si>
  <si>
    <t>liull_newvalue@126.com</t>
    <phoneticPr fontId="1" type="noConversion"/>
  </si>
  <si>
    <t>liull@newvalue.com.cn</t>
    <phoneticPr fontId="1" type="noConversion"/>
  </si>
  <si>
    <t>山东省郓城县</t>
    <phoneticPr fontId="1" type="noConversion"/>
  </si>
  <si>
    <t>372928198612116336</t>
    <phoneticPr fontId="1" type="noConversion"/>
  </si>
  <si>
    <t>许文斌</t>
    <phoneticPr fontId="1" type="noConversion"/>
  </si>
  <si>
    <t>文斌</t>
    <phoneticPr fontId="1" type="noConversion"/>
  </si>
  <si>
    <t>xuwb@newvalue.com.cn</t>
    <phoneticPr fontId="1" type="noConversion"/>
  </si>
  <si>
    <t>万联自营</t>
    <phoneticPr fontId="1" type="noConversion"/>
  </si>
  <si>
    <t>副总经理（主持工作）</t>
    <phoneticPr fontId="1" type="noConversion"/>
  </si>
  <si>
    <t>020-38286801</t>
    <phoneticPr fontId="1" type="noConversion"/>
  </si>
  <si>
    <t>wl_liming@wlzq.com.cn</t>
    <phoneticPr fontId="1" type="noConversion"/>
  </si>
  <si>
    <t>李子婧</t>
    <phoneticPr fontId="1" type="noConversion"/>
  </si>
  <si>
    <t>子婧</t>
    <phoneticPr fontId="1" type="noConversion"/>
  </si>
  <si>
    <t>商品期货</t>
    <phoneticPr fontId="1" type="noConversion"/>
  </si>
  <si>
    <t>010-58573715</t>
    <phoneticPr fontId="1" type="noConversion"/>
  </si>
  <si>
    <t>lizijingchina@163.com</t>
    <phoneticPr fontId="1" type="noConversion"/>
  </si>
  <si>
    <t>lizj@hsfund.com</t>
    <phoneticPr fontId="1" type="noConversion"/>
  </si>
  <si>
    <t>国寿安保</t>
    <phoneticPr fontId="1" type="noConversion"/>
  </si>
  <si>
    <t>010-66221584</t>
    <phoneticPr fontId="1" type="noConversion"/>
  </si>
  <si>
    <t>likang@gsfunds.com.cn</t>
    <phoneticPr fontId="1" type="noConversion"/>
  </si>
  <si>
    <t>中国科技大学，中金公司，长盛基金</t>
    <phoneticPr fontId="1" type="noConversion"/>
  </si>
  <si>
    <t>安徽</t>
    <phoneticPr fontId="1" type="noConversion"/>
  </si>
  <si>
    <t>西城区金融大街17号中国人寿中心17层</t>
    <phoneticPr fontId="1" type="noConversion"/>
  </si>
  <si>
    <t>刘伟渊</t>
    <phoneticPr fontId="1" type="noConversion"/>
  </si>
  <si>
    <t>伟渊</t>
    <phoneticPr fontId="1" type="noConversion"/>
  </si>
  <si>
    <t>010-66221521</t>
    <phoneticPr fontId="1" type="noConversion"/>
  </si>
  <si>
    <t>liuwy@gsfunds.com.cn</t>
    <phoneticPr fontId="1" type="noConversion"/>
  </si>
  <si>
    <t>郑宏威</t>
    <phoneticPr fontId="1" type="noConversion"/>
  </si>
  <si>
    <t>010-66221387</t>
    <phoneticPr fontId="1" type="noConversion"/>
  </si>
  <si>
    <t>zhenghw@gsfunds.com.cn</t>
    <phoneticPr fontId="1" type="noConversion"/>
  </si>
  <si>
    <t>郭华</t>
    <phoneticPr fontId="1" type="noConversion"/>
  </si>
  <si>
    <t>林新阳</t>
    <phoneticPr fontId="1" type="noConversion"/>
  </si>
  <si>
    <t>新阳</t>
    <phoneticPr fontId="1" type="noConversion"/>
  </si>
  <si>
    <t>021-23212106</t>
    <phoneticPr fontId="1" type="noConversion"/>
  </si>
  <si>
    <t>lxy6421@htsec.com</t>
    <phoneticPr fontId="1" type="noConversion"/>
  </si>
  <si>
    <t>黄浦区广东路689号海通证券大厦801室</t>
    <phoneticPr fontId="1" type="noConversion"/>
  </si>
  <si>
    <t>景菱资产</t>
    <phoneticPr fontId="8" type="noConversion"/>
  </si>
  <si>
    <t>王慧明</t>
    <phoneticPr fontId="1" type="noConversion"/>
  </si>
  <si>
    <t>wanghm@jsfund.cn</t>
    <phoneticPr fontId="1" type="noConversion"/>
  </si>
  <si>
    <t>东城区建国门北大街8号华润大厦16层</t>
    <phoneticPr fontId="1" type="noConversion"/>
  </si>
  <si>
    <t>卫平</t>
    <phoneticPr fontId="1" type="noConversion"/>
  </si>
  <si>
    <t>yangwp@postfund.com.cn</t>
    <phoneticPr fontId="1" type="noConversion"/>
  </si>
  <si>
    <t>华泰联合，华泰资管</t>
    <phoneticPr fontId="1" type="noConversion"/>
  </si>
  <si>
    <t>湖南省衡阳市常宁县</t>
    <phoneticPr fontId="1" type="noConversion"/>
  </si>
  <si>
    <t>姚佳岑</t>
    <phoneticPr fontId="1" type="noConversion"/>
  </si>
  <si>
    <t>佳岑</t>
    <phoneticPr fontId="1" type="noConversion"/>
  </si>
  <si>
    <t>yaojiacen@huaan.com.cn</t>
    <phoneticPr fontId="1" type="noConversion"/>
  </si>
  <si>
    <t>Zhangjh@wjasset.com</t>
    <phoneticPr fontId="1" type="noConversion"/>
  </si>
  <si>
    <t>段桂培</t>
    <phoneticPr fontId="1" type="noConversion"/>
  </si>
  <si>
    <t>秘书</t>
    <phoneticPr fontId="1" type="noConversion"/>
  </si>
  <si>
    <t>010-58362312</t>
    <phoneticPr fontId="1" type="noConversion"/>
  </si>
  <si>
    <t>西城区丰汇园11号楼丰汇时代大厦南翼16楼</t>
    <phoneticPr fontId="1" type="noConversion"/>
  </si>
  <si>
    <t>熊飏</t>
    <phoneticPr fontId="1" type="noConversion"/>
  </si>
  <si>
    <t>010-56759394</t>
    <phoneticPr fontId="1" type="noConversion"/>
  </si>
  <si>
    <t>xiongyang@aeonlife.com.cn</t>
    <phoneticPr fontId="1" type="noConversion"/>
  </si>
  <si>
    <t>胡朝晖</t>
    <phoneticPr fontId="1" type="noConversion"/>
  </si>
  <si>
    <t>刘鸽</t>
    <phoneticPr fontId="1" type="noConversion"/>
  </si>
  <si>
    <t>liuge@ssf.gov.cn</t>
    <phoneticPr fontId="1" type="noConversion"/>
  </si>
  <si>
    <t>内蒙古自治区巴彦淖尔盟乌拉特前旗</t>
    <phoneticPr fontId="1" type="noConversion"/>
  </si>
  <si>
    <t>杨春霞</t>
    <phoneticPr fontId="1" type="noConversion"/>
  </si>
  <si>
    <t>chunxiayang@ssf.gov.cn</t>
    <phoneticPr fontId="1" type="noConversion"/>
  </si>
  <si>
    <t>太原</t>
    <phoneticPr fontId="1" type="noConversion"/>
  </si>
  <si>
    <t>zhongjianjun@sxzq.com</t>
    <phoneticPr fontId="1" type="noConversion"/>
  </si>
  <si>
    <t>010-82019707</t>
    <phoneticPr fontId="1" type="noConversion"/>
  </si>
  <si>
    <t>thegoldenmean0@hotmail.com</t>
    <phoneticPr fontId="1" type="noConversion"/>
  </si>
  <si>
    <t>潘其超</t>
    <phoneticPr fontId="1" type="noConversion"/>
  </si>
  <si>
    <t>河南省开封市杞县</t>
    <phoneticPr fontId="1" type="noConversion"/>
  </si>
  <si>
    <t>410221198602038010</t>
    <phoneticPr fontId="1" type="noConversion"/>
  </si>
  <si>
    <t>创新业务部</t>
    <phoneticPr fontId="1" type="noConversion"/>
  </si>
  <si>
    <t>泰达宏利，中银基金，湘财资管</t>
    <phoneticPr fontId="1" type="noConversion"/>
  </si>
  <si>
    <t>西城区金融大街33号通泰大厦603室</t>
    <phoneticPr fontId="1" type="noConversion"/>
  </si>
  <si>
    <t>李耀柱</t>
    <phoneticPr fontId="1" type="noConversion"/>
  </si>
  <si>
    <t>440111198509180319</t>
    <phoneticPr fontId="1" type="noConversion"/>
  </si>
  <si>
    <t>莫棉棉</t>
    <phoneticPr fontId="1" type="noConversion"/>
  </si>
  <si>
    <t>兴业自营</t>
    <phoneticPr fontId="1" type="noConversion"/>
  </si>
  <si>
    <t>华东师范，复旦,兴业全球</t>
    <phoneticPr fontId="1" type="noConversion"/>
  </si>
  <si>
    <t>广东省湛江市雷州市</t>
    <phoneticPr fontId="1" type="noConversion"/>
  </si>
  <si>
    <t>浦东新区民生路1199弄证大五道口广场1号楼21楼</t>
    <phoneticPr fontId="1" type="noConversion"/>
  </si>
  <si>
    <t>胡冬青</t>
    <phoneticPr fontId="1" type="noConversion"/>
  </si>
  <si>
    <t>中意人寿</t>
    <phoneticPr fontId="1" type="noConversion"/>
  </si>
  <si>
    <t>010-56801188-8808</t>
    <phoneticPr fontId="1" type="noConversion"/>
  </si>
  <si>
    <t>dongqing.hu@gc-amc.com</t>
    <phoneticPr fontId="1" type="noConversion"/>
  </si>
  <si>
    <t>朝阳区光华路5号院世纪财富中心1号楼15层</t>
    <phoneticPr fontId="1" type="noConversion"/>
  </si>
  <si>
    <t>姜怡</t>
    <phoneticPr fontId="1" type="noConversion"/>
  </si>
  <si>
    <t>江苏省无锡市北塘区</t>
    <phoneticPr fontId="1" type="noConversion"/>
  </si>
  <si>
    <t>010-56801188-8803</t>
    <phoneticPr fontId="1" type="noConversion"/>
  </si>
  <si>
    <t>frank.zhong@gc-amc.com</t>
    <phoneticPr fontId="1" type="noConversion"/>
  </si>
  <si>
    <t>庄期瑜</t>
    <phoneticPr fontId="1" type="noConversion"/>
  </si>
  <si>
    <t>期瑜</t>
    <phoneticPr fontId="1" type="noConversion"/>
  </si>
  <si>
    <t>产品策略部</t>
    <phoneticPr fontId="1" type="noConversion"/>
  </si>
  <si>
    <t>021-50509888-8139</t>
    <phoneticPr fontId="1" type="noConversion"/>
  </si>
  <si>
    <t>zhuangqy@scfund.com.cn</t>
    <phoneticPr fontId="1" type="noConversion"/>
  </si>
  <si>
    <t>浙江省金华市金华县</t>
    <phoneticPr fontId="1" type="noConversion"/>
  </si>
  <si>
    <t>33072119811125121X</t>
    <phoneticPr fontId="1" type="noConversion"/>
  </si>
  <si>
    <t>车来玉</t>
    <phoneticPr fontId="1" type="noConversion"/>
  </si>
  <si>
    <t>拾贝投资</t>
    <phoneticPr fontId="1" type="noConversion"/>
  </si>
  <si>
    <t>010-66290812</t>
    <phoneticPr fontId="1" type="noConversion"/>
  </si>
  <si>
    <t>chelaiyu@qq.com</t>
    <phoneticPr fontId="1" type="noConversion"/>
  </si>
  <si>
    <t>西城区金城坊街1号金融街公寓801-803室</t>
    <phoneticPr fontId="1" type="noConversion"/>
  </si>
  <si>
    <t>郝总</t>
    <phoneticPr fontId="1" type="noConversion"/>
  </si>
  <si>
    <t>010-83061210</t>
    <phoneticPr fontId="1" type="noConversion"/>
  </si>
  <si>
    <t>海通证券，国都证券，中再保险，招商基金，工银瑞信</t>
    <phoneticPr fontId="1" type="noConversion"/>
  </si>
  <si>
    <t>西城区丰盛胡同20号丰铭国际大厦B座6层</t>
    <phoneticPr fontId="1" type="noConversion"/>
  </si>
  <si>
    <t>胡涛</t>
    <phoneticPr fontId="1" type="noConversion"/>
  </si>
  <si>
    <t>021-68659999-6228</t>
    <phoneticPr fontId="1" type="noConversion"/>
  </si>
  <si>
    <t>010-83061057</t>
    <phoneticPr fontId="1" type="noConversion"/>
  </si>
  <si>
    <t>huanghainan316@163.com</t>
    <phoneticPr fontId="1" type="noConversion"/>
  </si>
  <si>
    <t>刘厚胜</t>
    <phoneticPr fontId="1" type="noConversion"/>
  </si>
  <si>
    <t>liuhsh.12@pbcsf.tsinghua.edu.cn</t>
    <phoneticPr fontId="1" type="noConversion"/>
  </si>
  <si>
    <t>清华大学五道口金融学院</t>
    <phoneticPr fontId="1" type="noConversion"/>
  </si>
  <si>
    <t>田源</t>
    <phoneticPr fontId="1" type="noConversion"/>
  </si>
  <si>
    <t>田博士</t>
    <phoneticPr fontId="1" type="noConversion"/>
  </si>
  <si>
    <t>021-64068757</t>
    <phoneticPr fontId="1" type="noConversion"/>
  </si>
  <si>
    <t>tianyuan@kiiik.com</t>
    <phoneticPr fontId="1" type="noConversion"/>
  </si>
  <si>
    <t>山东省东营市东营区</t>
    <phoneticPr fontId="1" type="noConversion"/>
  </si>
  <si>
    <t>王栋</t>
    <phoneticPr fontId="1" type="noConversion"/>
  </si>
  <si>
    <t>010-83061021</t>
    <phoneticPr fontId="1" type="noConversion"/>
  </si>
  <si>
    <t>koyi1021@gmail.com</t>
    <phoneticPr fontId="1" type="noConversion"/>
  </si>
  <si>
    <t>薛青峰</t>
    <phoneticPr fontId="1" type="noConversion"/>
  </si>
  <si>
    <t>青峰</t>
    <phoneticPr fontId="1" type="noConversion"/>
  </si>
  <si>
    <t>东航金控</t>
    <phoneticPr fontId="1" type="noConversion"/>
  </si>
  <si>
    <t>陕西省安康地区旬阳县</t>
    <phoneticPr fontId="1" type="noConversion"/>
  </si>
  <si>
    <t>010-83061109</t>
    <phoneticPr fontId="1" type="noConversion"/>
  </si>
  <si>
    <t>zhangxiaolong@cic.cn</t>
    <phoneticPr fontId="1" type="noConversion"/>
  </si>
  <si>
    <t>张艺濒</t>
    <phoneticPr fontId="1" type="noConversion"/>
  </si>
  <si>
    <t>艺濒</t>
    <phoneticPr fontId="1" type="noConversion"/>
  </si>
  <si>
    <t>江西省景德镇市珠山区</t>
    <phoneticPr fontId="1" type="noConversion"/>
  </si>
  <si>
    <t>lxf66@sina.com</t>
    <phoneticPr fontId="1" type="noConversion"/>
  </si>
  <si>
    <t>华夏未来</t>
    <phoneticPr fontId="1" type="noConversion"/>
  </si>
  <si>
    <t>量化总监，基金经理</t>
    <phoneticPr fontId="1" type="noConversion"/>
  </si>
  <si>
    <t>010-52600896</t>
    <phoneticPr fontId="1" type="noConversion"/>
  </si>
  <si>
    <t>chenb@cfcgroup.com.cn</t>
    <phoneticPr fontId="1" type="noConversion"/>
  </si>
  <si>
    <t>西城区金融大街广宁伯街2号金泽大厦东区10层</t>
    <phoneticPr fontId="1" type="noConversion"/>
  </si>
  <si>
    <t>程威</t>
    <phoneticPr fontId="1" type="noConversion"/>
  </si>
  <si>
    <t>cwbone@126.com</t>
    <phoneticPr fontId="1" type="noConversion"/>
  </si>
  <si>
    <t>王墨姗</t>
    <phoneticPr fontId="1" type="noConversion"/>
  </si>
  <si>
    <t>墨姗</t>
    <phoneticPr fontId="1" type="noConversion"/>
  </si>
  <si>
    <t>华夏人寿</t>
    <phoneticPr fontId="1" type="noConversion"/>
  </si>
  <si>
    <t>010-69630296</t>
    <phoneticPr fontId="1" type="noConversion"/>
  </si>
  <si>
    <t>wangmoshan@hxlife.com</t>
    <phoneticPr fontId="1" type="noConversion"/>
  </si>
  <si>
    <t>海淀区北三环西路99号西海国际中心1号楼18层</t>
    <phoneticPr fontId="1" type="noConversion"/>
  </si>
  <si>
    <t>严文广</t>
    <phoneticPr fontId="1" type="noConversion"/>
  </si>
  <si>
    <t>严总</t>
    <phoneticPr fontId="1" type="noConversion"/>
  </si>
  <si>
    <t>投行部</t>
    <phoneticPr fontId="1" type="noConversion"/>
  </si>
  <si>
    <t>lily1976@vip.sina.com</t>
    <phoneticPr fontId="1" type="noConversion"/>
  </si>
  <si>
    <t>叶洵宇</t>
    <phoneticPr fontId="1" type="noConversion"/>
  </si>
  <si>
    <t>洵宇</t>
    <phoneticPr fontId="1" type="noConversion"/>
  </si>
  <si>
    <t>yexy@cfcgroup.com.cn</t>
    <phoneticPr fontId="1" type="noConversion"/>
  </si>
  <si>
    <t>何峰</t>
    <phoneticPr fontId="1" type="noConversion"/>
  </si>
  <si>
    <t>0755-82460098</t>
    <phoneticPr fontId="1" type="noConversion"/>
  </si>
  <si>
    <t>lawrence.f.he@htisec.com</t>
    <phoneticPr fontId="1" type="noConversion"/>
  </si>
  <si>
    <t>Lawrence</t>
    <phoneticPr fontId="1" type="noConversion"/>
  </si>
  <si>
    <t>福田区深南大道4001号时代金融中心7G-H</t>
    <phoneticPr fontId="1" type="noConversion"/>
  </si>
  <si>
    <t>yuyang05@foxmail.com</t>
    <phoneticPr fontId="1" type="noConversion"/>
  </si>
  <si>
    <t>何喆</t>
    <phoneticPr fontId="1" type="noConversion"/>
  </si>
  <si>
    <t>021-20376868-6767</t>
    <phoneticPr fontId="1" type="noConversion"/>
  </si>
  <si>
    <t>Rex</t>
    <phoneticPr fontId="1" type="noConversion"/>
  </si>
  <si>
    <t>金宏宇</t>
    <phoneticPr fontId="1" type="noConversion"/>
  </si>
  <si>
    <t>华融自营</t>
    <phoneticPr fontId="1" type="noConversion"/>
  </si>
  <si>
    <t>基金业务部</t>
    <phoneticPr fontId="1" type="noConversion"/>
  </si>
  <si>
    <t>010-58315156</t>
    <phoneticPr fontId="1" type="noConversion"/>
  </si>
  <si>
    <t>jinhongyu@hrsec.com.cn</t>
    <phoneticPr fontId="1" type="noConversion"/>
  </si>
  <si>
    <t>西城区金融大街8号华融证券大厦A座3层</t>
    <phoneticPr fontId="1" type="noConversion"/>
  </si>
  <si>
    <t>梁文康</t>
    <phoneticPr fontId="1" type="noConversion"/>
  </si>
  <si>
    <t>招商证券，融通基金，中欧基金</t>
    <phoneticPr fontId="1" type="noConversion"/>
  </si>
  <si>
    <t>决策委员会</t>
    <phoneticPr fontId="1" type="noConversion"/>
  </si>
  <si>
    <t>副主任</t>
    <phoneticPr fontId="1" type="noConversion"/>
  </si>
  <si>
    <t>010-58315153</t>
    <phoneticPr fontId="1" type="noConversion"/>
  </si>
  <si>
    <t>招商银行，安信资管</t>
    <phoneticPr fontId="1" type="noConversion"/>
  </si>
  <si>
    <t>湖北省襄阳市老河口市</t>
    <phoneticPr fontId="1" type="noConversion"/>
  </si>
  <si>
    <t>42062019711010001X</t>
    <phoneticPr fontId="1" type="noConversion"/>
  </si>
  <si>
    <t>pantao@hrsec.com.cn</t>
    <phoneticPr fontId="1" type="noConversion"/>
  </si>
  <si>
    <t>王子莹</t>
    <phoneticPr fontId="1" type="noConversion"/>
  </si>
  <si>
    <t>子莹</t>
    <phoneticPr fontId="1" type="noConversion"/>
  </si>
  <si>
    <t>深交所</t>
    <phoneticPr fontId="1" type="noConversion"/>
  </si>
  <si>
    <t>监管</t>
    <phoneticPr fontId="1" type="noConversion"/>
  </si>
  <si>
    <t>信息管理部</t>
    <phoneticPr fontId="1" type="noConversion"/>
  </si>
  <si>
    <t>金融创新实验室</t>
    <phoneticPr fontId="1" type="noConversion"/>
  </si>
  <si>
    <t>助理经理</t>
    <phoneticPr fontId="1" type="noConversion"/>
  </si>
  <si>
    <t>0755-88668570</t>
    <phoneticPr fontId="1" type="noConversion"/>
  </si>
  <si>
    <t>zywang@szse.cn</t>
    <phoneticPr fontId="1" type="noConversion"/>
  </si>
  <si>
    <t>武汉大学，香港中文大学</t>
    <phoneticPr fontId="1" type="noConversion"/>
  </si>
  <si>
    <t>湖南</t>
    <phoneticPr fontId="1" type="noConversion"/>
  </si>
  <si>
    <t>福田区深南大道2012号深交所大厦</t>
    <phoneticPr fontId="1" type="noConversion"/>
  </si>
  <si>
    <t>wumingyi@ehuatai.com</t>
    <phoneticPr fontId="1" type="noConversion"/>
  </si>
  <si>
    <t>谢博士</t>
    <phoneticPr fontId="1" type="noConversion"/>
  </si>
  <si>
    <t>0755-23952735</t>
    <phoneticPr fontId="1" type="noConversion"/>
  </si>
  <si>
    <t>xiejianghk@gmail.com</t>
    <phoneticPr fontId="1" type="noConversion"/>
  </si>
  <si>
    <t>张梦如</t>
    <phoneticPr fontId="1" type="noConversion"/>
  </si>
  <si>
    <t>梦如</t>
    <phoneticPr fontId="1" type="noConversion"/>
  </si>
  <si>
    <t>021-20376868-6770</t>
    <phoneticPr fontId="1" type="noConversion"/>
  </si>
  <si>
    <t>monroe.m.r.zhang@hsbcjt.cn</t>
    <phoneticPr fontId="1" type="noConversion"/>
  </si>
  <si>
    <t>Monroe</t>
    <phoneticPr fontId="1" type="noConversion"/>
  </si>
  <si>
    <t>张沈伟</t>
    <phoneticPr fontId="1" type="noConversion"/>
  </si>
  <si>
    <t>沈伟</t>
    <phoneticPr fontId="1" type="noConversion"/>
  </si>
  <si>
    <t>010-58315193</t>
    <phoneticPr fontId="1" type="noConversion"/>
  </si>
  <si>
    <t>zhangshenwei@hrsec.com.cn</t>
    <phoneticPr fontId="1" type="noConversion"/>
  </si>
  <si>
    <t>朱茜</t>
    <phoneticPr fontId="1" type="noConversion"/>
  </si>
  <si>
    <t>0755-82541717</t>
    <phoneticPr fontId="1" type="noConversion"/>
  </si>
  <si>
    <t>zhuqian4675@htsc.com.cn</t>
    <phoneticPr fontId="1" type="noConversion"/>
  </si>
  <si>
    <t>Azure</t>
    <phoneticPr fontId="1" type="noConversion"/>
  </si>
  <si>
    <t>金子童</t>
    <phoneticPr fontId="1" type="noConversion"/>
  </si>
  <si>
    <t>子童</t>
    <phoneticPr fontId="1" type="noConversion"/>
  </si>
  <si>
    <t>机构客户部</t>
    <phoneticPr fontId="1" type="noConversion"/>
  </si>
  <si>
    <t>华北公募</t>
    <phoneticPr fontId="1" type="noConversion"/>
  </si>
  <si>
    <t>jinzitong0221@163.com</t>
    <phoneticPr fontId="1" type="noConversion"/>
  </si>
  <si>
    <t>西城区金融大街17号中国人寿中心604</t>
    <phoneticPr fontId="1" type="noConversion"/>
  </si>
  <si>
    <t>曲泉儒</t>
    <phoneticPr fontId="1" type="noConversion"/>
  </si>
  <si>
    <t>泉儒</t>
    <phoneticPr fontId="1" type="noConversion"/>
  </si>
  <si>
    <t>010-82019814</t>
    <phoneticPr fontId="1" type="noConversion"/>
  </si>
  <si>
    <t>quqr@csfunds.com.cn</t>
    <phoneticPr fontId="1" type="noConversion"/>
  </si>
  <si>
    <t>赵宇</t>
    <phoneticPr fontId="1" type="noConversion"/>
  </si>
  <si>
    <t>010-82019813</t>
    <phoneticPr fontId="1" type="noConversion"/>
  </si>
  <si>
    <t>zhaoyu@csfunds.com.cn</t>
    <phoneticPr fontId="1" type="noConversion"/>
  </si>
  <si>
    <t>zhangzf@thfund.com.cn</t>
    <phoneticPr fontId="1" type="noConversion"/>
  </si>
  <si>
    <t>李迪</t>
    <phoneticPr fontId="1" type="noConversion"/>
  </si>
  <si>
    <t>010-59949631</t>
    <phoneticPr fontId="1" type="noConversion"/>
  </si>
  <si>
    <t>lidi@ulic.com.cn</t>
    <phoneticPr fontId="1" type="noConversion"/>
  </si>
  <si>
    <t>庞兴华</t>
    <phoneticPr fontId="1" type="noConversion"/>
  </si>
  <si>
    <t>庞总</t>
    <phoneticPr fontId="1" type="noConversion"/>
  </si>
  <si>
    <t>010-59949696</t>
    <phoneticPr fontId="1" type="noConversion"/>
  </si>
  <si>
    <t>pangxh@ulic.com.cn</t>
    <phoneticPr fontId="1" type="noConversion"/>
  </si>
  <si>
    <t>石铭</t>
    <phoneticPr fontId="1" type="noConversion"/>
  </si>
  <si>
    <t>010-59672080</t>
    <phoneticPr fontId="1" type="noConversion"/>
  </si>
  <si>
    <t>shim@yhfund.com.cn</t>
    <phoneticPr fontId="1" type="noConversion"/>
  </si>
  <si>
    <t>赵诣</t>
    <phoneticPr fontId="1" type="noConversion"/>
  </si>
  <si>
    <t>010-58162983</t>
    <phoneticPr fontId="1" type="noConversion"/>
  </si>
  <si>
    <t>zhaoyi@yhfund.com.cn</t>
    <phoneticPr fontId="1" type="noConversion"/>
  </si>
  <si>
    <t>010-57697126</t>
    <phoneticPr fontId="1" type="noConversion"/>
  </si>
  <si>
    <t>程志田</t>
    <phoneticPr fontId="8" type="noConversion"/>
  </si>
  <si>
    <t>010-57697533</t>
    <phoneticPr fontId="1" type="noConversion"/>
  </si>
  <si>
    <t>长江证券、国海证券、大摩华鑫</t>
    <phoneticPr fontId="1" type="noConversion"/>
  </si>
  <si>
    <t>海通期货，泰康人寿</t>
    <phoneticPr fontId="1" type="noConversion"/>
  </si>
  <si>
    <t>任建畅</t>
    <phoneticPr fontId="1" type="noConversion"/>
  </si>
  <si>
    <t>任总</t>
    <phoneticPr fontId="1" type="noConversion"/>
  </si>
  <si>
    <t xml:space="preserve">汤戈 </t>
    <phoneticPr fontId="1" type="noConversion"/>
  </si>
  <si>
    <t>吴庄</t>
    <phoneticPr fontId="1" type="noConversion"/>
  </si>
  <si>
    <t>jwu@athenacr.com</t>
    <phoneticPr fontId="1" type="noConversion"/>
  </si>
  <si>
    <t>贲总</t>
    <phoneticPr fontId="1" type="noConversion"/>
  </si>
  <si>
    <t>策略、食品饮料、农林牧渔、机械</t>
    <phoneticPr fontId="1" type="noConversion"/>
  </si>
  <si>
    <t>fencer_zhao@126.com</t>
    <phoneticPr fontId="1" type="noConversion"/>
  </si>
  <si>
    <t>denghuaseng@163.com</t>
    <phoneticPr fontId="1" type="noConversion"/>
  </si>
  <si>
    <t>0755-82026829</t>
    <phoneticPr fontId="1" type="noConversion"/>
  </si>
  <si>
    <t>humiaohui@china-invs.cn</t>
    <phoneticPr fontId="1" type="noConversion"/>
  </si>
  <si>
    <t>部门助理</t>
    <phoneticPr fontId="1" type="noConversion"/>
  </si>
  <si>
    <t>李文辉</t>
    <phoneticPr fontId="1" type="noConversion"/>
  </si>
  <si>
    <t>0755-82026690</t>
    <phoneticPr fontId="1" type="noConversion"/>
  </si>
  <si>
    <t>liwenhui@china-invs.cn</t>
    <phoneticPr fontId="1" type="noConversion"/>
  </si>
  <si>
    <t>吕文弢</t>
    <phoneticPr fontId="1" type="noConversion"/>
  </si>
  <si>
    <t>0755-82026830</t>
    <phoneticPr fontId="1" type="noConversion"/>
  </si>
  <si>
    <t>meiweiyi@qq.com</t>
    <phoneticPr fontId="1" type="noConversion"/>
  </si>
  <si>
    <t>18926085126</t>
    <phoneticPr fontId="1" type="noConversion"/>
  </si>
  <si>
    <t>博时基金，平安资管</t>
    <phoneticPr fontId="1" type="noConversion"/>
  </si>
  <si>
    <t>石国武</t>
    <phoneticPr fontId="1" type="noConversion"/>
  </si>
  <si>
    <t>0755-22223168</t>
    <phoneticPr fontId="1" type="noConversion"/>
  </si>
  <si>
    <t>夏高</t>
    <phoneticPr fontId="1" type="noConversion"/>
  </si>
  <si>
    <t>0755-22223157</t>
    <phoneticPr fontId="1" type="noConversion"/>
  </si>
  <si>
    <t>xiagao@dcfund.com.cn</t>
    <phoneticPr fontId="1" type="noConversion"/>
  </si>
  <si>
    <t>021-33074700-8208</t>
    <phoneticPr fontId="1" type="noConversion"/>
  </si>
  <si>
    <t>张靖</t>
    <phoneticPr fontId="8" type="noConversion"/>
  </si>
  <si>
    <t>0755-21516792</t>
    <phoneticPr fontId="1" type="noConversion"/>
  </si>
  <si>
    <t>zhangj@igwfmc.com</t>
    <phoneticPr fontId="1" type="noConversion"/>
  </si>
  <si>
    <t>高尔夫</t>
    <phoneticPr fontId="1" type="noConversion"/>
  </si>
  <si>
    <t>黄山</t>
    <phoneticPr fontId="1" type="noConversion"/>
  </si>
  <si>
    <t>编程</t>
    <phoneticPr fontId="1" type="noConversion"/>
  </si>
  <si>
    <t>0755-23998338-851</t>
    <phoneticPr fontId="1" type="noConversion"/>
  </si>
  <si>
    <t>liudj@inforecapital.com</t>
    <phoneticPr fontId="1" type="noConversion"/>
  </si>
  <si>
    <t>Dodge</t>
    <phoneticPr fontId="1" type="noConversion"/>
  </si>
  <si>
    <t>longx@inforecapital.com</t>
    <phoneticPr fontId="1" type="noConversion"/>
  </si>
  <si>
    <t>金中和，安信资管</t>
    <phoneticPr fontId="1" type="noConversion"/>
  </si>
  <si>
    <t>打牌、爬山</t>
    <phoneticPr fontId="1" type="noConversion"/>
  </si>
  <si>
    <t>0755-22210786</t>
    <phoneticPr fontId="1" type="noConversion"/>
  </si>
  <si>
    <t>zhangyr001@forsealife.com</t>
    <phoneticPr fontId="1" type="noConversion"/>
  </si>
  <si>
    <t>全球CTA</t>
    <phoneticPr fontId="1" type="noConversion"/>
  </si>
  <si>
    <t>北大，斯坦福，雷曼，博时基金，PCA投资</t>
    <phoneticPr fontId="1" type="noConversion"/>
  </si>
  <si>
    <t>0755-83169999-1332</t>
    <phoneticPr fontId="1" type="noConversion"/>
  </si>
  <si>
    <t>zhangyj@bosera.com</t>
    <phoneticPr fontId="1" type="noConversion"/>
  </si>
  <si>
    <t>sunwei@cfzq.com</t>
    <phoneticPr fontId="1" type="noConversion"/>
  </si>
  <si>
    <t>湖北省武汉市武昌区</t>
    <phoneticPr fontId="1" type="noConversion"/>
  </si>
  <si>
    <t>徐兵</t>
    <phoneticPr fontId="1" type="noConversion"/>
  </si>
  <si>
    <t>Xubing91@taikangamc.com.cn</t>
    <phoneticPr fontId="1" type="noConversion"/>
  </si>
  <si>
    <t>湖北省襄樊市老河口市</t>
    <phoneticPr fontId="1" type="noConversion"/>
  </si>
  <si>
    <t>邓亚雷</t>
    <phoneticPr fontId="1" type="noConversion"/>
  </si>
  <si>
    <t>邓总</t>
    <phoneticPr fontId="1" type="noConversion"/>
  </si>
  <si>
    <t>华融渝富</t>
    <phoneticPr fontId="1" type="noConversion"/>
  </si>
  <si>
    <t>010-59618118</t>
    <phoneticPr fontId="1" type="noConversion"/>
  </si>
  <si>
    <t>京福资产，丰汇投资</t>
    <phoneticPr fontId="1" type="noConversion"/>
  </si>
  <si>
    <t>芮磊</t>
    <phoneticPr fontId="1" type="noConversion"/>
  </si>
  <si>
    <t>芮总</t>
    <phoneticPr fontId="1" type="noConversion"/>
  </si>
  <si>
    <t>010-66295849</t>
    <phoneticPr fontId="1" type="noConversion"/>
  </si>
  <si>
    <t>ruil@orient-fund.com</t>
    <phoneticPr fontId="1" type="noConversion"/>
  </si>
  <si>
    <t>masteroffe@sina.com</t>
    <phoneticPr fontId="1" type="noConversion"/>
  </si>
  <si>
    <t>qixinyang@gmail.com</t>
    <phoneticPr fontId="1" type="noConversion"/>
  </si>
  <si>
    <t>曾胜华</t>
    <phoneticPr fontId="1" type="noConversion"/>
  </si>
  <si>
    <t>曾总</t>
    <phoneticPr fontId="1" type="noConversion"/>
  </si>
  <si>
    <t>分管领导</t>
    <phoneticPr fontId="1" type="noConversion"/>
  </si>
  <si>
    <t>陈欣睿</t>
    <phoneticPr fontId="1" type="noConversion"/>
  </si>
  <si>
    <t>0755-82575349</t>
    <phoneticPr fontId="1" type="noConversion"/>
  </si>
  <si>
    <t>chenxr@cfzq.com</t>
    <phoneticPr fontId="1" type="noConversion"/>
  </si>
  <si>
    <t>方正证券，东方基金</t>
    <phoneticPr fontId="1" type="noConversion"/>
  </si>
  <si>
    <t>chenxinrui@cfzq.com</t>
    <phoneticPr fontId="1" type="noConversion"/>
  </si>
  <si>
    <t>美国亚洲长期资本有限公司</t>
    <phoneticPr fontId="1" type="noConversion"/>
  </si>
  <si>
    <t>杨超</t>
    <phoneticPr fontId="1" type="noConversion"/>
  </si>
  <si>
    <t>chao.yang@mfcteda.com</t>
    <phoneticPr fontId="1" type="noConversion"/>
  </si>
  <si>
    <t>电子科技大学，建信基金</t>
    <phoneticPr fontId="1" type="noConversion"/>
  </si>
  <si>
    <t>zhangdm@maxwealthfund.com</t>
    <phoneticPr fontId="1" type="noConversion"/>
  </si>
  <si>
    <t>艾堂明</t>
    <phoneticPr fontId="1" type="noConversion"/>
  </si>
  <si>
    <t>新浪网</t>
    <phoneticPr fontId="1" type="noConversion"/>
  </si>
  <si>
    <t>新闻</t>
    <phoneticPr fontId="1" type="noConversion"/>
  </si>
  <si>
    <t>1165142883@qq.com</t>
    <phoneticPr fontId="1" type="noConversion"/>
  </si>
  <si>
    <t>河南省郑州市二七区</t>
    <phoneticPr fontId="1" type="noConversion"/>
  </si>
  <si>
    <t>021-31081731</t>
    <phoneticPr fontId="1" type="noConversion"/>
  </si>
  <si>
    <t>zhuojin_chen@gtfund.com</t>
    <phoneticPr fontId="1" type="noConversion"/>
  </si>
  <si>
    <t>北大数学04，银华基金</t>
    <phoneticPr fontId="1" type="noConversion"/>
  </si>
  <si>
    <t>程广飞</t>
    <phoneticPr fontId="1" type="noConversion"/>
  </si>
  <si>
    <t>广飞</t>
    <phoneticPr fontId="1" type="noConversion"/>
  </si>
  <si>
    <t>chengguangfei@guodu.com</t>
    <phoneticPr fontId="1" type="noConversion"/>
  </si>
  <si>
    <t>河南省濮阳市濮阳县</t>
    <phoneticPr fontId="1" type="noConversion"/>
  </si>
  <si>
    <t>410928198711281231</t>
    <phoneticPr fontId="1" type="noConversion"/>
  </si>
  <si>
    <t>少峰</t>
    <phoneticPr fontId="1" type="noConversion"/>
  </si>
  <si>
    <t>weisf@cicc.com.cn</t>
    <phoneticPr fontId="1" type="noConversion"/>
  </si>
  <si>
    <t>340103197910112015</t>
    <phoneticPr fontId="1" type="noConversion"/>
  </si>
  <si>
    <t>yaoxt@gsfunds.com.cn</t>
    <phoneticPr fontId="1" type="noConversion"/>
  </si>
  <si>
    <t>周一繁</t>
    <phoneticPr fontId="1" type="noConversion"/>
  </si>
  <si>
    <t>010-58315300</t>
    <phoneticPr fontId="1" type="noConversion"/>
  </si>
  <si>
    <t>zhouyifan@hrsec.com.cn</t>
    <phoneticPr fontId="1" type="noConversion"/>
  </si>
  <si>
    <t>杜沛</t>
    <phoneticPr fontId="1" type="noConversion"/>
  </si>
  <si>
    <t>021-31081658</t>
    <phoneticPr fontId="1" type="noConversion"/>
  </si>
  <si>
    <t>pei_du@gtfund.com</t>
    <phoneticPr fontId="1" type="noConversion"/>
  </si>
  <si>
    <t>副总</t>
    <phoneticPr fontId="1" type="noConversion"/>
  </si>
  <si>
    <t>02131081642</t>
    <phoneticPr fontId="1" type="noConversion"/>
  </si>
  <si>
    <t>jj_lee@gtfund.com</t>
    <phoneticPr fontId="1" type="noConversion"/>
  </si>
  <si>
    <t>顾总</t>
    <phoneticPr fontId="1" type="noConversion"/>
  </si>
  <si>
    <t>gujuan@gf.com.cn</t>
    <phoneticPr fontId="1" type="noConversion"/>
  </si>
  <si>
    <t>安徽省蚌埠市东市区</t>
    <phoneticPr fontId="1" type="noConversion"/>
  </si>
  <si>
    <t>340302197007301228</t>
    <phoneticPr fontId="1" type="noConversion"/>
  </si>
  <si>
    <t>年金权益</t>
    <phoneticPr fontId="1" type="noConversion"/>
  </si>
  <si>
    <t>610103198611243285</t>
    <phoneticPr fontId="1" type="noConversion"/>
  </si>
  <si>
    <t>张成柱</t>
    <phoneticPr fontId="1" type="noConversion"/>
  </si>
  <si>
    <t>zcz@gffunds.com.cn</t>
    <phoneticPr fontId="1" type="noConversion"/>
  </si>
  <si>
    <t>黄智烨</t>
    <phoneticPr fontId="1" type="noConversion"/>
  </si>
  <si>
    <t>智烨</t>
    <phoneticPr fontId="1" type="noConversion"/>
  </si>
  <si>
    <t>021-38565487</t>
    <phoneticPr fontId="1" type="noConversion"/>
  </si>
  <si>
    <t>0755-82575623</t>
    <phoneticPr fontId="1" type="noConversion"/>
  </si>
  <si>
    <t>zhangjf@clamc.com</t>
    <phoneticPr fontId="1" type="noConversion"/>
  </si>
  <si>
    <t>量化分析师</t>
    <phoneticPr fontId="1" type="noConversion"/>
  </si>
  <si>
    <t>021-31081734</t>
    <phoneticPr fontId="1" type="noConversion"/>
  </si>
  <si>
    <t>巨田证券，融通基金</t>
    <phoneticPr fontId="1" type="noConversion"/>
  </si>
  <si>
    <t>网球</t>
    <phoneticPr fontId="1" type="noConversion"/>
  </si>
  <si>
    <t>李东</t>
    <phoneticPr fontId="1" type="noConversion"/>
  </si>
  <si>
    <t>010-83061036</t>
    <phoneticPr fontId="1" type="noConversion"/>
  </si>
  <si>
    <t>lidong@cic.cn</t>
    <phoneticPr fontId="1" type="noConversion"/>
  </si>
  <si>
    <t>西城区丰盛胡同20号丰铭国际大厦B座10层</t>
    <phoneticPr fontId="1" type="noConversion"/>
  </si>
  <si>
    <t>梁雪丹</t>
    <phoneticPr fontId="1" type="noConversion"/>
  </si>
  <si>
    <t>雪丹</t>
    <phoneticPr fontId="1" type="noConversion"/>
  </si>
  <si>
    <t>010-83061116</t>
    <phoneticPr fontId="1" type="noConversion"/>
  </si>
  <si>
    <t>liangxuedan@cic.cn</t>
    <phoneticPr fontId="1" type="noConversion"/>
  </si>
  <si>
    <t>袁国勇</t>
    <phoneticPr fontId="1" type="noConversion"/>
  </si>
  <si>
    <t>010-59949629</t>
    <phoneticPr fontId="1" type="noConversion"/>
  </si>
  <si>
    <t>yuankecheng@sina.com</t>
    <phoneticPr fontId="1" type="noConversion"/>
  </si>
  <si>
    <t>yuangy@ulic.com.cn</t>
    <phoneticPr fontId="1" type="noConversion"/>
  </si>
  <si>
    <t>张珂铭</t>
    <phoneticPr fontId="1" type="noConversion"/>
  </si>
  <si>
    <t>珂铭</t>
    <phoneticPr fontId="1" type="noConversion"/>
  </si>
  <si>
    <t>010-58521077</t>
    <phoneticPr fontId="1" type="noConversion"/>
  </si>
  <si>
    <t>zhangkeming@kunlunhealth.com</t>
    <phoneticPr fontId="1" type="noConversion"/>
  </si>
  <si>
    <t xml:space="preserve"> Cristina</t>
    <phoneticPr fontId="1" type="noConversion"/>
  </si>
  <si>
    <t>赵鲲</t>
    <phoneticPr fontId="1" type="noConversion"/>
  </si>
  <si>
    <t>010-83061097</t>
    <phoneticPr fontId="1" type="noConversion"/>
  </si>
  <si>
    <t>kelvinzhao@cic.cn</t>
    <phoneticPr fontId="1" type="noConversion"/>
  </si>
  <si>
    <t>Kelvin</t>
    <phoneticPr fontId="1" type="noConversion"/>
  </si>
  <si>
    <t>政良</t>
    <phoneticPr fontId="1" type="noConversion"/>
  </si>
  <si>
    <t>0755-88399030</t>
    <phoneticPr fontId="1" type="noConversion"/>
  </si>
  <si>
    <t>chenzl@cryuantafund.com</t>
    <phoneticPr fontId="1" type="noConversion"/>
  </si>
  <si>
    <t>Vincent</t>
    <phoneticPr fontId="1" type="noConversion"/>
  </si>
  <si>
    <t>lianmk@cj-pension.com.cn</t>
    <phoneticPr fontId="1" type="noConversion"/>
  </si>
  <si>
    <t>海东</t>
    <phoneticPr fontId="1" type="noConversion"/>
  </si>
  <si>
    <t>021-60453088-75037</t>
    <phoneticPr fontId="1" type="noConversion"/>
  </si>
  <si>
    <t>zhuling@sinatay.com</t>
    <phoneticPr fontId="1" type="noConversion"/>
  </si>
  <si>
    <t>建信人寿</t>
    <phoneticPr fontId="1" type="noConversion"/>
  </si>
  <si>
    <t>0755-82083656</t>
    <phoneticPr fontId="1" type="noConversion"/>
  </si>
  <si>
    <t>郭朝莉</t>
    <phoneticPr fontId="1" type="noConversion"/>
  </si>
  <si>
    <t>郭博士</t>
    <phoneticPr fontId="1" type="noConversion"/>
  </si>
  <si>
    <t>0852-28012650</t>
    <phoneticPr fontId="1" type="noConversion"/>
  </si>
  <si>
    <t>jessie.cl.guo@htisec.com</t>
    <phoneticPr fontId="1" type="noConversion"/>
  </si>
  <si>
    <t>linn001@foresealife.com</t>
    <phoneticPr fontId="1" type="noConversion"/>
  </si>
  <si>
    <t>王艺霖</t>
    <phoneticPr fontId="1" type="noConversion"/>
  </si>
  <si>
    <t>021-20370211</t>
    <phoneticPr fontId="1" type="noConversion"/>
  </si>
  <si>
    <t>wangyl@essencefund.com</t>
    <phoneticPr fontId="1" type="noConversion"/>
  </si>
  <si>
    <t>0755-22277819</t>
    <phoneticPr fontId="1" type="noConversion"/>
  </si>
  <si>
    <t>xuxg001@foresealife.com</t>
    <phoneticPr fontId="1" type="noConversion"/>
  </si>
  <si>
    <t>hyssz@qq.com</t>
    <phoneticPr fontId="1" type="noConversion"/>
  </si>
  <si>
    <t>Fay</t>
    <phoneticPr fontId="1" type="noConversion"/>
  </si>
  <si>
    <t>前海人寿</t>
    <phoneticPr fontId="1" type="noConversion"/>
  </si>
  <si>
    <t>资产配置</t>
    <phoneticPr fontId="1" type="noConversion"/>
  </si>
  <si>
    <t>yaobx001@foresealife.com</t>
    <phoneticPr fontId="1" type="noConversion"/>
  </si>
  <si>
    <t>高健</t>
    <phoneticPr fontId="1" type="noConversion"/>
  </si>
  <si>
    <t>0755-23982191</t>
    <phoneticPr fontId="1" type="noConversion"/>
  </si>
  <si>
    <t>gaoj@zszq.com</t>
    <phoneticPr fontId="1" type="noConversion"/>
  </si>
  <si>
    <t>刘小阳</t>
    <phoneticPr fontId="1" type="noConversion"/>
  </si>
  <si>
    <t>英大自营</t>
    <phoneticPr fontId="1" type="noConversion"/>
  </si>
  <si>
    <t>0755-83007094</t>
    <phoneticPr fontId="1" type="noConversion"/>
  </si>
  <si>
    <t>liuxy@ydzq.sgcc.com.cn</t>
    <phoneticPr fontId="1" type="noConversion"/>
  </si>
  <si>
    <t>福田区深南中路2068号华能大厦东区30楼</t>
    <phoneticPr fontId="1" type="noConversion"/>
  </si>
  <si>
    <t>夏育松</t>
    <phoneticPr fontId="1" type="noConversion"/>
  </si>
  <si>
    <t>广西</t>
    <phoneticPr fontId="1" type="noConversion"/>
  </si>
  <si>
    <t>0755-83000291</t>
    <phoneticPr fontId="1" type="noConversion"/>
  </si>
  <si>
    <t>yinfl@ydzq.sgcc.com.cn</t>
    <phoneticPr fontId="1" type="noConversion"/>
  </si>
  <si>
    <t>国信证券，金元自营</t>
    <phoneticPr fontId="1" type="noConversion"/>
  </si>
  <si>
    <t>福田区福中三路1006号诺德金融中心20AB</t>
    <phoneticPr fontId="1" type="noConversion"/>
  </si>
  <si>
    <t>021-50906295-818</t>
    <phoneticPr fontId="1" type="noConversion"/>
  </si>
  <si>
    <t>hexiaobin@bdfund.com</t>
    <phoneticPr fontId="1" type="noConversion"/>
  </si>
  <si>
    <t>浦东新区福山路500号城建国际中心1601</t>
    <phoneticPr fontId="1" type="noConversion"/>
  </si>
  <si>
    <t>浦东新区花园石桥路33号花旗集团大厦1708室</t>
    <phoneticPr fontId="1" type="noConversion"/>
  </si>
  <si>
    <t>马欣涛</t>
    <phoneticPr fontId="1" type="noConversion"/>
  </si>
  <si>
    <t>企业战略拓展部</t>
    <phoneticPr fontId="1" type="noConversion"/>
  </si>
  <si>
    <t>高级助理</t>
    <phoneticPr fontId="1" type="noConversion"/>
  </si>
  <si>
    <t>021-20376868-6919</t>
    <phoneticPr fontId="1" type="noConversion"/>
  </si>
  <si>
    <t>xintao.x.t.ma@hsbcjt.cn</t>
    <phoneticPr fontId="1" type="noConversion"/>
  </si>
  <si>
    <t>021-23219952</t>
    <phoneticPr fontId="1" type="noConversion"/>
  </si>
  <si>
    <t>tj8319@htsec.com</t>
    <phoneticPr fontId="1" type="noConversion"/>
  </si>
  <si>
    <t>王芹</t>
    <phoneticPr fontId="1" type="noConversion"/>
  </si>
  <si>
    <t>021-60623800-3976</t>
    <phoneticPr fontId="1" type="noConversion"/>
  </si>
  <si>
    <t>wangqin@tpa.cntaiping.com</t>
    <phoneticPr fontId="1" type="noConversion"/>
  </si>
  <si>
    <t>021-38556620</t>
    <phoneticPr fontId="1" type="noConversion"/>
  </si>
  <si>
    <t>xulei@acfund.com.cn</t>
    <phoneticPr fontId="1" type="noConversion"/>
  </si>
  <si>
    <t>翔宇</t>
    <phoneticPr fontId="4" type="noConversion"/>
  </si>
  <si>
    <t>021-23212056</t>
    <phoneticPr fontId="1" type="noConversion"/>
  </si>
  <si>
    <t>xxy9697@htsec.com</t>
    <phoneticPr fontId="1" type="noConversion"/>
  </si>
  <si>
    <t>徐项楠</t>
    <phoneticPr fontId="1" type="noConversion"/>
  </si>
  <si>
    <t>021-38429808-550</t>
    <phoneticPr fontId="1" type="noConversion"/>
  </si>
  <si>
    <t>xuxn@zhfund.com</t>
    <phoneticPr fontId="1" type="noConversion"/>
  </si>
  <si>
    <t>杨向阳</t>
    <phoneticPr fontId="1" type="noConversion"/>
  </si>
  <si>
    <t>向阳</t>
    <phoneticPr fontId="1" type="noConversion"/>
  </si>
  <si>
    <t>021-23219970</t>
    <phoneticPr fontId="1" type="noConversion"/>
  </si>
  <si>
    <t>yxy8630@htsec.com</t>
    <phoneticPr fontId="1" type="noConversion"/>
  </si>
  <si>
    <t>阳阳</t>
    <phoneticPr fontId="1" type="noConversion"/>
  </si>
  <si>
    <t>021-23219903</t>
    <phoneticPr fontId="1" type="noConversion"/>
  </si>
  <si>
    <t>zyy7463@htsec.com</t>
    <phoneticPr fontId="1" type="noConversion"/>
  </si>
  <si>
    <t>袁顺安</t>
    <phoneticPr fontId="1" type="noConversion"/>
  </si>
  <si>
    <t>020-38788819</t>
    <phoneticPr fontId="1" type="noConversion"/>
  </si>
  <si>
    <t>yuansa@newvalue.com.cn</t>
    <phoneticPr fontId="1" type="noConversion"/>
  </si>
  <si>
    <t>张旭</t>
    <phoneticPr fontId="1" type="noConversion"/>
  </si>
  <si>
    <t>按</t>
    <phoneticPr fontId="1" type="noConversion"/>
  </si>
  <si>
    <t>020-38788820</t>
    <phoneticPr fontId="1" type="noConversion"/>
  </si>
  <si>
    <t>zhangxu@newvalue.com.cn</t>
    <phoneticPr fontId="1" type="noConversion"/>
  </si>
  <si>
    <t>叶容</t>
    <phoneticPr fontId="1" type="noConversion"/>
  </si>
  <si>
    <t>tangyang@cjsc.com</t>
    <phoneticPr fontId="1" type="noConversion"/>
  </si>
  <si>
    <t>tangyangbox@163.com</t>
    <phoneticPr fontId="1" type="noConversion"/>
  </si>
  <si>
    <t>基金经理、投资总监、总经理助理</t>
    <phoneticPr fontId="1" type="noConversion"/>
  </si>
  <si>
    <t>王立新</t>
    <phoneticPr fontId="1" type="noConversion"/>
  </si>
  <si>
    <t>公司领导</t>
    <phoneticPr fontId="1" type="noConversion"/>
  </si>
  <si>
    <t>010-58163088</t>
    <phoneticPr fontId="1" type="noConversion"/>
  </si>
  <si>
    <t>wanglx@yhfund.com.cn</t>
    <phoneticPr fontId="1" type="noConversion"/>
  </si>
  <si>
    <t>兰传杰</t>
    <phoneticPr fontId="1" type="noConversion"/>
  </si>
  <si>
    <t>传杰</t>
    <phoneticPr fontId="1" type="noConversion"/>
  </si>
  <si>
    <t>星石投资</t>
    <phoneticPr fontId="1" type="noConversion"/>
  </si>
  <si>
    <t>行业投资部</t>
    <phoneticPr fontId="1" type="noConversion"/>
  </si>
  <si>
    <t>010-68305179</t>
    <phoneticPr fontId="1" type="noConversion"/>
  </si>
  <si>
    <t>lanchuanjie@starrockinvest.com</t>
    <phoneticPr fontId="1" type="noConversion"/>
  </si>
  <si>
    <t>海淀区西直门外大街168号腾达大厦2006室</t>
    <phoneticPr fontId="1" type="noConversion"/>
  </si>
  <si>
    <t>廖新国</t>
    <phoneticPr fontId="1" type="noConversion"/>
  </si>
  <si>
    <t>新国</t>
    <phoneticPr fontId="1" type="noConversion"/>
  </si>
  <si>
    <t>010-68305083</t>
    <phoneticPr fontId="1" type="noConversion"/>
  </si>
  <si>
    <t>010-66583388</t>
    <phoneticPr fontId="1" type="noConversion"/>
  </si>
  <si>
    <t>zhang.yun@icbccs.com.cn</t>
    <phoneticPr fontId="1" type="noConversion"/>
  </si>
  <si>
    <t>复旦大学，剑桥大学，国泰基金</t>
    <phoneticPr fontId="1" type="noConversion"/>
  </si>
  <si>
    <t>顾星佳</t>
    <phoneticPr fontId="1" type="noConversion"/>
  </si>
  <si>
    <t>021-20373322</t>
    <phoneticPr fontId="1" type="noConversion"/>
  </si>
  <si>
    <t>guxingjia@htffund.com</t>
    <phoneticPr fontId="1" type="noConversion"/>
  </si>
  <si>
    <t>刘高</t>
    <phoneticPr fontId="1" type="noConversion"/>
  </si>
  <si>
    <t>021-20373365</t>
    <phoneticPr fontId="1" type="noConversion"/>
  </si>
  <si>
    <t>liugao@htffund.com</t>
    <phoneticPr fontId="1" type="noConversion"/>
  </si>
  <si>
    <t>刘俊材</t>
    <phoneticPr fontId="1" type="noConversion"/>
  </si>
  <si>
    <t>liujuncai@htffund.com</t>
    <phoneticPr fontId="1" type="noConversion"/>
  </si>
  <si>
    <t>王翀宇</t>
    <phoneticPr fontId="1" type="noConversion"/>
  </si>
  <si>
    <t>021-28932864</t>
    <phoneticPr fontId="1" type="noConversion"/>
  </si>
  <si>
    <t>wangchongyu@htffund.com</t>
    <phoneticPr fontId="1" type="noConversion"/>
  </si>
  <si>
    <t>徐佳萍</t>
    <phoneticPr fontId="1" type="noConversion"/>
  </si>
  <si>
    <t>021-28932951</t>
    <phoneticPr fontId="1" type="noConversion"/>
  </si>
  <si>
    <t>xujiaping@htffund.com</t>
    <phoneticPr fontId="1" type="noConversion"/>
  </si>
  <si>
    <t>黄心韵</t>
    <phoneticPr fontId="1" type="noConversion"/>
  </si>
  <si>
    <t>010-66577607</t>
    <phoneticPr fontId="1" type="noConversion"/>
  </si>
  <si>
    <t>Linan1@guosen.com.cn</t>
    <phoneticPr fontId="1" type="noConversion"/>
  </si>
  <si>
    <t>江苏瑞华</t>
    <phoneticPr fontId="1" type="noConversion"/>
  </si>
  <si>
    <t>418697729@qq.com</t>
    <phoneticPr fontId="1" type="noConversion"/>
  </si>
  <si>
    <t>祝斌</t>
    <phoneticPr fontId="1" type="noConversion"/>
  </si>
  <si>
    <t>航宇</t>
    <phoneticPr fontId="1" type="noConversion"/>
  </si>
  <si>
    <t>孟总</t>
    <phoneticPr fontId="1" type="noConversion"/>
  </si>
  <si>
    <t>shatao@ciccfund.com</t>
    <phoneticPr fontId="1" type="noConversion"/>
  </si>
  <si>
    <t>010-63211122-7841</t>
    <phoneticPr fontId="1" type="noConversion"/>
  </si>
  <si>
    <t>量化总监，基金经理，投资副总监</t>
    <phoneticPr fontId="1" type="noConversion"/>
  </si>
  <si>
    <t>Henry</t>
    <phoneticPr fontId="1" type="noConversion"/>
  </si>
  <si>
    <t>xuyingnan@thfund.com.cn</t>
    <phoneticPr fontId="1" type="noConversion"/>
  </si>
  <si>
    <t>yuanbei@ccbfund.cn</t>
    <phoneticPr fontId="1" type="noConversion"/>
  </si>
  <si>
    <t>zhaoyunyu@ccbfund.cn</t>
    <phoneticPr fontId="1" type="noConversion"/>
  </si>
  <si>
    <t>董事，常务副总</t>
    <phoneticPr fontId="1" type="noConversion"/>
  </si>
  <si>
    <t>戴总</t>
    <phoneticPr fontId="1" type="noConversion"/>
  </si>
  <si>
    <t>010-59817080</t>
    <phoneticPr fontId="1" type="noConversion"/>
  </si>
  <si>
    <t>申硕</t>
    <phoneticPr fontId="1" type="noConversion"/>
  </si>
  <si>
    <t>021-38650959</t>
    <phoneticPr fontId="1" type="noConversion"/>
  </si>
  <si>
    <t>hujie@piccamc.com</t>
    <phoneticPr fontId="1" type="noConversion"/>
  </si>
  <si>
    <t>021-20376868-6769</t>
    <phoneticPr fontId="1" type="noConversion"/>
  </si>
  <si>
    <t>郑添元</t>
    <phoneticPr fontId="1" type="noConversion"/>
  </si>
  <si>
    <t>长金投资</t>
    <phoneticPr fontId="1" type="noConversion"/>
  </si>
  <si>
    <t>zxj30809@163.com</t>
    <phoneticPr fontId="1" type="noConversion"/>
  </si>
  <si>
    <t>朝阳区东四环中路道家园18号新华联大厦10层</t>
    <phoneticPr fontId="1" type="noConversion"/>
  </si>
  <si>
    <t>中大投资</t>
    <phoneticPr fontId="1" type="noConversion"/>
  </si>
  <si>
    <t>李孝华</t>
    <phoneticPr fontId="1" type="noConversion"/>
  </si>
  <si>
    <t>信诚基金、万家基金</t>
    <phoneticPr fontId="1" type="noConversion"/>
  </si>
  <si>
    <t>王松</t>
    <phoneticPr fontId="30" type="noConversion"/>
  </si>
  <si>
    <t>吕伟志</t>
    <phoneticPr fontId="1" type="noConversion"/>
  </si>
  <si>
    <t>深圳市福田区益田路卓越时代广场34层</t>
    <phoneticPr fontId="1" type="noConversion"/>
  </si>
  <si>
    <t>红塔红土基金</t>
    <phoneticPr fontId="1" type="noConversion"/>
  </si>
  <si>
    <t>深圳市南山区侨香路4068号智慧广场A座801</t>
    <phoneticPr fontId="1" type="noConversion"/>
  </si>
  <si>
    <t>瑞业资管</t>
    <phoneticPr fontId="1" type="noConversion"/>
  </si>
  <si>
    <t>研究员</t>
    <phoneticPr fontId="1" type="noConversion"/>
  </si>
  <si>
    <t>孙昊阳</t>
  </si>
  <si>
    <t>深圳市福田区福华一路六号免税商务大厦33层</t>
    <phoneticPr fontId="1" type="noConversion"/>
  </si>
  <si>
    <t>刘胜利</t>
    <phoneticPr fontId="1" type="noConversion"/>
  </si>
  <si>
    <t>深圳市深南大道7088号招商银行大厦28楼</t>
    <phoneticPr fontId="1" type="noConversion"/>
  </si>
  <si>
    <t>郝淼</t>
  </si>
  <si>
    <t>李云亮</t>
    <phoneticPr fontId="1" type="noConversion"/>
  </si>
  <si>
    <t>深圳市福田区福华一路88号中心商务大厦22楼</t>
    <phoneticPr fontId="1" type="noConversion"/>
  </si>
  <si>
    <t>高晖</t>
  </si>
  <si>
    <t>景泰利丰</t>
    <phoneticPr fontId="1" type="noConversion"/>
  </si>
  <si>
    <t>私募</t>
    <phoneticPr fontId="1" type="noConversion"/>
  </si>
  <si>
    <t>恒泰自营</t>
    <phoneticPr fontId="1" type="noConversion"/>
  </si>
  <si>
    <t>自营</t>
    <phoneticPr fontId="1" type="noConversion"/>
  </si>
  <si>
    <t>广深</t>
    <phoneticPr fontId="1" type="noConversion"/>
  </si>
  <si>
    <t>私募</t>
    <phoneticPr fontId="1" type="noConversion"/>
  </si>
  <si>
    <t>张俊生</t>
    <phoneticPr fontId="1" type="noConversion"/>
  </si>
  <si>
    <t>基金</t>
    <phoneticPr fontId="1" type="noConversion"/>
  </si>
  <si>
    <t>上海</t>
    <phoneticPr fontId="1" type="noConversion"/>
  </si>
  <si>
    <t>银河基金</t>
    <phoneticPr fontId="4" type="noConversion"/>
  </si>
  <si>
    <t>郜梅梅</t>
  </si>
  <si>
    <t>量化投资部</t>
    <phoneticPr fontId="1" type="noConversion"/>
  </si>
  <si>
    <t>黄岳</t>
  </si>
  <si>
    <t>金烨</t>
  </si>
  <si>
    <t>沈琤</t>
  </si>
  <si>
    <t>郑德嘉</t>
  </si>
  <si>
    <t>梁启明</t>
  </si>
  <si>
    <t>黄俊豪</t>
  </si>
  <si>
    <t>罗国庆</t>
  </si>
  <si>
    <t>广深</t>
    <phoneticPr fontId="1" type="noConversion"/>
  </si>
  <si>
    <t>投资经理</t>
    <phoneticPr fontId="1" type="noConversion"/>
  </si>
  <si>
    <t>中楷资产</t>
    <phoneticPr fontId="1" type="noConversion"/>
  </si>
  <si>
    <t>李珍友</t>
    <phoneticPr fontId="1" type="noConversion"/>
  </si>
  <si>
    <t>广州市天河区珠江新城马场路16号富力盈盛大厦B栋20层</t>
    <phoneticPr fontId="1" type="noConversion"/>
  </si>
  <si>
    <t>广州市珠江新城珠江西路5号广州国际金融中心19楼</t>
    <phoneticPr fontId="1" type="noConversion"/>
  </si>
  <si>
    <t>钟曜璘</t>
  </si>
  <si>
    <t>瀚信资产</t>
    <phoneticPr fontId="1" type="noConversion"/>
  </si>
  <si>
    <t>福田区深南中路6002号人民大厦17楼</t>
  </si>
  <si>
    <t>福田区深南中路6002号人民大厦17楼</t>
    <phoneticPr fontId="1" type="noConversion"/>
  </si>
  <si>
    <t>深圳市福田区益田路6003号荣超商务中心A座22层</t>
  </si>
  <si>
    <t>梁聪</t>
  </si>
  <si>
    <t>资管公司</t>
  </si>
  <si>
    <t>0755-26947513</t>
    <phoneticPr fontId="1" type="noConversion"/>
  </si>
  <si>
    <t>广州自营</t>
    <phoneticPr fontId="1" type="noConversion"/>
  </si>
  <si>
    <t>蒋龙</t>
    <phoneticPr fontId="1" type="noConversion"/>
  </si>
  <si>
    <t>中楷资产</t>
    <phoneticPr fontId="1" type="noConversion"/>
  </si>
  <si>
    <t>男</t>
    <phoneticPr fontId="1" type="noConversion"/>
  </si>
  <si>
    <t>照片</t>
  </si>
  <si>
    <t>女</t>
    <phoneticPr fontId="1" type="noConversion"/>
  </si>
  <si>
    <t>唐屹兵</t>
  </si>
  <si>
    <t>博时基金</t>
    <phoneticPr fontId="1" type="noConversion"/>
  </si>
  <si>
    <t>tangyb@bosera.com</t>
  </si>
  <si>
    <t>尹浩</t>
  </si>
  <si>
    <t>yinh@bosera.com</t>
  </si>
  <si>
    <t>刘玉强</t>
  </si>
  <si>
    <t>研究员</t>
    <phoneticPr fontId="1" type="noConversion"/>
  </si>
  <si>
    <t>liuyuqiang@bosera.com</t>
  </si>
  <si>
    <t>baizg@bosera.com</t>
  </si>
  <si>
    <t>北京</t>
    <phoneticPr fontId="1" type="noConversion"/>
  </si>
  <si>
    <t>上海</t>
    <phoneticPr fontId="1" type="noConversion"/>
  </si>
  <si>
    <t>保险</t>
    <phoneticPr fontId="1" type="noConversion"/>
  </si>
  <si>
    <t>吴楚</t>
    <phoneticPr fontId="1" type="noConversion"/>
  </si>
  <si>
    <t>博士</t>
    <phoneticPr fontId="1" type="noConversion"/>
  </si>
  <si>
    <t>农商银行发展联盟</t>
    <phoneticPr fontId="1" type="noConversion"/>
  </si>
  <si>
    <t>会忠</t>
    <phoneticPr fontId="1" type="noConversion"/>
  </si>
  <si>
    <t>王博</t>
    <phoneticPr fontId="1" type="noConversion"/>
  </si>
  <si>
    <t>清华大学</t>
  </si>
  <si>
    <t>湖南省郴州市桂阳县</t>
  </si>
  <si>
    <t>吴淞路218号宝矿国际大厦35楼</t>
  </si>
  <si>
    <t>风控</t>
  </si>
  <si>
    <t>Tim</t>
  </si>
  <si>
    <t>西城区金融大街17号中国人寿中心8层</t>
  </si>
  <si>
    <t>量化组</t>
  </si>
  <si>
    <t>朝阳区朝外大街乙12号昆泰国际大厦29层</t>
  </si>
  <si>
    <t>北京市海淀区蓝晴路1号</t>
  </si>
  <si>
    <t>北京大学光华管理学院，华夏基金</t>
  </si>
  <si>
    <t>西城区金城坊街1号金融街公寓801-803室</t>
  </si>
  <si>
    <t>绩效评估处</t>
  </si>
  <si>
    <t>西城区丰汇园11号楼丰汇时代大厦南翼8楼</t>
  </si>
  <si>
    <t>东城区建国门内大街28号民生金融中心A座17层</t>
  </si>
  <si>
    <t>美国</t>
  </si>
  <si>
    <t>西城区太平桥大街19号宏源证券6层</t>
  </si>
  <si>
    <t>高级金融工程师</t>
  </si>
  <si>
    <t>产品开发岗</t>
  </si>
  <si>
    <t>固定收益研究院</t>
  </si>
  <si>
    <t>baiyanchun@gfund.com</t>
  </si>
  <si>
    <t>gaobo_fj@163.com</t>
  </si>
  <si>
    <t>北京市西城区金融坊街1号金融街公寓A座806</t>
  </si>
  <si>
    <t>liaolu@dxzq.net.cn</t>
  </si>
  <si>
    <t>yxf@yuanfull.com</t>
  </si>
  <si>
    <t xml:space="preserve"> </t>
    <phoneticPr fontId="1" type="noConversion"/>
  </si>
  <si>
    <t>CFA，FRM</t>
    <phoneticPr fontId="1" type="noConversion"/>
  </si>
  <si>
    <t>博士</t>
    <phoneticPr fontId="1" type="noConversion"/>
  </si>
  <si>
    <t>副总经理</t>
    <phoneticPr fontId="1" type="noConversion"/>
  </si>
  <si>
    <t>010-63597797</t>
    <phoneticPr fontId="1" type="noConversion"/>
  </si>
  <si>
    <t>gaosiweikl@cnpc.com.cn</t>
    <phoneticPr fontId="1" type="noConversion"/>
  </si>
  <si>
    <t>谢卫</t>
    <phoneticPr fontId="1" type="noConversion"/>
  </si>
  <si>
    <t>副总裁、全国政协委员</t>
    <phoneticPr fontId="1" type="noConversion"/>
  </si>
  <si>
    <t>021-61055758</t>
    <phoneticPr fontId="1" type="noConversion"/>
  </si>
  <si>
    <t>xiewei@jysld.com</t>
    <phoneticPr fontId="1" type="noConversion"/>
  </si>
  <si>
    <t>黄伟峰</t>
    <phoneticPr fontId="1" type="noConversion"/>
  </si>
  <si>
    <t>上海、成都</t>
    <phoneticPr fontId="1" type="noConversion"/>
  </si>
  <si>
    <t>西部营销中心</t>
    <phoneticPr fontId="1" type="noConversion"/>
  </si>
  <si>
    <t>028-86981060</t>
    <phoneticPr fontId="1" type="noConversion"/>
  </si>
  <si>
    <t>huangweifeng008@jysld.com</t>
    <phoneticPr fontId="1" type="noConversion"/>
  </si>
  <si>
    <t>赵坤宇</t>
    <phoneticPr fontId="1" type="noConversion"/>
  </si>
  <si>
    <t>风险管理研究员</t>
    <phoneticPr fontId="1" type="noConversion"/>
  </si>
  <si>
    <t>010-87097155</t>
    <phoneticPr fontId="1" type="noConversion"/>
  </si>
  <si>
    <t>zhaoky@jsfund.cn</t>
    <phoneticPr fontId="1" type="noConversion"/>
  </si>
  <si>
    <t>邓越</t>
    <phoneticPr fontId="1" type="noConversion"/>
  </si>
  <si>
    <t>武庆</t>
    <phoneticPr fontId="1" type="noConversion"/>
  </si>
  <si>
    <t>指数研究员</t>
    <phoneticPr fontId="1" type="noConversion"/>
  </si>
  <si>
    <t>010-85097509</t>
    <phoneticPr fontId="1" type="noConversion"/>
  </si>
  <si>
    <t>wuqing@jsfund.cn</t>
    <phoneticPr fontId="1" type="noConversion"/>
  </si>
  <si>
    <t>慧明</t>
    <phoneticPr fontId="1" type="noConversion"/>
  </si>
  <si>
    <t>金融工程师</t>
    <phoneticPr fontId="1" type="noConversion"/>
  </si>
  <si>
    <t>010-85097154</t>
    <phoneticPr fontId="1" type="noConversion"/>
  </si>
  <si>
    <t>李石洋</t>
    <phoneticPr fontId="1" type="noConversion"/>
  </si>
  <si>
    <t>010-85097542</t>
    <phoneticPr fontId="1" type="noConversion"/>
  </si>
  <si>
    <t>lisy01@jsfund.cn</t>
    <phoneticPr fontId="1" type="noConversion"/>
  </si>
  <si>
    <t>李洪雨</t>
    <phoneticPr fontId="1" type="noConversion"/>
  </si>
  <si>
    <t>吉渊投资</t>
    <phoneticPr fontId="1" type="noConversion"/>
  </si>
  <si>
    <t>副总经理、投资总监</t>
    <phoneticPr fontId="1" type="noConversion"/>
  </si>
  <si>
    <t>021-61063216</t>
    <phoneticPr fontId="1" type="noConversion"/>
  </si>
  <si>
    <t>lhyscmr2588@126.com</t>
    <phoneticPr fontId="1" type="noConversion"/>
  </si>
  <si>
    <t>李子昂</t>
    <phoneticPr fontId="1" type="noConversion"/>
  </si>
  <si>
    <t>华商基金</t>
    <phoneticPr fontId="1" type="noConversion"/>
  </si>
  <si>
    <t>量化研究员</t>
    <phoneticPr fontId="1" type="noConversion"/>
  </si>
  <si>
    <t>010-58573646</t>
    <phoneticPr fontId="1" type="noConversion"/>
  </si>
  <si>
    <t>liza@hsfund.com</t>
    <phoneticPr fontId="1" type="noConversion"/>
  </si>
  <si>
    <t>高崇南</t>
    <phoneticPr fontId="1" type="noConversion"/>
  </si>
  <si>
    <t>崇南</t>
    <phoneticPr fontId="1" type="noConversion"/>
  </si>
  <si>
    <t>光大永明资产</t>
    <phoneticPr fontId="1" type="noConversion"/>
  </si>
  <si>
    <t>执行总经理</t>
    <phoneticPr fontId="1" type="noConversion"/>
  </si>
  <si>
    <t>010-57570263</t>
    <phoneticPr fontId="1" type="noConversion"/>
  </si>
  <si>
    <t>chongnan.gao@slebam.com</t>
    <phoneticPr fontId="1" type="noConversion"/>
  </si>
  <si>
    <t>张远江</t>
    <phoneticPr fontId="1" type="noConversion"/>
  </si>
  <si>
    <t>高级投资经理</t>
    <phoneticPr fontId="1" type="noConversion"/>
  </si>
  <si>
    <t>010-57570109</t>
    <phoneticPr fontId="1" type="noConversion"/>
  </si>
  <si>
    <t>Yuanjiang.Zhang@slebam.com</t>
    <phoneticPr fontId="1" type="noConversion"/>
  </si>
  <si>
    <t>张昊</t>
    <phoneticPr fontId="1" type="noConversion"/>
  </si>
  <si>
    <t>观富资产</t>
    <phoneticPr fontId="1" type="noConversion"/>
  </si>
  <si>
    <t>合伙人、研究总监</t>
    <phoneticPr fontId="1" type="noConversion"/>
  </si>
  <si>
    <t>010-65632310</t>
    <phoneticPr fontId="1" type="noConversion"/>
  </si>
  <si>
    <t>zhangh@gfcapital.cn</t>
    <phoneticPr fontId="1" type="noConversion"/>
  </si>
  <si>
    <t>盛泽</t>
    <phoneticPr fontId="1" type="noConversion"/>
  </si>
  <si>
    <t>德邦基金管理有限公司</t>
    <phoneticPr fontId="1" type="noConversion"/>
  </si>
  <si>
    <t>021-26010923</t>
    <phoneticPr fontId="1" type="noConversion"/>
  </si>
  <si>
    <t>shengz@dbfund.com.cn</t>
    <phoneticPr fontId="1" type="noConversion"/>
  </si>
  <si>
    <t>何晶</t>
    <phoneticPr fontId="1" type="noConversion"/>
  </si>
  <si>
    <t>021-26010863</t>
    <phoneticPr fontId="1" type="noConversion"/>
  </si>
  <si>
    <t>hej@dbfund.com.cn</t>
    <phoneticPr fontId="1" type="noConversion"/>
  </si>
  <si>
    <t>黄昆</t>
    <phoneticPr fontId="1" type="noConversion"/>
  </si>
  <si>
    <t>8610-84299366</t>
    <phoneticPr fontId="1" type="noConversion"/>
  </si>
  <si>
    <t>kun.huang@juniorchina.com</t>
    <phoneticPr fontId="1" type="noConversion"/>
  </si>
  <si>
    <t>徐岩岩</t>
    <phoneticPr fontId="1" type="noConversion"/>
  </si>
  <si>
    <t>岩岩</t>
    <phoneticPr fontId="1" type="noConversion"/>
  </si>
  <si>
    <t>固定收益投资部</t>
    <phoneticPr fontId="1" type="noConversion"/>
  </si>
  <si>
    <t>021-38834999-8617</t>
    <phoneticPr fontId="1" type="noConversion"/>
  </si>
  <si>
    <t>yanyan.xu@bocim.com</t>
    <phoneticPr fontId="1" type="noConversion"/>
  </si>
  <si>
    <t>彭献辉</t>
    <phoneticPr fontId="1" type="noConversion"/>
  </si>
  <si>
    <t>中融国际信托</t>
    <phoneticPr fontId="1" type="noConversion"/>
  </si>
  <si>
    <t>资金资本市场部</t>
    <phoneticPr fontId="1" type="noConversion"/>
  </si>
  <si>
    <t>8610-56679117</t>
    <phoneticPr fontId="1" type="noConversion"/>
  </si>
  <si>
    <t>pengxianhui@zritc.com</t>
    <phoneticPr fontId="1" type="noConversion"/>
  </si>
  <si>
    <t>刘松</t>
    <phoneticPr fontId="1" type="noConversion"/>
  </si>
  <si>
    <t>8610-56939746</t>
    <phoneticPr fontId="1" type="noConversion"/>
  </si>
  <si>
    <t>liusong@zritc.com</t>
    <phoneticPr fontId="1" type="noConversion"/>
  </si>
  <si>
    <t>惠瑜銘</t>
    <phoneticPr fontId="1" type="noConversion"/>
  </si>
  <si>
    <t>8610-56679023</t>
    <phoneticPr fontId="1" type="noConversion"/>
  </si>
  <si>
    <t>huiyuming@zritc.com</t>
    <phoneticPr fontId="1" type="noConversion"/>
  </si>
  <si>
    <t>陈晓宇</t>
    <phoneticPr fontId="1" type="noConversion"/>
  </si>
  <si>
    <t>8610-56939734</t>
    <phoneticPr fontId="1" type="noConversion"/>
  </si>
  <si>
    <t>chenxiaoyu@zritc.com</t>
    <phoneticPr fontId="1" type="noConversion"/>
  </si>
  <si>
    <t>陈拓</t>
    <phoneticPr fontId="1" type="noConversion"/>
  </si>
  <si>
    <t>8610-56679164</t>
    <phoneticPr fontId="1" type="noConversion"/>
  </si>
  <si>
    <t>chentuo@zritc.com</t>
    <phoneticPr fontId="1" type="noConversion"/>
  </si>
  <si>
    <t>魏慧君</t>
    <phoneticPr fontId="1" type="noConversion"/>
  </si>
  <si>
    <t>慧君</t>
    <phoneticPr fontId="1" type="noConversion"/>
  </si>
  <si>
    <t>融资融券部</t>
    <phoneticPr fontId="1" type="noConversion"/>
  </si>
  <si>
    <t>8610-66568636</t>
    <phoneticPr fontId="1" type="noConversion"/>
  </si>
  <si>
    <t>weihuijun@chinastock.com.cn</t>
    <phoneticPr fontId="1" type="noConversion"/>
  </si>
  <si>
    <t>鲁绍非</t>
    <phoneticPr fontId="1" type="noConversion"/>
  </si>
  <si>
    <t>8610-66568226</t>
    <phoneticPr fontId="1" type="noConversion"/>
  </si>
  <si>
    <t>lushaofei@chinastock.com.cn</t>
    <phoneticPr fontId="1" type="noConversion"/>
  </si>
  <si>
    <t>周木林</t>
    <phoneticPr fontId="1" type="noConversion"/>
  </si>
  <si>
    <t>8610-59112068</t>
    <phoneticPr fontId="1" type="noConversion"/>
  </si>
  <si>
    <t>zhouml@ydamc.com</t>
    <phoneticPr fontId="1" type="noConversion"/>
  </si>
  <si>
    <t>李朝昱</t>
    <phoneticPr fontId="1" type="noConversion"/>
  </si>
  <si>
    <t>licy@ncfund.com.cn</t>
    <phoneticPr fontId="1" type="noConversion"/>
  </si>
  <si>
    <t>付伟</t>
    <phoneticPr fontId="1" type="noConversion"/>
  </si>
  <si>
    <t>fuwei@ncfund.com.cn</t>
    <phoneticPr fontId="1" type="noConversion"/>
  </si>
  <si>
    <t>姚伟</t>
    <phoneticPr fontId="1" type="noConversion"/>
  </si>
  <si>
    <t>申万菱信基金</t>
    <phoneticPr fontId="1" type="noConversion"/>
  </si>
  <si>
    <t>固定收益总部</t>
    <phoneticPr fontId="1" type="noConversion"/>
  </si>
  <si>
    <t>021-23261039</t>
    <phoneticPr fontId="1" type="noConversion"/>
  </si>
  <si>
    <t>yaowei@swsm.com</t>
    <phoneticPr fontId="1" type="noConversion"/>
  </si>
  <si>
    <t>周煜</t>
    <phoneticPr fontId="1" type="noConversion"/>
  </si>
  <si>
    <t>上海念空数据科技中心</t>
    <phoneticPr fontId="1" type="noConversion"/>
  </si>
  <si>
    <t>021-50773837-8808/021-58599675</t>
    <phoneticPr fontId="1" type="noConversion"/>
  </si>
  <si>
    <t>kevin.zhou@gokudata.com</t>
    <phoneticPr fontId="1" type="noConversion"/>
  </si>
  <si>
    <t>黄心怡</t>
    <phoneticPr fontId="1" type="noConversion"/>
  </si>
  <si>
    <t>民生加急基金</t>
    <phoneticPr fontId="1" type="noConversion"/>
  </si>
  <si>
    <t>直销部</t>
    <phoneticPr fontId="1" type="noConversion"/>
  </si>
  <si>
    <t>010-68949223</t>
    <phoneticPr fontId="1" type="noConversion"/>
  </si>
  <si>
    <t>huangxinyi@msjyfund.com.cn</t>
    <phoneticPr fontId="1" type="noConversion"/>
  </si>
  <si>
    <t>李峻峰</t>
    <phoneticPr fontId="1" type="noConversion"/>
  </si>
  <si>
    <t>机构投资二部</t>
    <phoneticPr fontId="1" type="noConversion"/>
  </si>
  <si>
    <t>8610-85097518</t>
    <phoneticPr fontId="1" type="noConversion"/>
  </si>
  <si>
    <t>lijf@jsfund.cn</t>
    <phoneticPr fontId="1" type="noConversion"/>
  </si>
  <si>
    <t>付少琼</t>
    <phoneticPr fontId="1" type="noConversion"/>
  </si>
  <si>
    <t>保险业务部</t>
    <phoneticPr fontId="1" type="noConversion"/>
  </si>
  <si>
    <t>8610-85097165</t>
    <phoneticPr fontId="1" type="noConversion"/>
  </si>
  <si>
    <t>fusq@jsfund.com.cn</t>
    <phoneticPr fontId="1" type="noConversion"/>
  </si>
  <si>
    <t>李彤格</t>
    <phoneticPr fontId="1" type="noConversion"/>
  </si>
  <si>
    <t>华海保险</t>
    <phoneticPr fontId="1" type="noConversion"/>
  </si>
  <si>
    <t>8610-68233928/0535-6608001</t>
    <phoneticPr fontId="1" type="noConversion"/>
  </si>
  <si>
    <t>litongge@huahaibaoxian.com</t>
    <phoneticPr fontId="1" type="noConversion"/>
  </si>
  <si>
    <t>杜彬</t>
    <phoneticPr fontId="1" type="noConversion"/>
  </si>
  <si>
    <t>弘毅投资</t>
    <phoneticPr fontId="1" type="noConversion"/>
  </si>
  <si>
    <t>8610-82655728</t>
    <phoneticPr fontId="1" type="noConversion"/>
  </si>
  <si>
    <t>dubin@honycapital.com</t>
    <phoneticPr fontId="1" type="noConversion"/>
  </si>
  <si>
    <t>黄军锋</t>
    <phoneticPr fontId="1" type="noConversion"/>
  </si>
  <si>
    <t>合众资管</t>
    <phoneticPr fontId="1" type="noConversion"/>
  </si>
  <si>
    <t>010-59949217</t>
    <phoneticPr fontId="1" type="noConversion"/>
  </si>
  <si>
    <t>huangjf002@ulic.com.cn/huangjfreport@gmail.com</t>
    <phoneticPr fontId="1" type="noConversion"/>
  </si>
  <si>
    <t>伏祥伟</t>
    <phoneticPr fontId="1" type="noConversion"/>
  </si>
  <si>
    <t>国金通用基金</t>
    <phoneticPr fontId="1" type="noConversion"/>
  </si>
  <si>
    <t>8610-88005615</t>
    <phoneticPr fontId="1" type="noConversion"/>
  </si>
  <si>
    <t>fuxiangwei@gfund.com</t>
    <phoneticPr fontId="1" type="noConversion"/>
  </si>
  <si>
    <t>柏延春</t>
    <phoneticPr fontId="1" type="noConversion"/>
  </si>
  <si>
    <t>量化投资事业部</t>
    <phoneticPr fontId="1" type="noConversion"/>
  </si>
  <si>
    <t>8610-88005652</t>
    <phoneticPr fontId="1" type="noConversion"/>
  </si>
  <si>
    <t>高波</t>
    <phoneticPr fontId="1" type="noConversion"/>
  </si>
  <si>
    <t>沣京资本</t>
    <phoneticPr fontId="1" type="noConversion"/>
  </si>
  <si>
    <t>8610-66290069</t>
    <phoneticPr fontId="1" type="noConversion"/>
  </si>
  <si>
    <t>廖璐</t>
    <phoneticPr fontId="1" type="noConversion"/>
  </si>
  <si>
    <t>东兴证券</t>
    <phoneticPr fontId="1" type="noConversion"/>
  </si>
  <si>
    <t>8610-66555614</t>
    <phoneticPr fontId="1" type="noConversion"/>
  </si>
  <si>
    <t>杨晓帆</t>
    <phoneticPr fontId="1" type="noConversion"/>
  </si>
  <si>
    <t>第一创业</t>
    <phoneticPr fontId="1" type="noConversion"/>
  </si>
  <si>
    <t>其他</t>
    <phoneticPr fontId="1" type="noConversion"/>
  </si>
  <si>
    <t>8610-58894870</t>
    <phoneticPr fontId="1" type="noConversion"/>
  </si>
  <si>
    <t>杨君顺</t>
    <phoneticPr fontId="1" type="noConversion"/>
  </si>
  <si>
    <t>益民基金</t>
    <phoneticPr fontId="1" type="noConversion"/>
  </si>
  <si>
    <t>机构理财部</t>
    <phoneticPr fontId="1" type="noConversion"/>
  </si>
  <si>
    <t>yangjs@ymfund.com</t>
    <phoneticPr fontId="1" type="noConversion"/>
  </si>
  <si>
    <t>陈奕</t>
    <phoneticPr fontId="1" type="noConversion"/>
  </si>
  <si>
    <t>陈勇</t>
    <phoneticPr fontId="1" type="noConversion"/>
  </si>
  <si>
    <t>太平资管</t>
    <phoneticPr fontId="1" type="noConversion"/>
  </si>
  <si>
    <t>60623800-3748</t>
    <phoneticPr fontId="1" type="noConversion"/>
  </si>
  <si>
    <t>chenyong@tpa.cntaiping.com</t>
    <phoneticPr fontId="1" type="noConversion"/>
  </si>
  <si>
    <t>鼎锋</t>
    <phoneticPr fontId="1" type="noConversion"/>
  </si>
  <si>
    <t>58310331*8006</t>
    <phoneticPr fontId="1" type="noConversion"/>
  </si>
  <si>
    <t>penghui@dfasset.com</t>
    <phoneticPr fontId="1" type="noConversion"/>
  </si>
  <si>
    <t>郭慧玲</t>
  </si>
  <si>
    <t>咨询</t>
    <phoneticPr fontId="1" type="noConversion"/>
  </si>
  <si>
    <t>恒义投资咨询</t>
    <phoneticPr fontId="1" type="noConversion"/>
  </si>
  <si>
    <t>58366399-856</t>
    <phoneticPr fontId="1" type="noConversion"/>
  </si>
  <si>
    <t>michelle.guo@loyalfortune.com.cn</t>
    <phoneticPr fontId="1" type="noConversion"/>
  </si>
  <si>
    <t>王亚楠</t>
    <phoneticPr fontId="1" type="noConversion"/>
  </si>
  <si>
    <t>凯石益正</t>
    <phoneticPr fontId="1" type="noConversion"/>
  </si>
  <si>
    <t>机构业务部经理</t>
    <phoneticPr fontId="1" type="noConversion"/>
  </si>
  <si>
    <t>机构业务部</t>
    <phoneticPr fontId="1" type="noConversion"/>
  </si>
  <si>
    <t>63333389-661</t>
    <phoneticPr fontId="1" type="noConversion"/>
  </si>
  <si>
    <t>wangyn@vstone.com.cn</t>
    <phoneticPr fontId="1" type="noConversion"/>
  </si>
  <si>
    <t>张子炎</t>
    <phoneticPr fontId="1" type="noConversion"/>
  </si>
  <si>
    <t>金融衍生品业务部</t>
    <phoneticPr fontId="1" type="noConversion"/>
  </si>
  <si>
    <t>63325888-4920</t>
    <phoneticPr fontId="1" type="noConversion"/>
  </si>
  <si>
    <t>zhangziyan@orientsec.com.cn</t>
    <phoneticPr fontId="1" type="noConversion"/>
  </si>
  <si>
    <t>桐昇通惠</t>
    <phoneticPr fontId="1" type="noConversion"/>
  </si>
  <si>
    <t>高级研究员</t>
    <phoneticPr fontId="1" type="noConversion"/>
  </si>
  <si>
    <t>jun.zhou@tsthamc.com</t>
    <phoneticPr fontId="1" type="noConversion"/>
  </si>
  <si>
    <t>陈建光</t>
    <phoneticPr fontId="1" type="noConversion"/>
  </si>
  <si>
    <t>杉杉集团</t>
    <phoneticPr fontId="1" type="noConversion"/>
  </si>
  <si>
    <t>宁坡</t>
    <phoneticPr fontId="1" type="noConversion"/>
  </si>
  <si>
    <t>投研部</t>
    <phoneticPr fontId="1" type="noConversion"/>
  </si>
  <si>
    <t>0574-28903326</t>
    <phoneticPr fontId="1" type="noConversion"/>
  </si>
  <si>
    <t>chenjianguang@ssres.com.cn</t>
    <phoneticPr fontId="1" type="noConversion"/>
  </si>
  <si>
    <t>况敬雷</t>
    <phoneticPr fontId="1" type="noConversion"/>
  </si>
  <si>
    <t>陆家嘴分行</t>
    <phoneticPr fontId="1" type="noConversion"/>
  </si>
  <si>
    <t>投行经理</t>
    <phoneticPr fontId="1" type="noConversion"/>
  </si>
  <si>
    <t>50338775-201</t>
    <phoneticPr fontId="1" type="noConversion"/>
  </si>
  <si>
    <t>91099589@163.com</t>
    <phoneticPr fontId="1" type="noConversion"/>
  </si>
  <si>
    <t>陈升锐</t>
    <phoneticPr fontId="1" type="noConversion"/>
  </si>
  <si>
    <t>chenshengrui@donghaifunds.com</t>
    <phoneticPr fontId="1" type="noConversion"/>
  </si>
  <si>
    <t>方原</t>
    <phoneticPr fontId="1" type="noConversion"/>
  </si>
  <si>
    <t>光大银行</t>
    <phoneticPr fontId="1" type="noConversion"/>
  </si>
  <si>
    <t>金融市场部</t>
    <phoneticPr fontId="1" type="noConversion"/>
  </si>
  <si>
    <t>产品经理</t>
    <phoneticPr fontId="1" type="noConversion"/>
  </si>
  <si>
    <t>sh_fangyuan1@sh.cebbank.com</t>
    <phoneticPr fontId="1" type="noConversion"/>
  </si>
  <si>
    <t>牛瑾玲</t>
    <phoneticPr fontId="1" type="noConversion"/>
  </si>
  <si>
    <t>市场部</t>
    <phoneticPr fontId="1" type="noConversion"/>
  </si>
  <si>
    <t>高级投资顾问</t>
    <phoneticPr fontId="1" type="noConversion"/>
  </si>
  <si>
    <t>niujinling@huaan.com.cn</t>
    <phoneticPr fontId="1" type="noConversion"/>
  </si>
  <si>
    <t>杨晓磊</t>
    <phoneticPr fontId="1" type="noConversion"/>
  </si>
  <si>
    <t>策略分析师</t>
    <phoneticPr fontId="1" type="noConversion"/>
  </si>
  <si>
    <t>yangxiaolei@huaan.com.cn</t>
    <phoneticPr fontId="1" type="noConversion"/>
  </si>
  <si>
    <t>陈军</t>
    <phoneticPr fontId="1" type="noConversion"/>
  </si>
  <si>
    <t>银沙投资</t>
    <phoneticPr fontId="1" type="noConversion"/>
  </si>
  <si>
    <t>cj001128@163.com</t>
    <phoneticPr fontId="1" type="noConversion"/>
  </si>
  <si>
    <t>付昊涵</t>
  </si>
  <si>
    <t>平安银行</t>
    <phoneticPr fontId="1" type="noConversion"/>
  </si>
  <si>
    <t>投资顾问</t>
    <phoneticPr fontId="1" type="noConversion"/>
  </si>
  <si>
    <t>fuhaohan414@pingan.com.cn</t>
    <phoneticPr fontId="1" type="noConversion"/>
  </si>
  <si>
    <t>周晓颖</t>
  </si>
  <si>
    <t>金融衍生品业务总部</t>
    <phoneticPr fontId="1" type="noConversion"/>
  </si>
  <si>
    <t>63325888-2038</t>
    <phoneticPr fontId="1" type="noConversion"/>
  </si>
  <si>
    <t>zhouxiaoying@orientsec.com.cn</t>
    <phoneticPr fontId="1" type="noConversion"/>
  </si>
  <si>
    <t>助理研究员</t>
    <phoneticPr fontId="1" type="noConversion"/>
  </si>
  <si>
    <t>le.yin@cifm.com</t>
    <phoneticPr fontId="1" type="noConversion"/>
  </si>
  <si>
    <t>朱润泽</t>
    <phoneticPr fontId="1" type="noConversion"/>
  </si>
  <si>
    <t>露泽</t>
    <phoneticPr fontId="1" type="noConversion"/>
  </si>
  <si>
    <t>总经理 策略分析师</t>
    <phoneticPr fontId="1" type="noConversion"/>
  </si>
  <si>
    <t>18926242069@sina.com</t>
    <phoneticPr fontId="1" type="noConversion"/>
  </si>
  <si>
    <t>吕春杰</t>
  </si>
  <si>
    <t>lvcj@piccamc.com</t>
    <phoneticPr fontId="1" type="noConversion"/>
  </si>
  <si>
    <t>外滩云财富</t>
    <phoneticPr fontId="1" type="noConversion"/>
  </si>
  <si>
    <t>产品管理部</t>
    <phoneticPr fontId="1" type="noConversion"/>
  </si>
  <si>
    <t>33323998-6116</t>
    <phoneticPr fontId="1" type="noConversion"/>
  </si>
  <si>
    <t>longxiang.wang@bundwealth.com</t>
    <phoneticPr fontId="1" type="noConversion"/>
  </si>
  <si>
    <t>卢叶</t>
  </si>
  <si>
    <t>国富基金</t>
    <phoneticPr fontId="1" type="noConversion"/>
  </si>
  <si>
    <t>营销管理部</t>
    <phoneticPr fontId="1" type="noConversion"/>
  </si>
  <si>
    <t>营销策划经理</t>
    <phoneticPr fontId="1" type="noConversion"/>
  </si>
  <si>
    <t>luye@fullgoal.com.cn</t>
    <phoneticPr fontId="1" type="noConversion"/>
  </si>
  <si>
    <t>惠乐颖</t>
    <phoneticPr fontId="1" type="noConversion"/>
  </si>
  <si>
    <t>产品研发部</t>
    <phoneticPr fontId="1" type="noConversion"/>
  </si>
  <si>
    <t>高级产品经理</t>
    <phoneticPr fontId="1" type="noConversion"/>
  </si>
  <si>
    <t>elva.hui@cifm.com</t>
    <phoneticPr fontId="1" type="noConversion"/>
  </si>
  <si>
    <t>金秀儒</t>
    <phoneticPr fontId="1" type="noConversion"/>
  </si>
  <si>
    <t>公司银行部</t>
    <phoneticPr fontId="1" type="noConversion"/>
  </si>
  <si>
    <t>xiuru_jin@cmbchina.com</t>
    <phoneticPr fontId="1" type="noConversion"/>
  </si>
  <si>
    <t>初磊</t>
    <phoneticPr fontId="1" type="noConversion"/>
  </si>
  <si>
    <t>理财业务中心</t>
    <phoneticPr fontId="1" type="noConversion"/>
  </si>
  <si>
    <t>sh_chulei@sh.cebbank.com</t>
    <phoneticPr fontId="1" type="noConversion"/>
  </si>
  <si>
    <t>付翔</t>
    <phoneticPr fontId="1" type="noConversion"/>
  </si>
  <si>
    <t>86-10-66295801</t>
    <phoneticPr fontId="1" type="noConversion"/>
  </si>
  <si>
    <t>fux@orient-fund.com</t>
    <phoneticPr fontId="1" type="noConversion"/>
  </si>
  <si>
    <t>王林</t>
    <phoneticPr fontId="1" type="noConversion"/>
  </si>
  <si>
    <t>机构投资部</t>
    <phoneticPr fontId="1" type="noConversion"/>
  </si>
  <si>
    <t>010-83571789-6162</t>
    <phoneticPr fontId="1" type="noConversion"/>
  </si>
  <si>
    <t>wanglin@thfund.com.cn</t>
    <phoneticPr fontId="1" type="noConversion"/>
  </si>
  <si>
    <t>010-83571789-6171</t>
    <phoneticPr fontId="1" type="noConversion"/>
  </si>
  <si>
    <t>chenq@thfund.com.cn</t>
    <phoneticPr fontId="1" type="noConversion"/>
  </si>
  <si>
    <t>黄剑杰</t>
    <phoneticPr fontId="1" type="noConversion"/>
  </si>
  <si>
    <t>中融基金</t>
    <phoneticPr fontId="1" type="noConversion"/>
  </si>
  <si>
    <t>86-10-85003507</t>
    <phoneticPr fontId="1" type="noConversion"/>
  </si>
  <si>
    <t>huangjianjie@zrfunds.com.cn</t>
    <phoneticPr fontId="1" type="noConversion"/>
  </si>
  <si>
    <t>陈友章</t>
    <phoneticPr fontId="1" type="noConversion"/>
  </si>
  <si>
    <t>86-10-85003515</t>
    <phoneticPr fontId="1" type="noConversion"/>
  </si>
  <si>
    <t>chenyouzhang@zrfunds.com.cn</t>
    <phoneticPr fontId="1" type="noConversion"/>
  </si>
  <si>
    <t>顾文博</t>
    <phoneticPr fontId="1" type="noConversion"/>
  </si>
  <si>
    <t>86-10-85003505</t>
    <phoneticPr fontId="1" type="noConversion"/>
  </si>
  <si>
    <t>guwenbo@zrfunds.com.cn</t>
    <phoneticPr fontId="1" type="noConversion"/>
  </si>
  <si>
    <t>王守章</t>
    <phoneticPr fontId="1" type="noConversion"/>
  </si>
  <si>
    <t>010-66221832</t>
    <phoneticPr fontId="1" type="noConversion"/>
  </si>
  <si>
    <t>wangsz@clamc.com</t>
    <phoneticPr fontId="1" type="noConversion"/>
  </si>
  <si>
    <t>86-10-66295834</t>
    <phoneticPr fontId="1" type="noConversion"/>
  </si>
  <si>
    <t>chenxy@orient-fund.com</t>
    <phoneticPr fontId="1" type="noConversion"/>
  </si>
  <si>
    <t>高凯民</t>
  </si>
  <si>
    <t>信用评估部</t>
    <phoneticPr fontId="1" type="noConversion"/>
  </si>
  <si>
    <t>信用分析师</t>
    <phoneticPr fontId="1" type="noConversion"/>
  </si>
  <si>
    <t>010-86183369</t>
    <phoneticPr fontId="1" type="noConversion"/>
  </si>
  <si>
    <t>gaokaimin@sina.com</t>
    <phoneticPr fontId="1" type="noConversion"/>
  </si>
  <si>
    <t>010-88566598</t>
    <phoneticPr fontId="1" type="noConversion"/>
  </si>
  <si>
    <t>caixiao@msjyfund.com.cn</t>
    <phoneticPr fontId="1" type="noConversion"/>
  </si>
  <si>
    <t>程子宣</t>
  </si>
  <si>
    <t>华夏久盈</t>
    <phoneticPr fontId="1" type="noConversion"/>
  </si>
  <si>
    <t>风险合规部</t>
    <phoneticPr fontId="1" type="noConversion"/>
  </si>
  <si>
    <t>010-82183373</t>
    <phoneticPr fontId="1" type="noConversion"/>
  </si>
  <si>
    <t>chengzixuan@hualife.cc</t>
    <phoneticPr fontId="1" type="noConversion"/>
  </si>
  <si>
    <t>刘明辉</t>
  </si>
  <si>
    <t>金融工程及指数投资部</t>
    <phoneticPr fontId="1" type="noConversion"/>
  </si>
  <si>
    <t>010-66228831</t>
    <phoneticPr fontId="1" type="noConversion"/>
  </si>
  <si>
    <t>liuminghui@ccbfund.cn</t>
    <phoneticPr fontId="1" type="noConversion"/>
  </si>
  <si>
    <t>贝溢投资</t>
    <phoneticPr fontId="1" type="noConversion"/>
  </si>
  <si>
    <t>合伙人、投研负责人</t>
    <phoneticPr fontId="1" type="noConversion"/>
  </si>
  <si>
    <t>65219957 65217098</t>
    <phoneticPr fontId="1" type="noConversion"/>
  </si>
  <si>
    <t>caij@bayinvestment.net</t>
    <phoneticPr fontId="1" type="noConversion"/>
  </si>
  <si>
    <t>融通资本</t>
    <phoneticPr fontId="1" type="noConversion"/>
  </si>
  <si>
    <t>助理投资经理</t>
    <phoneticPr fontId="1" type="noConversion"/>
  </si>
  <si>
    <t>33789658-815</t>
    <phoneticPr fontId="1" type="noConversion"/>
  </si>
  <si>
    <t>yejia@rtcapital.cn</t>
    <phoneticPr fontId="1" type="noConversion"/>
  </si>
  <si>
    <t>融义财富</t>
    <phoneticPr fontId="1" type="noConversion"/>
  </si>
  <si>
    <t>经理</t>
    <phoneticPr fontId="1" type="noConversion"/>
  </si>
  <si>
    <t>杨小謦</t>
    <phoneticPr fontId="1" type="noConversion"/>
  </si>
  <si>
    <t>长安信托</t>
    <phoneticPr fontId="1" type="noConversion"/>
  </si>
  <si>
    <t>salina0806@126.com</t>
    <phoneticPr fontId="1" type="noConversion"/>
  </si>
  <si>
    <t>李青</t>
    <phoneticPr fontId="1" type="noConversion"/>
  </si>
  <si>
    <t>亿信伟业</t>
    <phoneticPr fontId="1" type="noConversion"/>
  </si>
  <si>
    <t>liqing@yxwyfund.com</t>
    <phoneticPr fontId="1" type="noConversion"/>
  </si>
  <si>
    <t>严晓蝶</t>
    <phoneticPr fontId="1" type="noConversion"/>
  </si>
  <si>
    <t>yanxiaodie@fullgoal.com.cn</t>
    <phoneticPr fontId="1" type="noConversion"/>
  </si>
  <si>
    <t>渠顶立</t>
    <phoneticPr fontId="1" type="noConversion"/>
  </si>
  <si>
    <t>50509888-8153</t>
    <phoneticPr fontId="1" type="noConversion"/>
  </si>
  <si>
    <t>qudl@scfund.com.cn</t>
    <phoneticPr fontId="1" type="noConversion"/>
  </si>
  <si>
    <t>易明乐</t>
    <phoneticPr fontId="1" type="noConversion"/>
  </si>
  <si>
    <t>中融国际</t>
    <phoneticPr fontId="1" type="noConversion"/>
  </si>
  <si>
    <t>上海业务总部</t>
    <phoneticPr fontId="1" type="noConversion"/>
  </si>
  <si>
    <t>高级经理</t>
    <phoneticPr fontId="1" type="noConversion"/>
  </si>
  <si>
    <t>yimingle@zritc.com</t>
    <phoneticPr fontId="1" type="noConversion"/>
  </si>
  <si>
    <t>陈晓优</t>
    <phoneticPr fontId="1" type="noConversion"/>
  </si>
  <si>
    <t>上海明汯</t>
    <phoneticPr fontId="1" type="noConversion"/>
  </si>
  <si>
    <t>宏观对冲部</t>
    <phoneticPr fontId="1" type="noConversion"/>
  </si>
  <si>
    <t>xchen@mhfunds.com</t>
    <phoneticPr fontId="1" type="noConversion"/>
  </si>
  <si>
    <t>马兰</t>
    <phoneticPr fontId="1" type="noConversion"/>
  </si>
  <si>
    <t>策略研究员</t>
    <phoneticPr fontId="1" type="noConversion"/>
  </si>
  <si>
    <t>malan@fullgoal.com.cn</t>
    <phoneticPr fontId="1" type="noConversion"/>
  </si>
  <si>
    <t>专户理财部</t>
    <phoneticPr fontId="1" type="noConversion"/>
  </si>
  <si>
    <t>yxzhang@fadfunds.com</t>
    <phoneticPr fontId="1" type="noConversion"/>
  </si>
  <si>
    <t>中国太平</t>
    <phoneticPr fontId="8" type="noConversion"/>
  </si>
  <si>
    <t>投资管理中心</t>
    <phoneticPr fontId="1" type="noConversion"/>
  </si>
  <si>
    <t>61002999-2388</t>
    <phoneticPr fontId="1" type="noConversion"/>
  </si>
  <si>
    <t>周新</t>
    <phoneticPr fontId="1" type="noConversion"/>
  </si>
  <si>
    <t>国时资产管理</t>
    <phoneticPr fontId="1" type="noConversion"/>
  </si>
  <si>
    <t>基金经理助理</t>
    <phoneticPr fontId="1" type="noConversion"/>
  </si>
  <si>
    <t>zhouxin@chinatimessh.com</t>
    <phoneticPr fontId="1" type="noConversion"/>
  </si>
  <si>
    <t>李林枫</t>
    <phoneticPr fontId="1" type="noConversion"/>
  </si>
  <si>
    <t>朴易资产管理</t>
    <phoneticPr fontId="1" type="noConversion"/>
  </si>
  <si>
    <t>交易主管</t>
    <phoneticPr fontId="1" type="noConversion"/>
  </si>
  <si>
    <t>68825977-802</t>
    <phoneticPr fontId="1" type="noConversion"/>
  </si>
  <si>
    <t>lilf@purestassets.com</t>
    <phoneticPr fontId="1" type="noConversion"/>
  </si>
  <si>
    <t>顾平</t>
    <phoneticPr fontId="1" type="noConversion"/>
  </si>
  <si>
    <t>鼎金金控</t>
    <phoneticPr fontId="1" type="noConversion"/>
  </si>
  <si>
    <t>胡羿</t>
    <phoneticPr fontId="1" type="noConversion"/>
  </si>
  <si>
    <t>东海证券</t>
    <phoneticPr fontId="1" type="noConversion"/>
  </si>
  <si>
    <t>huyii@126.com</t>
    <phoneticPr fontId="1" type="noConversion"/>
  </si>
  <si>
    <t>李林</t>
    <phoneticPr fontId="1" type="noConversion"/>
  </si>
  <si>
    <t>lilin@longone.com.cn</t>
    <phoneticPr fontId="1" type="noConversion"/>
  </si>
  <si>
    <t>朱坤</t>
    <phoneticPr fontId="1" type="noConversion"/>
  </si>
  <si>
    <t>广发基金</t>
    <phoneticPr fontId="1" type="noConversion"/>
  </si>
  <si>
    <t>020-89188958</t>
    <phoneticPr fontId="1" type="noConversion"/>
  </si>
  <si>
    <t>zhuk@gffunds.com.cn</t>
    <phoneticPr fontId="1" type="noConversion"/>
  </si>
  <si>
    <t>陈莉敏</t>
    <phoneticPr fontId="1" type="noConversion"/>
  </si>
  <si>
    <t>chenafu6@qq.com</t>
    <phoneticPr fontId="1" type="noConversion"/>
  </si>
  <si>
    <t>william.x.t.shi@hsbcjt.cn</t>
    <phoneticPr fontId="1" type="noConversion"/>
  </si>
  <si>
    <t>江泽华</t>
    <phoneticPr fontId="1" type="noConversion"/>
  </si>
  <si>
    <t>太平洋保险</t>
    <phoneticPr fontId="1" type="noConversion"/>
  </si>
  <si>
    <t>专员</t>
    <phoneticPr fontId="1" type="noConversion"/>
  </si>
  <si>
    <t>jiangzehua@cpic.com.cn</t>
    <phoneticPr fontId="1" type="noConversion"/>
  </si>
  <si>
    <t>38505888-866</t>
    <phoneticPr fontId="1" type="noConversion"/>
  </si>
  <si>
    <t>罗放</t>
  </si>
  <si>
    <t>前海人寿保险</t>
    <phoneticPr fontId="1" type="noConversion"/>
  </si>
  <si>
    <t>量化投资</t>
    <phoneticPr fontId="1" type="noConversion"/>
  </si>
  <si>
    <t>0755-22938493</t>
    <phoneticPr fontId="1" type="noConversion"/>
  </si>
  <si>
    <t>luof001@foresealife.com</t>
    <phoneticPr fontId="1" type="noConversion"/>
  </si>
  <si>
    <t>zhangqi@fsfund.com</t>
    <phoneticPr fontId="1" type="noConversion"/>
  </si>
  <si>
    <t>范国宁</t>
  </si>
  <si>
    <t>环讯传媒</t>
    <phoneticPr fontId="1" type="noConversion"/>
  </si>
  <si>
    <t>编辑</t>
    <phoneticPr fontId="1" type="noConversion"/>
  </si>
  <si>
    <t>fanguoning@jgtzchina.com</t>
    <phoneticPr fontId="1" type="noConversion"/>
  </si>
  <si>
    <t>严亦宽</t>
    <phoneticPr fontId="1" type="noConversion"/>
  </si>
  <si>
    <t>yanyk@piccamc.com</t>
    <phoneticPr fontId="1" type="noConversion"/>
  </si>
  <si>
    <t>许铁民</t>
    <phoneticPr fontId="1" type="noConversion"/>
  </si>
  <si>
    <t>猛犸资产</t>
    <phoneticPr fontId="1" type="noConversion"/>
  </si>
  <si>
    <t>15121036095@163.com</t>
    <phoneticPr fontId="1" type="noConversion"/>
  </si>
  <si>
    <t>郭志斌</t>
    <phoneticPr fontId="1" type="noConversion"/>
  </si>
  <si>
    <t>63333389-643</t>
    <phoneticPr fontId="1" type="noConversion"/>
  </si>
  <si>
    <t>guozb@vstone.com.cn</t>
    <phoneticPr fontId="1" type="noConversion"/>
  </si>
  <si>
    <t>张伟鹏</t>
    <phoneticPr fontId="1" type="noConversion"/>
  </si>
  <si>
    <t>50509888-8130</t>
    <phoneticPr fontId="1" type="noConversion"/>
  </si>
  <si>
    <t>zhangwp@scfund.com.cn</t>
    <phoneticPr fontId="1" type="noConversion"/>
  </si>
  <si>
    <t>蒋永磊</t>
    <phoneticPr fontId="1" type="noConversion"/>
  </si>
  <si>
    <t>金融创新部</t>
    <phoneticPr fontId="1" type="noConversion"/>
  </si>
  <si>
    <t>衍生产品分析师</t>
    <phoneticPr fontId="1" type="noConversion"/>
  </si>
  <si>
    <t>jiangyonglei@htsc.com</t>
    <phoneticPr fontId="1" type="noConversion"/>
  </si>
  <si>
    <t>李赞</t>
  </si>
  <si>
    <t>申银万国</t>
    <phoneticPr fontId="1" type="noConversion"/>
  </si>
  <si>
    <t>风控经理</t>
    <phoneticPr fontId="1" type="noConversion"/>
  </si>
  <si>
    <t>lizan@sywgtz.com.cn</t>
    <phoneticPr fontId="1" type="noConversion"/>
  </si>
  <si>
    <t>周拓</t>
    <phoneticPr fontId="1" type="noConversion"/>
  </si>
  <si>
    <t>中国平安</t>
    <phoneticPr fontId="1" type="noConversion"/>
  </si>
  <si>
    <t>期货</t>
    <phoneticPr fontId="1" type="noConversion"/>
  </si>
  <si>
    <t>销售交易部</t>
    <phoneticPr fontId="1" type="noConversion"/>
  </si>
  <si>
    <t>755-2262-2302</t>
    <phoneticPr fontId="1" type="noConversion"/>
  </si>
  <si>
    <t>zhoutuo473@pingan.com.cn</t>
    <phoneticPr fontId="1" type="noConversion"/>
  </si>
  <si>
    <t>毛文珂</t>
    <phoneticPr fontId="1" type="noConversion"/>
  </si>
  <si>
    <t>利得金融</t>
    <phoneticPr fontId="1" type="noConversion"/>
  </si>
  <si>
    <t>产品总部</t>
    <phoneticPr fontId="1" type="noConversion"/>
  </si>
  <si>
    <t>wenke.mao@leadbank.com.cn</t>
    <phoneticPr fontId="1" type="noConversion"/>
  </si>
  <si>
    <t>山楂树</t>
    <phoneticPr fontId="1" type="noConversion"/>
  </si>
  <si>
    <t>50199926-8007</t>
    <phoneticPr fontId="1" type="noConversion"/>
  </si>
  <si>
    <t>yangpl_tju@163.com</t>
    <phoneticPr fontId="1" type="noConversion"/>
  </si>
  <si>
    <t>郅齐</t>
  </si>
  <si>
    <t>泰信基金</t>
    <phoneticPr fontId="1" type="noConversion"/>
  </si>
  <si>
    <t>理财顾问部</t>
    <phoneticPr fontId="1" type="noConversion"/>
  </si>
  <si>
    <t>机构理财经理</t>
    <phoneticPr fontId="1" type="noConversion"/>
  </si>
  <si>
    <t>zhiqi@ftfund.com</t>
    <phoneticPr fontId="1" type="noConversion"/>
  </si>
  <si>
    <t>区文睿</t>
    <phoneticPr fontId="1" type="noConversion"/>
  </si>
  <si>
    <t>资产管理总部</t>
    <phoneticPr fontId="1" type="noConversion"/>
  </si>
  <si>
    <t>ouwenrui@china-invs.cn</t>
    <phoneticPr fontId="1" type="noConversion"/>
  </si>
  <si>
    <t>饶晞浩</t>
    <phoneticPr fontId="1" type="noConversion"/>
  </si>
  <si>
    <t>王伟</t>
    <phoneticPr fontId="1" type="noConversion"/>
  </si>
  <si>
    <t>王总</t>
    <phoneticPr fontId="1" type="noConversion"/>
  </si>
  <si>
    <t>殷瑞飞、蔡晟（研究部）</t>
    <phoneticPr fontId="1" type="noConversion"/>
  </si>
  <si>
    <t>周颖</t>
    <phoneticPr fontId="1" type="noConversion"/>
  </si>
  <si>
    <t>卞勇</t>
    <phoneticPr fontId="1" type="noConversion"/>
  </si>
  <si>
    <t>周晓颖</t>
    <phoneticPr fontId="1" type="noConversion"/>
  </si>
  <si>
    <t>林忠晶</t>
    <phoneticPr fontId="1" type="noConversion"/>
  </si>
  <si>
    <t>李键</t>
    <phoneticPr fontId="1" type="noConversion"/>
  </si>
  <si>
    <t>李健</t>
    <phoneticPr fontId="1" type="noConversion"/>
  </si>
  <si>
    <t>李总</t>
    <phoneticPr fontId="1" type="noConversion"/>
  </si>
  <si>
    <t>施虓文、唐剑刚、梁兴</t>
    <phoneticPr fontId="1" type="noConversion"/>
  </si>
  <si>
    <t>万娟</t>
    <phoneticPr fontId="1" type="noConversion"/>
  </si>
  <si>
    <t>万娟</t>
    <phoneticPr fontId="1" type="noConversion"/>
  </si>
  <si>
    <t>俞诚、孙晓璐、季美、霍李吉</t>
    <phoneticPr fontId="1" type="noConversion"/>
  </si>
  <si>
    <t>查晓磊</t>
    <phoneticPr fontId="1" type="noConversion"/>
  </si>
  <si>
    <t>刘杰</t>
    <phoneticPr fontId="1" type="noConversion"/>
  </si>
  <si>
    <t>贺大路</t>
    <phoneticPr fontId="1" type="noConversion"/>
  </si>
  <si>
    <t>琚凉</t>
    <phoneticPr fontId="1" type="noConversion"/>
  </si>
  <si>
    <t>上海市浦东新区杨高南路729号陆家嘴世纪金融广场1号楼1302</t>
    <phoneticPr fontId="1" type="noConversion"/>
  </si>
  <si>
    <t>谢钰</t>
  </si>
  <si>
    <t>股权资本市场部</t>
  </si>
  <si>
    <t>8610-85097162</t>
  </si>
  <si>
    <t>xieyu@jsfund.cn</t>
  </si>
  <si>
    <t>章煦</t>
  </si>
  <si>
    <t>专户产品与机构解决方案中心</t>
  </si>
  <si>
    <t>8610-85097125</t>
  </si>
  <si>
    <t>zhangxu@jsfund.cn</t>
  </si>
  <si>
    <t>付少琼</t>
  </si>
  <si>
    <t>保险业务部</t>
  </si>
  <si>
    <t>8610-85097165</t>
  </si>
  <si>
    <t>fusq@jsfund.cn</t>
  </si>
  <si>
    <t>韩凌</t>
  </si>
  <si>
    <t>渠道部</t>
  </si>
  <si>
    <t>hanling@msjyfund.com.cn</t>
  </si>
  <si>
    <t>王跃文</t>
  </si>
  <si>
    <t>银河金汇</t>
  </si>
  <si>
    <t>多策略投资部</t>
  </si>
  <si>
    <t>8610-83571316</t>
  </si>
  <si>
    <t>wangyuewen@chinastock.com.cn</t>
  </si>
  <si>
    <t>郑志勇</t>
  </si>
  <si>
    <t>集思路</t>
    <phoneticPr fontId="1" type="noConversion"/>
  </si>
  <si>
    <t>刘大明</t>
  </si>
  <si>
    <t>杨帅</t>
  </si>
  <si>
    <t>恒丰泰石</t>
    <phoneticPr fontId="1" type="noConversion"/>
  </si>
  <si>
    <t>ys@hfml.net</t>
    <phoneticPr fontId="1" type="noConversion"/>
  </si>
  <si>
    <t>刘忠博</t>
  </si>
  <si>
    <t>liuzhongbo@taikangamc.com.cn</t>
    <phoneticPr fontId="1" type="noConversion"/>
  </si>
  <si>
    <t>史彦冰</t>
  </si>
  <si>
    <t>syb1800@126.com</t>
    <phoneticPr fontId="1" type="noConversion"/>
  </si>
  <si>
    <t>royalbear@163.com</t>
    <phoneticPr fontId="1" type="noConversion"/>
  </si>
  <si>
    <t>马小东</t>
  </si>
  <si>
    <t>崔嘉伟</t>
  </si>
  <si>
    <t>8610-66500928</t>
    <phoneticPr fontId="1" type="noConversion"/>
  </si>
  <si>
    <t>王晴</t>
  </si>
  <si>
    <t>宋珊珊</t>
  </si>
  <si>
    <t>肖硕磊</t>
  </si>
  <si>
    <t>袁开智</t>
  </si>
  <si>
    <t>lih@orient-fund.com</t>
    <phoneticPr fontId="1" type="noConversion"/>
  </si>
  <si>
    <t>投资经理助理</t>
    <phoneticPr fontId="1" type="noConversion"/>
  </si>
  <si>
    <t>指数基金经理</t>
    <phoneticPr fontId="1" type="noConversion"/>
  </si>
  <si>
    <t>8610-85097501</t>
    <phoneticPr fontId="1" type="noConversion"/>
  </si>
  <si>
    <t>杨琛</t>
    <phoneticPr fontId="1" type="noConversion"/>
  </si>
  <si>
    <t>010-66580990</t>
    <phoneticPr fontId="1" type="noConversion"/>
  </si>
  <si>
    <t>yangchen@sinosure.com.cn</t>
    <phoneticPr fontId="1" type="noConversion"/>
  </si>
  <si>
    <t>西城区太平桥大街丰盛胡同22号丰铭国际大厦10层</t>
    <phoneticPr fontId="1" type="noConversion"/>
  </si>
  <si>
    <t>010-57697437</t>
    <phoneticPr fontId="1" type="noConversion"/>
  </si>
  <si>
    <t>zhangyue52@taikangamc.com.cn</t>
    <phoneticPr fontId="1" type="noConversion"/>
  </si>
  <si>
    <t>西城区复兴门内大街156号泰康人寿大厦10层</t>
    <phoneticPr fontId="1" type="noConversion"/>
  </si>
  <si>
    <t>副总裁</t>
    <phoneticPr fontId="1" type="noConversion"/>
  </si>
  <si>
    <t>zhengzhiyong@jisilu.com</t>
    <phoneticPr fontId="1" type="noConversion"/>
  </si>
  <si>
    <t>三峡财务</t>
    <phoneticPr fontId="1" type="noConversion"/>
  </si>
  <si>
    <t>投资银行部</t>
    <phoneticPr fontId="1" type="noConversion"/>
  </si>
  <si>
    <t>010-57500914</t>
    <phoneticPr fontId="1" type="noConversion"/>
  </si>
  <si>
    <t>liu_daming@ctgpc.com.cn</t>
    <phoneticPr fontId="1" type="noConversion"/>
  </si>
  <si>
    <t>于文翔</t>
    <phoneticPr fontId="1" type="noConversion"/>
  </si>
  <si>
    <t>010-58385921</t>
    <phoneticPr fontId="1" type="noConversion"/>
  </si>
  <si>
    <t>yu-wenxiang@ydiam.com</t>
    <phoneticPr fontId="1" type="noConversion"/>
  </si>
  <si>
    <t>研究开发部</t>
    <phoneticPr fontId="1" type="noConversion"/>
  </si>
  <si>
    <t>分析师</t>
    <phoneticPr fontId="1" type="noConversion"/>
  </si>
  <si>
    <t>010-66421999</t>
    <phoneticPr fontId="1" type="noConversion"/>
  </si>
  <si>
    <t>泰康资管</t>
    <phoneticPr fontId="1" type="noConversion"/>
  </si>
  <si>
    <t>年金投资部</t>
    <phoneticPr fontId="1" type="noConversion"/>
  </si>
  <si>
    <t>执行总监</t>
    <phoneticPr fontId="1" type="noConversion"/>
  </si>
  <si>
    <t>010-57697176</t>
    <phoneticPr fontId="1" type="noConversion"/>
  </si>
  <si>
    <t>渤海证券</t>
    <phoneticPr fontId="1" type="noConversion"/>
  </si>
  <si>
    <t>对冲交易总部</t>
    <phoneticPr fontId="1" type="noConversion"/>
  </si>
  <si>
    <t>张驰</t>
    <phoneticPr fontId="1" type="noConversion"/>
  </si>
  <si>
    <t>世纪金源</t>
    <phoneticPr fontId="1" type="noConversion"/>
  </si>
  <si>
    <t>010-88468888</t>
    <phoneticPr fontId="1" type="noConversion"/>
  </si>
  <si>
    <t>76352085@qq.com</t>
    <phoneticPr fontId="1" type="noConversion"/>
  </si>
  <si>
    <t>嘉承金信</t>
    <phoneticPr fontId="1" type="noConversion"/>
  </si>
  <si>
    <t>010-84760665-809</t>
    <phoneticPr fontId="1" type="noConversion"/>
  </si>
  <si>
    <t>Jiawei.Cui@grtrust.cn</t>
    <phoneticPr fontId="1" type="noConversion"/>
  </si>
  <si>
    <t>数据研究员</t>
    <phoneticPr fontId="1" type="noConversion"/>
  </si>
  <si>
    <t>010-83571789-6168</t>
    <phoneticPr fontId="1" type="noConversion"/>
  </si>
  <si>
    <t>wangshuai@thfund.com.cn</t>
    <phoneticPr fontId="1" type="noConversion"/>
  </si>
  <si>
    <t>华创证券</t>
    <phoneticPr fontId="1" type="noConversion"/>
  </si>
  <si>
    <t>wangjiajia@hczq.com</t>
    <phoneticPr fontId="1" type="noConversion"/>
  </si>
  <si>
    <t>010-63105556-581</t>
    <phoneticPr fontId="1" type="noConversion"/>
  </si>
  <si>
    <t>wangqing@ymfund.com</t>
    <phoneticPr fontId="1" type="noConversion"/>
  </si>
  <si>
    <t>嘉合基金</t>
    <phoneticPr fontId="1" type="noConversion"/>
  </si>
  <si>
    <t>010-88091223</t>
    <phoneticPr fontId="1" type="noConversion"/>
  </si>
  <si>
    <t>songshanshan@haoamc.com</t>
    <phoneticPr fontId="1" type="noConversion"/>
  </si>
  <si>
    <t>中兵投资管理</t>
    <phoneticPr fontId="1" type="noConversion"/>
  </si>
  <si>
    <t>投资一部</t>
    <phoneticPr fontId="1" type="noConversion"/>
  </si>
  <si>
    <t>业务经理</t>
    <phoneticPr fontId="1" type="noConversion"/>
  </si>
  <si>
    <t>010-68787318</t>
    <phoneticPr fontId="1" type="noConversion"/>
  </si>
  <si>
    <t>xiaoshuolei@126.com</t>
    <phoneticPr fontId="1" type="noConversion"/>
  </si>
  <si>
    <t>银河期货</t>
    <phoneticPr fontId="1" type="noConversion"/>
  </si>
  <si>
    <t>营销中心</t>
    <phoneticPr fontId="1" type="noConversion"/>
  </si>
  <si>
    <t>量化分析员</t>
    <phoneticPr fontId="1" type="noConversion"/>
  </si>
  <si>
    <t>8610-58363435</t>
    <phoneticPr fontId="1" type="noConversion"/>
  </si>
  <si>
    <t>yuankaizhi@chinastock.com.cn</t>
    <phoneticPr fontId="1" type="noConversion"/>
  </si>
  <si>
    <t>安华农业保险</t>
    <phoneticPr fontId="1" type="noConversion"/>
  </si>
  <si>
    <t>010-68090516</t>
    <phoneticPr fontId="1" type="noConversion"/>
  </si>
  <si>
    <t>threson@126.com</t>
    <phoneticPr fontId="1" type="noConversion"/>
  </si>
  <si>
    <t>杨浚源</t>
    <phoneticPr fontId="1" type="noConversion"/>
  </si>
  <si>
    <t>华安财保</t>
    <phoneticPr fontId="1" type="noConversion"/>
  </si>
  <si>
    <t>8610-57692622</t>
    <phoneticPr fontId="1" type="noConversion"/>
  </si>
  <si>
    <t>yangjy@hacbzc.com</t>
    <phoneticPr fontId="1" type="noConversion"/>
  </si>
  <si>
    <t>杨轩</t>
    <phoneticPr fontId="1" type="noConversion"/>
  </si>
  <si>
    <t>010-57697118</t>
    <phoneticPr fontId="1" type="noConversion"/>
  </si>
  <si>
    <t>yangxuan07@taikangamc.com.cn</t>
    <phoneticPr fontId="1" type="noConversion"/>
  </si>
  <si>
    <t>量化交易员</t>
    <phoneticPr fontId="1" type="noConversion"/>
  </si>
  <si>
    <t>010-66295803</t>
    <phoneticPr fontId="1" type="noConversion"/>
  </si>
  <si>
    <t>西城区锦什坊街28号3楼（金融街区东北）</t>
    <phoneticPr fontId="1" type="noConversion"/>
  </si>
  <si>
    <t>余卫康</t>
    <phoneticPr fontId="1" type="noConversion"/>
  </si>
  <si>
    <t>010-84183230</t>
    <phoneticPr fontId="1" type="noConversion"/>
  </si>
  <si>
    <t>yuweikang@guodu.com</t>
    <phoneticPr fontId="1" type="noConversion"/>
  </si>
  <si>
    <t>侯俊哲</t>
    <phoneticPr fontId="1" type="noConversion"/>
  </si>
  <si>
    <t>010-84183328</t>
    <phoneticPr fontId="1" type="noConversion"/>
  </si>
  <si>
    <t>wshoujunzhe@163.com</t>
    <phoneticPr fontId="1" type="noConversion"/>
  </si>
  <si>
    <t>何如</t>
    <phoneticPr fontId="1" type="noConversion"/>
  </si>
  <si>
    <t>heru@jsfund.cn</t>
    <phoneticPr fontId="1" type="noConversion"/>
  </si>
  <si>
    <t>江海证券</t>
    <phoneticPr fontId="1" type="noConversion"/>
  </si>
  <si>
    <t>梁凯</t>
  </si>
  <si>
    <t>研究员</t>
    <phoneticPr fontId="1" type="noConversion"/>
  </si>
  <si>
    <t>男</t>
    <phoneticPr fontId="1" type="noConversion"/>
  </si>
  <si>
    <t>HEYING653@pingan.com.cn</t>
  </si>
  <si>
    <t>TIANWEI886@pingan.com.cn</t>
  </si>
  <si>
    <t>LITUN343@pingan.com.cn</t>
  </si>
  <si>
    <t>DINGZHENHUAN103@pingan.com.cn</t>
  </si>
  <si>
    <t>MENGRUOYAN574@pingan.com.cn</t>
  </si>
  <si>
    <t>GUOTAI762@pingan.com.cn</t>
  </si>
  <si>
    <t>田伟</t>
    <phoneticPr fontId="1" type="noConversion"/>
  </si>
  <si>
    <t>李暾</t>
    <phoneticPr fontId="1" type="noConversion"/>
  </si>
  <si>
    <t>丁振寰</t>
    <phoneticPr fontId="1" type="noConversion"/>
  </si>
  <si>
    <t>孟若岩</t>
    <phoneticPr fontId="1" type="noConversion"/>
  </si>
  <si>
    <t>郭泰</t>
    <phoneticPr fontId="1" type="noConversion"/>
  </si>
  <si>
    <t>孙东宁</t>
    <phoneticPr fontId="1" type="noConversion"/>
  </si>
  <si>
    <t>董事总经理、总裁助理</t>
    <phoneticPr fontId="1" type="noConversion"/>
  </si>
  <si>
    <t>sundongning254@pingan.com.cn</t>
    <phoneticPr fontId="1" type="noConversion"/>
  </si>
  <si>
    <t>深圳市福田区福华三路星河发展中心五楼</t>
    <phoneticPr fontId="1" type="noConversion"/>
  </si>
  <si>
    <t>创金合信</t>
    <phoneticPr fontId="1" type="noConversion"/>
  </si>
  <si>
    <t>chengzhitian@cjhxfund.com</t>
    <phoneticPr fontId="1" type="noConversion"/>
  </si>
  <si>
    <t>长江证券、国海证券、大摩华鑫、泰康资管</t>
    <phoneticPr fontId="1" type="noConversion"/>
  </si>
  <si>
    <t>华中科技大学金融学硕士。2006年7月至2009年7月间任长江证券股份有限公司金融衍生产品总部研发部金融工程研究员、高级经理；2009年7月至2011年7月间任国海证券有限责任公司研究所高级分析师兼金融工程负责人。2011年7月5日加入摩根士丹利华鑫基金管理有限公司，历任高级金融工程师。2015年由泰康资管离职，加入创金合信基金，任量化投资部负责人</t>
    <phoneticPr fontId="1" type="noConversion"/>
  </si>
  <si>
    <t>深圳市福田中心区福华一路115号投行大厦15层</t>
    <phoneticPr fontId="1" type="noConversion"/>
  </si>
  <si>
    <t>0755-23838506</t>
    <phoneticPr fontId="1" type="noConversion"/>
  </si>
  <si>
    <t>pangshien@cjhxfund.com</t>
    <phoneticPr fontId="1" type="noConversion"/>
  </si>
  <si>
    <t>2015年由泰康资管离职，赴创金合信量化投资部任基金经理</t>
    <phoneticPr fontId="1" type="noConversion"/>
  </si>
  <si>
    <t>郭燕民</t>
    <phoneticPr fontId="1" type="noConversion"/>
  </si>
  <si>
    <t>汉和资本</t>
    <phoneticPr fontId="1" type="noConversion"/>
  </si>
  <si>
    <t>010-59231183</t>
    <phoneticPr fontId="1" type="noConversion"/>
  </si>
  <si>
    <t>无</t>
    <phoneticPr fontId="1" type="noConversion"/>
  </si>
  <si>
    <t>guoym@homeocapital.com</t>
    <phoneticPr fontId="1" type="noConversion"/>
  </si>
  <si>
    <t>021-68751791</t>
    <phoneticPr fontId="1" type="noConversion"/>
  </si>
  <si>
    <t>chenyi4@cjsc.com</t>
    <phoneticPr fontId="1" type="noConversion"/>
  </si>
  <si>
    <t>上海市浦东新区世纪大道1589号长泰国际金融大厦21楼</t>
    <phoneticPr fontId="1" type="noConversion"/>
  </si>
  <si>
    <t>185 1663 9613</t>
    <phoneticPr fontId="1" type="noConversion"/>
  </si>
  <si>
    <t>wengfy@vip.163.com</t>
    <phoneticPr fontId="1" type="noConversion"/>
  </si>
  <si>
    <t>翁非玉</t>
    <phoneticPr fontId="1" type="noConversion"/>
  </si>
  <si>
    <t>liuch517@foxmail.com</t>
  </si>
  <si>
    <t>刘昌慧</t>
    <phoneticPr fontId="1" type="noConversion"/>
  </si>
  <si>
    <t>兴业全球基金</t>
    <phoneticPr fontId="1" type="noConversion"/>
  </si>
  <si>
    <t>周五</t>
    <phoneticPr fontId="4" type="noConversion"/>
  </si>
  <si>
    <t>路演</t>
    <phoneticPr fontId="4" type="noConversion"/>
  </si>
  <si>
    <t>金融工程部</t>
    <phoneticPr fontId="1" type="noConversion"/>
  </si>
  <si>
    <t>武丹、罗彧文</t>
    <phoneticPr fontId="4" type="noConversion"/>
  </si>
  <si>
    <t>平安资管</t>
  </si>
  <si>
    <t>金融工程部</t>
    <phoneticPr fontId="1" type="noConversion"/>
  </si>
  <si>
    <t>武丹、罗彧文</t>
    <phoneticPr fontId="4" type="noConversion"/>
  </si>
  <si>
    <t>周三</t>
    <phoneticPr fontId="4" type="noConversion"/>
  </si>
  <si>
    <t>武丹、罗彧文</t>
    <phoneticPr fontId="4" type="noConversion"/>
  </si>
  <si>
    <t>路演</t>
    <phoneticPr fontId="4" type="noConversion"/>
  </si>
  <si>
    <t>周二</t>
    <phoneticPr fontId="4" type="noConversion"/>
  </si>
  <si>
    <t>农银汇理</t>
    <phoneticPr fontId="4" type="noConversion"/>
  </si>
  <si>
    <t>周四</t>
    <phoneticPr fontId="4" type="noConversion"/>
  </si>
  <si>
    <t>周二</t>
    <phoneticPr fontId="4" type="noConversion"/>
  </si>
  <si>
    <t>海富通</t>
    <phoneticPr fontId="4" type="noConversion"/>
  </si>
  <si>
    <t>周一</t>
    <phoneticPr fontId="4" type="noConversion"/>
  </si>
  <si>
    <t>天治基金</t>
    <phoneticPr fontId="4" type="noConversion"/>
  </si>
  <si>
    <t>富国基金</t>
    <phoneticPr fontId="4" type="noConversion"/>
  </si>
  <si>
    <t>汇添富</t>
    <phoneticPr fontId="4" type="noConversion"/>
  </si>
  <si>
    <t>课题</t>
    <phoneticPr fontId="4" type="noConversion"/>
  </si>
  <si>
    <t>武丹、林志朋</t>
    <phoneticPr fontId="4" type="noConversion"/>
  </si>
  <si>
    <t>武丹、刘胜利</t>
    <phoneticPr fontId="4" type="noConversion"/>
  </si>
  <si>
    <t>武丹</t>
    <phoneticPr fontId="4" type="noConversion"/>
  </si>
  <si>
    <t>武丹、吴辉</t>
    <phoneticPr fontId="4" type="noConversion"/>
  </si>
  <si>
    <t>武丹、邓越</t>
    <phoneticPr fontId="4" type="noConversion"/>
  </si>
  <si>
    <t>于鹏</t>
    <phoneticPr fontId="4" type="noConversion"/>
  </si>
  <si>
    <t>行业轮动在50、500中的实现</t>
    <phoneticPr fontId="4" type="noConversion"/>
  </si>
  <si>
    <t>路演</t>
    <phoneticPr fontId="4" type="noConversion"/>
  </si>
  <si>
    <t>专户部</t>
    <phoneticPr fontId="4" type="noConversion"/>
  </si>
  <si>
    <t>课题委托及下一步测试</t>
    <phoneticPr fontId="4" type="noConversion"/>
  </si>
  <si>
    <t>彭海平</t>
    <phoneticPr fontId="4" type="noConversion"/>
  </si>
  <si>
    <t>定增破发策略构造投资组合</t>
    <phoneticPr fontId="4" type="noConversion"/>
  </si>
  <si>
    <t>行业轮动在沪深300中超配低配效果</t>
    <phoneticPr fontId="4" type="noConversion"/>
  </si>
  <si>
    <t>自媒体脉冲对股价影响</t>
    <phoneticPr fontId="4" type="noConversion"/>
  </si>
  <si>
    <t>稳定收益投资策略和金融工具</t>
    <phoneticPr fontId="4" type="noConversion"/>
  </si>
  <si>
    <t>李钧</t>
    <phoneticPr fontId="4" type="noConversion"/>
  </si>
  <si>
    <t>秦志庆</t>
    <phoneticPr fontId="4" type="noConversion"/>
  </si>
  <si>
    <t>壳资源筛选</t>
    <phoneticPr fontId="4" type="noConversion"/>
  </si>
  <si>
    <t>王保和、孙鹏飞、方旻、蔡卡尔、徐优化</t>
    <phoneticPr fontId="1" type="noConversion"/>
  </si>
  <si>
    <t>行业配置、自媒体选股、股权质押</t>
    <phoneticPr fontId="4" type="noConversion"/>
  </si>
  <si>
    <t>自己去测试行业选择的题目了</t>
    <phoneticPr fontId="4" type="noConversion"/>
  </si>
  <si>
    <t>何大路、姚进</t>
    <phoneticPr fontId="4" type="noConversion"/>
  </si>
  <si>
    <t>楼华峰、李杨、王曦</t>
    <phoneticPr fontId="4" type="noConversion"/>
  </si>
  <si>
    <t>他们自身测试了东方财富的免费数据，觉得无效，或者是反向指标，对行业选择感兴趣，可以定期发送观点。</t>
    <phoneticPr fontId="4" type="noConversion"/>
  </si>
  <si>
    <t>冒号、俞甜</t>
    <phoneticPr fontId="4" type="noConversion"/>
  </si>
  <si>
    <t>要求发送质押股票</t>
    <phoneticPr fontId="4" type="noConversion"/>
  </si>
  <si>
    <t>朱蓓、孔庆卿、王奕伟</t>
    <phoneticPr fontId="4" type="noConversion"/>
  </si>
  <si>
    <t>朱蓓认可行业轮动模型</t>
    <phoneticPr fontId="4" type="noConversion"/>
  </si>
  <si>
    <t>杜习杰、 方宇翔、殷乐</t>
    <phoneticPr fontId="4" type="noConversion"/>
  </si>
  <si>
    <t>张屹峰去了上投的子公司尚腾</t>
    <phoneticPr fontId="4" type="noConversion"/>
  </si>
  <si>
    <t>黄岳、徐浩、金烨</t>
    <phoneticPr fontId="4" type="noConversion"/>
  </si>
  <si>
    <t>周健、姜怡</t>
    <phoneticPr fontId="4" type="noConversion"/>
  </si>
  <si>
    <t>宋永安</t>
    <phoneticPr fontId="4" type="noConversion"/>
  </si>
  <si>
    <t>自己去测试行业选择的题目了</t>
    <phoneticPr fontId="4" type="noConversion"/>
  </si>
  <si>
    <t>之前公司领导关心过质押的题目，要过数据。</t>
    <phoneticPr fontId="4" type="noConversion"/>
  </si>
  <si>
    <t>赵大年、翟云飞、王明敏</t>
    <phoneticPr fontId="4" type="noConversion"/>
  </si>
  <si>
    <t>王正、丰晨成、张琦、胡洁等、唐雪倩</t>
    <phoneticPr fontId="4" type="noConversion"/>
  </si>
  <si>
    <t>林潇</t>
    <phoneticPr fontId="4" type="noConversion"/>
  </si>
  <si>
    <t>华安基金</t>
    <phoneticPr fontId="4" type="noConversion"/>
  </si>
  <si>
    <t>孙晨进、周金科</t>
    <phoneticPr fontId="4" type="noConversion"/>
  </si>
  <si>
    <t>杜晓海、2个新人</t>
    <phoneticPr fontId="4" type="noConversion"/>
  </si>
  <si>
    <t>杜晓海对自媒体文章感兴趣</t>
    <phoneticPr fontId="4" type="noConversion"/>
  </si>
  <si>
    <t>发事件驱动的产品，与孙晨进对接。新财富投票许之彦一个人说了算，全公司统一投票</t>
    <phoneticPr fontId="4" type="noConversion"/>
  </si>
  <si>
    <t>蔡铮、刘迪、江再富、一个女生</t>
    <phoneticPr fontId="4" type="noConversion"/>
  </si>
  <si>
    <t>陈锦泉</t>
    <phoneticPr fontId="4" type="noConversion"/>
  </si>
  <si>
    <t>对接股权质押专户投资事宜</t>
    <phoneticPr fontId="4" type="noConversion"/>
  </si>
  <si>
    <t>QF多一些，主动公募少，不做行业偏离，对选股感兴趣，发送微信数据，行业每周位置</t>
    <phoneticPr fontId="4" type="noConversion"/>
  </si>
  <si>
    <t>看研报软件推荐</t>
    <phoneticPr fontId="4" type="noConversion"/>
  </si>
  <si>
    <t>多跑，勤交流就可以投票。发送点击量与股票代码、名称</t>
    <phoneticPr fontId="4" type="noConversion"/>
  </si>
  <si>
    <t>公募只有分级、有做套利与分级轮动的专户。佣金基本都给卖分级的客户。新财富投票主要是四个基金经理：徐浩（专户，行业观点）、邱晓华（网络小说撰写者），艾小军（事件驱动），梁杏主要做市场。</t>
    <phoneticPr fontId="4" type="noConversion"/>
  </si>
  <si>
    <t>国海基金</t>
    <phoneticPr fontId="4" type="noConversion"/>
  </si>
  <si>
    <t>武丹</t>
    <phoneticPr fontId="4" type="noConversion"/>
  </si>
  <si>
    <t>张志强、赵晨 、鲍翔</t>
    <phoneticPr fontId="4" type="noConversion"/>
  </si>
  <si>
    <t>信诚基金</t>
    <phoneticPr fontId="4" type="noConversion"/>
  </si>
  <si>
    <t>提云涛、杨旭、黄稚、顾凡丁、孙呈燕</t>
    <phoneticPr fontId="1" type="noConversion"/>
  </si>
  <si>
    <t>小朋友都是提云涛招进来的，天治的杨舟在产品部，杨旭关心钢铁、有色行业内选股</t>
    <phoneticPr fontId="4" type="noConversion"/>
  </si>
  <si>
    <t>吴振翔、许一尊、乐无穷、李小龙</t>
    <phoneticPr fontId="4" type="noConversion"/>
  </si>
  <si>
    <t>张敬燕离职，翟云飞自己有关于行业判断的模型，多项式之类</t>
    <phoneticPr fontId="4" type="noConversion"/>
  </si>
  <si>
    <t>朱磊</t>
    <phoneticPr fontId="1" type="noConversion"/>
  </si>
  <si>
    <t>杭州热联集团</t>
    <phoneticPr fontId="1" type="noConversion"/>
  </si>
  <si>
    <t>王生</t>
    <phoneticPr fontId="1" type="noConversion"/>
  </si>
  <si>
    <t>元普投资</t>
    <phoneticPr fontId="1" type="noConversion"/>
  </si>
  <si>
    <t>张泓知</t>
  </si>
  <si>
    <t>慧珠投资</t>
  </si>
  <si>
    <t>陈宇庭</t>
    <phoneticPr fontId="1" type="noConversion"/>
  </si>
  <si>
    <t>海富通基金</t>
    <phoneticPr fontId="1" type="noConversion"/>
  </si>
  <si>
    <t>储荞</t>
    <phoneticPr fontId="1" type="noConversion"/>
  </si>
  <si>
    <t>鹏华基金</t>
    <phoneticPr fontId="1" type="noConversion"/>
  </si>
  <si>
    <t>张逸超</t>
    <phoneticPr fontId="1" type="noConversion"/>
  </si>
  <si>
    <t>湘财基金</t>
    <phoneticPr fontId="1" type="noConversion"/>
  </si>
  <si>
    <t>尚雅投资</t>
    <phoneticPr fontId="1" type="noConversion"/>
  </si>
  <si>
    <t>晏建树</t>
    <phoneticPr fontId="1" type="noConversion"/>
  </si>
  <si>
    <t>欧柳艳</t>
  </si>
  <si>
    <t>广州期货</t>
    <phoneticPr fontId="1" type="noConversion"/>
  </si>
  <si>
    <t>王露峰</t>
  </si>
  <si>
    <t>天天基金网</t>
    <phoneticPr fontId="1" type="noConversion"/>
  </si>
  <si>
    <t>陈德义</t>
    <phoneticPr fontId="1" type="noConversion"/>
  </si>
  <si>
    <t>睿谷投资</t>
    <phoneticPr fontId="1" type="noConversion"/>
  </si>
  <si>
    <t>金菊</t>
  </si>
  <si>
    <t>东海基金</t>
    <phoneticPr fontId="1" type="noConversion"/>
  </si>
  <si>
    <t>天治基金</t>
    <phoneticPr fontId="1" type="noConversion"/>
  </si>
  <si>
    <t>李申</t>
  </si>
  <si>
    <t>闵祥</t>
  </si>
  <si>
    <t>东兴期货</t>
    <phoneticPr fontId="1" type="noConversion"/>
  </si>
  <si>
    <t>相生资产</t>
    <phoneticPr fontId="1" type="noConversion"/>
  </si>
  <si>
    <t>021-25350032-95</t>
    <phoneticPr fontId="1" type="noConversion"/>
  </si>
  <si>
    <t>李鹏</t>
    <phoneticPr fontId="1" type="noConversion"/>
  </si>
  <si>
    <t>丽石投资</t>
    <phoneticPr fontId="1" type="noConversion"/>
  </si>
  <si>
    <t>罗宇</t>
    <phoneticPr fontId="1" type="noConversion"/>
  </si>
  <si>
    <t>新泉投资</t>
    <phoneticPr fontId="1" type="noConversion"/>
  </si>
  <si>
    <t>章海洋</t>
    <phoneticPr fontId="1" type="noConversion"/>
  </si>
  <si>
    <t>东海证券</t>
    <phoneticPr fontId="1" type="noConversion"/>
  </si>
  <si>
    <t>周吉</t>
  </si>
  <si>
    <t>西南证券</t>
    <phoneticPr fontId="1" type="noConversion"/>
  </si>
  <si>
    <t>李群</t>
    <phoneticPr fontId="1" type="noConversion"/>
  </si>
  <si>
    <t>莱克电气</t>
    <phoneticPr fontId="1" type="noConversion"/>
  </si>
  <si>
    <t>马韬</t>
    <phoneticPr fontId="1" type="noConversion"/>
  </si>
  <si>
    <t>国泰君安</t>
    <phoneticPr fontId="1" type="noConversion"/>
  </si>
  <si>
    <t>刘巧</t>
    <phoneticPr fontId="1" type="noConversion"/>
  </si>
  <si>
    <t>爵盛投资</t>
    <phoneticPr fontId="1" type="noConversion"/>
  </si>
  <si>
    <t>肖蕾</t>
    <phoneticPr fontId="1" type="noConversion"/>
  </si>
  <si>
    <t>国洲金融</t>
    <phoneticPr fontId="1" type="noConversion"/>
  </si>
  <si>
    <t>陈杰峰</t>
    <phoneticPr fontId="1" type="noConversion"/>
  </si>
  <si>
    <t>淞银财富</t>
    <phoneticPr fontId="1" type="noConversion"/>
  </si>
  <si>
    <t>陈升锐</t>
    <phoneticPr fontId="1" type="noConversion"/>
  </si>
  <si>
    <t>东海基金</t>
    <phoneticPr fontId="1" type="noConversion"/>
  </si>
  <si>
    <t>张炜舜</t>
  </si>
  <si>
    <t>万吨资产</t>
    <phoneticPr fontId="1" type="noConversion"/>
  </si>
  <si>
    <t>刘俊</t>
    <phoneticPr fontId="1" type="noConversion"/>
  </si>
  <si>
    <t>泽延投资</t>
    <phoneticPr fontId="1" type="noConversion"/>
  </si>
  <si>
    <t>021-60935565</t>
    <phoneticPr fontId="1" type="noConversion"/>
  </si>
  <si>
    <t>李慧芳</t>
  </si>
  <si>
    <t>国金证券</t>
    <phoneticPr fontId="1" type="noConversion"/>
  </si>
  <si>
    <t>李军凯</t>
    <phoneticPr fontId="1" type="noConversion"/>
  </si>
  <si>
    <t>兴业银行</t>
    <phoneticPr fontId="1" type="noConversion"/>
  </si>
  <si>
    <t>郑元庄</t>
    <phoneticPr fontId="1" type="noConversion"/>
  </si>
  <si>
    <t>久乘投资</t>
    <phoneticPr fontId="1" type="noConversion"/>
  </si>
  <si>
    <t>陈明星</t>
    <phoneticPr fontId="1" type="noConversion"/>
  </si>
  <si>
    <t>羽时资产</t>
    <phoneticPr fontId="1" type="noConversion"/>
  </si>
  <si>
    <t>王剑</t>
    <phoneticPr fontId="1" type="noConversion"/>
  </si>
  <si>
    <t>浙商基金</t>
    <phoneticPr fontId="1" type="noConversion"/>
  </si>
  <si>
    <t>张韬</t>
    <phoneticPr fontId="1" type="noConversion"/>
  </si>
  <si>
    <t>咸和资管</t>
    <phoneticPr fontId="1" type="noConversion"/>
  </si>
  <si>
    <t>石恒哲</t>
    <phoneticPr fontId="1" type="noConversion"/>
  </si>
  <si>
    <t>海富通基金</t>
    <phoneticPr fontId="1" type="noConversion"/>
  </si>
  <si>
    <t>仲浩辰</t>
    <phoneticPr fontId="1" type="noConversion"/>
  </si>
  <si>
    <t>中银商务</t>
    <phoneticPr fontId="1" type="noConversion"/>
  </si>
  <si>
    <t>赵云煜</t>
    <phoneticPr fontId="1" type="noConversion"/>
  </si>
  <si>
    <t>建信基金</t>
    <phoneticPr fontId="1" type="noConversion"/>
  </si>
  <si>
    <t>金融工程和指数投资部</t>
  </si>
  <si>
    <t>刘宝军</t>
    <phoneticPr fontId="1" type="noConversion"/>
  </si>
  <si>
    <t>名禹资管</t>
    <phoneticPr fontId="1" type="noConversion"/>
  </si>
  <si>
    <t>陈奕</t>
    <phoneticPr fontId="1" type="noConversion"/>
  </si>
  <si>
    <t>春季策略会</t>
    <phoneticPr fontId="1" type="noConversion"/>
  </si>
  <si>
    <t>周一</t>
    <phoneticPr fontId="4" type="noConversion"/>
  </si>
  <si>
    <t>路演</t>
    <phoneticPr fontId="4" type="noConversion"/>
  </si>
  <si>
    <t>中欧基金</t>
    <phoneticPr fontId="4" type="noConversion"/>
  </si>
  <si>
    <t>武丹、林志朋</t>
    <phoneticPr fontId="4" type="noConversion"/>
  </si>
  <si>
    <t>汇添富</t>
    <phoneticPr fontId="4" type="noConversion"/>
  </si>
  <si>
    <t>自媒体选股、行业轮动、大市研判</t>
    <phoneticPr fontId="4" type="noConversion"/>
  </si>
  <si>
    <t>周二</t>
    <phoneticPr fontId="4" type="noConversion"/>
  </si>
  <si>
    <t>路演</t>
    <phoneticPr fontId="4" type="noConversion"/>
  </si>
  <si>
    <t>人保资管</t>
    <phoneticPr fontId="4" type="noConversion"/>
  </si>
  <si>
    <t>金融工程部</t>
    <phoneticPr fontId="4" type="noConversion"/>
  </si>
  <si>
    <t>胡劼、俞颖庞</t>
    <phoneticPr fontId="4" type="noConversion"/>
  </si>
  <si>
    <t>浦银安盛</t>
    <phoneticPr fontId="1" type="noConversion"/>
  </si>
  <si>
    <t>金融工程部</t>
    <phoneticPr fontId="4" type="noConversion"/>
  </si>
  <si>
    <t>罗雯、邱洪丰</t>
    <phoneticPr fontId="4" type="noConversion"/>
  </si>
  <si>
    <t>周三</t>
    <phoneticPr fontId="4" type="noConversion"/>
  </si>
  <si>
    <t>长信基金</t>
    <phoneticPr fontId="4" type="noConversion"/>
  </si>
  <si>
    <t>歌斐资管</t>
    <phoneticPr fontId="4" type="noConversion"/>
  </si>
  <si>
    <t>左金保、邓虎、钦振浩等</t>
    <phoneticPr fontId="4" type="noConversion"/>
  </si>
  <si>
    <t>钟凯峰、王阳、韩钥等</t>
    <phoneticPr fontId="4" type="noConversion"/>
  </si>
  <si>
    <t>周四</t>
    <phoneticPr fontId="4" type="noConversion"/>
  </si>
  <si>
    <t>申万菱信</t>
    <phoneticPr fontId="4" type="noConversion"/>
  </si>
  <si>
    <t>财通基金</t>
    <phoneticPr fontId="4" type="noConversion"/>
  </si>
  <si>
    <t>华泰资管</t>
    <phoneticPr fontId="4" type="noConversion"/>
  </si>
  <si>
    <t>量化投资部</t>
    <phoneticPr fontId="4" type="noConversion"/>
  </si>
  <si>
    <t>金昉毅、周润</t>
    <phoneticPr fontId="4" type="noConversion"/>
  </si>
  <si>
    <t>量化投资部</t>
    <phoneticPr fontId="4" type="noConversion"/>
  </si>
  <si>
    <t>刘石开、徐益鋆、吴迪</t>
    <phoneticPr fontId="4" type="noConversion"/>
  </si>
  <si>
    <t>量化投资部</t>
    <phoneticPr fontId="4" type="noConversion"/>
  </si>
  <si>
    <t>李陈成、刘思贤、张彬、吴斯文</t>
    <phoneticPr fontId="4" type="noConversion"/>
  </si>
  <si>
    <t>周五</t>
    <phoneticPr fontId="4" type="noConversion"/>
  </si>
  <si>
    <t>华泰柏瑞</t>
    <phoneticPr fontId="4" type="noConversion"/>
  </si>
  <si>
    <t>量化投资部</t>
    <phoneticPr fontId="4" type="noConversion"/>
  </si>
  <si>
    <t>曾鸿、和磊、胡显琦</t>
    <phoneticPr fontId="4" type="noConversion"/>
  </si>
  <si>
    <t>基本邮件</t>
    <phoneticPr fontId="1" type="noConversion"/>
  </si>
  <si>
    <t>曾鸿想要微信选股的历史数据</t>
    <phoneticPr fontId="4" type="noConversion"/>
  </si>
  <si>
    <t>金博士仅对因子选股感兴趣</t>
    <phoneticPr fontId="4" type="noConversion"/>
  </si>
  <si>
    <t>歌斐新财富只有一票</t>
    <phoneticPr fontId="4" type="noConversion"/>
  </si>
  <si>
    <t>周三</t>
    <phoneticPr fontId="40" type="noConversion"/>
  </si>
  <si>
    <t>周五</t>
  </si>
  <si>
    <t>课题</t>
  </si>
  <si>
    <t>武丹、邓越</t>
  </si>
  <si>
    <t>自媒体脉冲对股价影响</t>
  </si>
  <si>
    <t>行业轮动在沪深300中超配低配效果</t>
  </si>
  <si>
    <t>武丹、吴辉</t>
  </si>
  <si>
    <t>彭海平</t>
  </si>
  <si>
    <t>于鹏</t>
  </si>
  <si>
    <t>路演</t>
  </si>
  <si>
    <t>武丹、刘胜利</t>
  </si>
  <si>
    <t>稳定收益投资策略和金融工具</t>
  </si>
  <si>
    <t>武丹、林志朋</t>
  </si>
  <si>
    <t>秦志庆</t>
  </si>
  <si>
    <t>壳资源筛选</t>
  </si>
  <si>
    <t>张志强、赵晨 、鲍翔</t>
  </si>
  <si>
    <t>行业配置、自媒体选股、股权质押</t>
  </si>
  <si>
    <t>武丹、罗彧文</t>
  </si>
  <si>
    <t>黄岳、徐浩、金烨</t>
  </si>
  <si>
    <t>周四</t>
  </si>
  <si>
    <t>王跃华、王颖、崔长峰、陆俣</t>
  </si>
  <si>
    <t>提云涛、杨旭、黄稚、顾凡丁、孙呈燕</t>
  </si>
  <si>
    <t>周三</t>
  </si>
  <si>
    <t>楼华峰、李杨、王曦</t>
  </si>
  <si>
    <t>冒号、俞甜</t>
  </si>
  <si>
    <t>周二</t>
  </si>
  <si>
    <t>周健、姜怡</t>
  </si>
  <si>
    <t>周一</t>
  </si>
  <si>
    <t>宋永安</t>
  </si>
  <si>
    <t>赵大年、翟云飞、王明敏</t>
  </si>
  <si>
    <t>王正、丰晨成、张琦、胡洁等、唐雪倩</t>
  </si>
  <si>
    <t>何大路、姚进</t>
  </si>
  <si>
    <t>吴振翔、许一尊、乐无穷、李小龙</t>
  </si>
  <si>
    <t>林潇</t>
  </si>
  <si>
    <t>陈锦泉</t>
  </si>
  <si>
    <t>朱蓓、孔庆卿、王奕伟</t>
  </si>
  <si>
    <t>杜习杰、 方宇翔、殷乐</t>
  </si>
  <si>
    <t>孙晨进、周金科</t>
  </si>
  <si>
    <t>蔡铮、刘迪、江再富、一个女生</t>
  </si>
  <si>
    <t>杜晓海、2个新人</t>
  </si>
  <si>
    <t>王保和、孙鹏飞、方旻、蔡卡尔、徐优化</t>
  </si>
  <si>
    <t>刘胜利</t>
    <phoneticPr fontId="4" type="noConversion"/>
  </si>
  <si>
    <t>周四</t>
    <phoneticPr fontId="40" type="noConversion"/>
  </si>
  <si>
    <t>课题</t>
    <phoneticPr fontId="40" type="noConversion"/>
  </si>
  <si>
    <t>融通基金</t>
    <phoneticPr fontId="40" type="noConversion"/>
  </si>
  <si>
    <t>量化投资部</t>
    <phoneticPr fontId="4" type="noConversion"/>
  </si>
  <si>
    <t>陈奕</t>
    <phoneticPr fontId="4" type="noConversion"/>
  </si>
  <si>
    <t>何天翔</t>
    <phoneticPr fontId="4" type="noConversion"/>
  </si>
  <si>
    <t>周四</t>
    <phoneticPr fontId="40" type="noConversion"/>
  </si>
  <si>
    <t>路演</t>
    <phoneticPr fontId="40" type="noConversion"/>
  </si>
  <si>
    <t>国投瑞银</t>
    <phoneticPr fontId="40" type="noConversion"/>
  </si>
  <si>
    <t>上海</t>
    <phoneticPr fontId="4" type="noConversion"/>
  </si>
  <si>
    <t>陈奕、刘胜利、林志朋</t>
    <phoneticPr fontId="4" type="noConversion"/>
  </si>
  <si>
    <t>路荣强、赵建、殷瑞飞、王方、荆一帆</t>
    <phoneticPr fontId="4" type="noConversion"/>
  </si>
  <si>
    <t>周一</t>
    <phoneticPr fontId="40" type="noConversion"/>
  </si>
  <si>
    <t>课题</t>
    <phoneticPr fontId="40" type="noConversion"/>
  </si>
  <si>
    <t>嘉实基金</t>
    <phoneticPr fontId="40" type="noConversion"/>
  </si>
  <si>
    <t>指数投资部</t>
    <phoneticPr fontId="4" type="noConversion"/>
  </si>
  <si>
    <t>李直、陈正宪、何如等</t>
    <phoneticPr fontId="4" type="noConversion"/>
  </si>
  <si>
    <t>招商银行</t>
    <phoneticPr fontId="40" type="noConversion"/>
  </si>
  <si>
    <t>资产管理部</t>
    <phoneticPr fontId="4" type="noConversion"/>
  </si>
  <si>
    <t>许佳琪</t>
    <phoneticPr fontId="4" type="noConversion"/>
  </si>
  <si>
    <t>周一</t>
    <phoneticPr fontId="40" type="noConversion"/>
  </si>
  <si>
    <t>新华基金</t>
    <phoneticPr fontId="40" type="noConversion"/>
  </si>
  <si>
    <t>孙欣炎</t>
    <phoneticPr fontId="4" type="noConversion"/>
  </si>
  <si>
    <t>周二</t>
    <phoneticPr fontId="40" type="noConversion"/>
  </si>
  <si>
    <t>新华基金</t>
    <phoneticPr fontId="40" type="noConversion"/>
  </si>
  <si>
    <t>北京</t>
    <phoneticPr fontId="4" type="noConversion"/>
  </si>
  <si>
    <t>周三</t>
    <phoneticPr fontId="40" type="noConversion"/>
  </si>
  <si>
    <t>鹏华基金</t>
    <phoneticPr fontId="40" type="noConversion"/>
  </si>
  <si>
    <t>权益投资部</t>
    <phoneticPr fontId="4" type="noConversion"/>
  </si>
  <si>
    <t>深圳</t>
    <phoneticPr fontId="4" type="noConversion"/>
  </si>
  <si>
    <t>覃川桃</t>
    <phoneticPr fontId="4" type="noConversion"/>
  </si>
  <si>
    <t>平安大华</t>
    <phoneticPr fontId="40" type="noConversion"/>
  </si>
  <si>
    <t>覃川桃</t>
    <phoneticPr fontId="4" type="noConversion"/>
  </si>
  <si>
    <t>周三</t>
    <phoneticPr fontId="40" type="noConversion"/>
  </si>
  <si>
    <t>大成基金</t>
    <phoneticPr fontId="40" type="noConversion"/>
  </si>
  <si>
    <t>中午</t>
    <phoneticPr fontId="4" type="noConversion"/>
  </si>
  <si>
    <t>午餐</t>
    <phoneticPr fontId="40" type="noConversion"/>
  </si>
  <si>
    <t>量化</t>
    <phoneticPr fontId="4" type="noConversion"/>
  </si>
  <si>
    <t>覃川桃/秦瑶</t>
    <phoneticPr fontId="4" type="noConversion"/>
  </si>
  <si>
    <t>余斌/崔俊杰</t>
    <phoneticPr fontId="4" type="noConversion"/>
  </si>
  <si>
    <t>交易部</t>
    <phoneticPr fontId="4" type="noConversion"/>
  </si>
  <si>
    <t>深圳</t>
    <phoneticPr fontId="4" type="noConversion"/>
  </si>
  <si>
    <t>覃川桃/刘胜利</t>
    <phoneticPr fontId="4" type="noConversion"/>
  </si>
  <si>
    <t>周五</t>
    <phoneticPr fontId="40" type="noConversion"/>
  </si>
  <si>
    <t>招商资管</t>
    <phoneticPr fontId="40" type="noConversion"/>
  </si>
  <si>
    <t>刘胜利/邓越</t>
    <phoneticPr fontId="4" type="noConversion"/>
  </si>
  <si>
    <t>陈军华</t>
    <phoneticPr fontId="4" type="noConversion"/>
  </si>
  <si>
    <t>宝盈基金</t>
    <phoneticPr fontId="40" type="noConversion"/>
  </si>
  <si>
    <t>刘胜利/邓越</t>
    <phoneticPr fontId="4" type="noConversion"/>
  </si>
  <si>
    <t>郭晓、蒋力</t>
    <phoneticPr fontId="4" type="noConversion"/>
  </si>
  <si>
    <t>情绪指标统计</t>
    <phoneticPr fontId="40" type="noConversion"/>
  </si>
  <si>
    <t>周二</t>
    <phoneticPr fontId="40" type="noConversion"/>
  </si>
  <si>
    <t>刘胜利</t>
    <phoneticPr fontId="4" type="noConversion"/>
  </si>
  <si>
    <t>剪刀差择时测算</t>
    <phoneticPr fontId="40" type="noConversion"/>
  </si>
  <si>
    <t>建信基金</t>
    <phoneticPr fontId="40" type="noConversion"/>
  </si>
  <si>
    <t>刘胜利、林志朋</t>
    <phoneticPr fontId="4" type="noConversion"/>
  </si>
  <si>
    <t>张媛媛</t>
    <phoneticPr fontId="4" type="noConversion"/>
  </si>
  <si>
    <t>景气指数数据发送</t>
    <phoneticPr fontId="40" type="noConversion"/>
  </si>
  <si>
    <t>上投摩根</t>
    <phoneticPr fontId="40" type="noConversion"/>
  </si>
  <si>
    <t>上海</t>
    <phoneticPr fontId="4" type="noConversion"/>
  </si>
  <si>
    <t>吴文哲、李文杰、李德辉等</t>
    <phoneticPr fontId="4" type="noConversion"/>
  </si>
  <si>
    <t>盘中发送小周期高低点</t>
    <phoneticPr fontId="4" type="noConversion"/>
  </si>
  <si>
    <t>诺安基金</t>
    <phoneticPr fontId="40" type="noConversion"/>
  </si>
  <si>
    <t>覃川桃/陈奕</t>
    <phoneticPr fontId="4" type="noConversion"/>
  </si>
  <si>
    <t>大成基金</t>
    <phoneticPr fontId="40" type="noConversion"/>
  </si>
  <si>
    <t>博时基金</t>
    <phoneticPr fontId="40" type="noConversion"/>
  </si>
  <si>
    <t>黄瑞庆</t>
    <phoneticPr fontId="4" type="noConversion"/>
  </si>
  <si>
    <t>汪洋</t>
    <phoneticPr fontId="4" type="noConversion"/>
  </si>
  <si>
    <t>鹏华基金</t>
    <phoneticPr fontId="40" type="noConversion"/>
  </si>
  <si>
    <t>覃川桃/陈奕</t>
    <phoneticPr fontId="4" type="noConversion"/>
  </si>
  <si>
    <t>王永辉</t>
    <phoneticPr fontId="4" type="noConversion"/>
  </si>
  <si>
    <t>南方基金</t>
    <phoneticPr fontId="40" type="noConversion"/>
  </si>
  <si>
    <t>人保资产</t>
    <phoneticPr fontId="40" type="noConversion"/>
  </si>
  <si>
    <t>组合管理部</t>
    <phoneticPr fontId="4" type="noConversion"/>
  </si>
  <si>
    <t>陈奕、刘胜利</t>
    <phoneticPr fontId="4" type="noConversion"/>
  </si>
  <si>
    <t>麦静、胡劼、俞颖庞</t>
    <phoneticPr fontId="4" type="noConversion"/>
  </si>
  <si>
    <t>事件驱动、择时</t>
    <phoneticPr fontId="40" type="noConversion"/>
  </si>
  <si>
    <t>基金投资部、量化投资部</t>
    <phoneticPr fontId="4" type="noConversion"/>
  </si>
  <si>
    <t>武丹、刘胜利</t>
    <phoneticPr fontId="4" type="noConversion"/>
  </si>
  <si>
    <t>王鹏、陶阿明、赵建</t>
    <phoneticPr fontId="4" type="noConversion"/>
  </si>
  <si>
    <t>MACD分段课题</t>
    <phoneticPr fontId="40" type="noConversion"/>
  </si>
  <si>
    <t>金融工程及指数投资部</t>
    <phoneticPr fontId="4" type="noConversion"/>
  </si>
  <si>
    <t>覃川桃、邓越</t>
    <phoneticPr fontId="4" type="noConversion"/>
  </si>
  <si>
    <t>路龙凯、薛玲、刘明辉</t>
    <phoneticPr fontId="4" type="noConversion"/>
  </si>
  <si>
    <t>缠论择时、近期市场观点分享、微信选股</t>
    <phoneticPr fontId="40" type="noConversion"/>
  </si>
  <si>
    <t>中再保险</t>
    <phoneticPr fontId="40" type="noConversion"/>
  </si>
  <si>
    <t>许彪</t>
    <phoneticPr fontId="4" type="noConversion"/>
  </si>
  <si>
    <t>路演</t>
    <phoneticPr fontId="40" type="noConversion"/>
  </si>
  <si>
    <t>华商基金</t>
    <phoneticPr fontId="40" type="noConversion"/>
  </si>
  <si>
    <t>覃川桃、邓越</t>
    <phoneticPr fontId="4" type="noConversion"/>
  </si>
  <si>
    <t>李子昂、王博川</t>
    <phoneticPr fontId="4" type="noConversion"/>
  </si>
  <si>
    <t>梅唯一、邹俊之、程军</t>
    <phoneticPr fontId="4" type="noConversion"/>
  </si>
  <si>
    <t>晚餐</t>
    <phoneticPr fontId="40" type="noConversion"/>
  </si>
  <si>
    <t>基金管理部</t>
    <phoneticPr fontId="4" type="noConversion"/>
  </si>
  <si>
    <t xml:space="preserve">崔健波、付伟、金宏伟、孙欣炎、祝炳超
等
</t>
    <phoneticPr fontId="4" type="noConversion"/>
  </si>
  <si>
    <t>社保</t>
    <phoneticPr fontId="40" type="noConversion"/>
  </si>
  <si>
    <t>规划研究部</t>
    <phoneticPr fontId="4" type="noConversion"/>
  </si>
  <si>
    <t>熊军</t>
    <phoneticPr fontId="4" type="noConversion"/>
  </si>
  <si>
    <t>缠论择时、微信选股</t>
    <phoneticPr fontId="40" type="noConversion"/>
  </si>
  <si>
    <t>股票投资处</t>
    <phoneticPr fontId="4" type="noConversion"/>
  </si>
  <si>
    <t>李岸、柯政</t>
    <phoneticPr fontId="4" type="noConversion"/>
  </si>
  <si>
    <t>缠论择时、微信选股、多因子</t>
    <phoneticPr fontId="40" type="noConversion"/>
  </si>
  <si>
    <t>社保</t>
    <phoneticPr fontId="40" type="noConversion"/>
  </si>
  <si>
    <t>规划研究部、证券投资部</t>
    <phoneticPr fontId="4" type="noConversion"/>
  </si>
  <si>
    <t>高伟、石寄华、王长林、李钧、王世前</t>
    <phoneticPr fontId="4" type="noConversion"/>
  </si>
  <si>
    <t>缠论择时、微信选股、多因子</t>
    <phoneticPr fontId="40" type="noConversion"/>
  </si>
  <si>
    <t>泰达宏利</t>
    <phoneticPr fontId="40" type="noConversion"/>
  </si>
  <si>
    <t>金融工程部</t>
    <phoneticPr fontId="4" type="noConversion"/>
  </si>
  <si>
    <t>戴洁、张晓龙、曹龙洁</t>
    <phoneticPr fontId="4" type="noConversion"/>
  </si>
  <si>
    <t>缠论择时、微信选股</t>
    <phoneticPr fontId="40" type="noConversion"/>
  </si>
  <si>
    <t>银华基金</t>
    <phoneticPr fontId="40" type="noConversion"/>
  </si>
  <si>
    <t>投资管理部</t>
    <phoneticPr fontId="4" type="noConversion"/>
  </si>
  <si>
    <t>王浩</t>
    <phoneticPr fontId="4" type="noConversion"/>
  </si>
  <si>
    <t>股票投资部</t>
    <phoneticPr fontId="4" type="noConversion"/>
  </si>
  <si>
    <t>刘斌、陈礼昕、龙昌伦、陈少平</t>
    <phoneticPr fontId="4" type="noConversion"/>
  </si>
  <si>
    <t>泰康资产</t>
    <phoneticPr fontId="40" type="noConversion"/>
  </si>
  <si>
    <t>股票投资</t>
    <phoneticPr fontId="4" type="noConversion"/>
  </si>
  <si>
    <t>魏溪、冯忆</t>
    <phoneticPr fontId="4" type="noConversion"/>
  </si>
  <si>
    <t>中金公司</t>
    <phoneticPr fontId="40" type="noConversion"/>
  </si>
  <si>
    <t xml:space="preserve">钟鸣、吴遹等
</t>
    <phoneticPr fontId="4" type="noConversion"/>
  </si>
  <si>
    <t>天弘基金</t>
    <phoneticPr fontId="40" type="noConversion"/>
  </si>
  <si>
    <t>工银瑞信</t>
    <phoneticPr fontId="40" type="noConversion"/>
  </si>
  <si>
    <t>胡志利、黄安乐、何肖颉</t>
    <phoneticPr fontId="4" type="noConversion"/>
  </si>
  <si>
    <t>华夏未来</t>
    <phoneticPr fontId="40" type="noConversion"/>
  </si>
  <si>
    <t>叶浔宇、周小准</t>
    <phoneticPr fontId="4" type="noConversion"/>
  </si>
  <si>
    <t>周五</t>
    <phoneticPr fontId="40" type="noConversion"/>
  </si>
  <si>
    <t>民生加银</t>
    <phoneticPr fontId="40" type="noConversion"/>
  </si>
  <si>
    <t>研究部</t>
    <phoneticPr fontId="4" type="noConversion"/>
  </si>
  <si>
    <t>刘硕</t>
    <phoneticPr fontId="4" type="noConversion"/>
  </si>
  <si>
    <t>中国人寿</t>
    <phoneticPr fontId="40" type="noConversion"/>
  </si>
  <si>
    <t>股票投资部</t>
    <phoneticPr fontId="4" type="noConversion"/>
  </si>
  <si>
    <t>朱战宇、王晓娟、周伟业、朱霖、王礼彬</t>
    <phoneticPr fontId="4" type="noConversion"/>
  </si>
  <si>
    <t>淡水泉</t>
    <phoneticPr fontId="40" type="noConversion"/>
  </si>
  <si>
    <t>北京</t>
    <phoneticPr fontId="4" type="noConversion"/>
  </si>
  <si>
    <t>荣 琪</t>
    <phoneticPr fontId="4" type="noConversion"/>
  </si>
  <si>
    <t>东方基金</t>
    <phoneticPr fontId="40" type="noConversion"/>
  </si>
  <si>
    <t>付翔、陈晓宇、王昊严、杨智敏</t>
    <phoneticPr fontId="4" type="noConversion"/>
  </si>
  <si>
    <t>中信证券</t>
    <phoneticPr fontId="40" type="noConversion"/>
  </si>
  <si>
    <t>股权衍生品、资产管理</t>
    <phoneticPr fontId="4" type="noConversion"/>
  </si>
  <si>
    <t>魏来、李永进、刘斐然、汤俊</t>
    <phoneticPr fontId="4" type="noConversion"/>
  </si>
  <si>
    <t>量化投资部</t>
    <phoneticPr fontId="40" type="noConversion"/>
  </si>
  <si>
    <t>深圳</t>
    <phoneticPr fontId="40" type="noConversion"/>
  </si>
  <si>
    <t>陈奕、刘胜利、邓越</t>
    <phoneticPr fontId="40" type="noConversion"/>
  </si>
  <si>
    <t>张霁</t>
    <phoneticPr fontId="40" type="noConversion"/>
  </si>
  <si>
    <t>事件组合因子、微信选股、行业轮动、对冲工具</t>
    <phoneticPr fontId="40" type="noConversion"/>
  </si>
  <si>
    <t>创金和信</t>
    <phoneticPr fontId="40" type="noConversion"/>
  </si>
  <si>
    <t>陈奕、刘胜利、邓越</t>
    <phoneticPr fontId="40" type="noConversion"/>
  </si>
  <si>
    <t>王妍、程志田、庞世恩</t>
    <phoneticPr fontId="40" type="noConversion"/>
  </si>
  <si>
    <t>景顺长城</t>
    <phoneticPr fontId="40" type="noConversion"/>
  </si>
  <si>
    <t>量化投资部</t>
    <phoneticPr fontId="40" type="noConversion"/>
  </si>
  <si>
    <t>黎海威、薛显志、徐喻军、邱勇俊、祝义惟</t>
    <phoneticPr fontId="40" type="noConversion"/>
  </si>
  <si>
    <t>事件组合因子、微信选股、行业轮动、对冲工具</t>
    <phoneticPr fontId="40" type="noConversion"/>
  </si>
  <si>
    <t>投资部</t>
    <phoneticPr fontId="40" type="noConversion"/>
  </si>
  <si>
    <t>上海</t>
    <phoneticPr fontId="40" type="noConversion"/>
  </si>
  <si>
    <t>刘胜利</t>
    <phoneticPr fontId="40" type="noConversion"/>
  </si>
  <si>
    <t>王鹏、陶阿明</t>
    <phoneticPr fontId="4" type="noConversion"/>
  </si>
  <si>
    <t>MACD分段</t>
    <phoneticPr fontId="40" type="noConversion"/>
  </si>
  <si>
    <t>金融工程部</t>
    <phoneticPr fontId="40" type="noConversion"/>
  </si>
  <si>
    <t>北京</t>
    <phoneticPr fontId="40" type="noConversion"/>
  </si>
  <si>
    <t>孙欣炎</t>
    <phoneticPr fontId="40" type="noConversion"/>
  </si>
  <si>
    <t>成分股择时</t>
    <phoneticPr fontId="40" type="noConversion"/>
  </si>
  <si>
    <t>周六</t>
    <phoneticPr fontId="4" type="noConversion"/>
  </si>
  <si>
    <t>中邮基金</t>
    <phoneticPr fontId="4" type="noConversion"/>
  </si>
  <si>
    <t>俞科进</t>
    <phoneticPr fontId="4" type="noConversion"/>
  </si>
  <si>
    <t>A股高频数据</t>
    <phoneticPr fontId="4" type="noConversion"/>
  </si>
  <si>
    <t>周日</t>
    <phoneticPr fontId="4" type="noConversion"/>
  </si>
  <si>
    <t>天治基金</t>
    <phoneticPr fontId="4" type="noConversion"/>
  </si>
  <si>
    <t>王安</t>
    <phoneticPr fontId="4" type="noConversion"/>
  </si>
  <si>
    <t>国外指数PE、PB数据</t>
    <phoneticPr fontId="4" type="noConversion"/>
  </si>
  <si>
    <t>周一</t>
    <phoneticPr fontId="4" type="noConversion"/>
  </si>
  <si>
    <t>对冲净值曲线</t>
    <phoneticPr fontId="4" type="noConversion"/>
  </si>
  <si>
    <t>王鹏</t>
    <phoneticPr fontId="4" type="noConversion"/>
  </si>
  <si>
    <t>A股财报数据分析</t>
    <phoneticPr fontId="40" type="noConversion"/>
  </si>
  <si>
    <t>绝对收益部</t>
    <phoneticPr fontId="40" type="noConversion"/>
  </si>
  <si>
    <t>杨鹏</t>
    <phoneticPr fontId="4" type="noConversion"/>
  </si>
  <si>
    <t>对冲曲线与技术分析</t>
    <phoneticPr fontId="40" type="noConversion"/>
  </si>
  <si>
    <t>男</t>
    <phoneticPr fontId="1" type="noConversion"/>
  </si>
  <si>
    <t>基金经理</t>
    <phoneticPr fontId="1" type="noConversion"/>
  </si>
  <si>
    <t>华林证券，中投证券</t>
    <phoneticPr fontId="1" type="noConversion"/>
  </si>
  <si>
    <t>CFA</t>
    <phoneticPr fontId="1" type="noConversion"/>
  </si>
  <si>
    <t>中医、太极</t>
    <phoneticPr fontId="1" type="noConversion"/>
  </si>
  <si>
    <t>关总</t>
    <phoneticPr fontId="1" type="noConversion"/>
  </si>
  <si>
    <t>广西壮族自治区北海市合浦县</t>
    <phoneticPr fontId="1" type="noConversion"/>
  </si>
  <si>
    <t>量化总监</t>
    <phoneticPr fontId="4" type="noConversion"/>
  </si>
  <si>
    <t>苏总</t>
    <phoneticPr fontId="1" type="noConversion"/>
  </si>
  <si>
    <t>Vicky.su@ubssdic.com</t>
    <phoneticPr fontId="1" type="noConversion"/>
  </si>
  <si>
    <t>管宇</t>
    <phoneticPr fontId="1" type="noConversion"/>
  </si>
  <si>
    <t>管博士</t>
    <phoneticPr fontId="1" type="noConversion"/>
  </si>
  <si>
    <t>资产管理中心</t>
    <phoneticPr fontId="1" type="noConversion"/>
  </si>
  <si>
    <t>021-60453088-75021</t>
    <phoneticPr fontId="1" type="noConversion"/>
  </si>
  <si>
    <t>guanyu@sinatay.com</t>
    <phoneticPr fontId="1" type="noConversion"/>
  </si>
  <si>
    <t xml:space="preserve"> </t>
    <phoneticPr fontId="1" type="noConversion"/>
  </si>
  <si>
    <t>浦东新区世纪大道1528号陆家嘴基金大厦10楼</t>
    <phoneticPr fontId="1" type="noConversion"/>
  </si>
  <si>
    <t>康宗欣</t>
    <phoneticPr fontId="1" type="noConversion"/>
  </si>
  <si>
    <t>保险</t>
    <phoneticPr fontId="1" type="noConversion"/>
  </si>
  <si>
    <t>021-60453088-75012</t>
    <phoneticPr fontId="1" type="noConversion"/>
  </si>
  <si>
    <t>kangzongxin@sinatay.com</t>
    <phoneticPr fontId="1" type="noConversion"/>
  </si>
  <si>
    <t>浦东新区世纪大道1528号陆家嘴基金大厦10楼</t>
    <phoneticPr fontId="1" type="noConversion"/>
  </si>
  <si>
    <t>李建伟</t>
    <phoneticPr fontId="1" type="noConversion"/>
  </si>
  <si>
    <t>蔺宏宇</t>
    <phoneticPr fontId="1" type="noConversion"/>
  </si>
  <si>
    <t>宏宇</t>
    <phoneticPr fontId="1" type="noConversion"/>
  </si>
  <si>
    <t>宏宇</t>
    <phoneticPr fontId="1" type="noConversion"/>
  </si>
  <si>
    <t>男</t>
    <phoneticPr fontId="1" type="noConversion"/>
  </si>
  <si>
    <t>信泰人寿</t>
    <phoneticPr fontId="1" type="noConversion"/>
  </si>
  <si>
    <t>上海</t>
    <phoneticPr fontId="1" type="noConversion"/>
  </si>
  <si>
    <t>国道资产</t>
    <phoneticPr fontId="1" type="noConversion"/>
  </si>
  <si>
    <t>国道资产</t>
    <phoneticPr fontId="1" type="noConversion"/>
  </si>
  <si>
    <t>量化投资部</t>
    <phoneticPr fontId="1" type="noConversion"/>
  </si>
  <si>
    <t>投资经理</t>
    <phoneticPr fontId="1" type="noConversion"/>
  </si>
  <si>
    <t>021-60758582</t>
    <phoneticPr fontId="1" type="noConversion"/>
  </si>
  <si>
    <t>李建伟</t>
    <phoneticPr fontId="1" type="noConversion"/>
  </si>
  <si>
    <t>王连平</t>
    <phoneticPr fontId="1" type="noConversion"/>
  </si>
  <si>
    <t>王总</t>
    <phoneticPr fontId="1" type="noConversion"/>
  </si>
  <si>
    <t>资产管理中心</t>
    <phoneticPr fontId="1" type="noConversion"/>
  </si>
  <si>
    <t>量化总监</t>
    <phoneticPr fontId="1" type="noConversion"/>
  </si>
  <si>
    <t>021-60451576</t>
    <phoneticPr fontId="1" type="noConversion"/>
  </si>
  <si>
    <t xml:space="preserve"> </t>
    <phoneticPr fontId="1" type="noConversion"/>
  </si>
  <si>
    <t>李建伟</t>
    <phoneticPr fontId="1" type="noConversion"/>
  </si>
  <si>
    <t>吴伟</t>
    <phoneticPr fontId="1" type="noConversion"/>
  </si>
  <si>
    <t>吴博士</t>
    <phoneticPr fontId="1" type="noConversion"/>
  </si>
  <si>
    <t>吴博士</t>
    <phoneticPr fontId="1" type="noConversion"/>
  </si>
  <si>
    <t>男</t>
    <phoneticPr fontId="1" type="noConversion"/>
  </si>
  <si>
    <t>信泰人寿</t>
    <phoneticPr fontId="1" type="noConversion"/>
  </si>
  <si>
    <t>保险</t>
    <phoneticPr fontId="1" type="noConversion"/>
  </si>
  <si>
    <t>上海</t>
    <phoneticPr fontId="1" type="noConversion"/>
  </si>
  <si>
    <t>资产管理中心</t>
    <phoneticPr fontId="1" type="noConversion"/>
  </si>
  <si>
    <t>021-60453088-75561</t>
    <phoneticPr fontId="1" type="noConversion"/>
  </si>
  <si>
    <t>wuwei001@sinatay.com</t>
    <phoneticPr fontId="1" type="noConversion"/>
  </si>
  <si>
    <t>郑轶</t>
    <phoneticPr fontId="1" type="noConversion"/>
  </si>
  <si>
    <t>仇海南</t>
    <phoneticPr fontId="1" type="noConversion"/>
  </si>
  <si>
    <t>海南</t>
    <phoneticPr fontId="1" type="noConversion"/>
  </si>
  <si>
    <t>021-38619871</t>
    <phoneticPr fontId="1" type="noConversion"/>
  </si>
  <si>
    <t>食品饮料、农林牧渔，券商联系人</t>
    <phoneticPr fontId="1" type="noConversion"/>
  </si>
  <si>
    <t>浦东新区银城路9号农银大厦51层</t>
    <phoneticPr fontId="1" type="noConversion"/>
  </si>
  <si>
    <t>陈智男</t>
    <phoneticPr fontId="1" type="noConversion"/>
  </si>
  <si>
    <t>债券</t>
    <phoneticPr fontId="1" type="noConversion"/>
  </si>
  <si>
    <t>010-82828899-88798</t>
    <phoneticPr fontId="1" type="noConversion"/>
  </si>
  <si>
    <t>chenznz@abchinalife.com</t>
    <phoneticPr fontId="1" type="noConversion"/>
  </si>
  <si>
    <t>海淀区苏州街3号大恒科技大厦17层</t>
    <phoneticPr fontId="1" type="noConversion"/>
  </si>
  <si>
    <t>马亚伟</t>
    <phoneticPr fontId="1" type="noConversion"/>
  </si>
  <si>
    <t>010-82828899-88572</t>
    <phoneticPr fontId="1" type="noConversion"/>
  </si>
  <si>
    <t>mayw@abchinalife.com</t>
    <phoneticPr fontId="1" type="noConversion"/>
  </si>
  <si>
    <t>唐总</t>
    <phoneticPr fontId="1" type="noConversion"/>
  </si>
  <si>
    <t>农银人寿</t>
    <phoneticPr fontId="1" type="noConversion"/>
  </si>
  <si>
    <t>王雪平</t>
    <phoneticPr fontId="1" type="noConversion"/>
  </si>
  <si>
    <t>权益总监</t>
    <phoneticPr fontId="1" type="noConversion"/>
  </si>
  <si>
    <t>010-68052325</t>
    <phoneticPr fontId="1" type="noConversion"/>
  </si>
  <si>
    <t>wangxueping@greatlife.cn</t>
    <phoneticPr fontId="1" type="noConversion"/>
  </si>
  <si>
    <t>肖总</t>
    <phoneticPr fontId="1" type="noConversion"/>
  </si>
  <si>
    <t>余仲琪</t>
    <phoneticPr fontId="1" type="noConversion"/>
  </si>
  <si>
    <t>男</t>
    <phoneticPr fontId="1" type="noConversion"/>
  </si>
  <si>
    <t>保险</t>
    <phoneticPr fontId="1" type="noConversion"/>
  </si>
  <si>
    <t>债券</t>
    <phoneticPr fontId="1" type="noConversion"/>
  </si>
  <si>
    <t>010-82828899-88621</t>
    <phoneticPr fontId="1" type="noConversion"/>
  </si>
  <si>
    <t>yuzq@abchinalife.com</t>
    <phoneticPr fontId="1" type="noConversion"/>
  </si>
  <si>
    <t>海淀区苏州街3号大恒科技大厦17层</t>
    <phoneticPr fontId="1" type="noConversion"/>
  </si>
  <si>
    <t>金工、钢铁</t>
    <phoneticPr fontId="1" type="noConversion"/>
  </si>
  <si>
    <t>姜思达</t>
    <phoneticPr fontId="1" type="noConversion"/>
  </si>
  <si>
    <t>sidajiang@gmail.com</t>
    <phoneticPr fontId="1" type="noConversion"/>
  </si>
  <si>
    <t>闫兢</t>
    <phoneticPr fontId="8" type="noConversion"/>
  </si>
  <si>
    <t>固定收益部</t>
    <phoneticPr fontId="8" type="noConversion"/>
  </si>
  <si>
    <t>杨岿</t>
    <phoneticPr fontId="1" type="noConversion"/>
  </si>
  <si>
    <t>产品和市场</t>
    <phoneticPr fontId="1" type="noConversion"/>
  </si>
  <si>
    <t>020-83936666-8612</t>
    <phoneticPr fontId="1" type="noConversion"/>
  </si>
  <si>
    <t>yangk@gffunds.com.cn</t>
    <phoneticPr fontId="1" type="noConversion"/>
  </si>
  <si>
    <t>张博士</t>
    <phoneticPr fontId="1" type="noConversion"/>
  </si>
  <si>
    <t>博士</t>
    <phoneticPr fontId="1" type="noConversion"/>
  </si>
  <si>
    <t>茅总</t>
    <phoneticPr fontId="1" type="noConversion"/>
  </si>
  <si>
    <t>华安基金</t>
    <phoneticPr fontId="1" type="noConversion"/>
  </si>
  <si>
    <t>021-38969682</t>
    <phoneticPr fontId="1" type="noConversion"/>
  </si>
  <si>
    <t>maoliqun@huaan.com.cn</t>
    <phoneticPr fontId="1" type="noConversion"/>
  </si>
  <si>
    <t>南开大学，嘉实基金</t>
    <phoneticPr fontId="1" type="noConversion"/>
  </si>
  <si>
    <t>虹口区公平路18号8号楼嘉昱大厦18层</t>
    <phoneticPr fontId="1" type="noConversion"/>
  </si>
  <si>
    <t>华鑫资管</t>
    <phoneticPr fontId="1" type="noConversion"/>
  </si>
  <si>
    <t>开总</t>
    <phoneticPr fontId="1" type="noConversion"/>
  </si>
  <si>
    <t>UBS美国</t>
    <phoneticPr fontId="1" type="noConversion"/>
  </si>
  <si>
    <t>yeaixi@gmail.com</t>
    <phoneticPr fontId="1" type="noConversion"/>
  </si>
  <si>
    <t>中国人保</t>
    <phoneticPr fontId="8" type="noConversion"/>
  </si>
  <si>
    <t>北大德语系</t>
    <phoneticPr fontId="1" type="noConversion"/>
  </si>
  <si>
    <t>guoshouyi012370@gtjas.com</t>
    <phoneticPr fontId="1" type="noConversion"/>
  </si>
  <si>
    <t>刘伟</t>
    <phoneticPr fontId="1" type="noConversion"/>
  </si>
  <si>
    <t>021-38675813</t>
    <phoneticPr fontId="1" type="noConversion"/>
  </si>
  <si>
    <t>liuwei012608@gtjas.com</t>
    <phoneticPr fontId="1" type="noConversion"/>
  </si>
  <si>
    <t xml:space="preserve"> </t>
    <phoneticPr fontId="1" type="noConversion"/>
  </si>
  <si>
    <t>李建伟</t>
    <phoneticPr fontId="1" type="noConversion"/>
  </si>
  <si>
    <t>中国太保</t>
    <phoneticPr fontId="8" type="noConversion"/>
  </si>
  <si>
    <t>量化投资部</t>
    <phoneticPr fontId="1" type="noConversion"/>
  </si>
  <si>
    <t>021-68659999-6216</t>
    <phoneticPr fontId="1" type="noConversion"/>
  </si>
  <si>
    <t>申万自营</t>
    <phoneticPr fontId="1" type="noConversion"/>
  </si>
  <si>
    <t>姚总</t>
    <phoneticPr fontId="1" type="noConversion"/>
  </si>
  <si>
    <t>021-38676856</t>
    <phoneticPr fontId="1" type="noConversion"/>
  </si>
  <si>
    <t>yaojunmin@gtjas.com</t>
    <phoneticPr fontId="1" type="noConversion"/>
  </si>
  <si>
    <t>长江养老</t>
    <phoneticPr fontId="1" type="noConversion"/>
  </si>
  <si>
    <t>021-38606877</t>
    <phoneticPr fontId="1" type="noConversion"/>
  </si>
  <si>
    <t>FRM</t>
    <phoneticPr fontId="1" type="noConversion"/>
  </si>
  <si>
    <t>李建伟</t>
    <phoneticPr fontId="1" type="noConversion"/>
  </si>
  <si>
    <t>童卓</t>
    <phoneticPr fontId="1" type="noConversion"/>
  </si>
  <si>
    <t>021-63325888</t>
    <phoneticPr fontId="1" type="noConversion"/>
  </si>
  <si>
    <t>tzhtony@126.com</t>
    <phoneticPr fontId="1" type="noConversion"/>
  </si>
  <si>
    <t>杨云辉</t>
    <phoneticPr fontId="1" type="noConversion"/>
  </si>
  <si>
    <t>产品设计部</t>
    <phoneticPr fontId="1" type="noConversion"/>
  </si>
  <si>
    <t>浦东新区浦东南路588号浦发大厦7楼</t>
    <phoneticPr fontId="1" type="noConversion"/>
  </si>
  <si>
    <t xml:space="preserve">CFA </t>
    <phoneticPr fontId="1" type="noConversion"/>
  </si>
  <si>
    <t>南汇区新闸路1508号静安国际广场19楼</t>
    <phoneticPr fontId="1" type="noConversion"/>
  </si>
  <si>
    <t>基助</t>
    <phoneticPr fontId="1" type="noConversion"/>
  </si>
  <si>
    <t>西城区丰汇园11号楼丰汇时代大厦南翼8楼</t>
    <phoneticPr fontId="1" type="noConversion"/>
  </si>
  <si>
    <t>证券投资部</t>
    <phoneticPr fontId="1" type="noConversion"/>
  </si>
  <si>
    <t>陈处长</t>
    <phoneticPr fontId="1" type="noConversion"/>
  </si>
  <si>
    <t>陈处长</t>
    <phoneticPr fontId="1" type="noConversion"/>
  </si>
  <si>
    <t>西城区丰汇园11号楼丰汇时代大厦南翼8楼</t>
    <phoneticPr fontId="1" type="noConversion"/>
  </si>
  <si>
    <t>春霞</t>
    <phoneticPr fontId="1" type="noConversion"/>
  </si>
  <si>
    <t>实业投资部</t>
    <phoneticPr fontId="1" type="noConversion"/>
  </si>
  <si>
    <t>高处长</t>
    <phoneticPr fontId="1" type="noConversion"/>
  </si>
  <si>
    <t>证券投资部</t>
    <phoneticPr fontId="1" type="noConversion"/>
  </si>
  <si>
    <t>韩处长</t>
    <phoneticPr fontId="1" type="noConversion"/>
  </si>
  <si>
    <t>侯博士</t>
    <phoneticPr fontId="1" type="noConversion"/>
  </si>
  <si>
    <t>贾处长</t>
    <phoneticPr fontId="1" type="noConversion"/>
  </si>
  <si>
    <t>姜处长</t>
    <phoneticPr fontId="1" type="noConversion"/>
  </si>
  <si>
    <t>华安</t>
    <phoneticPr fontId="1" type="noConversion"/>
  </si>
  <si>
    <t>基金</t>
    <phoneticPr fontId="1" type="noConversion"/>
  </si>
  <si>
    <t>规划研究部</t>
    <phoneticPr fontId="1" type="noConversion"/>
  </si>
  <si>
    <t>李钧</t>
    <phoneticPr fontId="1" type="noConversion"/>
  </si>
  <si>
    <t>李处长</t>
    <phoneticPr fontId="1" type="noConversion"/>
  </si>
  <si>
    <t>刘处长</t>
    <phoneticPr fontId="1" type="noConversion"/>
  </si>
  <si>
    <t>安平</t>
    <phoneticPr fontId="1" type="noConversion"/>
  </si>
  <si>
    <t>西城区丰汇园11号楼丰汇时代大厦南翼8楼</t>
    <phoneticPr fontId="1" type="noConversion"/>
  </si>
  <si>
    <t>证券投资部</t>
    <phoneticPr fontId="1" type="noConversion"/>
  </si>
  <si>
    <t>西城区丰汇园11号楼丰汇时代大厦南翼8楼</t>
    <phoneticPr fontId="1" type="noConversion"/>
  </si>
  <si>
    <t>实业投资部</t>
    <phoneticPr fontId="1" type="noConversion"/>
  </si>
  <si>
    <t>境外投资部</t>
    <phoneticPr fontId="1" type="noConversion"/>
  </si>
  <si>
    <t>王主任</t>
    <phoneticPr fontId="1" type="noConversion"/>
  </si>
  <si>
    <t>王晓颖</t>
    <phoneticPr fontId="1" type="noConversion"/>
  </si>
  <si>
    <t>规划研究部</t>
    <phoneticPr fontId="1" type="noConversion"/>
  </si>
  <si>
    <t>启芳</t>
    <phoneticPr fontId="1" type="noConversion"/>
  </si>
  <si>
    <t>双成</t>
    <phoneticPr fontId="1" type="noConversion"/>
  </si>
  <si>
    <t>武主任</t>
    <phoneticPr fontId="1" type="noConversion"/>
  </si>
  <si>
    <t>邢主任</t>
    <phoneticPr fontId="1" type="noConversion"/>
  </si>
  <si>
    <t>绩效评估处</t>
    <phoneticPr fontId="1" type="noConversion"/>
  </si>
  <si>
    <t>李建伟</t>
    <phoneticPr fontId="1" type="noConversion"/>
  </si>
  <si>
    <t>詹主任</t>
    <phoneticPr fontId="1" type="noConversion"/>
  </si>
  <si>
    <t>证券投资部</t>
    <phoneticPr fontId="1" type="noConversion"/>
  </si>
  <si>
    <t>张处长</t>
    <phoneticPr fontId="1" type="noConversion"/>
  </si>
  <si>
    <t>力扬</t>
    <phoneticPr fontId="1" type="noConversion"/>
  </si>
  <si>
    <t>021-20333908</t>
    <phoneticPr fontId="1" type="noConversion"/>
  </si>
  <si>
    <t>CIIA</t>
    <phoneticPr fontId="1" type="noConversion"/>
  </si>
  <si>
    <t>Janus</t>
    <phoneticPr fontId="1" type="noConversion"/>
  </si>
  <si>
    <t>孟玥</t>
    <phoneticPr fontId="1" type="noConversion"/>
  </si>
  <si>
    <t>华泰联合</t>
    <phoneticPr fontId="1" type="noConversion"/>
  </si>
  <si>
    <t>荣琪</t>
    <phoneticPr fontId="1" type="noConversion"/>
  </si>
  <si>
    <t>010-66220377</t>
    <phoneticPr fontId="1" type="noConversion"/>
  </si>
  <si>
    <t>wwxjx@163.com</t>
    <phoneticPr fontId="1" type="noConversion"/>
  </si>
  <si>
    <t>徐博士</t>
    <phoneticPr fontId="1" type="noConversion"/>
  </si>
  <si>
    <t>xuwz@longone.com.cn</t>
    <phoneticPr fontId="1" type="noConversion"/>
  </si>
  <si>
    <t>祝文骏</t>
    <phoneticPr fontId="1" type="noConversion"/>
  </si>
  <si>
    <t>祝博士</t>
    <phoneticPr fontId="1" type="noConversion"/>
  </si>
  <si>
    <t>zhuwj@longone.com.cn</t>
    <phoneticPr fontId="1" type="noConversion"/>
  </si>
  <si>
    <t>yyg8719@htsec.com</t>
    <phoneticPr fontId="1" type="noConversion"/>
  </si>
  <si>
    <t>CFA，FRM</t>
    <phoneticPr fontId="1" type="noConversion"/>
  </si>
  <si>
    <t>李总</t>
    <phoneticPr fontId="1" type="noConversion"/>
  </si>
  <si>
    <t>010-83571833</t>
    <phoneticPr fontId="1" type="noConversion"/>
  </si>
  <si>
    <t>西城区月坛北街2号月坛大厦6层</t>
    <phoneticPr fontId="1" type="noConversion"/>
  </si>
  <si>
    <t>中华保险</t>
    <phoneticPr fontId="1" type="noConversion"/>
  </si>
  <si>
    <t xml:space="preserve">010-83061041   </t>
    <phoneticPr fontId="1" type="noConversion"/>
  </si>
  <si>
    <t>linphaaa@sina.com</t>
    <phoneticPr fontId="1" type="noConversion"/>
  </si>
  <si>
    <r>
      <rPr>
        <sz val="12"/>
        <color rgb="FF000000"/>
        <rFont val="华文细黑"/>
        <family val="3"/>
        <charset val="134"/>
      </rPr>
      <t>西城区丰盛胡同20号丰铭国际大厦B座10层西侧（100032）</t>
    </r>
    <phoneticPr fontId="1" type="noConversion"/>
  </si>
  <si>
    <t>海淀区中关村南大街1号友谊宾馆怡宾楼40101室</t>
    <phoneticPr fontId="1" type="noConversion"/>
  </si>
  <si>
    <t>量化组</t>
    <phoneticPr fontId="1" type="noConversion"/>
  </si>
  <si>
    <t>林钢</t>
    <phoneticPr fontId="1" type="noConversion"/>
  </si>
  <si>
    <t>香港</t>
    <phoneticPr fontId="1" type="noConversion"/>
  </si>
  <si>
    <t>权益衍生品部</t>
    <phoneticPr fontId="1" type="noConversion"/>
  </si>
  <si>
    <t>gary.g.lin@htisec.com</t>
    <phoneticPr fontId="1" type="noConversion"/>
  </si>
  <si>
    <t>中环德辅道189号李宝椿大厦23层</t>
    <phoneticPr fontId="1" type="noConversion"/>
  </si>
  <si>
    <t>周春泉</t>
    <phoneticPr fontId="1" type="noConversion"/>
  </si>
  <si>
    <t>周博士</t>
    <phoneticPr fontId="1" type="noConversion"/>
  </si>
  <si>
    <t>0852-28012536</t>
    <phoneticPr fontId="1" type="noConversion"/>
  </si>
  <si>
    <t>cq.zhou@htisec.com</t>
    <phoneticPr fontId="1" type="noConversion"/>
  </si>
  <si>
    <t>liangfutao@126.com</t>
    <phoneticPr fontId="1" type="noConversion"/>
  </si>
  <si>
    <t>浦东新区浦东南路588号浦发大厦29楼</t>
    <phoneticPr fontId="1" type="noConversion"/>
  </si>
  <si>
    <t>国海证券，信达澳银</t>
    <phoneticPr fontId="1" type="noConversion"/>
  </si>
  <si>
    <t>西城区金融大街丙17号北京银行大厦7层</t>
    <phoneticPr fontId="1" type="noConversion"/>
  </si>
  <si>
    <t>赵总</t>
    <phoneticPr fontId="1" type="noConversion"/>
  </si>
  <si>
    <t>北京分公司</t>
    <phoneticPr fontId="1" type="noConversion"/>
  </si>
  <si>
    <t>Ivy</t>
    <phoneticPr fontId="1" type="noConversion"/>
  </si>
  <si>
    <t>朝阳区安立路30号北京信托大厦B座106室</t>
    <phoneticPr fontId="1" type="noConversion"/>
  </si>
  <si>
    <t>赵志源</t>
    <phoneticPr fontId="1" type="noConversion"/>
  </si>
  <si>
    <t>010-66583291</t>
    <phoneticPr fontId="1" type="noConversion"/>
  </si>
  <si>
    <t>zhao.zhiyuan@icbccs.com.cn</t>
    <phoneticPr fontId="1" type="noConversion"/>
  </si>
  <si>
    <t>汪玮</t>
    <phoneticPr fontId="1" type="noConversion"/>
  </si>
  <si>
    <t>010-66583021</t>
    <phoneticPr fontId="1" type="noConversion"/>
  </si>
  <si>
    <t>张娣</t>
    <phoneticPr fontId="1" type="noConversion"/>
  </si>
  <si>
    <t>010-66583204</t>
    <phoneticPr fontId="1" type="noConversion"/>
  </si>
  <si>
    <t>对冲基金投资总监</t>
    <phoneticPr fontId="1" type="noConversion"/>
  </si>
  <si>
    <t>james_xu8@163.com</t>
    <phoneticPr fontId="1" type="noConversion"/>
  </si>
  <si>
    <t>021-68878556</t>
    <phoneticPr fontId="1" type="noConversion"/>
  </si>
  <si>
    <t>frank.xia@shmti.com</t>
    <phoneticPr fontId="1" type="noConversion"/>
  </si>
  <si>
    <t>浦东新区花园石桥路33号花旗银行大厦801A</t>
    <phoneticPr fontId="1" type="noConversion"/>
  </si>
  <si>
    <t>010-52047110</t>
    <phoneticPr fontId="1" type="noConversion"/>
  </si>
  <si>
    <t>0755-22381898</t>
    <phoneticPr fontId="1" type="noConversion"/>
  </si>
  <si>
    <t>lihw@invescogreatwall.com</t>
    <phoneticPr fontId="1" type="noConversion"/>
  </si>
  <si>
    <t>密歇根，BGI</t>
    <phoneticPr fontId="1" type="noConversion"/>
  </si>
  <si>
    <t>军义</t>
    <phoneticPr fontId="1" type="noConversion"/>
  </si>
  <si>
    <t>010-52047116</t>
    <phoneticPr fontId="1" type="noConversion"/>
  </si>
  <si>
    <t>王长松</t>
    <phoneticPr fontId="1" type="noConversion"/>
  </si>
  <si>
    <t>长松</t>
    <phoneticPr fontId="1" type="noConversion"/>
  </si>
  <si>
    <t>010-52047188</t>
    <phoneticPr fontId="1" type="noConversion"/>
  </si>
  <si>
    <t>010-58289759</t>
    <phoneticPr fontId="1" type="noConversion"/>
  </si>
  <si>
    <t>beckyttl@gmail.com</t>
    <phoneticPr fontId="1" type="noConversion"/>
  </si>
  <si>
    <t>俞总</t>
    <phoneticPr fontId="1" type="noConversion"/>
  </si>
  <si>
    <t>中邮基金</t>
    <phoneticPr fontId="8" type="noConversion"/>
  </si>
  <si>
    <t>010-58280458</t>
    <phoneticPr fontId="1" type="noConversion"/>
  </si>
  <si>
    <t>025-83290671</t>
    <phoneticPr fontId="1" type="noConversion"/>
  </si>
  <si>
    <t>jingbing@mail.htsc.com.cn</t>
    <phoneticPr fontId="1" type="noConversion"/>
  </si>
  <si>
    <t>南京市中山东路90号华泰证券大厦邮编210002</t>
    <phoneticPr fontId="1" type="noConversion"/>
  </si>
  <si>
    <t>minyunan@mail.htsc.com.cn</t>
    <phoneticPr fontId="1" type="noConversion"/>
  </si>
  <si>
    <t>越昊</t>
    <phoneticPr fontId="1" type="noConversion"/>
  </si>
  <si>
    <t>025-51863264</t>
    <phoneticPr fontId="1" type="noConversion"/>
  </si>
  <si>
    <t>021-20361530</t>
    <phoneticPr fontId="1" type="noConversion"/>
  </si>
  <si>
    <t>021-33074700-8250</t>
    <phoneticPr fontId="1" type="noConversion"/>
  </si>
  <si>
    <t>zhaodanian@epf.com.cn</t>
    <phoneticPr fontId="1" type="noConversion"/>
  </si>
  <si>
    <t>litf@ghzq.com.cn</t>
    <phoneticPr fontId="1" type="noConversion"/>
  </si>
  <si>
    <t>石武斌</t>
    <phoneticPr fontId="1" type="noConversion"/>
  </si>
  <si>
    <t>武斌</t>
    <phoneticPr fontId="1" type="noConversion"/>
  </si>
  <si>
    <t>0755-23980795</t>
    <phoneticPr fontId="1" type="noConversion"/>
  </si>
  <si>
    <t>0755-23982092</t>
    <phoneticPr fontId="1" type="noConversion"/>
  </si>
  <si>
    <t>huangxk@zszq.com</t>
    <phoneticPr fontId="1" type="noConversion"/>
  </si>
  <si>
    <t>王凌云</t>
    <phoneticPr fontId="1" type="noConversion"/>
  </si>
  <si>
    <t>010-88066157</t>
    <phoneticPr fontId="1" type="noConversion"/>
  </si>
  <si>
    <t>wangly@chinaamc.com</t>
    <phoneticPr fontId="1" type="noConversion"/>
  </si>
  <si>
    <t>陈曦1</t>
    <phoneticPr fontId="1" type="noConversion"/>
  </si>
  <si>
    <t>Guangxin.Gao@slebam.com</t>
    <phoneticPr fontId="1" type="noConversion"/>
  </si>
  <si>
    <t>010-63105556-517</t>
    <phoneticPr fontId="1" type="noConversion"/>
  </si>
  <si>
    <t>金工</t>
    <phoneticPr fontId="1" type="noConversion"/>
  </si>
  <si>
    <t>010-57570097</t>
    <phoneticPr fontId="1" type="noConversion"/>
  </si>
  <si>
    <t>明晖</t>
    <phoneticPr fontId="1" type="noConversion"/>
  </si>
  <si>
    <t>010-66295865</t>
    <phoneticPr fontId="1" type="noConversion"/>
  </si>
  <si>
    <t>yangzx@clamc.com</t>
    <phoneticPr fontId="1" type="noConversion"/>
  </si>
  <si>
    <t>zhangtao@jsfund.cn</t>
    <phoneticPr fontId="1" type="noConversion"/>
  </si>
  <si>
    <t>券商联系人，研究员</t>
    <phoneticPr fontId="1" type="noConversion"/>
  </si>
  <si>
    <t>010-84299268</t>
    <phoneticPr fontId="1" type="noConversion"/>
  </si>
  <si>
    <t>xuechan.ji@juniorchina.com</t>
    <phoneticPr fontId="1" type="noConversion"/>
  </si>
  <si>
    <t>朝阳区太阳宫中路12号北京太阳宫大厦803室（100028）</t>
    <phoneticPr fontId="1" type="noConversion"/>
  </si>
  <si>
    <t>010-84299279</t>
    <phoneticPr fontId="1" type="noConversion"/>
  </si>
  <si>
    <t>魏孛</t>
    <phoneticPr fontId="1" type="noConversion"/>
  </si>
  <si>
    <t>魏博士</t>
    <phoneticPr fontId="1" type="noConversion"/>
  </si>
  <si>
    <t>bei.wei@juniorchina.com</t>
    <phoneticPr fontId="1" type="noConversion"/>
  </si>
  <si>
    <t>北大数学，香港大学</t>
    <phoneticPr fontId="1" type="noConversion"/>
  </si>
  <si>
    <t>韩建东</t>
    <phoneticPr fontId="1" type="noConversion"/>
  </si>
  <si>
    <t>hjdong@vip.sina.com</t>
    <phoneticPr fontId="1" type="noConversion"/>
  </si>
  <si>
    <t>北京大学，大成基金，东方基金</t>
    <phoneticPr fontId="1" type="noConversion"/>
  </si>
  <si>
    <t>东城区东安门大街55号王府世纪大厦612室</t>
    <phoneticPr fontId="1" type="noConversion"/>
  </si>
  <si>
    <t>洪仔全</t>
    <phoneticPr fontId="1" type="noConversion"/>
  </si>
  <si>
    <t>洪总</t>
    <phoneticPr fontId="1" type="noConversion"/>
  </si>
  <si>
    <t>产品组</t>
    <phoneticPr fontId="1" type="noConversion"/>
  </si>
  <si>
    <t>010-88566576</t>
    <phoneticPr fontId="1" type="noConversion"/>
  </si>
  <si>
    <t>宫雪</t>
    <phoneticPr fontId="1" type="noConversion"/>
  </si>
  <si>
    <t>宫博士</t>
    <phoneticPr fontId="1" type="noConversion"/>
  </si>
  <si>
    <t>产品金工部</t>
    <phoneticPr fontId="4" type="noConversion"/>
  </si>
  <si>
    <t>姚加红</t>
    <phoneticPr fontId="1" type="noConversion"/>
  </si>
  <si>
    <t>信息技术部</t>
    <phoneticPr fontId="4" type="noConversion"/>
  </si>
  <si>
    <t>技术总监</t>
    <phoneticPr fontId="1" type="noConversion"/>
  </si>
  <si>
    <t>010-88005880</t>
    <phoneticPr fontId="1" type="noConversion"/>
  </si>
  <si>
    <t>奥林</t>
    <phoneticPr fontId="1" type="noConversion"/>
  </si>
  <si>
    <t>010-59949561</t>
    <phoneticPr fontId="1" type="noConversion"/>
  </si>
  <si>
    <t>chenal001@ulic.com.cn</t>
    <phoneticPr fontId="1" type="noConversion"/>
  </si>
  <si>
    <t>Ray</t>
    <phoneticPr fontId="1" type="noConversion"/>
  </si>
  <si>
    <t>吕辉</t>
    <phoneticPr fontId="1" type="noConversion"/>
  </si>
  <si>
    <t>010-59949616</t>
    <phoneticPr fontId="1" type="noConversion"/>
  </si>
  <si>
    <t>wuchu@ulic.com.cn</t>
    <phoneticPr fontId="1" type="noConversion"/>
  </si>
  <si>
    <t>010-60836659</t>
    <phoneticPr fontId="1" type="noConversion"/>
  </si>
  <si>
    <t>010-60838119</t>
    <phoneticPr fontId="1" type="noConversion"/>
  </si>
  <si>
    <t>贾总</t>
    <phoneticPr fontId="1" type="noConversion"/>
  </si>
  <si>
    <t>北大化学系，源乐晟</t>
    <phoneticPr fontId="1" type="noConversion"/>
  </si>
  <si>
    <t>北大物理系，源乐晟</t>
    <phoneticPr fontId="1" type="noConversion"/>
  </si>
  <si>
    <t>姜总</t>
    <phoneticPr fontId="1" type="noConversion"/>
  </si>
  <si>
    <t>010-85003530</t>
    <phoneticPr fontId="1" type="noConversion"/>
  </si>
  <si>
    <t>华西证券，财通基金</t>
    <phoneticPr fontId="1" type="noConversion"/>
  </si>
  <si>
    <t>东城区建国门内大街28号民生金融中心A座7楼</t>
    <phoneticPr fontId="1" type="noConversion"/>
  </si>
  <si>
    <t>李向斐</t>
    <phoneticPr fontId="1" type="noConversion"/>
  </si>
  <si>
    <t>嘉实基金</t>
    <phoneticPr fontId="4" type="noConversion"/>
  </si>
  <si>
    <t>基金</t>
    <phoneticPr fontId="4" type="noConversion"/>
  </si>
  <si>
    <t>嘉实资本</t>
    <phoneticPr fontId="4" type="noConversion"/>
  </si>
  <si>
    <t>行业</t>
    <phoneticPr fontId="1" type="noConversion"/>
  </si>
  <si>
    <t>010-85097072</t>
    <phoneticPr fontId="4" type="noConversion"/>
  </si>
  <si>
    <t>lixf@harvestcm.com</t>
    <phoneticPr fontId="4" type="noConversion"/>
  </si>
  <si>
    <t>东城区建国门北大街8号华润大厦8层</t>
    <phoneticPr fontId="4" type="noConversion"/>
  </si>
  <si>
    <t>于鸿</t>
    <phoneticPr fontId="1" type="noConversion"/>
  </si>
  <si>
    <t>于总</t>
    <phoneticPr fontId="1" type="noConversion"/>
  </si>
  <si>
    <t>010-85003525</t>
    <phoneticPr fontId="1" type="noConversion"/>
  </si>
  <si>
    <t>John</t>
    <phoneticPr fontId="1" type="noConversion"/>
  </si>
  <si>
    <t>010-85003519</t>
    <phoneticPr fontId="1" type="noConversion"/>
  </si>
  <si>
    <t>CQF</t>
    <phoneticPr fontId="1" type="noConversion"/>
  </si>
  <si>
    <t>北京师范大学数学系，国泰君安，嘉实基金</t>
    <phoneticPr fontId="1" type="noConversion"/>
  </si>
  <si>
    <t>凌鹏</t>
    <phoneticPr fontId="1" type="noConversion"/>
  </si>
  <si>
    <t>凌总</t>
    <phoneticPr fontId="1" type="noConversion"/>
  </si>
  <si>
    <t>研究副总监，专户副总监</t>
    <phoneticPr fontId="1" type="noConversion"/>
  </si>
  <si>
    <t>021-50509888-8642</t>
    <phoneticPr fontId="1" type="noConversion"/>
  </si>
  <si>
    <t>lingpeng@scfund.com.cn</t>
    <phoneticPr fontId="1" type="noConversion"/>
  </si>
  <si>
    <t>刘宁晖</t>
    <phoneticPr fontId="1" type="noConversion"/>
  </si>
  <si>
    <t>另类业务线</t>
    <phoneticPr fontId="1" type="noConversion"/>
  </si>
  <si>
    <t>ED</t>
    <phoneticPr fontId="1" type="noConversion"/>
  </si>
  <si>
    <t>010-60837218</t>
    <phoneticPr fontId="1" type="noConversion"/>
  </si>
  <si>
    <t>nliu02@yahoo.com</t>
    <phoneticPr fontId="1" type="noConversion"/>
  </si>
  <si>
    <t>朝阳区亮马桥路48号中信证券大厦20层</t>
    <phoneticPr fontId="1" type="noConversion"/>
  </si>
  <si>
    <t>SA</t>
    <phoneticPr fontId="1" type="noConversion"/>
  </si>
  <si>
    <t>010-60838964</t>
    <phoneticPr fontId="1" type="noConversion"/>
  </si>
  <si>
    <t>liurui@citics.com</t>
    <phoneticPr fontId="1" type="noConversion"/>
  </si>
  <si>
    <t>021-61870999-8606</t>
    <phoneticPr fontId="1" type="noConversion"/>
  </si>
  <si>
    <t>qji@fadfunds.com</t>
    <phoneticPr fontId="1" type="noConversion"/>
  </si>
  <si>
    <t xml:space="preserve">jiqing0422@163.com
</t>
    <phoneticPr fontId="1" type="noConversion"/>
  </si>
  <si>
    <t>010-88085285</t>
    <phoneticPr fontId="1" type="noConversion"/>
  </si>
  <si>
    <t>gaochongnan@hysec.com</t>
    <phoneticPr fontId="1" type="noConversion"/>
  </si>
  <si>
    <t>西城区太平桥大街19号宏源证券6层</t>
    <phoneticPr fontId="1" type="noConversion"/>
  </si>
  <si>
    <t>王炜</t>
    <phoneticPr fontId="1" type="noConversion"/>
  </si>
  <si>
    <t>010-88085569</t>
    <phoneticPr fontId="1" type="noConversion"/>
  </si>
  <si>
    <t>wangwei3@hysec.com</t>
    <phoneticPr fontId="1" type="noConversion"/>
  </si>
  <si>
    <t>魏连莹</t>
    <phoneticPr fontId="1" type="noConversion"/>
  </si>
  <si>
    <t>010-88085567</t>
    <phoneticPr fontId="1" type="noConversion"/>
  </si>
  <si>
    <t>玉川</t>
    <phoneticPr fontId="1" type="noConversion"/>
  </si>
  <si>
    <t>zhangyuchuan@hysec.com</t>
    <phoneticPr fontId="1" type="noConversion"/>
  </si>
  <si>
    <t>010-88085574</t>
    <phoneticPr fontId="1" type="noConversion"/>
  </si>
  <si>
    <t>zhangzhihong1@hysec.com</t>
    <phoneticPr fontId="1" type="noConversion"/>
  </si>
  <si>
    <t>李响</t>
    <phoneticPr fontId="1" type="noConversion"/>
  </si>
  <si>
    <t>021-61055460</t>
    <phoneticPr fontId="1" type="noConversion"/>
  </si>
  <si>
    <t>lixiang@jysld.com</t>
    <phoneticPr fontId="1" type="noConversion"/>
  </si>
  <si>
    <t>吴滨</t>
    <phoneticPr fontId="1" type="noConversion"/>
  </si>
  <si>
    <t>风险控制部</t>
    <phoneticPr fontId="1" type="noConversion"/>
  </si>
  <si>
    <t>人保股神</t>
    <phoneticPr fontId="1" type="noConversion"/>
  </si>
  <si>
    <t xml:space="preserve">fatdogdiary@yeah.net
</t>
    <phoneticPr fontId="1" type="noConversion"/>
  </si>
  <si>
    <t>zzzhang@topway.cn</t>
    <phoneticPr fontId="1" type="noConversion"/>
  </si>
  <si>
    <t>程立新</t>
    <phoneticPr fontId="1" type="noConversion"/>
  </si>
  <si>
    <t>新时代资管</t>
    <phoneticPr fontId="1" type="noConversion"/>
  </si>
  <si>
    <t xml:space="preserve">海淀区北三环西路99号院1号楼15层1501 </t>
    <phoneticPr fontId="1" type="noConversion"/>
  </si>
  <si>
    <t>国金资管</t>
    <phoneticPr fontId="1" type="noConversion"/>
  </si>
  <si>
    <t>研究部</t>
    <phoneticPr fontId="4" type="noConversion"/>
  </si>
  <si>
    <t>010-88005662</t>
    <phoneticPr fontId="1" type="noConversion"/>
  </si>
  <si>
    <t>zhaowj@gjzq.com.cn</t>
    <phoneticPr fontId="1" type="noConversion"/>
  </si>
  <si>
    <t>刘生月</t>
    <phoneticPr fontId="1" type="noConversion"/>
  </si>
  <si>
    <t>负责人兼投资经理</t>
    <phoneticPr fontId="1" type="noConversion"/>
  </si>
  <si>
    <t>010-68053565</t>
    <phoneticPr fontId="1" type="noConversion"/>
  </si>
  <si>
    <t>liushengyue@greatlife.cn</t>
    <phoneticPr fontId="1" type="noConversion"/>
  </si>
  <si>
    <t>朱霖</t>
    <phoneticPr fontId="1" type="noConversion"/>
  </si>
  <si>
    <t>010-66221687</t>
    <phoneticPr fontId="1" type="noConversion"/>
  </si>
  <si>
    <t>zhulin@clamc.com</t>
    <phoneticPr fontId="1" type="noConversion"/>
  </si>
  <si>
    <t>辽宁省沈阳市和平区</t>
    <phoneticPr fontId="1" type="noConversion"/>
  </si>
  <si>
    <t>解静</t>
    <phoneticPr fontId="1" type="noConversion"/>
  </si>
  <si>
    <t>010-85003527</t>
    <phoneticPr fontId="1" type="noConversion"/>
  </si>
  <si>
    <t>王楠</t>
    <phoneticPr fontId="1" type="noConversion"/>
  </si>
  <si>
    <t>010-68856963</t>
    <phoneticPr fontId="1" type="noConversion"/>
  </si>
  <si>
    <t>pifwang@live.cn</t>
    <phoneticPr fontId="1" type="noConversion"/>
  </si>
  <si>
    <t>王宇飞</t>
    <phoneticPr fontId="1" type="noConversion"/>
  </si>
  <si>
    <t>010-68856992</t>
    <phoneticPr fontId="1" type="noConversion"/>
  </si>
  <si>
    <t>charlesfeifei@126.com</t>
    <phoneticPr fontId="1" type="noConversion"/>
  </si>
  <si>
    <t>西城区太平桥大街丰盛胡同28号太平洋保险大厦12层</t>
    <phoneticPr fontId="1" type="noConversion"/>
  </si>
  <si>
    <t>陈翔</t>
    <phoneticPr fontId="1" type="noConversion"/>
  </si>
  <si>
    <t>量化投资部经理、投资经理</t>
    <phoneticPr fontId="1" type="noConversion"/>
  </si>
  <si>
    <t>021-23219209</t>
    <phoneticPr fontId="1" type="noConversion"/>
  </si>
  <si>
    <t>chenx@htsec.com</t>
    <phoneticPr fontId="1" type="noConversion"/>
  </si>
  <si>
    <t>flywingchen@sina.com</t>
    <phoneticPr fontId="1" type="noConversion"/>
  </si>
  <si>
    <t>李辉</t>
    <phoneticPr fontId="1" type="noConversion"/>
  </si>
  <si>
    <t>021-23219834</t>
    <phoneticPr fontId="1" type="noConversion"/>
  </si>
  <si>
    <t>lh6808@htsec.com</t>
    <phoneticPr fontId="1" type="noConversion"/>
  </si>
  <si>
    <t>王文宝</t>
    <phoneticPr fontId="1" type="noConversion"/>
  </si>
  <si>
    <t>021-23219231</t>
    <phoneticPr fontId="1" type="noConversion"/>
  </si>
  <si>
    <t>wwenb@htsec.com</t>
    <phoneticPr fontId="1" type="noConversion"/>
  </si>
  <si>
    <t>航天科技财务</t>
    <phoneticPr fontId="1" type="noConversion"/>
  </si>
  <si>
    <t>wangzhe@astfc.com</t>
    <phoneticPr fontId="1" type="noConversion"/>
  </si>
  <si>
    <t>010-66498815</t>
    <phoneticPr fontId="1" type="noConversion"/>
  </si>
  <si>
    <t>yejf@astfc.com</t>
    <phoneticPr fontId="1" type="noConversion"/>
  </si>
  <si>
    <t>lingwei.peng@icbc.com.cn</t>
    <phoneticPr fontId="1" type="noConversion"/>
  </si>
  <si>
    <t>北大数学02，中信产业基金</t>
    <phoneticPr fontId="1" type="noConversion"/>
  </si>
  <si>
    <t xml:space="preserve">梅寓寒 </t>
    <phoneticPr fontId="1" type="noConversion"/>
  </si>
  <si>
    <t>021-38429808-518</t>
    <phoneticPr fontId="1" type="noConversion"/>
  </si>
  <si>
    <t>meiyh@zhfund.com</t>
    <phoneticPr fontId="1" type="noConversion"/>
  </si>
  <si>
    <t>姚爽</t>
    <phoneticPr fontId="8" type="noConversion"/>
  </si>
  <si>
    <t>010-88066793</t>
    <phoneticPr fontId="1" type="noConversion"/>
  </si>
  <si>
    <t>rongy@chinaamc.com</t>
    <phoneticPr fontId="4" type="noConversion"/>
  </si>
  <si>
    <t>燕萍姐</t>
    <phoneticPr fontId="1" type="noConversion"/>
  </si>
  <si>
    <t xml:space="preserve">fanyanping@orientsec.com.cn
</t>
    <phoneticPr fontId="1" type="noConversion"/>
  </si>
  <si>
    <t>021-38992888-2908</t>
    <phoneticPr fontId="1" type="noConversion"/>
  </si>
  <si>
    <t>min.hou@gtja-allianz.com</t>
    <phoneticPr fontId="1" type="noConversion"/>
  </si>
  <si>
    <t>安信基金，工银瑞信</t>
    <phoneticPr fontId="1" type="noConversion"/>
  </si>
  <si>
    <t>杨婷</t>
    <phoneticPr fontId="1" type="noConversion"/>
  </si>
  <si>
    <t>官善明</t>
    <phoneticPr fontId="1" type="noConversion"/>
  </si>
  <si>
    <t>田小健</t>
    <phoneticPr fontId="1" type="noConversion"/>
  </si>
  <si>
    <t>小健</t>
    <phoneticPr fontId="1" type="noConversion"/>
  </si>
  <si>
    <t>王宏伟</t>
    <phoneticPr fontId="1" type="noConversion"/>
  </si>
  <si>
    <t>宏伟</t>
    <phoneticPr fontId="1" type="noConversion"/>
  </si>
  <si>
    <t>张广亮</t>
    <phoneticPr fontId="1" type="noConversion"/>
  </si>
  <si>
    <t>赵九鑫</t>
    <phoneticPr fontId="1" type="noConversion"/>
  </si>
  <si>
    <t>楚天舒</t>
    <phoneticPr fontId="1" type="noConversion"/>
  </si>
  <si>
    <t>韩靖</t>
    <phoneticPr fontId="1" type="noConversion"/>
  </si>
  <si>
    <t>金融工程小组</t>
    <phoneticPr fontId="1" type="noConversion"/>
  </si>
  <si>
    <t>袁军</t>
    <phoneticPr fontId="1" type="noConversion"/>
  </si>
  <si>
    <t>东北资管</t>
    <phoneticPr fontId="1" type="noConversion"/>
  </si>
  <si>
    <t>上海分公司</t>
    <phoneticPr fontId="1" type="noConversion"/>
  </si>
  <si>
    <t>020-85102747</t>
    <phoneticPr fontId="1" type="noConversion"/>
  </si>
  <si>
    <t>天河区珠江新城珠江东路30号广州银行大厦42楼</t>
    <phoneticPr fontId="1" type="noConversion"/>
  </si>
  <si>
    <t>黄彬</t>
    <phoneticPr fontId="1" type="noConversion"/>
  </si>
  <si>
    <t>021-62178688-839</t>
    <phoneticPr fontId="1" type="noConversion"/>
  </si>
  <si>
    <t>湖北省襄樊市谷城县</t>
    <phoneticPr fontId="1" type="noConversion"/>
  </si>
  <si>
    <t>李华建</t>
    <phoneticPr fontId="1" type="noConversion"/>
  </si>
  <si>
    <t>010-66221526</t>
    <phoneticPr fontId="1" type="noConversion"/>
  </si>
  <si>
    <t>助理分析师</t>
    <phoneticPr fontId="1" type="noConversion"/>
  </si>
  <si>
    <t>miaoming@fsfund.com</t>
    <phoneticPr fontId="1" type="noConversion"/>
  </si>
  <si>
    <t>沈彤</t>
    <phoneticPr fontId="1" type="noConversion"/>
  </si>
  <si>
    <t>研究所</t>
    <phoneticPr fontId="1" type="noConversion"/>
  </si>
  <si>
    <t>所长，首席经济学家</t>
    <phoneticPr fontId="1" type="noConversion"/>
  </si>
  <si>
    <t>0755-83025608</t>
    <phoneticPr fontId="1" type="noConversion"/>
  </si>
  <si>
    <t>范总</t>
    <phoneticPr fontId="1" type="noConversion"/>
  </si>
  <si>
    <t>石总</t>
    <phoneticPr fontId="1" type="noConversion"/>
  </si>
  <si>
    <t>010-60836620</t>
    <phoneticPr fontId="1" type="noConversion"/>
  </si>
  <si>
    <t>海林</t>
    <phoneticPr fontId="1" type="noConversion"/>
  </si>
  <si>
    <t>010-59112061</t>
    <phoneticPr fontId="1" type="noConversion"/>
  </si>
  <si>
    <t>010-59112061</t>
    <phoneticPr fontId="1" type="noConversion"/>
  </si>
  <si>
    <t>penghl@ydamc.com</t>
    <phoneticPr fontId="1" type="noConversion"/>
  </si>
  <si>
    <t>penghl@ydamc.com</t>
    <phoneticPr fontId="1" type="noConversion"/>
  </si>
  <si>
    <t>朝阳区环球金融中心西塔22楼</t>
    <phoneticPr fontId="1" type="noConversion"/>
  </si>
  <si>
    <t>朝阳区环球金融中心西塔22楼</t>
    <phoneticPr fontId="1" type="noConversion"/>
  </si>
  <si>
    <t>袁继飞</t>
    <phoneticPr fontId="1" type="noConversion"/>
  </si>
  <si>
    <t>周磊</t>
    <phoneticPr fontId="1" type="noConversion"/>
  </si>
  <si>
    <t>私募</t>
    <phoneticPr fontId="1" type="noConversion"/>
  </si>
  <si>
    <t>021-6875 1859</t>
    <phoneticPr fontId="1" type="noConversion"/>
  </si>
  <si>
    <t>&lt;a href="http://map.soso.com/?l=106628440"&gt;上海市浦东新区世纪大道1589号长泰国际金融大厦21楼（200122）&lt;/a&gt;</t>
    <phoneticPr fontId="1" type="noConversion"/>
  </si>
  <si>
    <t>027-6579 9830</t>
    <phoneticPr fontId="1" type="noConversion"/>
  </si>
  <si>
    <t>&lt;a href="http://map.soso.com/?l=106630240"&gt;武汉市江汉区新华路特8号长江证券大厦9楼（430015）&lt;/a&gt;</t>
    <phoneticPr fontId="1" type="noConversion"/>
  </si>
  <si>
    <t>砚君</t>
    <phoneticPr fontId="1" type="noConversion"/>
  </si>
  <si>
    <t>010-85256754</t>
    <phoneticPr fontId="1" type="noConversion"/>
  </si>
  <si>
    <t>021-6875 1259</t>
    <phoneticPr fontId="1" type="noConversion"/>
  </si>
  <si>
    <t>021-6875 1259</t>
    <phoneticPr fontId="1" type="noConversion"/>
  </si>
  <si>
    <t>&lt;a href="http://map.soso.com/?l=106628440"&gt;上海市浦东新区世纪大道1589号长泰国际金融大厦21楼（200122）&lt;/a&gt;</t>
    <phoneticPr fontId="1" type="noConversion"/>
  </si>
  <si>
    <t>张放</t>
    <phoneticPr fontId="1" type="noConversion"/>
  </si>
  <si>
    <t>谢志存</t>
    <phoneticPr fontId="1" type="noConversion"/>
  </si>
  <si>
    <t>谢总</t>
    <phoneticPr fontId="1" type="noConversion"/>
  </si>
  <si>
    <t>010-66568835</t>
    <phoneticPr fontId="1" type="noConversion"/>
  </si>
  <si>
    <t>xiezhicun@chinastock.com.cn</t>
    <phoneticPr fontId="1" type="noConversion"/>
  </si>
  <si>
    <t>河北省石家庄市新华区</t>
    <phoneticPr fontId="1" type="noConversion"/>
  </si>
  <si>
    <t>西城区金融大街35号国际企业大厦C座6层</t>
    <phoneticPr fontId="1" type="noConversion"/>
  </si>
  <si>
    <t>钟博士</t>
    <phoneticPr fontId="1" type="noConversion"/>
  </si>
  <si>
    <t>量化投资部</t>
    <phoneticPr fontId="1" type="noConversion"/>
  </si>
  <si>
    <t>010-65051166-3142</t>
    <phoneticPr fontId="1" type="noConversion"/>
  </si>
  <si>
    <t>zhongming@cicc.com.cn</t>
    <phoneticPr fontId="1" type="noConversion"/>
  </si>
  <si>
    <t>浙江省绍兴市越城区</t>
    <phoneticPr fontId="1" type="noConversion"/>
  </si>
  <si>
    <t>西城区太平桥大街18号丰融国际大厦17层</t>
    <phoneticPr fontId="1" type="noConversion"/>
  </si>
  <si>
    <t>西城区太平桥大街18号丰融国际大厦17层</t>
    <phoneticPr fontId="1" type="noConversion"/>
  </si>
  <si>
    <t>朱宝臣</t>
    <phoneticPr fontId="1" type="noConversion"/>
  </si>
  <si>
    <t xml:space="preserve"> 宝臣</t>
    <phoneticPr fontId="1" type="noConversion"/>
  </si>
  <si>
    <t>010-65051166-3237</t>
    <phoneticPr fontId="1" type="noConversion"/>
  </si>
  <si>
    <t>zhubc@cicc.com.cn</t>
    <phoneticPr fontId="1" type="noConversion"/>
  </si>
  <si>
    <t>刘秋香</t>
    <phoneticPr fontId="1" type="noConversion"/>
  </si>
  <si>
    <t>秋香</t>
    <phoneticPr fontId="1" type="noConversion"/>
  </si>
  <si>
    <t>liuqiuxiang@lighthorse.com.cn</t>
    <phoneticPr fontId="1" type="noConversion"/>
  </si>
  <si>
    <t>袁继飞</t>
    <phoneticPr fontId="1" type="noConversion"/>
  </si>
  <si>
    <t>陈衡</t>
    <phoneticPr fontId="1" type="noConversion"/>
  </si>
  <si>
    <t>陈总</t>
    <phoneticPr fontId="1" type="noConversion"/>
  </si>
  <si>
    <t>一创自营</t>
    <phoneticPr fontId="1" type="noConversion"/>
  </si>
  <si>
    <t>0755-25832501</t>
    <phoneticPr fontId="1" type="noConversion"/>
  </si>
  <si>
    <t>chengheng@fcsc.cn</t>
    <phoneticPr fontId="1" type="noConversion"/>
  </si>
  <si>
    <t>华宝兴业</t>
    <phoneticPr fontId="1" type="noConversion"/>
  </si>
  <si>
    <t>尊嘉资产</t>
    <phoneticPr fontId="1" type="noConversion"/>
  </si>
  <si>
    <t>010-84299258</t>
    <phoneticPr fontId="1" type="noConversion"/>
  </si>
  <si>
    <t>010-84299258</t>
    <phoneticPr fontId="1" type="noConversion"/>
  </si>
  <si>
    <t>中金资管，齐鲁资管，国泰安</t>
    <phoneticPr fontId="1" type="noConversion"/>
  </si>
  <si>
    <t>朝阳区太阳宫中路12号北京太阳宫大厦803室（100028）</t>
    <phoneticPr fontId="1" type="noConversion"/>
  </si>
  <si>
    <t>龚显胜</t>
    <phoneticPr fontId="1" type="noConversion"/>
  </si>
  <si>
    <t>显胜</t>
    <phoneticPr fontId="1" type="noConversion"/>
  </si>
  <si>
    <t>融亨资本</t>
    <phoneticPr fontId="1" type="noConversion"/>
  </si>
  <si>
    <t>投资总监助理</t>
    <phoneticPr fontId="1" type="noConversion"/>
  </si>
  <si>
    <t>0755-23901966-8007</t>
    <phoneticPr fontId="1" type="noConversion"/>
  </si>
  <si>
    <t>gongxiansheng@rhzbfund.com</t>
    <phoneticPr fontId="1" type="noConversion"/>
  </si>
  <si>
    <t>重庆人</t>
    <phoneticPr fontId="1" type="noConversion"/>
  </si>
  <si>
    <t>福田中心区金田路皇岗商务中心2号楼23楼</t>
    <phoneticPr fontId="1" type="noConversion"/>
  </si>
  <si>
    <t>何新安</t>
    <phoneticPr fontId="1" type="noConversion"/>
  </si>
  <si>
    <t>新安</t>
    <phoneticPr fontId="1" type="noConversion"/>
  </si>
  <si>
    <t>0755-23901966-8039</t>
    <phoneticPr fontId="1" type="noConversion"/>
  </si>
  <si>
    <t>武丹</t>
    <phoneticPr fontId="1" type="noConversion"/>
  </si>
  <si>
    <t>曹建文</t>
    <phoneticPr fontId="1" type="noConversion"/>
  </si>
  <si>
    <t>建文</t>
    <phoneticPr fontId="1" type="noConversion"/>
  </si>
  <si>
    <t>男</t>
    <phoneticPr fontId="4" type="noConversion"/>
  </si>
  <si>
    <t>金融工程部</t>
    <phoneticPr fontId="4" type="noConversion"/>
  </si>
  <si>
    <t>初级金融分析师</t>
    <phoneticPr fontId="1" type="noConversion"/>
  </si>
  <si>
    <t>021-23212816</t>
    <phoneticPr fontId="1" type="noConversion"/>
  </si>
  <si>
    <t>caojw@py-axa.com</t>
    <phoneticPr fontId="1" type="noConversion"/>
  </si>
  <si>
    <t>江苏省泰州市泰兴市</t>
    <phoneticPr fontId="1" type="noConversion"/>
  </si>
  <si>
    <t>韩辰尧</t>
    <phoneticPr fontId="1" type="noConversion"/>
  </si>
  <si>
    <t>韩总</t>
    <phoneticPr fontId="1" type="noConversion"/>
  </si>
  <si>
    <t>昆仑人寿</t>
    <phoneticPr fontId="1" type="noConversion"/>
  </si>
  <si>
    <t>保险</t>
    <phoneticPr fontId="1" type="noConversion"/>
  </si>
  <si>
    <t>北京</t>
    <phoneticPr fontId="1" type="noConversion"/>
  </si>
  <si>
    <t>权益投资部</t>
    <phoneticPr fontId="1" type="noConversion"/>
  </si>
  <si>
    <t>投资经理</t>
    <phoneticPr fontId="1" type="noConversion"/>
  </si>
  <si>
    <t>010-58521037</t>
    <phoneticPr fontId="1" type="noConversion"/>
  </si>
  <si>
    <t>hanchenyao@kunlunhealth.com</t>
    <phoneticPr fontId="1" type="noConversion"/>
  </si>
  <si>
    <t>朝阳区朝阳公园路19号佳隆国际大厦8层</t>
    <phoneticPr fontId="1" type="noConversion"/>
  </si>
  <si>
    <t>武丹</t>
    <phoneticPr fontId="1" type="noConversion"/>
  </si>
  <si>
    <t>知著投资</t>
    <phoneticPr fontId="1" type="noConversion"/>
  </si>
  <si>
    <t xml:space="preserve"> </t>
    <phoneticPr fontId="1" type="noConversion"/>
  </si>
  <si>
    <t>杨军庆</t>
    <phoneticPr fontId="1" type="noConversion"/>
  </si>
  <si>
    <t>投资助理</t>
    <phoneticPr fontId="1" type="noConversion"/>
  </si>
  <si>
    <t>010-58521038</t>
    <phoneticPr fontId="1" type="noConversion"/>
  </si>
  <si>
    <t>yangjunqing@kunlunhealth.com</t>
    <phoneticPr fontId="1" type="noConversion"/>
  </si>
  <si>
    <t>郑海洋</t>
    <phoneticPr fontId="1" type="noConversion"/>
  </si>
  <si>
    <t>郑海洋</t>
    <phoneticPr fontId="1" type="noConversion"/>
  </si>
  <si>
    <t>海洋</t>
    <phoneticPr fontId="1" type="noConversion"/>
  </si>
  <si>
    <t>光大资管</t>
    <phoneticPr fontId="1" type="noConversion"/>
  </si>
  <si>
    <t>静安区新闸路1508号静安国际广场17楼</t>
    <phoneticPr fontId="1" type="noConversion"/>
  </si>
  <si>
    <t>静安区新闸路1508号静安国际广场17楼</t>
    <phoneticPr fontId="1" type="noConversion"/>
  </si>
  <si>
    <t>覃川桃</t>
    <phoneticPr fontId="1" type="noConversion"/>
  </si>
  <si>
    <t>刘世军</t>
    <phoneticPr fontId="1" type="noConversion"/>
  </si>
  <si>
    <t>风险管理部</t>
    <phoneticPr fontId="1" type="noConversion"/>
  </si>
  <si>
    <t>020-</t>
    <phoneticPr fontId="1" type="noConversion"/>
  </si>
  <si>
    <t>马金峰</t>
    <phoneticPr fontId="1" type="noConversion"/>
  </si>
  <si>
    <t>金峰</t>
    <phoneticPr fontId="1" type="noConversion"/>
  </si>
  <si>
    <t>长城人寿</t>
    <phoneticPr fontId="1" type="noConversion"/>
  </si>
  <si>
    <t>资产管理部</t>
    <phoneticPr fontId="1" type="noConversion"/>
  </si>
  <si>
    <t>量化</t>
    <phoneticPr fontId="1" type="noConversion"/>
  </si>
  <si>
    <t>010-68050365</t>
    <phoneticPr fontId="1" type="noConversion"/>
  </si>
  <si>
    <t>majinfeng@greatlife.cn</t>
    <phoneticPr fontId="1" type="noConversion"/>
  </si>
  <si>
    <t>西城区真武庙路四条8号院10号楼3楼商业031号</t>
    <phoneticPr fontId="1" type="noConversion"/>
  </si>
  <si>
    <t>田汉卿</t>
    <phoneticPr fontId="1" type="noConversion"/>
  </si>
  <si>
    <t>田总</t>
    <phoneticPr fontId="1" type="noConversion"/>
  </si>
  <si>
    <t>女</t>
    <phoneticPr fontId="1" type="noConversion"/>
  </si>
  <si>
    <t>华泰柏瑞</t>
    <phoneticPr fontId="1" type="noConversion"/>
  </si>
  <si>
    <t>海外投资部</t>
    <phoneticPr fontId="1" type="noConversion"/>
  </si>
  <si>
    <t>021-38601511</t>
    <phoneticPr fontId="1" type="noConversion"/>
  </si>
  <si>
    <t>tianhq@huatai-pb.com</t>
    <phoneticPr fontId="1" type="noConversion"/>
  </si>
  <si>
    <t>建投自营</t>
    <phoneticPr fontId="1" type="noConversion"/>
  </si>
  <si>
    <t>自营</t>
    <phoneticPr fontId="1" type="noConversion"/>
  </si>
  <si>
    <t>衍生品部</t>
    <phoneticPr fontId="1" type="noConversion"/>
  </si>
  <si>
    <t>SA</t>
    <phoneticPr fontId="1" type="noConversion"/>
  </si>
  <si>
    <t>010-85156394</t>
    <phoneticPr fontId="1" type="noConversion"/>
  </si>
  <si>
    <t>yanyixin@csc.com.cn</t>
    <phoneticPr fontId="1" type="noConversion"/>
  </si>
  <si>
    <t>中金资管</t>
    <phoneticPr fontId="1" type="noConversion"/>
  </si>
  <si>
    <t>朝阳门内大街188号鸿安国际大厦10层</t>
    <phoneticPr fontId="1" type="noConversion"/>
  </si>
  <si>
    <t>朝阳门内大街188号鸿安国际大厦10层</t>
    <phoneticPr fontId="1" type="noConversion"/>
  </si>
  <si>
    <t>伊磊</t>
    <phoneticPr fontId="1" type="noConversion"/>
  </si>
  <si>
    <t>VP</t>
    <phoneticPr fontId="1" type="noConversion"/>
  </si>
  <si>
    <t>010-85156301</t>
    <phoneticPr fontId="1" type="noConversion"/>
  </si>
  <si>
    <t>yilei@csc.com.cn</t>
    <phoneticPr fontId="1" type="noConversion"/>
  </si>
  <si>
    <t>张钰</t>
    <phoneticPr fontId="1" type="noConversion"/>
  </si>
  <si>
    <t>021-38675901</t>
    <phoneticPr fontId="1" type="noConversion"/>
  </si>
  <si>
    <t>zhangyu013102@gtjas.Com</t>
    <phoneticPr fontId="1" type="noConversion"/>
  </si>
  <si>
    <t>张放</t>
    <phoneticPr fontId="1" type="noConversion"/>
  </si>
  <si>
    <t>陈臣</t>
    <phoneticPr fontId="1" type="noConversion"/>
  </si>
  <si>
    <t>华鑫资管</t>
    <phoneticPr fontId="1" type="noConversion"/>
  </si>
  <si>
    <t>021-62178688-836</t>
    <phoneticPr fontId="1" type="noConversion"/>
  </si>
  <si>
    <t xml:space="preserve">herumtreiberchen@hotmail.com
</t>
    <phoneticPr fontId="1" type="noConversion"/>
  </si>
  <si>
    <t>段福印</t>
    <phoneticPr fontId="1" type="noConversion"/>
  </si>
  <si>
    <t>段总</t>
    <phoneticPr fontId="1" type="noConversion"/>
  </si>
  <si>
    <t>段总</t>
    <phoneticPr fontId="1" type="noConversion"/>
  </si>
  <si>
    <t>固定收益总监</t>
    <phoneticPr fontId="1" type="noConversion"/>
  </si>
  <si>
    <t>021-62178688-878</t>
    <phoneticPr fontId="1" type="noConversion"/>
  </si>
  <si>
    <t xml:space="preserve">duanfuyin@gmail.com
</t>
    <phoneticPr fontId="1" type="noConversion"/>
  </si>
  <si>
    <t>方小超</t>
    <phoneticPr fontId="1" type="noConversion"/>
  </si>
  <si>
    <t>丰汇投资</t>
    <phoneticPr fontId="1" type="noConversion"/>
  </si>
  <si>
    <t>010-84619343</t>
    <phoneticPr fontId="1" type="noConversion"/>
  </si>
  <si>
    <t>fhtz_fanxiaochao@163.com</t>
    <phoneticPr fontId="1" type="noConversion"/>
  </si>
  <si>
    <t>朝阳区小营路10号阳明国际公寓A座17E</t>
    <phoneticPr fontId="1" type="noConversion"/>
  </si>
  <si>
    <t>林阚</t>
    <phoneticPr fontId="1" type="noConversion"/>
  </si>
  <si>
    <t>林阚</t>
    <phoneticPr fontId="1" type="noConversion"/>
  </si>
  <si>
    <t>fhtz_linhan@163.com</t>
    <phoneticPr fontId="1" type="noConversion"/>
  </si>
  <si>
    <t>朝阳区小营路10号阳明国际公寓A座17E</t>
    <phoneticPr fontId="1" type="noConversion"/>
  </si>
  <si>
    <t>中信自营</t>
    <phoneticPr fontId="1" type="noConversion"/>
  </si>
  <si>
    <t>另类业务线</t>
    <phoneticPr fontId="1" type="noConversion"/>
  </si>
  <si>
    <t>VP</t>
    <phoneticPr fontId="1" type="noConversion"/>
  </si>
  <si>
    <t>010-60837217</t>
    <phoneticPr fontId="1" type="noConversion"/>
  </si>
  <si>
    <t>lvjieyong@citics.com</t>
    <phoneticPr fontId="1" type="noConversion"/>
  </si>
  <si>
    <t>北大数学，博时基金，盈融达</t>
    <phoneticPr fontId="1" type="noConversion"/>
  </si>
  <si>
    <t>朝阳区亮马桥路48号中信证券大厦9层</t>
    <phoneticPr fontId="1" type="noConversion"/>
  </si>
  <si>
    <t>孙磊</t>
    <phoneticPr fontId="1" type="noConversion"/>
  </si>
  <si>
    <t>男</t>
    <phoneticPr fontId="1" type="noConversion"/>
  </si>
  <si>
    <t>021-62178050-859</t>
    <phoneticPr fontId="1" type="noConversion"/>
  </si>
  <si>
    <t xml:space="preserve">sunlei@cfsc.com.cn
</t>
    <phoneticPr fontId="1" type="noConversion"/>
  </si>
  <si>
    <t>田林蔚</t>
    <phoneticPr fontId="1" type="noConversion"/>
  </si>
  <si>
    <t>林蔚</t>
    <phoneticPr fontId="1" type="noConversion"/>
  </si>
  <si>
    <t>SA</t>
    <phoneticPr fontId="1" type="noConversion"/>
  </si>
  <si>
    <t>010-60836172</t>
    <phoneticPr fontId="1" type="noConversion"/>
  </si>
  <si>
    <t>tianlinwei@citics.com</t>
    <phoneticPr fontId="1" type="noConversion"/>
  </si>
  <si>
    <t>王睿</t>
    <phoneticPr fontId="1" type="noConversion"/>
  </si>
  <si>
    <t>010-60833428</t>
    <phoneticPr fontId="1" type="noConversion"/>
  </si>
  <si>
    <t>wrui@citics.com</t>
    <phoneticPr fontId="1" type="noConversion"/>
  </si>
  <si>
    <t>fhtz_xuyedan@163.com</t>
    <phoneticPr fontId="1" type="noConversion"/>
  </si>
  <si>
    <t>fhtz_yangxiaojie@163.com</t>
    <phoneticPr fontId="1" type="noConversion"/>
  </si>
  <si>
    <t>ytzou@pcainv.com</t>
    <phoneticPr fontId="1" type="noConversion"/>
  </si>
  <si>
    <t>朝阳区亮马桥路甲40号二十一世纪大厦B座409-412</t>
    <phoneticPr fontId="1" type="noConversion"/>
  </si>
  <si>
    <t>郭元庆</t>
    <phoneticPr fontId="1" type="noConversion"/>
  </si>
  <si>
    <t>010-58685650</t>
    <phoneticPr fontId="1" type="noConversion"/>
  </si>
  <si>
    <t>guoyuanqing@ydthlife.sgcc.com.cn</t>
    <phoneticPr fontId="1" type="noConversion"/>
  </si>
  <si>
    <t>010-58685639</t>
    <phoneticPr fontId="1" type="noConversion"/>
  </si>
  <si>
    <t>010-58685658</t>
    <phoneticPr fontId="1" type="noConversion"/>
  </si>
  <si>
    <t>010-52047181</t>
    <phoneticPr fontId="1" type="noConversion"/>
  </si>
  <si>
    <t>huyk@invescogreatwall.com</t>
    <phoneticPr fontId="1" type="noConversion"/>
  </si>
  <si>
    <t>南开大学，诺安基金</t>
    <phoneticPr fontId="1" type="noConversion"/>
  </si>
  <si>
    <t>四川</t>
    <phoneticPr fontId="1" type="noConversion"/>
  </si>
  <si>
    <t>ywang2us@gmail.com</t>
    <phoneticPr fontId="1" type="noConversion"/>
  </si>
  <si>
    <t>海通证券，大成基金，嘉实基金，诺安基金</t>
    <phoneticPr fontId="1" type="noConversion"/>
  </si>
  <si>
    <t>xia.hongbin@icbccs.com.cn</t>
    <phoneticPr fontId="1" type="noConversion"/>
  </si>
  <si>
    <t>通晟资产是深圳民森投资的上海子公司</t>
    <phoneticPr fontId="1" type="noConversion"/>
  </si>
  <si>
    <t>021-60623800-3857</t>
    <phoneticPr fontId="1" type="noConversion"/>
  </si>
  <si>
    <t>wangzz@tpa.cntaiping.com</t>
    <phoneticPr fontId="1" type="noConversion"/>
  </si>
  <si>
    <t>英杰</t>
    <phoneticPr fontId="1" type="noConversion"/>
  </si>
  <si>
    <t>021-23261156</t>
    <phoneticPr fontId="1" type="noConversion"/>
  </si>
  <si>
    <t>yuanyj@swsmu.com</t>
    <phoneticPr fontId="1" type="noConversion"/>
  </si>
  <si>
    <t>申万研究所</t>
    <phoneticPr fontId="1" type="noConversion"/>
  </si>
  <si>
    <t>张承启</t>
    <phoneticPr fontId="1" type="noConversion"/>
  </si>
  <si>
    <t>021-23219994</t>
    <phoneticPr fontId="1" type="noConversion"/>
  </si>
  <si>
    <t>zcq8865@htsec.com</t>
    <phoneticPr fontId="1" type="noConversion"/>
  </si>
  <si>
    <t>申万研究所宏观研究</t>
    <phoneticPr fontId="1" type="noConversion"/>
  </si>
  <si>
    <t>黄浦区广东路689号海通证券大厦32楼</t>
    <phoneticPr fontId="1" type="noConversion"/>
  </si>
  <si>
    <t>倪海达</t>
    <phoneticPr fontId="1" type="noConversion"/>
  </si>
  <si>
    <t>岳媛</t>
    <phoneticPr fontId="1" type="noConversion"/>
  </si>
  <si>
    <t>兴业资管</t>
    <phoneticPr fontId="1" type="noConversion"/>
  </si>
  <si>
    <t>zhenghaiyang@xyzq.com.cn</t>
    <phoneticPr fontId="1" type="noConversion"/>
  </si>
  <si>
    <t>产品</t>
    <phoneticPr fontId="1" type="noConversion"/>
  </si>
  <si>
    <t>010-58573603</t>
    <phoneticPr fontId="1" type="noConversion"/>
  </si>
  <si>
    <t>温震宇</t>
    <phoneticPr fontId="8" type="noConversion"/>
  </si>
  <si>
    <t>010-58573696</t>
    <phoneticPr fontId="1" type="noConversion"/>
  </si>
  <si>
    <t>国金通用，益民基金</t>
    <phoneticPr fontId="8" type="noConversion"/>
  </si>
  <si>
    <t>为海</t>
    <phoneticPr fontId="1" type="noConversion"/>
  </si>
  <si>
    <t>TMT</t>
    <phoneticPr fontId="1" type="noConversion"/>
  </si>
  <si>
    <t>yanweihai09@gmail.com</t>
    <phoneticPr fontId="1" type="noConversion"/>
  </si>
  <si>
    <t>复旦大学</t>
    <phoneticPr fontId="1" type="noConversion"/>
  </si>
  <si>
    <t>021-61055051</t>
    <phoneticPr fontId="1" type="noConversion"/>
  </si>
  <si>
    <t>徐楚铭</t>
    <phoneticPr fontId="1" type="noConversion"/>
  </si>
  <si>
    <t>五矿自营</t>
    <phoneticPr fontId="1" type="noConversion"/>
  </si>
  <si>
    <t>固定收益</t>
    <phoneticPr fontId="1" type="noConversion"/>
  </si>
  <si>
    <t>xuchuming0408@163.com</t>
    <phoneticPr fontId="1" type="noConversion"/>
  </si>
  <si>
    <t>北京交通大学，长江证券</t>
    <phoneticPr fontId="1" type="noConversion"/>
  </si>
  <si>
    <t>HeCM</t>
    <phoneticPr fontId="1" type="noConversion"/>
  </si>
  <si>
    <t>崔长峰</t>
    <phoneticPr fontId="1" type="noConversion"/>
  </si>
  <si>
    <t>021-38638471</t>
    <phoneticPr fontId="1" type="noConversion"/>
  </si>
  <si>
    <t>cuichangfeng896@pingan.com.cn</t>
    <phoneticPr fontId="1" type="noConversion"/>
  </si>
  <si>
    <t>021-20361822</t>
    <phoneticPr fontId="1" type="noConversion"/>
  </si>
  <si>
    <t>jiangx@cj-pension.com.cn</t>
    <phoneticPr fontId="1" type="noConversion"/>
  </si>
  <si>
    <t>上海财大</t>
    <phoneticPr fontId="1" type="noConversion"/>
  </si>
  <si>
    <t>lijun@fullgoal.com.cn</t>
    <phoneticPr fontId="1" type="noConversion"/>
  </si>
  <si>
    <t>富国沪深300、富国中证500</t>
    <phoneticPr fontId="1" type="noConversion"/>
  </si>
  <si>
    <t>021-20361643</t>
    <phoneticPr fontId="1" type="noConversion"/>
  </si>
  <si>
    <t>lixiaowei@fullgoal.com.cn</t>
    <phoneticPr fontId="1" type="noConversion"/>
  </si>
  <si>
    <t>北大，普林斯顿，斯坦福，摩根斯坦利，BGI</t>
    <phoneticPr fontId="1" type="noConversion"/>
  </si>
  <si>
    <t>福光</t>
    <phoneticPr fontId="4" type="noConversion"/>
  </si>
  <si>
    <t>长江证券</t>
    <phoneticPr fontId="4" type="noConversion"/>
  </si>
  <si>
    <t>证券</t>
    <phoneticPr fontId="4" type="noConversion"/>
  </si>
  <si>
    <t>济南</t>
    <phoneticPr fontId="4" type="noConversion"/>
  </si>
  <si>
    <t>营业部</t>
    <phoneticPr fontId="4" type="noConversion"/>
  </si>
  <si>
    <t>0531-66898066</t>
    <phoneticPr fontId="4" type="noConversion"/>
  </si>
  <si>
    <t>武丹</t>
    <phoneticPr fontId="1" type="noConversion"/>
  </si>
  <si>
    <t>陆俣</t>
    <phoneticPr fontId="1" type="noConversion"/>
  </si>
  <si>
    <t>量化投资部</t>
    <phoneticPr fontId="1" type="noConversion"/>
  </si>
  <si>
    <t>研究员</t>
    <phoneticPr fontId="1" type="noConversion"/>
  </si>
  <si>
    <t>021-38639780</t>
    <phoneticPr fontId="1" type="noConversion"/>
  </si>
  <si>
    <t>luyu798@pingan.com.cn</t>
    <phoneticPr fontId="1" type="noConversion"/>
  </si>
  <si>
    <t>ningjun@fullgoal.com.cn</t>
    <phoneticPr fontId="4" type="noConversion"/>
  </si>
  <si>
    <t>北京市西城区武定侯街6号卓著中心605室</t>
    <phoneticPr fontId="1" type="noConversion"/>
  </si>
  <si>
    <t>上证综指ETF</t>
    <phoneticPr fontId="1" type="noConversion"/>
  </si>
  <si>
    <t>021-20361820</t>
    <phoneticPr fontId="1" type="noConversion"/>
  </si>
  <si>
    <t>wangbaohe@fullgoal.com.cn</t>
    <phoneticPr fontId="1" type="noConversion"/>
  </si>
  <si>
    <t>王颖</t>
    <phoneticPr fontId="1" type="noConversion"/>
  </si>
  <si>
    <t>021-38634735</t>
    <phoneticPr fontId="1" type="noConversion"/>
  </si>
  <si>
    <t>wangying443@pingan.com.cn</t>
    <phoneticPr fontId="1" type="noConversion"/>
  </si>
  <si>
    <t>叶博士</t>
    <phoneticPr fontId="1" type="noConversion"/>
  </si>
  <si>
    <t>清华大学，富国基金</t>
    <phoneticPr fontId="1" type="noConversion"/>
  </si>
  <si>
    <t>zhangfeng@fullgoal.com.cn</t>
    <phoneticPr fontId="1" type="noConversion"/>
  </si>
  <si>
    <t>陈信余</t>
    <phoneticPr fontId="1" type="noConversion"/>
  </si>
  <si>
    <t>信余</t>
    <phoneticPr fontId="1" type="noConversion"/>
  </si>
  <si>
    <t>高级行业分析师</t>
    <phoneticPr fontId="1" type="noConversion"/>
  </si>
  <si>
    <t>021-50273377-311</t>
    <phoneticPr fontId="1" type="noConversion"/>
  </si>
  <si>
    <t>chenxy@liuhecapital.com</t>
    <phoneticPr fontId="1" type="noConversion"/>
  </si>
  <si>
    <t>浦东新区芳甸路1155号嘉里城办公楼3702室</t>
    <phoneticPr fontId="1" type="noConversion"/>
  </si>
  <si>
    <t>021-50273377-302</t>
    <phoneticPr fontId="1" type="noConversion"/>
  </si>
  <si>
    <t>hanl@liuhecapital.com</t>
    <phoneticPr fontId="1" type="noConversion"/>
  </si>
  <si>
    <t>彭一恒</t>
    <phoneticPr fontId="1" type="noConversion"/>
  </si>
  <si>
    <t>一恒</t>
    <phoneticPr fontId="1" type="noConversion"/>
  </si>
  <si>
    <t>资本市场部</t>
    <phoneticPr fontId="1" type="noConversion"/>
  </si>
  <si>
    <t>021-50273377-501</t>
    <phoneticPr fontId="1" type="noConversion"/>
  </si>
  <si>
    <t>pengyh@liuhecapital.com</t>
    <phoneticPr fontId="1" type="noConversion"/>
  </si>
  <si>
    <t>徐志云</t>
    <phoneticPr fontId="1" type="noConversion"/>
  </si>
  <si>
    <t>志云</t>
    <phoneticPr fontId="1" type="noConversion"/>
  </si>
  <si>
    <t>研究部副总监</t>
    <phoneticPr fontId="1" type="noConversion"/>
  </si>
  <si>
    <t>021-50273377-301</t>
    <phoneticPr fontId="1" type="noConversion"/>
  </si>
  <si>
    <t>xuzy@liuhecapital.com</t>
    <phoneticPr fontId="1" type="noConversion"/>
  </si>
  <si>
    <t>赵立坚</t>
    <phoneticPr fontId="1" type="noConversion"/>
  </si>
  <si>
    <t>研究部总监、总经理助理</t>
    <phoneticPr fontId="1" type="noConversion"/>
  </si>
  <si>
    <t>021-50273377-188</t>
    <phoneticPr fontId="1" type="noConversion"/>
  </si>
  <si>
    <t>左剑</t>
    <phoneticPr fontId="1" type="noConversion"/>
  </si>
  <si>
    <t>021-38429808-102</t>
    <phoneticPr fontId="1" type="noConversion"/>
  </si>
  <si>
    <t>zuoj@zhfund.com</t>
    <phoneticPr fontId="1" type="noConversion"/>
  </si>
  <si>
    <t>艾总</t>
    <phoneticPr fontId="1" type="noConversion"/>
  </si>
  <si>
    <t>021-61682888-868</t>
    <phoneticPr fontId="1" type="noConversion"/>
  </si>
  <si>
    <t>13248016747</t>
    <phoneticPr fontId="1" type="noConversion"/>
  </si>
  <si>
    <t>浦东民生路1199弄五道口广场19层</t>
    <phoneticPr fontId="1" type="noConversion"/>
  </si>
  <si>
    <t>戴杰</t>
    <phoneticPr fontId="1" type="noConversion"/>
  </si>
  <si>
    <t>021-38969672</t>
    <phoneticPr fontId="1" type="noConversion"/>
  </si>
  <si>
    <t>daijie@huaan.com.cn</t>
    <phoneticPr fontId="1" type="noConversion"/>
  </si>
  <si>
    <t>冯荣国</t>
    <phoneticPr fontId="1" type="noConversion"/>
  </si>
  <si>
    <t>荣国</t>
    <phoneticPr fontId="1" type="noConversion"/>
  </si>
  <si>
    <t>021-61682888-711</t>
    <phoneticPr fontId="1" type="noConversion"/>
  </si>
  <si>
    <t>fengrongguo@zendai.com.cn</t>
    <phoneticPr fontId="1" type="noConversion"/>
  </si>
  <si>
    <t>颖瑶</t>
    <phoneticPr fontId="1" type="noConversion"/>
  </si>
  <si>
    <t>西城区复兴门内大街156号泰康人寿大厦3层（3层无前台，前台7层）</t>
    <phoneticPr fontId="1" type="noConversion"/>
  </si>
  <si>
    <t>crazypepper@126.com</t>
    <phoneticPr fontId="1" type="noConversion"/>
  </si>
  <si>
    <t>张超梁</t>
    <phoneticPr fontId="1" type="noConversion"/>
  </si>
  <si>
    <t>超梁</t>
    <phoneticPr fontId="1" type="noConversion"/>
  </si>
  <si>
    <t>安总</t>
    <phoneticPr fontId="1" type="noConversion"/>
  </si>
  <si>
    <t>szanni@sina.com</t>
    <phoneticPr fontId="1" type="noConversion"/>
  </si>
  <si>
    <t>西城区金融大街7号英蓝国际金融中心16层</t>
    <phoneticPr fontId="1" type="noConversion"/>
  </si>
  <si>
    <t>杨林</t>
    <phoneticPr fontId="1" type="noConversion"/>
  </si>
  <si>
    <t>曲总</t>
    <phoneticPr fontId="1" type="noConversion"/>
  </si>
  <si>
    <t>021-38555587</t>
    <phoneticPr fontId="1" type="noConversion"/>
  </si>
  <si>
    <t>专户子公司</t>
    <phoneticPr fontId="1" type="noConversion"/>
  </si>
  <si>
    <t>华泰联合、华泰资管</t>
    <phoneticPr fontId="1" type="noConversion"/>
  </si>
  <si>
    <t>luols@gjzq.com.cn</t>
    <phoneticPr fontId="1" type="noConversion"/>
  </si>
  <si>
    <t>zhangli@zhfund.com</t>
    <phoneticPr fontId="1" type="noConversion"/>
  </si>
  <si>
    <t>打拳、户外电子</t>
    <phoneticPr fontId="1" type="noConversion"/>
  </si>
  <si>
    <t>渤海自营</t>
    <phoneticPr fontId="1" type="noConversion"/>
  </si>
  <si>
    <t>蔡向成</t>
    <phoneticPr fontId="1" type="noConversion"/>
  </si>
  <si>
    <t>蔡总</t>
    <phoneticPr fontId="1" type="noConversion"/>
  </si>
  <si>
    <t>男</t>
    <phoneticPr fontId="1" type="noConversion"/>
  </si>
  <si>
    <t>中原英石</t>
    <phoneticPr fontId="1" type="noConversion"/>
  </si>
  <si>
    <t>基金</t>
    <phoneticPr fontId="1" type="noConversion"/>
  </si>
  <si>
    <t>上海</t>
    <phoneticPr fontId="1" type="noConversion"/>
  </si>
  <si>
    <t>投资经理兼数量分析师</t>
    <phoneticPr fontId="1" type="noConversion"/>
  </si>
  <si>
    <t>tang_haiying@hwabaotrust.com</t>
    <phoneticPr fontId="1" type="noConversion"/>
  </si>
  <si>
    <t>浦东新区世纪大道100号环球金融中心59楼</t>
    <phoneticPr fontId="1" type="noConversion"/>
  </si>
  <si>
    <t>Victor</t>
    <phoneticPr fontId="1" type="noConversion"/>
  </si>
  <si>
    <t>专户总监</t>
    <phoneticPr fontId="1" type="noConversion"/>
  </si>
  <si>
    <t>010-66228811/22</t>
    <phoneticPr fontId="1" type="noConversion"/>
  </si>
  <si>
    <t>010-88005885</t>
    <phoneticPr fontId="1" type="noConversion"/>
  </si>
  <si>
    <t>linhongwei@gfund.com</t>
    <phoneticPr fontId="1" type="noConversion"/>
  </si>
  <si>
    <t>量化总监，总经理助理</t>
    <phoneticPr fontId="1" type="noConversion"/>
  </si>
  <si>
    <t>010-88005618</t>
    <phoneticPr fontId="1" type="noConversion"/>
  </si>
  <si>
    <t>ouyangli@gfund.com</t>
    <phoneticPr fontId="1" type="noConversion"/>
  </si>
  <si>
    <t>CFA，CAIA</t>
    <phoneticPr fontId="1" type="noConversion"/>
  </si>
  <si>
    <t>台湾</t>
    <phoneticPr fontId="1" type="noConversion"/>
  </si>
  <si>
    <t>公司副总</t>
    <phoneticPr fontId="1" type="noConversion"/>
  </si>
  <si>
    <t>021-50818773</t>
    <phoneticPr fontId="1" type="noConversion"/>
  </si>
  <si>
    <t>wangxiaogang@dfasset.com</t>
    <phoneticPr fontId="1" type="noConversion"/>
  </si>
  <si>
    <t>中央财经大学，美的集团，国泰君安，国君资管，国元资管</t>
    <phoneticPr fontId="1" type="noConversion"/>
  </si>
  <si>
    <t>中央财大财政学专业，曾就职于美的集团；1996年起先后在国泰君安证券投资部、资产管理总部任投资经理；2006年起就职于国元证券投资管理总部，任高级投资经理，2009年加盟上海鼎锋资产管理有限公司任副总经理与高级投资经理。2012年荣获第十届中国财经风云榜“最佳私募基金经理”称号。王小刚先生擅长挖掘高速成长型股票，对新兴行业有深入研究，能够以敏感性成长策略进行资产配置以实现超额收益。</t>
    <phoneticPr fontId="1" type="noConversion"/>
  </si>
  <si>
    <t>量化总监，研究总监，总助</t>
    <phoneticPr fontId="1" type="noConversion"/>
  </si>
  <si>
    <t>戴刚</t>
    <phoneticPr fontId="1" type="noConversion"/>
  </si>
  <si>
    <t>风控部总监</t>
    <phoneticPr fontId="1" type="noConversion"/>
  </si>
  <si>
    <t>021-38555602</t>
    <phoneticPr fontId="1" type="noConversion"/>
  </si>
  <si>
    <t>刘永铎</t>
    <phoneticPr fontId="1" type="noConversion"/>
  </si>
  <si>
    <t>永铎</t>
    <phoneticPr fontId="1" type="noConversion"/>
  </si>
  <si>
    <t>yongduo.liu@juniorchina.com</t>
    <phoneticPr fontId="1" type="noConversion"/>
  </si>
  <si>
    <t>021-38506533</t>
    <phoneticPr fontId="1" type="noConversion"/>
  </si>
  <si>
    <t>pu_jie@hwabaotrust.com</t>
    <phoneticPr fontId="1" type="noConversion"/>
  </si>
  <si>
    <t>王威嘉</t>
    <phoneticPr fontId="1" type="noConversion"/>
  </si>
  <si>
    <t>威嘉</t>
    <phoneticPr fontId="1" type="noConversion"/>
  </si>
  <si>
    <t>021-38506515</t>
    <phoneticPr fontId="1" type="noConversion"/>
  </si>
  <si>
    <t>wang_weijia@hwabaotrust.com</t>
    <phoneticPr fontId="1" type="noConversion"/>
  </si>
  <si>
    <t>王迎春</t>
    <phoneticPr fontId="1" type="noConversion"/>
  </si>
  <si>
    <t>迎春</t>
    <phoneticPr fontId="1" type="noConversion"/>
  </si>
  <si>
    <t>wu_yingchun@hwabaotrust.com</t>
    <phoneticPr fontId="1" type="noConversion"/>
  </si>
  <si>
    <t>梁秋水</t>
    <phoneticPr fontId="1" type="noConversion"/>
  </si>
  <si>
    <t>010-66583483</t>
    <phoneticPr fontId="1" type="noConversion"/>
  </si>
  <si>
    <t>liang.qiushui@icbccs.com.cn</t>
    <phoneticPr fontId="1" type="noConversion"/>
  </si>
  <si>
    <t>bingshan.song@juniorchina.com</t>
    <phoneticPr fontId="1" type="noConversion"/>
  </si>
  <si>
    <t>山东大学计算机，清华大学物理，博时基金，东方基金，富国基金，长盛基金</t>
    <phoneticPr fontId="1" type="noConversion"/>
  </si>
  <si>
    <t>山东省济南市历城县</t>
    <phoneticPr fontId="1" type="noConversion"/>
  </si>
  <si>
    <t>zhangge@ccbfund.cn</t>
    <phoneticPr fontId="1" type="noConversion"/>
  </si>
  <si>
    <t>0755-33066582</t>
    <phoneticPr fontId="1" type="noConversion"/>
  </si>
  <si>
    <t>chenzhi@lighthorse.com.cn</t>
    <phoneticPr fontId="1" type="noConversion"/>
  </si>
  <si>
    <t>021-58330312-8031</t>
    <phoneticPr fontId="1" type="noConversion"/>
  </si>
  <si>
    <t>浦东新区芳甸路1088号紫竹国际大厦22楼</t>
    <phoneticPr fontId="1" type="noConversion"/>
  </si>
  <si>
    <t>山西</t>
    <phoneticPr fontId="1" type="noConversion"/>
  </si>
  <si>
    <t>韩诚</t>
    <phoneticPr fontId="1" type="noConversion"/>
  </si>
  <si>
    <t>021-38834999-8307</t>
    <phoneticPr fontId="1" type="noConversion"/>
  </si>
  <si>
    <t>江苏省南京市鼓楼区</t>
    <phoneticPr fontId="1" type="noConversion"/>
  </si>
  <si>
    <t>320106198507100831</t>
    <phoneticPr fontId="1" type="noConversion"/>
  </si>
  <si>
    <t>华骏</t>
    <phoneticPr fontId="1" type="noConversion"/>
  </si>
  <si>
    <t>dani.hua@gmail.com</t>
    <phoneticPr fontId="1" type="noConversion"/>
  </si>
  <si>
    <t>自己创业</t>
    <phoneticPr fontId="1" type="noConversion"/>
  </si>
  <si>
    <t>互联网金融</t>
    <phoneticPr fontId="1" type="noConversion"/>
  </si>
  <si>
    <t>中国人民大学，哥伦比亚大学，东方基金、工银瑞信</t>
    <phoneticPr fontId="1" type="noConversion"/>
  </si>
  <si>
    <t>吉林省长春市朝阳区，老婆是山东省青岛市市南区</t>
    <phoneticPr fontId="1" type="noConversion"/>
  </si>
  <si>
    <t>李桓</t>
    <phoneticPr fontId="1" type="noConversion"/>
  </si>
  <si>
    <t>lihuan@jhzqrs.com</t>
    <phoneticPr fontId="1" type="noConversion"/>
  </si>
  <si>
    <t>浦东新区银城中路8号中融碧玉蓝天大厦29层</t>
    <phoneticPr fontId="1" type="noConversion"/>
  </si>
  <si>
    <t>luhuaibao@gmail.com</t>
    <phoneticPr fontId="1" type="noConversion"/>
  </si>
  <si>
    <t>安徽省阜阳市太和县</t>
    <phoneticPr fontId="1" type="noConversion"/>
  </si>
  <si>
    <t>牛总</t>
    <phoneticPr fontId="1" type="noConversion"/>
  </si>
  <si>
    <t>总裁</t>
    <phoneticPr fontId="1" type="noConversion"/>
  </si>
  <si>
    <t>010-87671011</t>
    <phoneticPr fontId="1" type="noConversion"/>
  </si>
  <si>
    <t>niutao325@163.com</t>
    <phoneticPr fontId="1" type="noConversion"/>
  </si>
  <si>
    <t>120104197002166830</t>
    <phoneticPr fontId="1" type="noConversion"/>
  </si>
  <si>
    <t>丰台区南三环顺三条21号嘉业大厦2号楼12B08</t>
    <phoneticPr fontId="1" type="noConversion"/>
  </si>
  <si>
    <t>010-58573642</t>
    <phoneticPr fontId="1" type="noConversion"/>
  </si>
  <si>
    <t>江苏省常州市溧阳市</t>
    <phoneticPr fontId="1" type="noConversion"/>
  </si>
  <si>
    <t>天津市红桥区</t>
    <phoneticPr fontId="1" type="noConversion"/>
  </si>
  <si>
    <t>120106198710180518</t>
    <phoneticPr fontId="1" type="noConversion"/>
  </si>
  <si>
    <t>zhangyue02-ghq@sinosig.com</t>
    <phoneticPr fontId="1" type="noConversion"/>
  </si>
  <si>
    <t>021-68869833</t>
    <phoneticPr fontId="1" type="noConversion"/>
  </si>
  <si>
    <t>徐智元</t>
    <phoneticPr fontId="1" type="noConversion"/>
  </si>
  <si>
    <t>齐爱军</t>
    <phoneticPr fontId="1" type="noConversion"/>
  </si>
  <si>
    <t>南开大学，北京大学</t>
    <phoneticPr fontId="1" type="noConversion"/>
  </si>
  <si>
    <t>东城区朝阳门内大街188号鸿安国际大厦6层</t>
    <phoneticPr fontId="1" type="noConversion"/>
  </si>
  <si>
    <t>上海</t>
    <phoneticPr fontId="1" type="noConversion"/>
  </si>
  <si>
    <t>量化投资部</t>
    <phoneticPr fontId="1" type="noConversion"/>
  </si>
  <si>
    <t xml:space="preserve"> </t>
    <phoneticPr fontId="1" type="noConversion"/>
  </si>
  <si>
    <t>上投摩根</t>
    <phoneticPr fontId="1" type="noConversion"/>
  </si>
  <si>
    <t>上海</t>
    <phoneticPr fontId="1" type="noConversion"/>
  </si>
  <si>
    <t>华安基金，国投瑞银，鹏华基金</t>
    <phoneticPr fontId="4" type="noConversion"/>
  </si>
  <si>
    <t>数据</t>
    <phoneticPr fontId="1" type="noConversion"/>
  </si>
  <si>
    <t>xuwei_1228@163.com</t>
    <phoneticPr fontId="1" type="noConversion"/>
  </si>
  <si>
    <t>武丹</t>
    <phoneticPr fontId="1" type="noConversion"/>
  </si>
  <si>
    <t>专户部</t>
    <phoneticPr fontId="1" type="noConversion"/>
  </si>
  <si>
    <t>项目经理</t>
    <phoneticPr fontId="1" type="noConversion"/>
  </si>
  <si>
    <t>021-20398998-2911</t>
    <phoneticPr fontId="1" type="noConversion"/>
  </si>
  <si>
    <t>010-59231183</t>
    <phoneticPr fontId="1" type="noConversion"/>
  </si>
  <si>
    <t>北京市朝阳区霞光里18号佳程广场A座11层</t>
    <phoneticPr fontId="1" type="noConversion"/>
  </si>
  <si>
    <t>heji@ymfund.com</t>
    <phoneticPr fontId="1" type="noConversion"/>
  </si>
  <si>
    <t>沈双莉</t>
    <phoneticPr fontId="1" type="noConversion"/>
  </si>
  <si>
    <t>龙昌伦</t>
    <phoneticPr fontId="1" type="noConversion"/>
  </si>
  <si>
    <t>梦醒</t>
    <phoneticPr fontId="1" type="noConversion"/>
  </si>
  <si>
    <t>lbwen@longrising.cn</t>
    <phoneticPr fontId="1" type="noConversion"/>
  </si>
  <si>
    <t>海达</t>
    <phoneticPr fontId="1" type="noConversion"/>
  </si>
  <si>
    <t>海淀区北太平庄路18号城建大厦A座22层</t>
    <phoneticPr fontId="1" type="noConversion"/>
  </si>
  <si>
    <t>李莹</t>
    <phoneticPr fontId="1" type="noConversion"/>
  </si>
  <si>
    <t>010-82019934</t>
    <phoneticPr fontId="1" type="noConversion"/>
  </si>
  <si>
    <t>010-85159261</t>
    <phoneticPr fontId="1" type="noConversion"/>
  </si>
  <si>
    <t>dingpeng@kiiik.com</t>
    <phoneticPr fontId="1" type="noConversion"/>
  </si>
  <si>
    <t>绝对收益</t>
    <phoneticPr fontId="1" type="noConversion"/>
  </si>
  <si>
    <t>王欣</t>
    <phoneticPr fontId="1" type="noConversion"/>
  </si>
  <si>
    <t>wangxin@jsfund.cn</t>
    <phoneticPr fontId="1" type="noConversion"/>
  </si>
  <si>
    <t>千合资本</t>
    <phoneticPr fontId="1" type="noConversion"/>
  </si>
  <si>
    <t>西城区金融大街7号英蓝国际金融中心B座（南楼）628室</t>
    <phoneticPr fontId="1" type="noConversion"/>
  </si>
  <si>
    <t>张雪娇</t>
    <phoneticPr fontId="1" type="noConversion"/>
  </si>
  <si>
    <t>福田区益田路6003号荣超商务中心A座20层</t>
    <phoneticPr fontId="1" type="noConversion"/>
  </si>
  <si>
    <t>李菲</t>
    <phoneticPr fontId="1" type="noConversion"/>
  </si>
  <si>
    <t>荣泽投资</t>
    <phoneticPr fontId="1" type="noConversion"/>
  </si>
  <si>
    <t>老板娘</t>
    <phoneticPr fontId="1" type="noConversion"/>
  </si>
  <si>
    <t>梁杰</t>
    <phoneticPr fontId="1" type="noConversion"/>
  </si>
  <si>
    <t>老总</t>
    <phoneticPr fontId="1" type="noConversion"/>
  </si>
  <si>
    <t>liang@rongzecapital.com</t>
    <phoneticPr fontId="1" type="noConversion"/>
  </si>
  <si>
    <t>福田区益田路6003号荣超商务中心A座20层</t>
    <phoneticPr fontId="1" type="noConversion"/>
  </si>
  <si>
    <t>孙梓龄</t>
    <phoneticPr fontId="1" type="noConversion"/>
  </si>
  <si>
    <t>男</t>
    <phoneticPr fontId="1" type="noConversion"/>
  </si>
  <si>
    <t>荣泽投资</t>
    <phoneticPr fontId="1" type="noConversion"/>
  </si>
  <si>
    <t>余璟钰</t>
    <phoneticPr fontId="1" type="noConversion"/>
  </si>
  <si>
    <t>男</t>
    <phoneticPr fontId="1" type="noConversion"/>
  </si>
  <si>
    <t>尊嘉资产</t>
    <phoneticPr fontId="1" type="noConversion"/>
  </si>
  <si>
    <t>北京</t>
    <phoneticPr fontId="1" type="noConversion"/>
  </si>
  <si>
    <t>010-84299366</t>
    <phoneticPr fontId="1" type="noConversion"/>
  </si>
  <si>
    <t>shengtao.zhang@juniorchina.com</t>
    <phoneticPr fontId="1" type="noConversion"/>
  </si>
  <si>
    <t>朝阳区太阳宫中路12号北京太阳宫大厦803室（100028）</t>
    <phoneticPr fontId="1" type="noConversion"/>
  </si>
  <si>
    <t>0755-83169999-1351</t>
    <phoneticPr fontId="1" type="noConversion"/>
  </si>
  <si>
    <t>私募</t>
    <phoneticPr fontId="1" type="noConversion"/>
  </si>
  <si>
    <t>经理助理</t>
    <phoneticPr fontId="1" type="noConversion"/>
  </si>
  <si>
    <t>021-50906255-815</t>
    <phoneticPr fontId="1" type="noConversion"/>
  </si>
  <si>
    <t>六禾投资</t>
    <phoneticPr fontId="1" type="noConversion"/>
  </si>
  <si>
    <t>私募</t>
    <phoneticPr fontId="1" type="noConversion"/>
  </si>
  <si>
    <t>基金经理</t>
    <phoneticPr fontId="1" type="noConversion"/>
  </si>
  <si>
    <t>shishaohua@liuhecapital.com</t>
    <phoneticPr fontId="1" type="noConversion"/>
  </si>
  <si>
    <t>021-63325888-4209</t>
    <phoneticPr fontId="1" type="noConversion"/>
  </si>
  <si>
    <t>xcxjack@gmail.com</t>
    <phoneticPr fontId="1" type="noConversion"/>
  </si>
  <si>
    <t>安娜</t>
    <phoneticPr fontId="1" type="noConversion"/>
  </si>
  <si>
    <t>券商联系人</t>
    <phoneticPr fontId="1" type="noConversion"/>
  </si>
  <si>
    <t>西城区月坛北街2号月坛大厦6层</t>
    <phoneticPr fontId="1" type="noConversion"/>
  </si>
  <si>
    <t>武丹</t>
    <phoneticPr fontId="1" type="noConversion"/>
  </si>
  <si>
    <t>顾笑怡</t>
    <phoneticPr fontId="1" type="noConversion"/>
  </si>
  <si>
    <t>业务发展部</t>
    <phoneticPr fontId="1" type="noConversion"/>
  </si>
  <si>
    <t>产品经理</t>
    <phoneticPr fontId="1" type="noConversion"/>
  </si>
  <si>
    <t>武丹</t>
    <phoneticPr fontId="1" type="noConversion"/>
  </si>
  <si>
    <t>何超</t>
    <phoneticPr fontId="1" type="noConversion"/>
  </si>
  <si>
    <t>男</t>
    <phoneticPr fontId="4" type="noConversion"/>
  </si>
  <si>
    <t>产品经理</t>
    <phoneticPr fontId="1" type="noConversion"/>
  </si>
  <si>
    <t>武丹</t>
    <phoneticPr fontId="1" type="noConversion"/>
  </si>
  <si>
    <t>廖国佑</t>
    <phoneticPr fontId="8" type="noConversion"/>
  </si>
  <si>
    <t>华泰保险</t>
    <phoneticPr fontId="1" type="noConversion"/>
  </si>
  <si>
    <t>kujeff1103@hotmail.com</t>
    <phoneticPr fontId="1" type="noConversion"/>
  </si>
  <si>
    <t>齐鲁证券</t>
    <phoneticPr fontId="1" type="noConversion"/>
  </si>
  <si>
    <t>刘天天</t>
    <phoneticPr fontId="1" type="noConversion"/>
  </si>
  <si>
    <t>刘天天</t>
    <phoneticPr fontId="1" type="noConversion"/>
  </si>
  <si>
    <t>国海基金</t>
    <phoneticPr fontId="1" type="noConversion"/>
  </si>
  <si>
    <t>基金</t>
    <phoneticPr fontId="1" type="noConversion"/>
  </si>
  <si>
    <t>上海</t>
    <phoneticPr fontId="1" type="noConversion"/>
  </si>
  <si>
    <t>产品专员</t>
    <phoneticPr fontId="1" type="noConversion"/>
  </si>
  <si>
    <t>liutiantian@ftsfund.com</t>
    <phoneticPr fontId="1" type="noConversion"/>
  </si>
  <si>
    <t>钱总</t>
    <phoneticPr fontId="1" type="noConversion"/>
  </si>
  <si>
    <t>钱总</t>
    <phoneticPr fontId="1" type="noConversion"/>
  </si>
  <si>
    <t>男</t>
    <phoneticPr fontId="1" type="noConversion"/>
  </si>
  <si>
    <t>民族证券</t>
    <phoneticPr fontId="1" type="noConversion"/>
  </si>
  <si>
    <t>自营</t>
    <phoneticPr fontId="1" type="noConversion"/>
  </si>
  <si>
    <t>魏静</t>
    <phoneticPr fontId="1" type="noConversion"/>
  </si>
  <si>
    <t>021-61870999-8200</t>
    <phoneticPr fontId="1" type="noConversion"/>
  </si>
  <si>
    <t>吴赟</t>
    <phoneticPr fontId="1" type="noConversion"/>
  </si>
  <si>
    <t>吴赟</t>
    <phoneticPr fontId="1" type="noConversion"/>
  </si>
  <si>
    <t>富安达</t>
    <phoneticPr fontId="1" type="noConversion"/>
  </si>
  <si>
    <t>上海</t>
    <phoneticPr fontId="1" type="noConversion"/>
  </si>
  <si>
    <t>金融工程部</t>
    <phoneticPr fontId="1" type="noConversion"/>
  </si>
  <si>
    <t>朱天竑</t>
    <phoneticPr fontId="1" type="noConversion"/>
  </si>
  <si>
    <t>东海基金</t>
    <phoneticPr fontId="1" type="noConversion"/>
  </si>
  <si>
    <t>季伟</t>
    <phoneticPr fontId="1" type="noConversion"/>
  </si>
  <si>
    <t>男</t>
    <phoneticPr fontId="1" type="noConversion"/>
  </si>
  <si>
    <t>福田区福华一路6号免税商务大厦33层</t>
    <phoneticPr fontId="1" type="noConversion"/>
  </si>
  <si>
    <t>福田区福华一路6号免税商务大厦33层</t>
    <phoneticPr fontId="1" type="noConversion"/>
  </si>
  <si>
    <t>长城自营</t>
    <phoneticPr fontId="1" type="noConversion"/>
  </si>
  <si>
    <t>量化投资部</t>
    <phoneticPr fontId="1" type="noConversion"/>
  </si>
  <si>
    <t>投资经理</t>
    <phoneticPr fontId="1" type="noConversion"/>
  </si>
  <si>
    <t>基金助理</t>
    <phoneticPr fontId="1" type="noConversion"/>
  </si>
  <si>
    <t>020-87555888-8074</t>
    <phoneticPr fontId="1" type="noConversion"/>
  </si>
  <si>
    <t>0755-88398483</t>
    <phoneticPr fontId="1" type="noConversion"/>
  </si>
  <si>
    <t>天河区珠江新城华夏路8号合景国际金融广场16层</t>
    <phoneticPr fontId="1" type="noConversion"/>
  </si>
  <si>
    <t>010-88566541</t>
    <phoneticPr fontId="1" type="noConversion"/>
  </si>
  <si>
    <t>张瑾皓</t>
    <phoneticPr fontId="1" type="noConversion"/>
  </si>
  <si>
    <t>010-52047183</t>
    <phoneticPr fontId="1" type="noConversion"/>
  </si>
  <si>
    <t>duangpyang@163.com</t>
    <phoneticPr fontId="1" type="noConversion"/>
  </si>
  <si>
    <t>天相投顾，天弘基金</t>
    <phoneticPr fontId="1" type="noConversion"/>
  </si>
  <si>
    <t>何六艺</t>
    <phoneticPr fontId="1" type="noConversion"/>
  </si>
  <si>
    <t>liuyih@ssf.gov,cn</t>
    <phoneticPr fontId="1" type="noConversion"/>
  </si>
  <si>
    <t>熊军</t>
    <phoneticPr fontId="1" type="noConversion"/>
  </si>
  <si>
    <t>山西证券</t>
    <phoneticPr fontId="1" type="noConversion"/>
  </si>
  <si>
    <t>huzhaohui@sxzq.com</t>
    <phoneticPr fontId="1" type="noConversion"/>
  </si>
  <si>
    <t>复旦大学，卡耐基梅隆大学</t>
    <phoneticPr fontId="1" type="noConversion"/>
  </si>
  <si>
    <t>021-60585981</t>
    <phoneticPr fontId="1" type="noConversion"/>
  </si>
  <si>
    <t>国信自营</t>
    <phoneticPr fontId="1" type="noConversion"/>
  </si>
  <si>
    <t>zhangchenming@fscinda.com</t>
    <phoneticPr fontId="1" type="noConversion"/>
  </si>
  <si>
    <t>reportcon@163.com</t>
    <phoneticPr fontId="1" type="noConversion"/>
  </si>
  <si>
    <t>钟建军</t>
    <phoneticPr fontId="1" type="noConversion"/>
  </si>
  <si>
    <t>山西自营</t>
    <phoneticPr fontId="1" type="noConversion"/>
  </si>
  <si>
    <t>0351-8686832</t>
    <phoneticPr fontId="1" type="noConversion"/>
  </si>
  <si>
    <t>海外总监</t>
    <phoneticPr fontId="1" type="noConversion"/>
  </si>
  <si>
    <t>zhangjc@csfunds.com.cn</t>
    <phoneticPr fontId="1" type="noConversion"/>
  </si>
  <si>
    <t>010-88086668-117</t>
    <phoneticPr fontId="1" type="noConversion"/>
  </si>
  <si>
    <t>fufeng1980@gmail.com</t>
    <phoneticPr fontId="1" type="noConversion"/>
  </si>
  <si>
    <t>020-83936666-8216</t>
    <phoneticPr fontId="1" type="noConversion"/>
  </si>
  <si>
    <t>liyz@gffunds.com.cn</t>
    <phoneticPr fontId="1" type="noConversion"/>
  </si>
  <si>
    <t>广东省广州市白云区</t>
    <phoneticPr fontId="1" type="noConversion"/>
  </si>
  <si>
    <t>021-50509888-8641</t>
    <phoneticPr fontId="1" type="noConversion"/>
  </si>
  <si>
    <t>jiangyi@scfund.com.cn</t>
    <phoneticPr fontId="1" type="noConversion"/>
  </si>
  <si>
    <t>钟凯峰</t>
    <phoneticPr fontId="1" type="noConversion"/>
  </si>
  <si>
    <t>钟总</t>
    <phoneticPr fontId="1" type="noConversion"/>
  </si>
  <si>
    <t>Frank</t>
    <phoneticPr fontId="1" type="noConversion"/>
  </si>
  <si>
    <t>车总</t>
    <phoneticPr fontId="1" type="noConversion"/>
  </si>
  <si>
    <t>北京大学光华管理学院，华夏基金</t>
    <phoneticPr fontId="1" type="noConversion"/>
  </si>
  <si>
    <t>黄海南</t>
    <phoneticPr fontId="1" type="noConversion"/>
  </si>
  <si>
    <t>黄博士</t>
    <phoneticPr fontId="1" type="noConversion"/>
  </si>
  <si>
    <t>huanghainan@cic.cn</t>
    <phoneticPr fontId="1" type="noConversion"/>
  </si>
  <si>
    <t>实习生</t>
    <phoneticPr fontId="1" type="noConversion"/>
  </si>
  <si>
    <t>wangdong@cic.cn</t>
    <phoneticPr fontId="1" type="noConversion"/>
  </si>
  <si>
    <t>xueqingfeng@kiiik.com</t>
    <phoneticPr fontId="1" type="noConversion"/>
  </si>
  <si>
    <t>陈兵</t>
    <phoneticPr fontId="1" type="noConversion"/>
  </si>
  <si>
    <t>湘财资管，华夏人寿</t>
    <phoneticPr fontId="1" type="noConversion"/>
  </si>
  <si>
    <t>CFA，精算师</t>
    <phoneticPr fontId="1" type="noConversion"/>
  </si>
  <si>
    <t>linzhongbin@fscinda.com</t>
    <phoneticPr fontId="1" type="noConversion"/>
  </si>
  <si>
    <t>湖北恩施</t>
    <phoneticPr fontId="1" type="noConversion"/>
  </si>
  <si>
    <t>yebenmao@126.com</t>
    <phoneticPr fontId="1" type="noConversion"/>
  </si>
  <si>
    <t>海淀区北太平庄路18号城建大厦A座20层</t>
    <phoneticPr fontId="1" type="noConversion"/>
  </si>
  <si>
    <t>chengzt@taikangamc.com.cn</t>
    <phoneticPr fontId="1" type="noConversion"/>
  </si>
  <si>
    <t>renjc@taikangamc.com.cn</t>
    <phoneticPr fontId="1" type="noConversion"/>
  </si>
  <si>
    <t>汤总</t>
    <phoneticPr fontId="1" type="noConversion"/>
  </si>
  <si>
    <t>雅典娜</t>
    <phoneticPr fontId="4" type="noConversion"/>
  </si>
  <si>
    <t>私募</t>
    <phoneticPr fontId="4" type="noConversion"/>
  </si>
  <si>
    <t>王处长</t>
    <phoneticPr fontId="1" type="noConversion"/>
  </si>
  <si>
    <t>胡苗辉</t>
    <phoneticPr fontId="1" type="noConversion"/>
  </si>
  <si>
    <t>lvwentao@china-invs.cn</t>
    <phoneticPr fontId="1" type="noConversion"/>
  </si>
  <si>
    <t>中科大，民森投资</t>
    <phoneticPr fontId="1" type="noConversion"/>
  </si>
  <si>
    <t>彭总</t>
    <phoneticPr fontId="1" type="noConversion"/>
  </si>
  <si>
    <t>盈峰资本</t>
    <phoneticPr fontId="1" type="noConversion"/>
  </si>
  <si>
    <t>zhangzf@inforecapital.com</t>
    <phoneticPr fontId="1" type="noConversion"/>
  </si>
  <si>
    <t>福田区益田路6003号荣超商务中心B座30层</t>
    <phoneticPr fontId="1" type="noConversion"/>
  </si>
  <si>
    <t>huangs@inforecapital.com</t>
    <phoneticPr fontId="1" type="noConversion"/>
  </si>
  <si>
    <t>刘东渐</t>
    <phoneticPr fontId="1" type="noConversion"/>
  </si>
  <si>
    <t>0755-23998338-823</t>
    <phoneticPr fontId="1" type="noConversion"/>
  </si>
  <si>
    <t>张永任</t>
    <phoneticPr fontId="1" type="noConversion"/>
  </si>
  <si>
    <t>zhchen@bwam.cc</t>
    <phoneticPr fontId="1" type="noConversion"/>
  </si>
  <si>
    <t>孙巍</t>
    <phoneticPr fontId="1" type="noConversion"/>
  </si>
  <si>
    <t>财富自营</t>
    <phoneticPr fontId="1" type="noConversion"/>
  </si>
  <si>
    <t>420682198001031055</t>
    <phoneticPr fontId="1" type="noConversion"/>
  </si>
  <si>
    <t>dengyl@thfund.com.cn</t>
    <phoneticPr fontId="1" type="noConversion"/>
  </si>
  <si>
    <t>张浩</t>
    <phoneticPr fontId="1" type="noConversion"/>
  </si>
  <si>
    <t>zengsh@byfunds.com</t>
    <phoneticPr fontId="1" type="noConversion"/>
  </si>
  <si>
    <t>深圳市福田区福华一路115号投行大厦10层</t>
    <phoneticPr fontId="1" type="noConversion"/>
  </si>
  <si>
    <t>孙浩</t>
    <phoneticPr fontId="1" type="noConversion"/>
  </si>
  <si>
    <t xml:space="preserve">021-51690161  </t>
    <phoneticPr fontId="1" type="noConversion"/>
  </si>
  <si>
    <t>财经频道</t>
    <phoneticPr fontId="1" type="noConversion"/>
  </si>
  <si>
    <t>410103197703062455</t>
    <phoneticPr fontId="1" type="noConversion"/>
  </si>
  <si>
    <t>010-65051166-3385</t>
    <phoneticPr fontId="1" type="noConversion"/>
  </si>
  <si>
    <t>安徽省合肥市中市区</t>
    <phoneticPr fontId="1" type="noConversion"/>
  </si>
  <si>
    <t>李志坚</t>
    <phoneticPr fontId="1" type="noConversion"/>
  </si>
  <si>
    <t>顾娟</t>
    <phoneticPr fontId="1" type="noConversion"/>
  </si>
  <si>
    <t>陕西省西安市碑林区</t>
    <phoneticPr fontId="1" type="noConversion"/>
  </si>
  <si>
    <t>420106197606067730</t>
    <phoneticPr fontId="1" type="noConversion"/>
  </si>
  <si>
    <t>huangzhy@xyzq.com.cn</t>
    <phoneticPr fontId="1" type="noConversion"/>
  </si>
  <si>
    <t>桑磊</t>
    <phoneticPr fontId="1" type="noConversion"/>
  </si>
  <si>
    <t>集团投资管理部</t>
    <phoneticPr fontId="1" type="noConversion"/>
  </si>
  <si>
    <t>策略配置</t>
    <phoneticPr fontId="1" type="noConversion"/>
  </si>
  <si>
    <t>021-38638417</t>
    <phoneticPr fontId="1" type="noConversion"/>
  </si>
  <si>
    <t>Sanglei001@pingan.com.cn</t>
    <phoneticPr fontId="1" type="noConversion"/>
  </si>
  <si>
    <t>CPA、FRM</t>
    <phoneticPr fontId="1" type="noConversion"/>
  </si>
  <si>
    <t>亚洲长期</t>
    <phoneticPr fontId="1" type="noConversion"/>
  </si>
  <si>
    <t>986457793@qq.com</t>
    <phoneticPr fontId="1" type="noConversion"/>
  </si>
  <si>
    <t>021-38565432</t>
    <phoneticPr fontId="1" type="noConversion"/>
  </si>
  <si>
    <t>华东师范，复旦，兴业全球</t>
    <phoneticPr fontId="1" type="noConversion"/>
  </si>
  <si>
    <t>上海市市辖区闸北区</t>
    <phoneticPr fontId="1" type="noConversion"/>
  </si>
  <si>
    <t>成都</t>
    <phoneticPr fontId="1" type="noConversion"/>
  </si>
  <si>
    <t>028-85268951/2</t>
    <phoneticPr fontId="1" type="noConversion"/>
  </si>
  <si>
    <t>yangzy@chinassic.com</t>
    <phoneticPr fontId="1" type="noConversion"/>
  </si>
  <si>
    <t>锦江区下东大街216号喜年广场A幢608B室</t>
    <phoneticPr fontId="1" type="noConversion"/>
  </si>
  <si>
    <t>周侠</t>
    <phoneticPr fontId="1" type="noConversion"/>
  </si>
  <si>
    <t>zhouxia2@cfzq.com</t>
    <phoneticPr fontId="1" type="noConversion"/>
  </si>
  <si>
    <t>江西省宜春市</t>
    <phoneticPr fontId="1" type="noConversion"/>
  </si>
  <si>
    <t>362201198612033434</t>
    <phoneticPr fontId="1" type="noConversion"/>
  </si>
  <si>
    <t>朱轶伦</t>
    <phoneticPr fontId="1" type="noConversion"/>
  </si>
  <si>
    <t>轶伦</t>
    <phoneticPr fontId="1" type="noConversion"/>
  </si>
  <si>
    <t>021-61009956</t>
    <phoneticPr fontId="1" type="noConversion"/>
  </si>
  <si>
    <t>zhuyl@cxfund.com.cn</t>
    <phoneticPr fontId="1" type="noConversion"/>
  </si>
  <si>
    <t>ronghe_zhang@gtfund.com</t>
    <phoneticPr fontId="1" type="noConversion"/>
  </si>
  <si>
    <t>王梦雪</t>
    <phoneticPr fontId="1" type="noConversion"/>
  </si>
  <si>
    <t>010-58573640</t>
    <phoneticPr fontId="1" type="noConversion"/>
  </si>
  <si>
    <t>wangmx@hsfund.com</t>
    <phoneticPr fontId="1" type="noConversion"/>
  </si>
  <si>
    <t>薇总</t>
    <phoneticPr fontId="1" type="noConversion"/>
  </si>
  <si>
    <t>viviansecret61675@163.com</t>
    <phoneticPr fontId="1" type="noConversion"/>
  </si>
  <si>
    <t>张昱</t>
    <phoneticPr fontId="1" type="noConversion"/>
  </si>
  <si>
    <t>010-58162857</t>
    <phoneticPr fontId="1" type="noConversion"/>
  </si>
  <si>
    <t>zhangyu@yhfund.com.cn</t>
    <phoneticPr fontId="1" type="noConversion"/>
  </si>
  <si>
    <t>xingg@thfund.com.cn</t>
    <phoneticPr fontId="1" type="noConversion"/>
  </si>
  <si>
    <t>英国帝国理工学院，益民基金</t>
    <phoneticPr fontId="1" type="noConversion"/>
  </si>
  <si>
    <t>北京市西城区</t>
    <phoneticPr fontId="1" type="noConversion"/>
  </si>
  <si>
    <t>谭迎庆</t>
    <phoneticPr fontId="1" type="noConversion"/>
  </si>
  <si>
    <t>华创资管</t>
    <phoneticPr fontId="1" type="noConversion"/>
  </si>
  <si>
    <t>010-66500920</t>
    <phoneticPr fontId="1" type="noConversion"/>
  </si>
  <si>
    <t>tanyq2000@126.com</t>
    <phoneticPr fontId="1" type="noConversion"/>
  </si>
  <si>
    <t>中国科技大学，中粮集团金融部做期货，齐鲁资管</t>
    <phoneticPr fontId="1" type="noConversion"/>
  </si>
  <si>
    <t>西城区锦什坊街26号恒奥中心C座3A层</t>
    <phoneticPr fontId="1" type="noConversion"/>
  </si>
  <si>
    <t>张加发</t>
    <phoneticPr fontId="1" type="noConversion"/>
  </si>
  <si>
    <t>加发</t>
    <phoneticPr fontId="1" type="noConversion"/>
  </si>
  <si>
    <t>策略</t>
    <phoneticPr fontId="1" type="noConversion"/>
  </si>
  <si>
    <t>010-66221692</t>
    <phoneticPr fontId="1" type="noConversion"/>
  </si>
  <si>
    <t>金先生</t>
    <phoneticPr fontId="1" type="noConversion"/>
  </si>
  <si>
    <t>长江投顾</t>
    <phoneticPr fontId="1" type="noConversion"/>
  </si>
  <si>
    <t>张彬</t>
    <phoneticPr fontId="1" type="noConversion"/>
  </si>
  <si>
    <t>021-60963538</t>
    <phoneticPr fontId="1" type="noConversion"/>
  </si>
  <si>
    <t>zhangbin01@ehuatai.com</t>
    <phoneticPr fontId="1" type="noConversion"/>
  </si>
  <si>
    <t>丁昊宁</t>
    <phoneticPr fontId="1" type="noConversion"/>
  </si>
  <si>
    <t>信诚基金</t>
    <phoneticPr fontId="8" type="noConversion"/>
  </si>
  <si>
    <t>基金</t>
    <phoneticPr fontId="8" type="noConversion"/>
  </si>
  <si>
    <t>021-68649788-6626</t>
    <phoneticPr fontId="1" type="noConversion"/>
  </si>
  <si>
    <t>haoning.ding@citicpru.com.cn</t>
    <phoneticPr fontId="1" type="noConversion"/>
  </si>
  <si>
    <t>Andrew</t>
    <phoneticPr fontId="1" type="noConversion"/>
  </si>
  <si>
    <t>梁杏</t>
    <phoneticPr fontId="1" type="noConversion"/>
  </si>
  <si>
    <t>量化产品策划副总监</t>
    <phoneticPr fontId="1" type="noConversion"/>
  </si>
  <si>
    <t>xing_liang@gtfund.com</t>
    <phoneticPr fontId="1" type="noConversion"/>
  </si>
  <si>
    <t>麻旭东</t>
    <phoneticPr fontId="1" type="noConversion"/>
  </si>
  <si>
    <t>旭东</t>
    <phoneticPr fontId="1" type="noConversion"/>
  </si>
  <si>
    <t>021-23261136</t>
    <phoneticPr fontId="1" type="noConversion"/>
  </si>
  <si>
    <t>maxd@swsmu.com</t>
    <phoneticPr fontId="1" type="noConversion"/>
  </si>
  <si>
    <t>王明聪</t>
    <phoneticPr fontId="1" type="noConversion"/>
  </si>
  <si>
    <t>重阳投资</t>
    <phoneticPr fontId="1" type="noConversion"/>
  </si>
  <si>
    <t>021-20216517</t>
    <phoneticPr fontId="1" type="noConversion"/>
  </si>
  <si>
    <t>wmc@chongyang.net</t>
    <phoneticPr fontId="1" type="noConversion"/>
  </si>
  <si>
    <t>王玮</t>
    <phoneticPr fontId="1" type="noConversion"/>
  </si>
  <si>
    <t>021-20216529</t>
    <phoneticPr fontId="1" type="noConversion"/>
  </si>
  <si>
    <t>wwei@chongyang.net</t>
    <phoneticPr fontId="1" type="noConversion"/>
  </si>
  <si>
    <t>王晓华</t>
    <phoneticPr fontId="1" type="noConversion"/>
  </si>
  <si>
    <t>021-20216533</t>
    <phoneticPr fontId="1" type="noConversion"/>
  </si>
  <si>
    <t>wxh@chongyang.net</t>
    <phoneticPr fontId="1" type="noConversion"/>
  </si>
  <si>
    <t>纪方舟</t>
    <phoneticPr fontId="1" type="noConversion"/>
  </si>
  <si>
    <t>纪总</t>
    <phoneticPr fontId="1" type="noConversion"/>
  </si>
  <si>
    <t>0755-82133410</t>
    <phoneticPr fontId="1" type="noConversion"/>
  </si>
  <si>
    <t>jifzwork@126.com</t>
    <phoneticPr fontId="1" type="noConversion"/>
  </si>
  <si>
    <t>福田区红岭中路1012号国信证券大厦21楼</t>
    <phoneticPr fontId="1" type="noConversion"/>
  </si>
  <si>
    <t>金融工程</t>
    <phoneticPr fontId="1" type="noConversion"/>
  </si>
  <si>
    <t>陈政良</t>
    <phoneticPr fontId="1" type="noConversion"/>
  </si>
  <si>
    <t>联蒙珂</t>
    <phoneticPr fontId="1" type="noConversion"/>
  </si>
  <si>
    <t>021-38606988</t>
    <phoneticPr fontId="1" type="noConversion"/>
  </si>
  <si>
    <t>朱海东</t>
    <phoneticPr fontId="1" type="noConversion"/>
  </si>
  <si>
    <t>021-38568809</t>
    <phoneticPr fontId="1" type="noConversion"/>
  </si>
  <si>
    <t>zhuhaidong@galaxyasset.com</t>
    <phoneticPr fontId="1" type="noConversion"/>
  </si>
  <si>
    <t>朱琳</t>
    <phoneticPr fontId="1" type="noConversion"/>
  </si>
  <si>
    <t>程韬</t>
    <phoneticPr fontId="1" type="noConversion"/>
  </si>
  <si>
    <t>化工、新能源、TMT、金工</t>
    <phoneticPr fontId="1" type="noConversion"/>
  </si>
  <si>
    <t>林宁</t>
    <phoneticPr fontId="1" type="noConversion"/>
  </si>
  <si>
    <t>0755-22656185</t>
    <phoneticPr fontId="1" type="noConversion"/>
  </si>
  <si>
    <t>徐尔欣</t>
    <phoneticPr fontId="1" type="noConversion"/>
  </si>
  <si>
    <t>0755-82083469</t>
    <phoneticPr fontId="1" type="noConversion"/>
  </si>
  <si>
    <t>许晓光</t>
    <phoneticPr fontId="1" type="noConversion"/>
  </si>
  <si>
    <t>薛非</t>
    <phoneticPr fontId="1" type="noConversion"/>
  </si>
  <si>
    <t>0755-82083659</t>
    <phoneticPr fontId="1" type="noConversion"/>
  </si>
  <si>
    <t>姚宝玺</t>
    <phoneticPr fontId="1" type="noConversion"/>
  </si>
  <si>
    <t>0755-22925826</t>
    <phoneticPr fontId="1" type="noConversion"/>
  </si>
  <si>
    <t>0755-82575676</t>
    <phoneticPr fontId="1" type="noConversion"/>
  </si>
  <si>
    <t>lifeng@cfzq.com</t>
    <phoneticPr fontId="1" type="noConversion"/>
  </si>
  <si>
    <t>马子舜</t>
    <phoneticPr fontId="1" type="noConversion"/>
  </si>
  <si>
    <t>马博士</t>
    <phoneticPr fontId="1" type="noConversion"/>
  </si>
  <si>
    <t>0755-82026621</t>
    <phoneticPr fontId="1" type="noConversion"/>
  </si>
  <si>
    <t>mazishun@china-invs.cn</t>
    <phoneticPr fontId="1" type="noConversion"/>
  </si>
  <si>
    <t>杨烨</t>
    <phoneticPr fontId="1" type="noConversion"/>
  </si>
  <si>
    <t>yytyyz271@aliyun.com</t>
    <phoneticPr fontId="1" type="noConversion"/>
  </si>
  <si>
    <t>于玛丽</t>
    <phoneticPr fontId="1" type="noConversion"/>
  </si>
  <si>
    <t>0755-82575347</t>
    <phoneticPr fontId="1" type="noConversion"/>
  </si>
  <si>
    <t>yuml@cfzq.com</t>
    <phoneticPr fontId="1" type="noConversion"/>
  </si>
  <si>
    <t>柯总</t>
    <phoneticPr fontId="1" type="noConversion"/>
  </si>
  <si>
    <t>Sean</t>
    <phoneticPr fontId="1" type="noConversion"/>
  </si>
  <si>
    <t>李佳亮</t>
    <phoneticPr fontId="1" type="noConversion"/>
  </si>
  <si>
    <t>0755-82763709</t>
    <phoneticPr fontId="1" type="noConversion"/>
  </si>
  <si>
    <t>lijialiang@southernfund.com</t>
    <phoneticPr fontId="1" type="noConversion"/>
  </si>
  <si>
    <t>郭泽铨</t>
    <phoneticPr fontId="1" type="noConversion"/>
  </si>
  <si>
    <t>0755-83190029</t>
    <phoneticPr fontId="1" type="noConversion"/>
  </si>
  <si>
    <t>guozq@cmfchina.com</t>
    <phoneticPr fontId="1" type="noConversion"/>
  </si>
  <si>
    <t>涂卓</t>
    <phoneticPr fontId="1" type="noConversion"/>
  </si>
  <si>
    <t>涂总</t>
    <phoneticPr fontId="1" type="noConversion"/>
  </si>
  <si>
    <t>鼎诺投资</t>
    <phoneticPr fontId="1" type="noConversion"/>
  </si>
  <si>
    <t>首席策略</t>
    <phoneticPr fontId="1" type="noConversion"/>
  </si>
  <si>
    <t>0755-88267706</t>
    <phoneticPr fontId="1" type="noConversion"/>
  </si>
  <si>
    <t>执行董事、量化高级投资经理、博士</t>
    <phoneticPr fontId="1" type="noConversion"/>
  </si>
  <si>
    <t>张阳阳</t>
    <phoneticPr fontId="1" type="noConversion"/>
  </si>
  <si>
    <t>西城区金融大街17号中国人寿中心604室</t>
    <phoneticPr fontId="1" type="noConversion"/>
  </si>
  <si>
    <t>章总</t>
    <phoneticPr fontId="1" type="noConversion"/>
  </si>
  <si>
    <t>021-61935645</t>
    <phoneticPr fontId="1" type="noConversion"/>
  </si>
  <si>
    <t>huangxinyun@gjzq.com.cn</t>
    <phoneticPr fontId="1" type="noConversion"/>
  </si>
  <si>
    <t>李庚</t>
    <phoneticPr fontId="1" type="noConversion"/>
  </si>
  <si>
    <t>ligeng@cib-fund.com.cn</t>
    <phoneticPr fontId="1" type="noConversion"/>
  </si>
  <si>
    <t>陆东明</t>
    <phoneticPr fontId="1" type="noConversion"/>
  </si>
  <si>
    <t>东明</t>
    <phoneticPr fontId="1" type="noConversion"/>
  </si>
  <si>
    <t>ldmdmh@126.com</t>
    <phoneticPr fontId="1" type="noConversion"/>
  </si>
  <si>
    <t>远博</t>
    <phoneticPr fontId="1" type="noConversion"/>
  </si>
  <si>
    <t>021-61038240</t>
    <phoneticPr fontId="1" type="noConversion"/>
  </si>
  <si>
    <t>yuan_bo@gjzq.com.cn</t>
    <phoneticPr fontId="1" type="noConversion"/>
  </si>
  <si>
    <t>张黎</t>
    <phoneticPr fontId="1" type="noConversion"/>
  </si>
  <si>
    <t>中银资管</t>
    <phoneticPr fontId="1" type="noConversion"/>
  </si>
  <si>
    <t>lee.zhang@bocichina.com</t>
    <phoneticPr fontId="1" type="noConversion"/>
  </si>
  <si>
    <t>朱俊</t>
    <phoneticPr fontId="1" type="noConversion"/>
  </si>
  <si>
    <t>今飞投资</t>
    <phoneticPr fontId="1" type="noConversion"/>
  </si>
  <si>
    <t>1025325517@qq.com</t>
    <phoneticPr fontId="1" type="noConversion"/>
  </si>
  <si>
    <t>郭健</t>
    <phoneticPr fontId="1" type="noConversion"/>
  </si>
  <si>
    <t>guojian@ymfund.com</t>
    <phoneticPr fontId="1" type="noConversion"/>
  </si>
  <si>
    <t>张瑜</t>
    <phoneticPr fontId="1" type="noConversion"/>
  </si>
  <si>
    <t>圆信永丰</t>
    <phoneticPr fontId="1" type="noConversion"/>
  </si>
  <si>
    <t>021-60366050</t>
    <phoneticPr fontId="1" type="noConversion"/>
  </si>
  <si>
    <t>zhangyu@gtsfund.com.cn</t>
    <phoneticPr fontId="1" type="noConversion"/>
  </si>
  <si>
    <t>周颖书</t>
    <phoneticPr fontId="1" type="noConversion"/>
  </si>
  <si>
    <t>0755-82575669</t>
    <phoneticPr fontId="1" type="noConversion"/>
  </si>
  <si>
    <t>zhouys@cfzq.com</t>
    <phoneticPr fontId="1" type="noConversion"/>
  </si>
  <si>
    <t>13601104118@163.com</t>
    <phoneticPr fontId="1" type="noConversion"/>
  </si>
  <si>
    <t>孙端</t>
    <phoneticPr fontId="1" type="noConversion"/>
  </si>
  <si>
    <t>蔡丹</t>
    <phoneticPr fontId="1" type="noConversion"/>
  </si>
  <si>
    <t>cdan@cgws.com</t>
    <phoneticPr fontId="1" type="noConversion"/>
  </si>
  <si>
    <t>传颖</t>
    <phoneticPr fontId="1" type="noConversion"/>
  </si>
  <si>
    <t>李堃</t>
    <phoneticPr fontId="1" type="noConversion"/>
  </si>
  <si>
    <t>likun@cpic.com.cn</t>
    <phoneticPr fontId="1" type="noConversion"/>
  </si>
  <si>
    <t>李杰</t>
    <phoneticPr fontId="1" type="noConversion"/>
  </si>
  <si>
    <t>liulijie@cgws.com</t>
    <phoneticPr fontId="1" type="noConversion"/>
  </si>
  <si>
    <t>彭玉争</t>
    <phoneticPr fontId="1" type="noConversion"/>
  </si>
  <si>
    <t>021-68659999-5530</t>
    <phoneticPr fontId="1" type="noConversion"/>
  </si>
  <si>
    <t>pengyuzheng@cpic.com.cn</t>
    <phoneticPr fontId="1" type="noConversion"/>
  </si>
  <si>
    <t>徐晓楠 </t>
    <phoneticPr fontId="1" type="noConversion"/>
  </si>
  <si>
    <t>晓楠    </t>
    <phoneticPr fontId="1" type="noConversion"/>
  </si>
  <si>
    <t>研究咨询部</t>
    <phoneticPr fontId="1" type="noConversion"/>
  </si>
  <si>
    <t>文婷</t>
    <phoneticPr fontId="1" type="noConversion"/>
  </si>
  <si>
    <t>高远</t>
    <phoneticPr fontId="1" type="noConversion"/>
  </si>
  <si>
    <t>股票衍生品部</t>
    <phoneticPr fontId="1" type="noConversion"/>
  </si>
  <si>
    <t>y.gao@htisec.com</t>
    <phoneticPr fontId="1" type="noConversion"/>
  </si>
  <si>
    <t>jie.he@mfcteda.com</t>
    <phoneticPr fontId="1" type="noConversion"/>
  </si>
  <si>
    <t>招商基金，国信证券，工银瑞信</t>
    <phoneticPr fontId="1" type="noConversion"/>
  </si>
  <si>
    <t>黄春瑞</t>
    <phoneticPr fontId="1" type="noConversion"/>
  </si>
  <si>
    <t>君翼资本</t>
    <phoneticPr fontId="1" type="noConversion"/>
  </si>
  <si>
    <t>crhuang1986@163.com</t>
    <phoneticPr fontId="1" type="noConversion"/>
  </si>
  <si>
    <t>琚顺舟</t>
    <phoneticPr fontId="1" type="noConversion"/>
  </si>
  <si>
    <t>joseph.sz.ju@htisec.com</t>
    <phoneticPr fontId="1" type="noConversion"/>
  </si>
  <si>
    <t>刘水茵</t>
    <phoneticPr fontId="1" type="noConversion"/>
  </si>
  <si>
    <t>0755-8246 0098</t>
    <phoneticPr fontId="1" type="noConversion"/>
  </si>
  <si>
    <t>sharon.sy.liu@htisec.com</t>
    <phoneticPr fontId="1" type="noConversion"/>
  </si>
  <si>
    <t>邵自威</t>
    <phoneticPr fontId="1" type="noConversion"/>
  </si>
  <si>
    <t xml:space="preserve">021-60623995 </t>
    <phoneticPr fontId="1" type="noConversion"/>
  </si>
  <si>
    <t>王天凯</t>
    <phoneticPr fontId="1" type="noConversion"/>
  </si>
  <si>
    <t>天凯</t>
    <phoneticPr fontId="1" type="noConversion"/>
  </si>
  <si>
    <t>山西天启</t>
    <phoneticPr fontId="1" type="noConversion"/>
  </si>
  <si>
    <t>sxtq01_investment@163.com</t>
    <phoneticPr fontId="1" type="noConversion"/>
  </si>
  <si>
    <t>王学海</t>
    <phoneticPr fontId="1" type="noConversion"/>
  </si>
  <si>
    <t>学海</t>
    <phoneticPr fontId="1" type="noConversion"/>
  </si>
  <si>
    <t>郭欣</t>
    <phoneticPr fontId="1" type="noConversion"/>
  </si>
  <si>
    <t>021-68879999-8829</t>
    <phoneticPr fontId="1" type="noConversion"/>
  </si>
  <si>
    <t>贺澄宇</t>
    <phoneticPr fontId="1" type="noConversion"/>
  </si>
  <si>
    <t>李楠</t>
    <phoneticPr fontId="1" type="noConversion"/>
  </si>
  <si>
    <t>林璟</t>
    <phoneticPr fontId="1" type="noConversion"/>
  </si>
  <si>
    <t>华福自营</t>
    <phoneticPr fontId="1" type="noConversion"/>
  </si>
  <si>
    <t>021-31167872</t>
    <phoneticPr fontId="1" type="noConversion"/>
  </si>
  <si>
    <t>ljiq0728@163.com</t>
    <phoneticPr fontId="1" type="noConversion"/>
  </si>
  <si>
    <t>浦东新区东方路3261号振华企业广场 1号楼B座20层</t>
    <phoneticPr fontId="1" type="noConversion"/>
  </si>
  <si>
    <t>刘永</t>
    <phoneticPr fontId="1" type="noConversion"/>
  </si>
  <si>
    <t>025-83616545</t>
    <phoneticPr fontId="1" type="noConversion"/>
  </si>
  <si>
    <t>南京市湖南路1号凤凰广场B座26楼</t>
    <phoneticPr fontId="1" type="noConversion"/>
  </si>
  <si>
    <t>王方</t>
    <phoneticPr fontId="4" type="noConversion"/>
  </si>
  <si>
    <t>国投瑞银</t>
    <phoneticPr fontId="4" type="noConversion"/>
  </si>
  <si>
    <t>021-25059813</t>
    <phoneticPr fontId="1" type="noConversion"/>
  </si>
  <si>
    <t>王华海</t>
    <phoneticPr fontId="1" type="noConversion"/>
  </si>
  <si>
    <t>华海</t>
    <phoneticPr fontId="1" type="noConversion"/>
  </si>
  <si>
    <t>wanghuahai@kiiik.com</t>
    <phoneticPr fontId="1" type="noConversion"/>
  </si>
  <si>
    <t>朱珏衡</t>
    <phoneticPr fontId="1" type="noConversion"/>
  </si>
  <si>
    <t>zhujueheng@ehuatai.com</t>
    <phoneticPr fontId="1" type="noConversion"/>
  </si>
  <si>
    <t>刘强</t>
    <phoneticPr fontId="1" type="noConversion"/>
  </si>
  <si>
    <t>liu_qiang12@hotmail.com</t>
    <phoneticPr fontId="1" type="noConversion"/>
  </si>
  <si>
    <t>尹燕峰</t>
    <phoneticPr fontId="1" type="noConversion"/>
  </si>
  <si>
    <t>燕峰</t>
    <phoneticPr fontId="1" type="noConversion"/>
  </si>
  <si>
    <t>dylan-yin@hotmail.com</t>
    <phoneticPr fontId="1" type="noConversion"/>
  </si>
  <si>
    <t>胡厚中</t>
    <phoneticPr fontId="8" type="noConversion"/>
  </si>
  <si>
    <t>010-64818372</t>
    <phoneticPr fontId="1" type="noConversion"/>
  </si>
  <si>
    <t>hezonghu@163.com</t>
    <phoneticPr fontId="1" type="noConversion"/>
  </si>
  <si>
    <t>胡晓鹰</t>
    <phoneticPr fontId="1" type="noConversion"/>
  </si>
  <si>
    <t>天软科技</t>
    <phoneticPr fontId="1" type="noConversion"/>
  </si>
  <si>
    <t>0755-83733743</t>
    <phoneticPr fontId="1" type="noConversion"/>
  </si>
  <si>
    <t>eagle@tinysoft.com.cn</t>
    <phoneticPr fontId="1" type="noConversion"/>
  </si>
  <si>
    <t>0755-22223360</t>
    <phoneticPr fontId="1" type="noConversion"/>
  </si>
  <si>
    <t>jiaojian@dcfund.com.cn</t>
    <phoneticPr fontId="1" type="noConversion"/>
  </si>
  <si>
    <t>许宁</t>
    <phoneticPr fontId="1" type="noConversion"/>
  </si>
  <si>
    <t>许博士</t>
    <phoneticPr fontId="1" type="noConversion"/>
  </si>
  <si>
    <t>010-64818371</t>
    <phoneticPr fontId="1" type="noConversion"/>
  </si>
  <si>
    <t>xn2008433@163.com</t>
    <phoneticPr fontId="1" type="noConversion"/>
  </si>
  <si>
    <t>邹航宇</t>
    <phoneticPr fontId="1" type="noConversion"/>
  </si>
  <si>
    <t>zouhy@jsfund.cn</t>
    <phoneticPr fontId="1" type="noConversion"/>
  </si>
  <si>
    <t>李锦泽</t>
    <phoneticPr fontId="1" type="noConversion"/>
  </si>
  <si>
    <t>锦泽</t>
    <phoneticPr fontId="1" type="noConversion"/>
  </si>
  <si>
    <t>华润信托</t>
    <phoneticPr fontId="1" type="noConversion"/>
  </si>
  <si>
    <t>0755-33355759</t>
    <phoneticPr fontId="1" type="noConversion"/>
  </si>
  <si>
    <t>lijz@crctrust.com</t>
    <phoneticPr fontId="1" type="noConversion"/>
  </si>
  <si>
    <t>福田区中心四路1-1号嘉里建设广场第三座10层</t>
    <phoneticPr fontId="1" type="noConversion"/>
  </si>
  <si>
    <t>尚志民</t>
    <phoneticPr fontId="1" type="noConversion"/>
  </si>
  <si>
    <t>尚总</t>
    <phoneticPr fontId="1" type="noConversion"/>
  </si>
  <si>
    <t>shangzm999@gmail.com</t>
    <phoneticPr fontId="1" type="noConversion"/>
  </si>
  <si>
    <t>shangzm999@aliyun.com</t>
    <phoneticPr fontId="1" type="noConversion"/>
  </si>
  <si>
    <t>谢雯</t>
    <phoneticPr fontId="1" type="noConversion"/>
  </si>
  <si>
    <t>0755-33962838</t>
    <phoneticPr fontId="1" type="noConversion"/>
  </si>
  <si>
    <t>xiew@crctrust.com</t>
    <phoneticPr fontId="1" type="noConversion"/>
  </si>
  <si>
    <t>江西</t>
    <phoneticPr fontId="1" type="noConversion"/>
  </si>
  <si>
    <t>杨歌</t>
    <phoneticPr fontId="1" type="noConversion"/>
  </si>
  <si>
    <t>0755-33962605</t>
    <phoneticPr fontId="1" type="noConversion"/>
  </si>
  <si>
    <t>yangg1@crctrust.com</t>
    <phoneticPr fontId="1" type="noConversion"/>
  </si>
  <si>
    <t>杨文虎</t>
    <phoneticPr fontId="1" type="noConversion"/>
  </si>
  <si>
    <t>0755-33031981</t>
    <phoneticPr fontId="1" type="noConversion"/>
  </si>
  <si>
    <t>yangwh@crctrust.com</t>
    <phoneticPr fontId="1" type="noConversion"/>
  </si>
  <si>
    <t>章文</t>
    <phoneticPr fontId="1" type="noConversion"/>
  </si>
  <si>
    <t>0755-33031939</t>
    <phoneticPr fontId="1" type="noConversion"/>
  </si>
  <si>
    <t>zhangw1@crctrust.com</t>
    <phoneticPr fontId="1" type="noConversion"/>
  </si>
  <si>
    <t>18610660249</t>
    <phoneticPr fontId="1" type="noConversion"/>
  </si>
  <si>
    <t>董事总经理，投资总监</t>
    <phoneticPr fontId="1" type="noConversion"/>
  </si>
  <si>
    <t>嘉实增长，嘉实策略增长</t>
    <phoneticPr fontId="1" type="noConversion"/>
  </si>
  <si>
    <t>shaojian@jsfund.cn</t>
    <phoneticPr fontId="1" type="noConversion"/>
  </si>
  <si>
    <t>James</t>
    <phoneticPr fontId="1" type="noConversion"/>
  </si>
  <si>
    <t>陈静</t>
    <phoneticPr fontId="1" type="noConversion"/>
  </si>
  <si>
    <t>国寿养老</t>
    <phoneticPr fontId="1" type="noConversion"/>
  </si>
  <si>
    <t>010-63635561</t>
    <phoneticPr fontId="1" type="noConversion"/>
  </si>
  <si>
    <t>chenjing@clpc.e-chinalife.com</t>
    <phoneticPr fontId="1" type="noConversion"/>
  </si>
  <si>
    <t>陈夷华</t>
    <phoneticPr fontId="1" type="noConversion"/>
  </si>
  <si>
    <t>010-63635579</t>
    <phoneticPr fontId="1" type="noConversion"/>
  </si>
  <si>
    <t>chenyihua@clpc.e-chinalife.com</t>
    <phoneticPr fontId="1" type="noConversion"/>
  </si>
  <si>
    <t>李云琪</t>
    <phoneticPr fontId="1" type="noConversion"/>
  </si>
  <si>
    <t>中金基金</t>
    <phoneticPr fontId="1" type="noConversion"/>
  </si>
  <si>
    <t>010-63211122-7830</t>
    <phoneticPr fontId="1" type="noConversion"/>
  </si>
  <si>
    <t>yunqi.li@ciccfund.com</t>
    <phoneticPr fontId="1" type="noConversion"/>
  </si>
  <si>
    <t>西城区太平桥大街18号丰融国际大厦南塔17层</t>
    <phoneticPr fontId="1" type="noConversion"/>
  </si>
  <si>
    <t>刘晓颖</t>
    <phoneticPr fontId="1" type="noConversion"/>
  </si>
  <si>
    <t>晓颖</t>
    <phoneticPr fontId="1" type="noConversion"/>
  </si>
  <si>
    <t>010-63635529</t>
    <phoneticPr fontId="1" type="noConversion"/>
  </si>
  <si>
    <t>liuxiaoying@clpc.e-chinalife.com</t>
    <phoneticPr fontId="1" type="noConversion"/>
  </si>
  <si>
    <t>厦门大学</t>
    <phoneticPr fontId="1" type="noConversion"/>
  </si>
  <si>
    <t>孟慨</t>
    <phoneticPr fontId="1" type="noConversion"/>
  </si>
  <si>
    <t>捷豹国际</t>
    <phoneticPr fontId="1" type="noConversion"/>
  </si>
  <si>
    <t>010-65895511</t>
    <phoneticPr fontId="1" type="noConversion"/>
  </si>
  <si>
    <t>249921091@qq.com</t>
    <phoneticPr fontId="1" type="noConversion"/>
  </si>
  <si>
    <t>朝阳区光华路9号世贸天阶C座时尚大厦13层</t>
    <phoneticPr fontId="1" type="noConversion"/>
  </si>
  <si>
    <t>沙涛</t>
    <phoneticPr fontId="1" type="noConversion"/>
  </si>
  <si>
    <t>010-63211122-7832</t>
    <phoneticPr fontId="1" type="noConversion"/>
  </si>
  <si>
    <t>王江宁</t>
    <phoneticPr fontId="1" type="noConversion"/>
  </si>
  <si>
    <t>jiangning.wang@ciccfund.com</t>
    <phoneticPr fontId="1" type="noConversion"/>
  </si>
  <si>
    <t>陈振宇</t>
    <phoneticPr fontId="1" type="noConversion"/>
  </si>
  <si>
    <t>010-66295886</t>
    <phoneticPr fontId="1" type="noConversion"/>
  </si>
  <si>
    <t>chenzy@orient-fund.com</t>
    <phoneticPr fontId="1" type="noConversion"/>
  </si>
  <si>
    <t>龚晓雨</t>
    <phoneticPr fontId="1" type="noConversion"/>
  </si>
  <si>
    <t>010-66295832</t>
    <phoneticPr fontId="1" type="noConversion"/>
  </si>
  <si>
    <t>gongxy@orient-fund.com</t>
    <phoneticPr fontId="1" type="noConversion"/>
  </si>
  <si>
    <t>乔总</t>
    <phoneticPr fontId="1" type="noConversion"/>
  </si>
  <si>
    <t>徐英楠</t>
    <phoneticPr fontId="1" type="noConversion"/>
  </si>
  <si>
    <t>010-83571789</t>
    <phoneticPr fontId="1" type="noConversion"/>
  </si>
  <si>
    <t>袁蓓</t>
    <phoneticPr fontId="1" type="noConversion"/>
  </si>
  <si>
    <t>袁总</t>
    <phoneticPr fontId="1" type="noConversion"/>
  </si>
  <si>
    <t>010-66228811</t>
    <phoneticPr fontId="1" type="noConversion"/>
  </si>
  <si>
    <t>赵云煜</t>
    <phoneticPr fontId="1" type="noConversion"/>
  </si>
  <si>
    <t>010-66228861</t>
    <phoneticPr fontId="1" type="noConversion"/>
  </si>
  <si>
    <t>美国绿卡</t>
    <phoneticPr fontId="1" type="noConversion"/>
  </si>
  <si>
    <t>杜小敏</t>
    <phoneticPr fontId="1" type="noConversion"/>
  </si>
  <si>
    <t>杜博士</t>
    <phoneticPr fontId="1" type="noConversion"/>
  </si>
  <si>
    <t>华创证券，中再保险</t>
    <phoneticPr fontId="1" type="noConversion"/>
  </si>
  <si>
    <t>湖北省恩施市</t>
    <phoneticPr fontId="1" type="noConversion"/>
  </si>
  <si>
    <t>何金孝</t>
    <phoneticPr fontId="1" type="noConversion"/>
  </si>
  <si>
    <t>010-66290553</t>
    <phoneticPr fontId="1" type="noConversion"/>
  </si>
  <si>
    <t>jaydenhejx@qq.com</t>
    <phoneticPr fontId="1" type="noConversion"/>
  </si>
  <si>
    <t>胡建平</t>
    <phoneticPr fontId="1" type="noConversion"/>
  </si>
  <si>
    <t>投资总监，总经理</t>
    <phoneticPr fontId="1" type="noConversion"/>
  </si>
  <si>
    <t>010-66290630</t>
    <phoneticPr fontId="1" type="noConversion"/>
  </si>
  <si>
    <t>homma73@qq.com</t>
    <phoneticPr fontId="1" type="noConversion"/>
  </si>
  <si>
    <t>梁飚</t>
    <phoneticPr fontId="1" type="noConversion"/>
  </si>
  <si>
    <t>010-88085754</t>
    <phoneticPr fontId="1" type="noConversion"/>
  </si>
  <si>
    <t>changxinl@sina.com.cn</t>
    <phoneticPr fontId="1" type="noConversion"/>
  </si>
  <si>
    <t>liangbiao@hysec.com</t>
    <phoneticPr fontId="1" type="noConversion"/>
  </si>
  <si>
    <t>樊哲</t>
    <phoneticPr fontId="1" type="noConversion"/>
  </si>
  <si>
    <t>樊总</t>
    <phoneticPr fontId="1" type="noConversion"/>
  </si>
  <si>
    <t>副处长</t>
    <phoneticPr fontId="1" type="noConversion"/>
  </si>
  <si>
    <t>010-66582571</t>
    <phoneticPr fontId="1" type="noConversion"/>
  </si>
  <si>
    <t>fanz@sinosure.com.cn</t>
    <phoneticPr fontId="1" type="noConversion"/>
  </si>
  <si>
    <t>小邨</t>
    <phoneticPr fontId="1" type="noConversion"/>
  </si>
  <si>
    <t>13501122724</t>
    <phoneticPr fontId="1" type="noConversion"/>
  </si>
  <si>
    <t>刘云</t>
    <phoneticPr fontId="1" type="noConversion"/>
  </si>
  <si>
    <t>010-66585064</t>
    <phoneticPr fontId="1" type="noConversion"/>
  </si>
  <si>
    <t>liu.yun@icbccs.com.cn</t>
    <phoneticPr fontId="1" type="noConversion"/>
  </si>
  <si>
    <t>北京大学</t>
    <phoneticPr fontId="1" type="noConversion"/>
  </si>
  <si>
    <t>谭智平</t>
    <phoneticPr fontId="1" type="noConversion"/>
  </si>
  <si>
    <t>合友资本</t>
    <phoneticPr fontId="1" type="noConversion"/>
  </si>
  <si>
    <t>021-61682817</t>
    <phoneticPr fontId="1" type="noConversion"/>
  </si>
  <si>
    <t>weyouall@sina.com</t>
    <phoneticPr fontId="1" type="noConversion"/>
  </si>
  <si>
    <t>浦东新区民生路1518号A-602室</t>
    <phoneticPr fontId="1" type="noConversion"/>
  </si>
  <si>
    <t>赵雅薇</t>
    <phoneticPr fontId="1" type="noConversion"/>
  </si>
  <si>
    <t>yvonnezhao_13@163.com</t>
    <phoneticPr fontId="1" type="noConversion"/>
  </si>
  <si>
    <t>shaochen@fullgoal.com.cn</t>
    <phoneticPr fontId="1" type="noConversion"/>
  </si>
  <si>
    <t>福建省福州市鼓楼区</t>
    <phoneticPr fontId="1" type="noConversion"/>
  </si>
  <si>
    <t>王亚伟</t>
    <phoneticPr fontId="1" type="noConversion"/>
  </si>
  <si>
    <t>010-62149661</t>
    <phoneticPr fontId="1" type="noConversion"/>
  </si>
  <si>
    <t>wangyw@qh-capital.com</t>
    <phoneticPr fontId="1" type="noConversion"/>
  </si>
  <si>
    <t>周哲</t>
    <phoneticPr fontId="1" type="noConversion"/>
  </si>
  <si>
    <t>010-62149661-8117</t>
    <phoneticPr fontId="1" type="noConversion"/>
  </si>
  <si>
    <t>zhouz@qh-capital.com</t>
    <phoneticPr fontId="1" type="noConversion"/>
  </si>
  <si>
    <t>兰州大学，中南财经大学，华宝兴业，富国基金，天弘基金，安苏投资</t>
    <phoneticPr fontId="1" type="noConversion"/>
  </si>
  <si>
    <t>诚盛投资</t>
    <phoneticPr fontId="1" type="noConversion"/>
  </si>
  <si>
    <t>010-85870536-811</t>
    <phoneticPr fontId="1" type="noConversion"/>
  </si>
  <si>
    <t>qibin1234@foxmail.com</t>
    <phoneticPr fontId="1" type="noConversion"/>
  </si>
  <si>
    <t>朝阳区农展馆南路13号瑞辰国际中心905室</t>
    <phoneticPr fontId="1" type="noConversion"/>
  </si>
  <si>
    <t>宋欣然</t>
    <phoneticPr fontId="1" type="noConversion"/>
  </si>
  <si>
    <t>高华自营</t>
    <phoneticPr fontId="1" type="noConversion"/>
  </si>
  <si>
    <t>010-66273170</t>
    <phoneticPr fontId="1" type="noConversion"/>
  </si>
  <si>
    <t>xinran.song@ghsl.cn</t>
    <phoneticPr fontId="1" type="noConversion"/>
  </si>
  <si>
    <t>孙伟</t>
    <phoneticPr fontId="1" type="noConversion"/>
  </si>
  <si>
    <t>0755-82763753</t>
    <phoneticPr fontId="1" type="noConversion"/>
  </si>
  <si>
    <t>sunwei@southernfund.com</t>
    <phoneticPr fontId="1" type="noConversion"/>
  </si>
  <si>
    <t>完永东</t>
    <phoneticPr fontId="1" type="noConversion"/>
  </si>
  <si>
    <t>完总</t>
    <phoneticPr fontId="1" type="noConversion"/>
  </si>
  <si>
    <t>010-85870506</t>
    <phoneticPr fontId="1" type="noConversion"/>
  </si>
  <si>
    <t>010-83578636</t>
    <phoneticPr fontId="1" type="noConversion"/>
  </si>
  <si>
    <t>徐杰</t>
    <phoneticPr fontId="1" type="noConversion"/>
  </si>
  <si>
    <t>010-83574070</t>
    <phoneticPr fontId="1" type="noConversion"/>
  </si>
  <si>
    <t>xujie_zb@chinastock.com.cn</t>
    <phoneticPr fontId="1" type="noConversion"/>
  </si>
  <si>
    <t>张博宇</t>
    <phoneticPr fontId="1" type="noConversion"/>
  </si>
  <si>
    <t>010-66568190</t>
    <phoneticPr fontId="1" type="noConversion"/>
  </si>
  <si>
    <t>zhangboyu@chinastock.com.cn</t>
    <phoneticPr fontId="1" type="noConversion"/>
  </si>
  <si>
    <t>陈婧</t>
    <phoneticPr fontId="1" type="noConversion"/>
  </si>
  <si>
    <t>010-63211122-7831</t>
    <phoneticPr fontId="1" type="noConversion"/>
  </si>
  <si>
    <t>chenjing@ciccfund.com</t>
    <phoneticPr fontId="1" type="noConversion"/>
  </si>
  <si>
    <t>李直</t>
    <phoneticPr fontId="1" type="noConversion"/>
  </si>
  <si>
    <t>010-85097507</t>
    <phoneticPr fontId="1" type="noConversion"/>
  </si>
  <si>
    <t>lizhi01@jsfund.cn</t>
    <phoneticPr fontId="1" type="noConversion"/>
  </si>
  <si>
    <t>林文兵</t>
    <phoneticPr fontId="1" type="noConversion"/>
  </si>
  <si>
    <t>机构业务总部</t>
    <phoneticPr fontId="1" type="noConversion"/>
  </si>
  <si>
    <t>021-38969646</t>
    <phoneticPr fontId="1" type="noConversion"/>
  </si>
  <si>
    <t>linwenbing@huaan.com.cn</t>
    <phoneticPr fontId="1" type="noConversion"/>
  </si>
  <si>
    <t>赵恒珩</t>
    <phoneticPr fontId="1" type="noConversion"/>
  </si>
  <si>
    <t>华宝自营</t>
    <phoneticPr fontId="1" type="noConversion"/>
  </si>
  <si>
    <t>周崟</t>
    <phoneticPr fontId="1" type="noConversion"/>
  </si>
  <si>
    <t>010-66583085</t>
    <phoneticPr fontId="1" type="noConversion"/>
  </si>
  <si>
    <t>zhou.yin@icbccs.com.cn</t>
    <phoneticPr fontId="1" type="noConversion"/>
  </si>
  <si>
    <t>秦岭</t>
    <phoneticPr fontId="1" type="noConversion"/>
  </si>
  <si>
    <t>秦总</t>
    <phoneticPr fontId="1" type="noConversion"/>
  </si>
  <si>
    <t>研究副总监，基金经理</t>
    <phoneticPr fontId="1" type="noConversion"/>
  </si>
  <si>
    <t>010-59112055</t>
    <phoneticPr fontId="1" type="noConversion"/>
  </si>
  <si>
    <t>qinling@ydamc.com</t>
    <phoneticPr fontId="1" type="noConversion"/>
  </si>
  <si>
    <t>何林泽</t>
    <phoneticPr fontId="1" type="noConversion"/>
  </si>
  <si>
    <t>helz@xyzq.com.cn</t>
    <phoneticPr fontId="1" type="noConversion"/>
  </si>
  <si>
    <t>蒋海</t>
    <phoneticPr fontId="1" type="noConversion"/>
  </si>
  <si>
    <t>民生自营</t>
    <phoneticPr fontId="1" type="noConversion"/>
  </si>
  <si>
    <t>部门副总经理</t>
    <phoneticPr fontId="1" type="noConversion"/>
  </si>
  <si>
    <t>010-85127895</t>
    <phoneticPr fontId="1" type="noConversion"/>
  </si>
  <si>
    <t>jianghai@mszq.com</t>
    <phoneticPr fontId="1" type="noConversion"/>
  </si>
  <si>
    <t>东城区建国门内大街28号民生金融中心A座17层</t>
    <phoneticPr fontId="1" type="noConversion"/>
  </si>
  <si>
    <t>盛丰衍</t>
    <phoneticPr fontId="1" type="noConversion"/>
  </si>
  <si>
    <t>shengfengyan@xyzq.com.cn</t>
    <phoneticPr fontId="1" type="noConversion"/>
  </si>
  <si>
    <t>史萍</t>
    <phoneticPr fontId="1" type="noConversion"/>
  </si>
  <si>
    <t>010-85127651</t>
    <phoneticPr fontId="1" type="noConversion"/>
  </si>
  <si>
    <t>shiping@mszq.com</t>
    <phoneticPr fontId="1" type="noConversion"/>
  </si>
  <si>
    <t>杨立</t>
    <phoneticPr fontId="1" type="noConversion"/>
  </si>
  <si>
    <t>010-85127898</t>
    <phoneticPr fontId="1" type="noConversion"/>
  </si>
  <si>
    <t>yangli_bj@mszq.com</t>
    <phoneticPr fontId="1" type="noConversion"/>
  </si>
  <si>
    <t>金工、策略</t>
    <phoneticPr fontId="1" type="noConversion"/>
  </si>
  <si>
    <t>021-23108571</t>
    <phoneticPr fontId="1" type="noConversion"/>
  </si>
  <si>
    <t>michelleli@jingam.com</t>
    <phoneticPr fontId="1" type="noConversion"/>
  </si>
  <si>
    <t>ust.lixiao@gmail.com</t>
    <phoneticPr fontId="1" type="noConversion"/>
  </si>
  <si>
    <t>Michelle</t>
    <phoneticPr fontId="1" type="noConversion"/>
  </si>
  <si>
    <t>孙永利</t>
    <phoneticPr fontId="1" type="noConversion"/>
  </si>
  <si>
    <t>010-63081249</t>
    <phoneticPr fontId="1" type="noConversion"/>
  </si>
  <si>
    <t>sunyongli@cindasc.com</t>
    <phoneticPr fontId="1" type="noConversion"/>
  </si>
  <si>
    <t>西城区闹市口大街9号院信达金融中心7楼</t>
    <phoneticPr fontId="1" type="noConversion"/>
  </si>
  <si>
    <t>庄文瑀</t>
    <phoneticPr fontId="1" type="noConversion"/>
  </si>
  <si>
    <t>庄总</t>
    <phoneticPr fontId="1" type="noConversion"/>
  </si>
  <si>
    <t>东信文金</t>
    <phoneticPr fontId="1" type="noConversion"/>
  </si>
  <si>
    <t>010-84195819-811</t>
    <phoneticPr fontId="1" type="noConversion"/>
  </si>
  <si>
    <t>zhuangwy@bccg2012.com</t>
    <phoneticPr fontId="1" type="noConversion"/>
  </si>
  <si>
    <t>东城区安定东路28号雍和大厦F座207室</t>
    <phoneticPr fontId="1" type="noConversion"/>
  </si>
  <si>
    <t>吕斐斐</t>
    <phoneticPr fontId="1" type="noConversion"/>
  </si>
  <si>
    <t>010-68305058</t>
    <phoneticPr fontId="1" type="noConversion"/>
  </si>
  <si>
    <t>lvfeifei@starrockinvest.com</t>
    <phoneticPr fontId="1" type="noConversion"/>
  </si>
  <si>
    <t>较为</t>
    <phoneticPr fontId="1" type="noConversion"/>
  </si>
  <si>
    <t>靳雪翔</t>
    <phoneticPr fontId="1" type="noConversion"/>
  </si>
  <si>
    <t>靳总</t>
    <phoneticPr fontId="1" type="noConversion"/>
  </si>
  <si>
    <t>东兴资管</t>
    <phoneticPr fontId="1" type="noConversion"/>
  </si>
  <si>
    <t>孙继青</t>
    <phoneticPr fontId="1" type="noConversion"/>
  </si>
  <si>
    <t>戴波</t>
    <phoneticPr fontId="1" type="noConversion"/>
  </si>
  <si>
    <t>董事总经理</t>
    <phoneticPr fontId="1" type="noConversion"/>
  </si>
  <si>
    <t>010-85130238</t>
    <phoneticPr fontId="1" type="noConversion"/>
  </si>
  <si>
    <t>daibo@csc.com.cn</t>
    <phoneticPr fontId="1" type="noConversion"/>
  </si>
  <si>
    <t>fanzhw36598@vip.163.com</t>
    <phoneticPr fontId="1" type="noConversion"/>
  </si>
  <si>
    <t xml:space="preserve">fanzhw36598@vip.163.com </t>
    <phoneticPr fontId="1" type="noConversion"/>
  </si>
  <si>
    <t>fanzw@efunds.com.cn</t>
    <phoneticPr fontId="1" type="noConversion"/>
  </si>
  <si>
    <t>孙蒙</t>
    <phoneticPr fontId="1" type="noConversion"/>
  </si>
  <si>
    <t>010-85130688</t>
    <phoneticPr fontId="1" type="noConversion"/>
  </si>
  <si>
    <t>sunmeng@csc.com.cn</t>
    <phoneticPr fontId="1" type="noConversion"/>
  </si>
  <si>
    <t>李雪</t>
    <phoneticPr fontId="1" type="noConversion"/>
  </si>
  <si>
    <t>010-51967257</t>
    <phoneticPr fontId="1" type="noConversion"/>
  </si>
  <si>
    <t>18513233676@wo.cn</t>
    <phoneticPr fontId="1" type="noConversion"/>
  </si>
  <si>
    <t>刘纲</t>
    <phoneticPr fontId="1" type="noConversion"/>
  </si>
  <si>
    <t>建投基金</t>
    <phoneticPr fontId="1" type="noConversion"/>
  </si>
  <si>
    <t>010-59100297</t>
    <phoneticPr fontId="1" type="noConversion"/>
  </si>
  <si>
    <t xml:space="preserve"> liugangbj@csc.com.cn</t>
    <phoneticPr fontId="1" type="noConversion"/>
  </si>
  <si>
    <t>东城区朝内大街2号凯恒中心E座2层</t>
    <phoneticPr fontId="1" type="noConversion"/>
  </si>
  <si>
    <t>任巧二</t>
    <phoneticPr fontId="1" type="noConversion"/>
  </si>
  <si>
    <t>010-59100279</t>
    <phoneticPr fontId="1" type="noConversion"/>
  </si>
  <si>
    <t>010-59100292</t>
    <phoneticPr fontId="1" type="noConversion"/>
  </si>
  <si>
    <t>shenshuofund@csc.com.cn</t>
    <phoneticPr fontId="1" type="noConversion"/>
  </si>
  <si>
    <t>沈毅</t>
    <phoneticPr fontId="1" type="noConversion"/>
  </si>
  <si>
    <t>投资总监，研究总监</t>
    <phoneticPr fontId="1" type="noConversion"/>
  </si>
  <si>
    <t>010-57303939</t>
    <phoneticPr fontId="1" type="noConversion"/>
  </si>
  <si>
    <t>sheny@founderff.com</t>
    <phoneticPr fontId="1" type="noConversion"/>
  </si>
  <si>
    <t>清华大学，卡耐基梅隆大学，嘉实基金</t>
    <phoneticPr fontId="1" type="noConversion"/>
  </si>
  <si>
    <t>投研总监</t>
    <phoneticPr fontId="1" type="noConversion"/>
  </si>
  <si>
    <t>010-59100252</t>
    <phoneticPr fontId="1" type="noConversion"/>
  </si>
  <si>
    <t>wangqi@csc.com.cn</t>
    <phoneticPr fontId="1" type="noConversion"/>
  </si>
  <si>
    <t>韦蕾</t>
    <phoneticPr fontId="1" type="noConversion"/>
  </si>
  <si>
    <t>研究员，券商联系人</t>
    <phoneticPr fontId="1" type="noConversion"/>
  </si>
  <si>
    <t>汽车、消费</t>
    <phoneticPr fontId="1" type="noConversion"/>
  </si>
  <si>
    <t>010-59100258</t>
    <phoneticPr fontId="1" type="noConversion"/>
  </si>
  <si>
    <t>regina_wei@foxmail.com</t>
    <phoneticPr fontId="1" type="noConversion"/>
  </si>
  <si>
    <t>weilei@cfund108.com</t>
    <phoneticPr fontId="1" type="noConversion"/>
  </si>
  <si>
    <t>Regina</t>
    <phoneticPr fontId="1" type="noConversion"/>
  </si>
  <si>
    <t>庞有明</t>
    <phoneticPr fontId="1" type="noConversion"/>
  </si>
  <si>
    <t>youmingpang@163.com</t>
    <phoneticPr fontId="1" type="noConversion"/>
  </si>
  <si>
    <t>王晶晶</t>
    <phoneticPr fontId="1" type="noConversion"/>
  </si>
  <si>
    <t>jingjing.wang@ciccfund.com</t>
    <phoneticPr fontId="1" type="noConversion"/>
  </si>
  <si>
    <t>吴坚</t>
    <phoneticPr fontId="1" type="noConversion"/>
  </si>
  <si>
    <t>010-66221827</t>
    <phoneticPr fontId="1" type="noConversion"/>
  </si>
  <si>
    <t>wujian@gsfunds.com.cn</t>
    <phoneticPr fontId="1" type="noConversion"/>
  </si>
  <si>
    <t>yunyanh0628@163.com</t>
    <phoneticPr fontId="1" type="noConversion"/>
  </si>
  <si>
    <t>黄海志</t>
    <phoneticPr fontId="1" type="noConversion"/>
  </si>
  <si>
    <t>阿巴马</t>
    <phoneticPr fontId="1" type="noConversion"/>
  </si>
  <si>
    <t>huanghaizhi@vip.sohu.com</t>
    <phoneticPr fontId="1" type="noConversion"/>
  </si>
  <si>
    <t>金旦茹</t>
    <phoneticPr fontId="1" type="noConversion"/>
  </si>
  <si>
    <t>byghxviv@126.com</t>
    <phoneticPr fontId="1" type="noConversion"/>
  </si>
  <si>
    <t>jindr@sywg.com.cn</t>
    <phoneticPr fontId="1" type="noConversion"/>
  </si>
  <si>
    <t>西部利得</t>
    <phoneticPr fontId="1" type="noConversion"/>
  </si>
  <si>
    <t>tian.li@westleadfund.com</t>
    <phoneticPr fontId="1" type="noConversion"/>
  </si>
  <si>
    <t>王乐</t>
    <phoneticPr fontId="1" type="noConversion"/>
  </si>
  <si>
    <t>中融联合</t>
    <phoneticPr fontId="1" type="noConversion"/>
  </si>
  <si>
    <t>010-68948090-8626</t>
    <phoneticPr fontId="1" type="noConversion"/>
  </si>
  <si>
    <t>海淀区中关村南大街1号友谊宾馆苏园写字楼208室（将来会搬到腾达大厦）</t>
    <phoneticPr fontId="1" type="noConversion"/>
  </si>
  <si>
    <t>柴剑</t>
    <phoneticPr fontId="1" type="noConversion"/>
  </si>
  <si>
    <t>柴总</t>
    <phoneticPr fontId="1" type="noConversion"/>
  </si>
  <si>
    <t>021-38572787</t>
    <phoneticPr fontId="1" type="noConversion"/>
  </si>
  <si>
    <t>jian.chai@westleadfund.com</t>
    <phoneticPr fontId="1" type="noConversion"/>
  </si>
  <si>
    <t>陈健</t>
    <phoneticPr fontId="1" type="noConversion"/>
  </si>
  <si>
    <t>上海金融报</t>
    <phoneticPr fontId="1" type="noConversion"/>
  </si>
  <si>
    <t>媒体</t>
    <phoneticPr fontId="1" type="noConversion"/>
  </si>
  <si>
    <t>华泰创新</t>
    <phoneticPr fontId="1" type="noConversion"/>
  </si>
  <si>
    <t>创新投资子公司</t>
    <phoneticPr fontId="1" type="noConversion"/>
  </si>
  <si>
    <t>东海证券，海通自营</t>
    <phoneticPr fontId="1" type="noConversion"/>
  </si>
  <si>
    <t>罗晓睿</t>
    <phoneticPr fontId="1" type="noConversion"/>
  </si>
  <si>
    <t>罗总</t>
    <phoneticPr fontId="1" type="noConversion"/>
  </si>
  <si>
    <t>凯聪投资</t>
    <phoneticPr fontId="1" type="noConversion"/>
  </si>
  <si>
    <t>总经理，投资总监</t>
    <phoneticPr fontId="1" type="noConversion"/>
  </si>
  <si>
    <t>010-65388758</t>
    <phoneticPr fontId="1" type="noConversion"/>
  </si>
  <si>
    <t>孙亚超</t>
    <phoneticPr fontId="1" type="noConversion"/>
  </si>
  <si>
    <t>前海开源</t>
    <phoneticPr fontId="1" type="noConversion"/>
  </si>
  <si>
    <t>基金经理，产品总监</t>
    <phoneticPr fontId="1" type="noConversion"/>
  </si>
  <si>
    <t>wenggq@ebscn.com</t>
    <phoneticPr fontId="1" type="noConversion"/>
  </si>
  <si>
    <t>同济，上财，中海，长江证券，广发证券</t>
    <phoneticPr fontId="1" type="noConversion"/>
  </si>
  <si>
    <t>焦文龙</t>
    <phoneticPr fontId="1" type="noConversion"/>
  </si>
  <si>
    <t>文龙</t>
    <phoneticPr fontId="1" type="noConversion"/>
  </si>
  <si>
    <t>0755-82825771</t>
    <phoneticPr fontId="1" type="noConversion"/>
  </si>
  <si>
    <t>zhangtj@chinaminsen.com</t>
    <phoneticPr fontId="1" type="noConversion"/>
  </si>
  <si>
    <t>李旺峰</t>
    <phoneticPr fontId="1" type="noConversion"/>
  </si>
  <si>
    <t>旺峰</t>
    <phoneticPr fontId="1" type="noConversion"/>
  </si>
  <si>
    <t>liwf@jsfund.cn</t>
    <phoneticPr fontId="1" type="noConversion"/>
  </si>
  <si>
    <t>李跃嘉</t>
    <phoneticPr fontId="1" type="noConversion"/>
  </si>
  <si>
    <t>跃嘉</t>
    <phoneticPr fontId="1" type="noConversion"/>
  </si>
  <si>
    <t>021-23098885</t>
    <phoneticPr fontId="1" type="noConversion"/>
  </si>
  <si>
    <t>liyj@xyfunds.com.cn</t>
    <phoneticPr fontId="1" type="noConversion"/>
  </si>
  <si>
    <t>Wesley</t>
    <phoneticPr fontId="1" type="noConversion"/>
  </si>
  <si>
    <t>刘金辉</t>
    <phoneticPr fontId="1" type="noConversion"/>
  </si>
  <si>
    <t>金辉</t>
    <phoneticPr fontId="1" type="noConversion"/>
  </si>
  <si>
    <t>021-23098747</t>
    <phoneticPr fontId="1" type="noConversion"/>
  </si>
  <si>
    <t>liujh@xyfunds.com.cn</t>
    <phoneticPr fontId="1" type="noConversion"/>
  </si>
  <si>
    <t>量化总监，基金经理</t>
    <phoneticPr fontId="1" type="noConversion"/>
  </si>
  <si>
    <t>王荣进</t>
    <phoneticPr fontId="1" type="noConversion"/>
  </si>
  <si>
    <t>荣进</t>
    <phoneticPr fontId="1" type="noConversion"/>
  </si>
  <si>
    <t>021-23098824</t>
    <phoneticPr fontId="1" type="noConversion"/>
  </si>
  <si>
    <t>wangrj@xyfunds.com.cn</t>
    <phoneticPr fontId="1" type="noConversion"/>
  </si>
  <si>
    <t>徐怀民</t>
    <phoneticPr fontId="1" type="noConversion"/>
  </si>
  <si>
    <t>0755-82858027</t>
    <phoneticPr fontId="1" type="noConversion"/>
  </si>
  <si>
    <t>xuhuaimin@fscinda.com</t>
    <phoneticPr fontId="1" type="noConversion"/>
  </si>
  <si>
    <t>杨戈</t>
    <phoneticPr fontId="1" type="noConversion"/>
  </si>
  <si>
    <t>总监，资管总监助理</t>
    <phoneticPr fontId="1" type="noConversion"/>
  </si>
  <si>
    <t>0755-22929202</t>
    <phoneticPr fontId="1" type="noConversion"/>
  </si>
  <si>
    <t>yangg001@foresealife.com</t>
    <phoneticPr fontId="1" type="noConversion"/>
  </si>
  <si>
    <t>Eric</t>
    <phoneticPr fontId="1" type="noConversion"/>
  </si>
  <si>
    <t>姚刚</t>
    <phoneticPr fontId="1" type="noConversion"/>
  </si>
  <si>
    <t>0755-88267709</t>
    <phoneticPr fontId="1" type="noConversion"/>
  </si>
  <si>
    <t>yaog@team-top.com.cn</t>
    <phoneticPr fontId="1" type="noConversion"/>
  </si>
  <si>
    <t>021-23098721</t>
    <phoneticPr fontId="1" type="noConversion"/>
  </si>
  <si>
    <t>yujy@xyfunds.com.cn</t>
    <phoneticPr fontId="1" type="noConversion"/>
  </si>
  <si>
    <t>Gray</t>
    <phoneticPr fontId="1" type="noConversion"/>
  </si>
  <si>
    <t>喜洋</t>
    <phoneticPr fontId="1" type="noConversion"/>
  </si>
  <si>
    <t>021-23098801</t>
    <phoneticPr fontId="1" type="noConversion"/>
  </si>
  <si>
    <t>Jeff</t>
    <phoneticPr fontId="1" type="noConversion"/>
  </si>
  <si>
    <t>零售、金工</t>
    <phoneticPr fontId="1" type="noConversion"/>
  </si>
  <si>
    <t>周盛</t>
    <phoneticPr fontId="1" type="noConversion"/>
  </si>
  <si>
    <t>020-89188671</t>
    <phoneticPr fontId="1" type="noConversion"/>
  </si>
  <si>
    <t>zhous@gffunds.com.cn</t>
    <phoneticPr fontId="1" type="noConversion"/>
  </si>
  <si>
    <t>左杰</t>
    <phoneticPr fontId="1" type="noConversion"/>
  </si>
  <si>
    <t>0755-22933430</t>
    <phoneticPr fontId="1" type="noConversion"/>
  </si>
  <si>
    <t>zuoj001@foresealife.com</t>
    <phoneticPr fontId="1" type="noConversion"/>
  </si>
  <si>
    <t>史总</t>
    <phoneticPr fontId="1" type="noConversion"/>
  </si>
  <si>
    <t>021-38637456</t>
    <phoneticPr fontId="1" type="noConversion"/>
  </si>
  <si>
    <t>SHIBIN267@pingan.com.cn</t>
    <phoneticPr fontId="1" type="noConversion"/>
  </si>
  <si>
    <t>浦东新区陆家嘴环路1333号中国平安金融大厦21层</t>
    <phoneticPr fontId="1" type="noConversion"/>
  </si>
  <si>
    <t>提云涛</t>
    <phoneticPr fontId="1" type="noConversion"/>
  </si>
  <si>
    <t>金工首席</t>
    <phoneticPr fontId="1" type="noConversion"/>
  </si>
  <si>
    <t>申银万国，平安保险</t>
    <phoneticPr fontId="1" type="noConversion"/>
  </si>
  <si>
    <t>洪涛</t>
    <phoneticPr fontId="1" type="noConversion"/>
  </si>
  <si>
    <t>021-31081626</t>
    <phoneticPr fontId="1" type="noConversion"/>
  </si>
  <si>
    <t>tang_hong@gtfund.com</t>
    <phoneticPr fontId="1" type="noConversion"/>
  </si>
  <si>
    <t>鲁亚运</t>
    <phoneticPr fontId="1" type="noConversion"/>
  </si>
  <si>
    <t>021-31081879</t>
    <phoneticPr fontId="1" type="noConversion"/>
  </si>
  <si>
    <t>yayun_lu@gtfund.com</t>
    <phoneticPr fontId="1" type="noConversion"/>
  </si>
  <si>
    <t>罗彧文</t>
    <phoneticPr fontId="1" type="noConversion"/>
  </si>
  <si>
    <t>艾克斯</t>
    <phoneticPr fontId="1" type="noConversion"/>
  </si>
  <si>
    <t>东方财富网</t>
    <phoneticPr fontId="1" type="noConversion"/>
  </si>
  <si>
    <t>市场总监</t>
    <phoneticPr fontId="1" type="noConversion"/>
  </si>
  <si>
    <t>民生通惠</t>
    <phoneticPr fontId="1" type="noConversion"/>
  </si>
  <si>
    <t>aimq@msthamc.com</t>
    <phoneticPr fontId="1" type="noConversion"/>
  </si>
  <si>
    <t>鲍其宏</t>
    <phoneticPr fontId="1" type="noConversion"/>
  </si>
  <si>
    <t>鲍总</t>
    <phoneticPr fontId="1" type="noConversion"/>
  </si>
  <si>
    <t>汤森路透</t>
    <phoneticPr fontId="1" type="noConversion"/>
  </si>
  <si>
    <t>信息平台业务总监</t>
    <phoneticPr fontId="1" type="noConversion"/>
  </si>
  <si>
    <t>巢雅琳</t>
    <phoneticPr fontId="1" type="noConversion"/>
  </si>
  <si>
    <t>华夏银行</t>
    <phoneticPr fontId="1" type="noConversion"/>
  </si>
  <si>
    <t>陈栋</t>
    <phoneticPr fontId="1" type="noConversion"/>
  </si>
  <si>
    <t>chendong@epf.com.cn</t>
    <phoneticPr fontId="1" type="noConversion"/>
  </si>
  <si>
    <t>延安东路222号外滩中心大厦47层</t>
    <phoneticPr fontId="1" type="noConversion"/>
  </si>
  <si>
    <t>陈江涛</t>
    <phoneticPr fontId="1" type="noConversion"/>
  </si>
  <si>
    <t>百度</t>
    <phoneticPr fontId="1" type="noConversion"/>
  </si>
  <si>
    <t>大数据部</t>
    <phoneticPr fontId="1" type="noConversion"/>
  </si>
  <si>
    <t>海淀区上地十街10号百度大厦</t>
    <phoneticPr fontId="1" type="noConversion"/>
  </si>
  <si>
    <t>陈俊霖</t>
    <phoneticPr fontId="1" type="noConversion"/>
  </si>
  <si>
    <t>银河基金</t>
    <phoneticPr fontId="1" type="noConversion"/>
  </si>
  <si>
    <t>中央交易室</t>
    <phoneticPr fontId="1" type="noConversion"/>
  </si>
  <si>
    <t>021-38568669</t>
    <phoneticPr fontId="1" type="noConversion"/>
  </si>
  <si>
    <t>chenjunlin@galaxyasset.com</t>
    <phoneticPr fontId="1" type="noConversion"/>
  </si>
  <si>
    <t>世纪大道1568号中建大厦15楼</t>
    <phoneticPr fontId="1" type="noConversion"/>
  </si>
  <si>
    <t>陈明亮</t>
    <phoneticPr fontId="1" type="noConversion"/>
  </si>
  <si>
    <t>021-20361207</t>
    <phoneticPr fontId="1" type="noConversion"/>
  </si>
  <si>
    <t>chen_mingliang@vip.sina.com</t>
    <phoneticPr fontId="1" type="noConversion"/>
  </si>
  <si>
    <t>华中科技大学，清华大学，东方基金，长盛基金，尊嘉资产</t>
    <phoneticPr fontId="1" type="noConversion"/>
  </si>
  <si>
    <t>湖北省宜昌市</t>
    <phoneticPr fontId="1" type="noConversion"/>
  </si>
  <si>
    <t>chen_mingliang@nesc.cn</t>
    <phoneticPr fontId="1" type="noConversion"/>
  </si>
  <si>
    <t>浦东新区源深路305号东北证券大厦2楼</t>
    <phoneticPr fontId="1" type="noConversion"/>
  </si>
  <si>
    <t>旭诺资产</t>
    <phoneticPr fontId="1" type="noConversion"/>
  </si>
  <si>
    <t>chenyong@jztic.com</t>
    <phoneticPr fontId="1" type="noConversion"/>
  </si>
  <si>
    <t>浦东新区民生路1518号金鹰大厦b座1102</t>
    <phoneticPr fontId="1" type="noConversion"/>
  </si>
  <si>
    <t>袛飞跃</t>
    <phoneticPr fontId="1" type="noConversion"/>
  </si>
  <si>
    <t>袛总</t>
    <phoneticPr fontId="1" type="noConversion"/>
  </si>
  <si>
    <t>金融产品部</t>
    <phoneticPr fontId="1" type="noConversion"/>
  </si>
  <si>
    <t>策略研究总监</t>
    <phoneticPr fontId="1" type="noConversion"/>
  </si>
  <si>
    <t>dify@dxzq.net.cn</t>
    <phoneticPr fontId="1" type="noConversion"/>
  </si>
  <si>
    <t>杨树浦路248号瑞丰国际大厦23层</t>
    <phoneticPr fontId="1" type="noConversion"/>
  </si>
  <si>
    <t>杜明凯</t>
    <phoneticPr fontId="1" type="noConversion"/>
  </si>
  <si>
    <t>明凯</t>
    <phoneticPr fontId="1" type="noConversion"/>
  </si>
  <si>
    <t>mkdu@hftfund.com</t>
    <phoneticPr fontId="1" type="noConversion"/>
  </si>
  <si>
    <t>段世华</t>
    <phoneticPr fontId="1" type="noConversion"/>
  </si>
  <si>
    <t>领硕投资</t>
    <phoneticPr fontId="1" type="noConversion"/>
  </si>
  <si>
    <t>长泰大厦9楼</t>
    <phoneticPr fontId="1" type="noConversion"/>
  </si>
  <si>
    <t>冯兆意</t>
    <phoneticPr fontId="1" type="noConversion"/>
  </si>
  <si>
    <t>冯主编</t>
    <phoneticPr fontId="1" type="noConversion"/>
  </si>
  <si>
    <t>新浪财经</t>
    <phoneticPr fontId="1" type="noConversion"/>
  </si>
  <si>
    <t>副主编</t>
    <phoneticPr fontId="1" type="noConversion"/>
  </si>
  <si>
    <t>高华珍</t>
    <phoneticPr fontId="1" type="noConversion"/>
  </si>
  <si>
    <t>东海期货</t>
    <phoneticPr fontId="1" type="noConversion"/>
  </si>
  <si>
    <t>机构部</t>
    <phoneticPr fontId="1" type="noConversion"/>
  </si>
  <si>
    <t>世纪大道1568号中建大厦33楼</t>
    <phoneticPr fontId="1" type="noConversion"/>
  </si>
  <si>
    <t>何川</t>
    <phoneticPr fontId="1" type="noConversion"/>
  </si>
  <si>
    <t>方正中期</t>
    <phoneticPr fontId="1" type="noConversion"/>
  </si>
  <si>
    <t>研发主管</t>
    <phoneticPr fontId="1" type="noConversion"/>
  </si>
  <si>
    <t>朝阳区东三环北路38号院一号楼泰康金融大厦22层</t>
    <phoneticPr fontId="1" type="noConversion"/>
  </si>
  <si>
    <t>和群</t>
    <phoneticPr fontId="1" type="noConversion"/>
  </si>
  <si>
    <t>衍生品投资部</t>
    <phoneticPr fontId="1" type="noConversion"/>
  </si>
  <si>
    <t>021-50769201-8056</t>
    <phoneticPr fontId="1" type="noConversion"/>
  </si>
  <si>
    <t>hequn@tfzq.com</t>
    <phoneticPr fontId="1" type="noConversion"/>
  </si>
  <si>
    <t>芳甸路1088号紫竹国际大厦18楼</t>
    <phoneticPr fontId="1" type="noConversion"/>
  </si>
  <si>
    <t>胡崇海</t>
    <phoneticPr fontId="1" type="noConversion"/>
  </si>
  <si>
    <t>崇海</t>
    <phoneticPr fontId="1" type="noConversion"/>
  </si>
  <si>
    <t>021-38674881</t>
    <phoneticPr fontId="1" type="noConversion"/>
  </si>
  <si>
    <t>huchonghai010627@gtjas.com</t>
    <phoneticPr fontId="1" type="noConversion"/>
  </si>
  <si>
    <t>021-38571874</t>
    <phoneticPr fontId="1" type="noConversion"/>
  </si>
  <si>
    <t>上海市徐汇区</t>
    <phoneticPr fontId="1" type="noConversion"/>
  </si>
  <si>
    <t>胡志欣</t>
    <phoneticPr fontId="1" type="noConversion"/>
  </si>
  <si>
    <t>amy.z.x.hu@hsbcjt.cn</t>
    <phoneticPr fontId="1" type="noConversion"/>
  </si>
  <si>
    <t>Amy</t>
    <phoneticPr fontId="1" type="noConversion"/>
  </si>
  <si>
    <t>华彧民</t>
    <phoneticPr fontId="1" type="noConversion"/>
  </si>
  <si>
    <t>华总</t>
    <phoneticPr fontId="1" type="noConversion"/>
  </si>
  <si>
    <t>泰达风投</t>
    <phoneticPr fontId="1" type="noConversion"/>
  </si>
  <si>
    <t>经济开发区第四大街80号天大科技园软件大厦北楼3层</t>
    <phoneticPr fontId="1" type="noConversion"/>
  </si>
  <si>
    <t>黄斌</t>
    <phoneticPr fontId="1" type="noConversion"/>
  </si>
  <si>
    <t>景恒投资</t>
    <phoneticPr fontId="1" type="noConversion"/>
  </si>
  <si>
    <t>021-61279606</t>
    <phoneticPr fontId="1" type="noConversion"/>
  </si>
  <si>
    <t>愚园路1258号1108室</t>
    <phoneticPr fontId="1" type="noConversion"/>
  </si>
  <si>
    <t>黄柯夫</t>
    <phoneticPr fontId="1" type="noConversion"/>
  </si>
  <si>
    <t>涌峰投资</t>
    <phoneticPr fontId="1" type="noConversion"/>
  </si>
  <si>
    <t>芳甸路1088号紫竹国际大厦506室</t>
    <phoneticPr fontId="1" type="noConversion"/>
  </si>
  <si>
    <t>罗彧文</t>
    <phoneticPr fontId="4" type="noConversion"/>
  </si>
  <si>
    <t>荆一帆</t>
    <phoneticPr fontId="4" type="noConversion"/>
  </si>
  <si>
    <t>一帆</t>
    <phoneticPr fontId="4" type="noConversion"/>
  </si>
  <si>
    <t>021-25059820</t>
    <phoneticPr fontId="4" type="noConversion"/>
  </si>
  <si>
    <t>yifan.jing@ubssdic.com</t>
    <phoneticPr fontId="4" type="noConversion"/>
  </si>
  <si>
    <t>江苏省镇江市丹阳市</t>
    <phoneticPr fontId="1" type="noConversion"/>
  </si>
  <si>
    <t>李泓江</t>
    <phoneticPr fontId="1" type="noConversion"/>
  </si>
  <si>
    <t>万丰友方</t>
    <phoneticPr fontId="1" type="noConversion"/>
  </si>
  <si>
    <t>民生路1403号信息大厦2103室</t>
    <phoneticPr fontId="1" type="noConversion"/>
  </si>
  <si>
    <t>致同投资</t>
    <phoneticPr fontId="1" type="noConversion"/>
  </si>
  <si>
    <t>021-68366255</t>
    <phoneticPr fontId="1" type="noConversion"/>
  </si>
  <si>
    <t>zttz@zttzsh.com</t>
    <phoneticPr fontId="1" type="noConversion"/>
  </si>
  <si>
    <t>浦电路500号期货大厦2404A</t>
    <phoneticPr fontId="1" type="noConversion"/>
  </si>
  <si>
    <t>刘兵</t>
    <phoneticPr fontId="1" type="noConversion"/>
  </si>
  <si>
    <t>021-61682888-909</t>
    <phoneticPr fontId="1" type="noConversion"/>
  </si>
  <si>
    <t>liubing@zendai.com.cn</t>
    <phoneticPr fontId="1" type="noConversion"/>
  </si>
  <si>
    <t>刘峰</t>
    <phoneticPr fontId="1" type="noConversion"/>
  </si>
  <si>
    <t>兴业银行</t>
    <phoneticPr fontId="1" type="noConversion"/>
  </si>
  <si>
    <t>资产托管部</t>
    <phoneticPr fontId="1" type="noConversion"/>
  </si>
  <si>
    <t>处长</t>
    <phoneticPr fontId="1" type="noConversion"/>
  </si>
  <si>
    <t>021-52629999-212017</t>
    <phoneticPr fontId="1" type="noConversion"/>
  </si>
  <si>
    <t>刘辉</t>
    <phoneticPr fontId="1" type="noConversion"/>
  </si>
  <si>
    <t>东证期货</t>
    <phoneticPr fontId="1" type="noConversion"/>
  </si>
  <si>
    <t>产业服务部</t>
    <phoneticPr fontId="1" type="noConversion"/>
  </si>
  <si>
    <t>松林路300号上海期货大楼14楼</t>
    <phoneticPr fontId="1" type="noConversion"/>
  </si>
  <si>
    <t>刘江</t>
    <phoneticPr fontId="1" type="noConversion"/>
  </si>
  <si>
    <t>私人银行部</t>
    <phoneticPr fontId="1" type="noConversion"/>
  </si>
  <si>
    <t>业务三处负责人</t>
    <phoneticPr fontId="1" type="noConversion"/>
  </si>
  <si>
    <t>021-60300926</t>
    <phoneticPr fontId="1" type="noConversion"/>
  </si>
  <si>
    <t>50147343@qq.com</t>
    <phoneticPr fontId="1" type="noConversion"/>
  </si>
  <si>
    <t>刘声</t>
    <phoneticPr fontId="1" type="noConversion"/>
  </si>
  <si>
    <t>浦东民生路1199弄五道口广场17层</t>
    <phoneticPr fontId="1" type="noConversion"/>
  </si>
  <si>
    <t>浦东新区花园石桥路66东亚银行金融大厦38层</t>
    <phoneticPr fontId="1" type="noConversion"/>
  </si>
  <si>
    <t>刘腾</t>
    <phoneticPr fontId="1" type="noConversion"/>
  </si>
  <si>
    <t>021-38834999-8974</t>
    <phoneticPr fontId="1" type="noConversion"/>
  </si>
  <si>
    <t>teng.liu@bocim.com</t>
    <phoneticPr fontId="1" type="noConversion"/>
  </si>
  <si>
    <t>浦东银城中路中银大厦26楼</t>
    <phoneticPr fontId="1" type="noConversion"/>
  </si>
  <si>
    <t>刘泽鹏</t>
    <phoneticPr fontId="1" type="noConversion"/>
  </si>
  <si>
    <t>泽鹏</t>
    <phoneticPr fontId="1" type="noConversion"/>
  </si>
  <si>
    <t>021-38650958</t>
    <phoneticPr fontId="1" type="noConversion"/>
  </si>
  <si>
    <t>zpliu@hftfund.com</t>
    <phoneticPr fontId="1" type="noConversion"/>
  </si>
  <si>
    <t>010-66568470</t>
    <phoneticPr fontId="1" type="noConversion"/>
  </si>
  <si>
    <t>刘卓然</t>
    <phoneticPr fontId="1" type="noConversion"/>
  </si>
  <si>
    <t>德邦资管</t>
    <phoneticPr fontId="1" type="noConversion"/>
  </si>
  <si>
    <t>021-68761616-8279</t>
    <phoneticPr fontId="1" type="noConversion"/>
  </si>
  <si>
    <t>liuzr@tebon.com.cn</t>
    <phoneticPr fontId="1" type="noConversion"/>
  </si>
  <si>
    <t>福山路500号城建中心26楼</t>
    <phoneticPr fontId="1" type="noConversion"/>
  </si>
  <si>
    <t>柳预才</t>
    <phoneticPr fontId="1" type="noConversion"/>
  </si>
  <si>
    <t>预才</t>
    <phoneticPr fontId="1" type="noConversion"/>
  </si>
  <si>
    <t>021-20370227</t>
    <phoneticPr fontId="1" type="noConversion"/>
  </si>
  <si>
    <t>shufelyc@hotmail.com</t>
    <phoneticPr fontId="1" type="noConversion"/>
  </si>
  <si>
    <t>陆彬</t>
    <phoneticPr fontId="1" type="noConversion"/>
  </si>
  <si>
    <t>021-20376821</t>
    <phoneticPr fontId="1" type="noConversion"/>
  </si>
  <si>
    <t>国际中心汇丰银行大楼17楼</t>
    <phoneticPr fontId="1" type="noConversion"/>
  </si>
  <si>
    <t>孟繁雪</t>
    <phoneticPr fontId="1" type="noConversion"/>
  </si>
  <si>
    <t>以太投资</t>
    <phoneticPr fontId="1" type="noConversion"/>
  </si>
  <si>
    <t>mengfx2008@126.com</t>
    <phoneticPr fontId="1" type="noConversion"/>
  </si>
  <si>
    <t>民生路1518号金鹰大厦A楼1203b</t>
    <phoneticPr fontId="1" type="noConversion"/>
  </si>
  <si>
    <t>021-20361823</t>
    <phoneticPr fontId="1" type="noConversion"/>
  </si>
  <si>
    <t>北大</t>
    <phoneticPr fontId="1" type="noConversion"/>
  </si>
  <si>
    <t>潘学诗</t>
    <phoneticPr fontId="1" type="noConversion"/>
  </si>
  <si>
    <t>潘总</t>
    <phoneticPr fontId="1" type="noConversion"/>
  </si>
  <si>
    <t>德汇投资</t>
    <phoneticPr fontId="1" type="noConversion"/>
  </si>
  <si>
    <t>panxueshi@dehuigroup.com</t>
    <phoneticPr fontId="1" type="noConversion"/>
  </si>
  <si>
    <t>银城中路200号中银大厦29层</t>
    <phoneticPr fontId="1" type="noConversion"/>
  </si>
  <si>
    <t>秦斌</t>
    <phoneticPr fontId="1" type="noConversion"/>
  </si>
  <si>
    <t>东吴自营</t>
    <phoneticPr fontId="1" type="noConversion"/>
  </si>
  <si>
    <t>0512-62938679</t>
    <phoneticPr fontId="1" type="noConversion"/>
  </si>
  <si>
    <t>qinb@gsjq.com.cn</t>
    <phoneticPr fontId="1" type="noConversion"/>
  </si>
  <si>
    <t>沈宾</t>
    <phoneticPr fontId="1" type="noConversion"/>
  </si>
  <si>
    <t>副经理</t>
    <phoneticPr fontId="1" type="noConversion"/>
  </si>
  <si>
    <t>西城区北展北街9号华远企业号D座</t>
    <phoneticPr fontId="1" type="noConversion"/>
  </si>
  <si>
    <t>沈静薇</t>
    <phoneticPr fontId="1" type="noConversion"/>
  </si>
  <si>
    <t>施佳音</t>
    <phoneticPr fontId="1" type="noConversion"/>
  </si>
  <si>
    <t>长江期货</t>
    <phoneticPr fontId="1" type="noConversion"/>
  </si>
  <si>
    <t>北京西路营业部</t>
    <phoneticPr fontId="1" type="noConversion"/>
  </si>
  <si>
    <t>北京西路1399号信达大厦3楼A座</t>
    <phoneticPr fontId="1" type="noConversion"/>
  </si>
  <si>
    <t>施荣盛</t>
    <phoneticPr fontId="1" type="noConversion"/>
  </si>
  <si>
    <t>荣盛</t>
    <phoneticPr fontId="1" type="noConversion"/>
  </si>
  <si>
    <t>shirongsheng@essencefund.com</t>
    <phoneticPr fontId="1" type="noConversion"/>
  </si>
  <si>
    <t>上海福实</t>
    <phoneticPr fontId="1" type="noConversion"/>
  </si>
  <si>
    <t>021-68781081</t>
    <phoneticPr fontId="1" type="noConversion"/>
  </si>
  <si>
    <t>孙永亮</t>
    <phoneticPr fontId="1" type="noConversion"/>
  </si>
  <si>
    <t>风险管理</t>
    <phoneticPr fontId="1" type="noConversion"/>
  </si>
  <si>
    <t>唐莹莹</t>
    <phoneticPr fontId="1" type="noConversion"/>
  </si>
  <si>
    <t>澎湃新闻</t>
    <phoneticPr fontId="1" type="noConversion"/>
  </si>
  <si>
    <t>021-68544250-8009</t>
    <phoneticPr fontId="1" type="noConversion"/>
  </si>
  <si>
    <t>王笃</t>
    <phoneticPr fontId="1" type="noConversion"/>
  </si>
  <si>
    <t>022-66299990-803</t>
    <phoneticPr fontId="1" type="noConversion"/>
  </si>
  <si>
    <t>wangdu@tedavc.com.cn</t>
    <phoneticPr fontId="1" type="noConversion"/>
  </si>
  <si>
    <t>江西省余干县</t>
    <phoneticPr fontId="1" type="noConversion"/>
  </si>
  <si>
    <t>36232919880222003X</t>
    <phoneticPr fontId="1" type="noConversion"/>
  </si>
  <si>
    <t>量化副总监</t>
    <phoneticPr fontId="1" type="noConversion"/>
  </si>
  <si>
    <t>0755-83169999-1195</t>
    <phoneticPr fontId="1" type="noConversion"/>
  </si>
  <si>
    <t>wanghx@bosera.com</t>
    <phoneticPr fontId="1" type="noConversion"/>
  </si>
  <si>
    <t>易方达（香港）</t>
    <phoneticPr fontId="1" type="noConversion"/>
  </si>
  <si>
    <t>王金鑫</t>
    <phoneticPr fontId="1" type="noConversion"/>
  </si>
  <si>
    <t>王猛</t>
    <phoneticPr fontId="1" type="noConversion"/>
  </si>
  <si>
    <t>010-85911978</t>
    <phoneticPr fontId="1" type="noConversion"/>
  </si>
  <si>
    <t>wmeng@longrising.cn</t>
    <phoneticPr fontId="1" type="noConversion"/>
  </si>
  <si>
    <t>北京市朝阳区东三环路中路9号富尔大厦1605</t>
    <phoneticPr fontId="1" type="noConversion"/>
  </si>
  <si>
    <t>王乾斌</t>
    <phoneticPr fontId="1" type="noConversion"/>
  </si>
  <si>
    <t>021-61357450</t>
    <phoneticPr fontId="1" type="noConversion"/>
  </si>
  <si>
    <t>wangqb@gjzq.com.cn</t>
    <phoneticPr fontId="1" type="noConversion"/>
  </si>
  <si>
    <t>浦东新区芳甸路1088号紫竹国际大厦6楼</t>
    <phoneticPr fontId="1" type="noConversion"/>
  </si>
  <si>
    <t>王锐</t>
    <phoneticPr fontId="1" type="noConversion"/>
  </si>
  <si>
    <t>西城区金融大街8号A座3层</t>
    <phoneticPr fontId="1" type="noConversion"/>
  </si>
  <si>
    <t>量化交易部</t>
    <phoneticPr fontId="1" type="noConversion"/>
  </si>
  <si>
    <t>021-60963983</t>
    <phoneticPr fontId="1" type="noConversion"/>
  </si>
  <si>
    <t>wwzhihen598@163.com</t>
    <phoneticPr fontId="1" type="noConversion"/>
  </si>
  <si>
    <t>王旭东</t>
    <phoneticPr fontId="1" type="noConversion"/>
  </si>
  <si>
    <t>世纪大道1528号陆家嘴基金大厦10楼</t>
    <phoneticPr fontId="1" type="noConversion"/>
  </si>
  <si>
    <t>王宇</t>
    <phoneticPr fontId="1" type="noConversion"/>
  </si>
  <si>
    <t>德邦基金</t>
    <phoneticPr fontId="1" type="noConversion"/>
  </si>
  <si>
    <t>机构专户部</t>
    <phoneticPr fontId="1" type="noConversion"/>
  </si>
  <si>
    <t>王宇翔</t>
    <phoneticPr fontId="1" type="noConversion"/>
  </si>
  <si>
    <t>交易室</t>
    <phoneticPr fontId="1" type="noConversion"/>
  </si>
  <si>
    <t>021-20398704</t>
    <phoneticPr fontId="1" type="noConversion"/>
  </si>
  <si>
    <t>wangyx@xyfunds.com.cn</t>
    <phoneticPr fontId="1" type="noConversion"/>
  </si>
  <si>
    <t>浦东张杨路500号华润时代广场20楼</t>
    <phoneticPr fontId="1" type="noConversion"/>
  </si>
  <si>
    <t>王跃林</t>
    <phoneticPr fontId="1" type="noConversion"/>
  </si>
  <si>
    <t>圣历投资</t>
    <phoneticPr fontId="1" type="noConversion"/>
  </si>
  <si>
    <t>021-62269688</t>
    <phoneticPr fontId="1" type="noConversion"/>
  </si>
  <si>
    <t>长宁区延安西路726号华敏翰尊21楼F座</t>
    <phoneticPr fontId="1" type="noConversion"/>
  </si>
  <si>
    <t>文汉</t>
    <phoneticPr fontId="1" type="noConversion"/>
  </si>
  <si>
    <t>021-20361832</t>
    <phoneticPr fontId="1" type="noConversion"/>
  </si>
  <si>
    <t>wenhan@fullgoal.com.cn</t>
    <phoneticPr fontId="1" type="noConversion"/>
  </si>
  <si>
    <t>世纪大道8号国际中心二期16-17层</t>
    <phoneticPr fontId="1" type="noConversion"/>
  </si>
  <si>
    <t>吴颖晖</t>
    <phoneticPr fontId="1" type="noConversion"/>
  </si>
  <si>
    <t>IT总监</t>
    <phoneticPr fontId="1" type="noConversion"/>
  </si>
  <si>
    <t>浦东南路379号金惠大厦26层</t>
    <phoneticPr fontId="1" type="noConversion"/>
  </si>
  <si>
    <t>肖永</t>
    <phoneticPr fontId="1" type="noConversion"/>
  </si>
  <si>
    <t>021-20376779</t>
    <phoneticPr fontId="1" type="noConversion"/>
  </si>
  <si>
    <t>肖咏</t>
    <phoneticPr fontId="1" type="noConversion"/>
  </si>
  <si>
    <t>杭州</t>
    <phoneticPr fontId="1" type="noConversion"/>
  </si>
  <si>
    <t>杭州市下城区中大广场17楼</t>
    <phoneticPr fontId="1" type="noConversion"/>
  </si>
  <si>
    <t>胥春艳</t>
    <phoneticPr fontId="1" type="noConversion"/>
  </si>
  <si>
    <t>胥总</t>
    <phoneticPr fontId="1" type="noConversion"/>
  </si>
  <si>
    <t>久韪资产</t>
    <phoneticPr fontId="1" type="noConversion"/>
  </si>
  <si>
    <t>常务副总</t>
    <phoneticPr fontId="1" type="noConversion"/>
  </si>
  <si>
    <t>021-64852082-838</t>
    <phoneticPr fontId="1" type="noConversion"/>
  </si>
  <si>
    <t>xuchunyan@justwe.cn</t>
    <phoneticPr fontId="1" type="noConversion"/>
  </si>
  <si>
    <t>徐汇区桂箐路111号立明大厦702</t>
    <phoneticPr fontId="1" type="noConversion"/>
  </si>
  <si>
    <t>薛斯奇</t>
    <phoneticPr fontId="1" type="noConversion"/>
  </si>
  <si>
    <t>市场拓展经理</t>
    <phoneticPr fontId="1" type="noConversion"/>
  </si>
  <si>
    <t>杨金娇</t>
    <phoneticPr fontId="1" type="noConversion"/>
  </si>
  <si>
    <t>yangjinjiao@justwe.cn</t>
    <phoneticPr fontId="1" type="noConversion"/>
  </si>
  <si>
    <t>杨扬</t>
    <phoneticPr fontId="1" type="noConversion"/>
  </si>
  <si>
    <t>021-20370226</t>
    <phoneticPr fontId="1" type="noConversion"/>
  </si>
  <si>
    <t>yangyang@essencefund.com</t>
    <phoneticPr fontId="1" type="noConversion"/>
  </si>
  <si>
    <t>叶浔宇</t>
    <phoneticPr fontId="1" type="noConversion"/>
  </si>
  <si>
    <t>010-52600874</t>
    <phoneticPr fontId="1" type="noConversion"/>
  </si>
  <si>
    <t>北京市西城区金融街广宁伯街2号金泽大厦东区10层</t>
    <phoneticPr fontId="1" type="noConversion"/>
  </si>
  <si>
    <t>易金超</t>
    <phoneticPr fontId="1" type="noConversion"/>
  </si>
  <si>
    <t>金超</t>
    <phoneticPr fontId="1" type="noConversion"/>
  </si>
  <si>
    <t>0755-82575636</t>
    <phoneticPr fontId="1" type="noConversion"/>
  </si>
  <si>
    <t>123185671@qq.com</t>
    <phoneticPr fontId="1" type="noConversion"/>
  </si>
  <si>
    <t>余均</t>
    <phoneticPr fontId="1" type="noConversion"/>
  </si>
  <si>
    <t>分析员</t>
    <phoneticPr fontId="1" type="noConversion"/>
  </si>
  <si>
    <t>jun.yu@cicc.com.cn</t>
    <phoneticPr fontId="1" type="noConversion"/>
  </si>
  <si>
    <t>建国门外大街1号国贸写字楼2座28层</t>
    <phoneticPr fontId="1" type="noConversion"/>
  </si>
  <si>
    <t>袁顺斌</t>
    <phoneticPr fontId="1" type="noConversion"/>
  </si>
  <si>
    <t>中信期货</t>
    <phoneticPr fontId="1" type="noConversion"/>
  </si>
  <si>
    <t>对冲基金部</t>
    <phoneticPr fontId="1" type="noConversion"/>
  </si>
  <si>
    <t>yuanshunbin@citicsf.com</t>
    <phoneticPr fontId="1" type="noConversion"/>
  </si>
  <si>
    <t>世纪大道1777号东方希望大厦9层H室</t>
    <phoneticPr fontId="1" type="noConversion"/>
  </si>
  <si>
    <t>021-38505833</t>
    <phoneticPr fontId="1" type="noConversion"/>
  </si>
  <si>
    <t>zhangfang@fsfund.com</t>
    <phoneticPr fontId="1" type="noConversion"/>
  </si>
  <si>
    <t>张嘉麒</t>
    <phoneticPr fontId="1" type="noConversion"/>
  </si>
  <si>
    <t>021-64852082</t>
    <phoneticPr fontId="1" type="noConversion"/>
  </si>
  <si>
    <t>zhangjiaqi@justwe.cn</t>
    <phoneticPr fontId="1" type="noConversion"/>
  </si>
  <si>
    <t>张婧熠</t>
    <phoneticPr fontId="1" type="noConversion"/>
  </si>
  <si>
    <t>第一财经日报</t>
    <phoneticPr fontId="1" type="noConversion"/>
  </si>
  <si>
    <t>张静</t>
    <phoneticPr fontId="1" type="noConversion"/>
  </si>
  <si>
    <t>010-85097074</t>
    <phoneticPr fontId="1" type="noConversion"/>
  </si>
  <si>
    <t>zhangjing01@jsfund.cn</t>
    <phoneticPr fontId="1" type="noConversion"/>
  </si>
  <si>
    <t>Jenna</t>
    <phoneticPr fontId="1" type="noConversion"/>
  </si>
  <si>
    <t>张俊</t>
    <phoneticPr fontId="1" type="noConversion"/>
  </si>
  <si>
    <t>东方路18号保利广场E座22层</t>
    <phoneticPr fontId="1" type="noConversion"/>
  </si>
  <si>
    <t>张陆洋</t>
    <phoneticPr fontId="1" type="noConversion"/>
  </si>
  <si>
    <t>张教授</t>
    <phoneticPr fontId="1" type="noConversion"/>
  </si>
  <si>
    <t>教育</t>
    <phoneticPr fontId="1" type="noConversion"/>
  </si>
  <si>
    <t>教授</t>
    <phoneticPr fontId="1" type="noConversion"/>
  </si>
  <si>
    <t>021-55664232</t>
    <phoneticPr fontId="1" type="noConversion"/>
  </si>
  <si>
    <t>张萌</t>
    <phoneticPr fontId="1" type="noConversion"/>
  </si>
  <si>
    <t>010-85237952</t>
    <phoneticPr fontId="1" type="noConversion"/>
  </si>
  <si>
    <t>张奇</t>
    <phoneticPr fontId="1" type="noConversion"/>
  </si>
  <si>
    <t>世纪大道100号上海环球金融中心58楼</t>
    <phoneticPr fontId="1" type="noConversion"/>
  </si>
  <si>
    <t>张雯</t>
    <phoneticPr fontId="1" type="noConversion"/>
  </si>
  <si>
    <t>交通银行</t>
    <phoneticPr fontId="1" type="noConversion"/>
  </si>
  <si>
    <t>债券投资经理</t>
    <phoneticPr fontId="1" type="noConversion"/>
  </si>
  <si>
    <t>021-38579250</t>
    <phoneticPr fontId="1" type="noConversion"/>
  </si>
  <si>
    <t>2586840432@qq.com</t>
    <phoneticPr fontId="1" type="noConversion"/>
  </si>
  <si>
    <t>张椰楠</t>
    <phoneticPr fontId="1" type="noConversion"/>
  </si>
  <si>
    <t>研究院</t>
    <phoneticPr fontId="1" type="noConversion"/>
  </si>
  <si>
    <t>磐信投资</t>
    <phoneticPr fontId="1" type="noConversion"/>
  </si>
  <si>
    <t>东城区金宝街89号金宝大厦5层507室，邮编100005</t>
    <phoneticPr fontId="1" type="noConversion"/>
  </si>
  <si>
    <t>章小英</t>
    <phoneticPr fontId="1" type="noConversion"/>
  </si>
  <si>
    <t>客户经理</t>
    <phoneticPr fontId="1" type="noConversion"/>
  </si>
  <si>
    <t>021-68756678</t>
    <phoneticPr fontId="1" type="noConversion"/>
  </si>
  <si>
    <t>603338906@qq.com</t>
    <phoneticPr fontId="1" type="noConversion"/>
  </si>
  <si>
    <t>021-60623800-3862</t>
    <phoneticPr fontId="1" type="noConversion"/>
  </si>
  <si>
    <t>zhaojie@tpa.cntaiping.com</t>
    <phoneticPr fontId="1" type="noConversion"/>
  </si>
  <si>
    <t>zhengtianyuan@justwe.cn</t>
    <phoneticPr fontId="1" type="noConversion"/>
  </si>
  <si>
    <t>021-33074700</t>
    <phoneticPr fontId="1" type="noConversion"/>
  </si>
  <si>
    <t>zhoujinke@epf.com.cn</t>
    <phoneticPr fontId="1" type="noConversion"/>
  </si>
  <si>
    <t>周静</t>
    <phoneticPr fontId="1" type="noConversion"/>
  </si>
  <si>
    <t>jingzhou@jsfund.cn</t>
    <phoneticPr fontId="1" type="noConversion"/>
  </si>
  <si>
    <t>周静东</t>
    <phoneticPr fontId="1" type="noConversion"/>
  </si>
  <si>
    <t>泓信投资</t>
    <phoneticPr fontId="1" type="noConversion"/>
  </si>
  <si>
    <t>zhou.jingdong@confiance-capital.com</t>
    <phoneticPr fontId="1" type="noConversion"/>
  </si>
  <si>
    <t>龙阳路2277号永达国际大厦1103室</t>
    <phoneticPr fontId="1" type="noConversion"/>
  </si>
  <si>
    <t>周梦婕</t>
    <phoneticPr fontId="1" type="noConversion"/>
  </si>
  <si>
    <t>021-60529680</t>
    <phoneticPr fontId="1" type="noConversion"/>
  </si>
  <si>
    <t>zhoumj1@cjsc.com</t>
    <phoneticPr fontId="1" type="noConversion"/>
  </si>
  <si>
    <t>世纪大道1599号11层</t>
    <phoneticPr fontId="1" type="noConversion"/>
  </si>
  <si>
    <t>021-20370223</t>
    <phoneticPr fontId="1" type="noConversion"/>
  </si>
  <si>
    <t>zhouxin@essencefund.com</t>
    <phoneticPr fontId="1" type="noConversion"/>
  </si>
  <si>
    <t>金保</t>
    <phoneticPr fontId="1" type="noConversion"/>
  </si>
  <si>
    <t>021-61009953</t>
    <phoneticPr fontId="1" type="noConversion"/>
  </si>
  <si>
    <t>zuojb@cxfund.com.cn</t>
    <phoneticPr fontId="1" type="noConversion"/>
  </si>
  <si>
    <t>银城中路68号时代金融中心9楼</t>
    <phoneticPr fontId="1" type="noConversion"/>
  </si>
  <si>
    <t>piatt.chen@cifm.com</t>
    <phoneticPr fontId="1" type="noConversion"/>
  </si>
  <si>
    <t>郭总</t>
    <phoneticPr fontId="1" type="noConversion"/>
  </si>
  <si>
    <t>010-58385890</t>
    <phoneticPr fontId="1" type="noConversion"/>
  </si>
  <si>
    <t>李子骥</t>
    <phoneticPr fontId="1" type="noConversion"/>
  </si>
  <si>
    <t>010-66221335</t>
    <phoneticPr fontId="1" type="noConversion"/>
  </si>
  <si>
    <t>lizj@clamc.com</t>
    <phoneticPr fontId="1" type="noConversion"/>
  </si>
  <si>
    <t>郑丰平</t>
    <phoneticPr fontId="1" type="noConversion"/>
  </si>
  <si>
    <t>010-66221130</t>
    <phoneticPr fontId="1" type="noConversion"/>
  </si>
  <si>
    <t>zhengfp@clamc.com</t>
    <phoneticPr fontId="1" type="noConversion"/>
  </si>
  <si>
    <t>郑晓军</t>
    <phoneticPr fontId="1" type="noConversion"/>
  </si>
  <si>
    <t>020-38011660</t>
    <phoneticPr fontId="1" type="noConversion"/>
  </si>
  <si>
    <t>changjin138@126.com</t>
    <phoneticPr fontId="1" type="noConversion"/>
  </si>
  <si>
    <t>天河区林和西路9号耀中广场A501室</t>
    <phoneticPr fontId="1" type="noConversion"/>
  </si>
  <si>
    <t>jintz@hsfund.com</t>
    <phoneticPr fontId="1" type="noConversion"/>
  </si>
  <si>
    <t>陆俊伊</t>
    <phoneticPr fontId="1" type="noConversion"/>
  </si>
  <si>
    <t>010-88066520</t>
    <phoneticPr fontId="1" type="noConversion"/>
  </si>
  <si>
    <t>lujy@chinaamc.com</t>
    <phoneticPr fontId="1" type="noConversion"/>
  </si>
  <si>
    <t>吴凯</t>
    <phoneticPr fontId="1" type="noConversion"/>
  </si>
  <si>
    <t>010-58573616</t>
    <phoneticPr fontId="1" type="noConversion"/>
  </si>
  <si>
    <t>基金投资</t>
    <phoneticPr fontId="1" type="noConversion"/>
  </si>
  <si>
    <t>010-57697165</t>
    <phoneticPr fontId="1" type="noConversion"/>
  </si>
  <si>
    <t>林国怀</t>
    <phoneticPr fontId="1" type="noConversion"/>
  </si>
  <si>
    <t>010-57697168</t>
    <phoneticPr fontId="1" type="noConversion"/>
  </si>
  <si>
    <t>lingh@taikangamc.com.cn</t>
    <phoneticPr fontId="1" type="noConversion"/>
  </si>
  <si>
    <t>林佳洁</t>
    <phoneticPr fontId="1" type="noConversion"/>
  </si>
  <si>
    <t>010-57697169</t>
    <phoneticPr fontId="1" type="noConversion"/>
  </si>
  <si>
    <t>jjlin@taikangamc.com.cn</t>
    <phoneticPr fontId="1" type="noConversion"/>
  </si>
  <si>
    <t>杨智敏</t>
    <phoneticPr fontId="1" type="noConversion"/>
  </si>
  <si>
    <t>010-57697227</t>
    <phoneticPr fontId="1" type="noConversion"/>
  </si>
  <si>
    <t>yangzhimin08@taikangamc.com.cn</t>
    <phoneticPr fontId="1" type="noConversion"/>
  </si>
  <si>
    <t>Bill</t>
    <phoneticPr fontId="1" type="noConversion"/>
  </si>
  <si>
    <t>youqun.zhang@juniorchina.com</t>
    <phoneticPr fontId="1" type="noConversion"/>
  </si>
  <si>
    <t>基金事业部</t>
    <phoneticPr fontId="1" type="noConversion"/>
  </si>
  <si>
    <t>010-57697064</t>
    <phoneticPr fontId="1" type="noConversion"/>
  </si>
  <si>
    <t>hewei27@taikangamc.com.cn</t>
    <phoneticPr fontId="1" type="noConversion"/>
  </si>
  <si>
    <t>武汉大学，长江证券，工银瑞信</t>
    <phoneticPr fontId="1" type="noConversion"/>
  </si>
  <si>
    <t>西城区复兴门内大街156号泰康人寿大厦B座10层</t>
    <phoneticPr fontId="1" type="noConversion"/>
  </si>
  <si>
    <t>李强</t>
    <phoneticPr fontId="1" type="noConversion"/>
  </si>
  <si>
    <t>010-68726666-627</t>
    <phoneticPr fontId="1" type="noConversion"/>
  </si>
  <si>
    <t>liqiang@ncfund.com.cn</t>
    <phoneticPr fontId="1" type="noConversion"/>
  </si>
  <si>
    <t>大成基金，工银瑞信</t>
    <phoneticPr fontId="1" type="noConversion"/>
  </si>
  <si>
    <t>孙婧</t>
    <phoneticPr fontId="1" type="noConversion"/>
  </si>
  <si>
    <t>010-68726666-362</t>
    <phoneticPr fontId="1" type="noConversion"/>
  </si>
  <si>
    <t>sunjing@ncfund.com.cn</t>
    <phoneticPr fontId="1" type="noConversion"/>
  </si>
  <si>
    <t>韩贵新</t>
    <phoneticPr fontId="1" type="noConversion"/>
  </si>
  <si>
    <t>韩博士</t>
    <phoneticPr fontId="1" type="noConversion"/>
  </si>
  <si>
    <t>幸福人寿</t>
    <phoneticPr fontId="1" type="noConversion"/>
  </si>
  <si>
    <t>010-66271831</t>
    <phoneticPr fontId="1" type="noConversion"/>
  </si>
  <si>
    <t>hanguixin@happyinsurance.com.cn</t>
    <phoneticPr fontId="1" type="noConversion"/>
  </si>
  <si>
    <t>东城区东中街29号东环广场B座8层</t>
    <phoneticPr fontId="1" type="noConversion"/>
  </si>
  <si>
    <t>010-66585065</t>
    <phoneticPr fontId="1" type="noConversion"/>
  </si>
  <si>
    <t>li.di@icbccs.com.cn</t>
    <phoneticPr fontId="1" type="noConversion"/>
  </si>
  <si>
    <t>李训勇</t>
    <phoneticPr fontId="1" type="noConversion"/>
  </si>
  <si>
    <t>训勇</t>
    <phoneticPr fontId="1" type="noConversion"/>
  </si>
  <si>
    <t>010-66271799</t>
    <phoneticPr fontId="1" type="noConversion"/>
  </si>
  <si>
    <t>lxy780728@sohu.com</t>
    <phoneticPr fontId="1" type="noConversion"/>
  </si>
  <si>
    <t>lixunyong@happyinsurace.com.cn</t>
    <phoneticPr fontId="1" type="noConversion"/>
  </si>
  <si>
    <t>刘锋</t>
    <phoneticPr fontId="1" type="noConversion"/>
  </si>
  <si>
    <t>010-59100257</t>
    <phoneticPr fontId="1" type="noConversion"/>
  </si>
  <si>
    <t>liufeng@csc.com.cn</t>
    <phoneticPr fontId="1" type="noConversion"/>
  </si>
  <si>
    <t>王玉文</t>
    <phoneticPr fontId="1" type="noConversion"/>
  </si>
  <si>
    <t>玉文</t>
    <phoneticPr fontId="1" type="noConversion"/>
  </si>
  <si>
    <t>010-59100254</t>
    <phoneticPr fontId="1" type="noConversion"/>
  </si>
  <si>
    <t>wangyuwen@csc.com.cn</t>
    <phoneticPr fontId="1" type="noConversion"/>
  </si>
  <si>
    <t>陈燕红</t>
    <phoneticPr fontId="1" type="noConversion"/>
  </si>
  <si>
    <t>新活力资本</t>
    <phoneticPr fontId="1" type="noConversion"/>
  </si>
  <si>
    <t>财务部</t>
    <phoneticPr fontId="1" type="noConversion"/>
  </si>
  <si>
    <t>财务总监</t>
    <phoneticPr fontId="1" type="noConversion"/>
  </si>
  <si>
    <t>010-65303388-8926</t>
    <phoneticPr fontId="1" type="noConversion"/>
  </si>
  <si>
    <t>chy1028@sina.com</t>
    <phoneticPr fontId="1" type="noConversion"/>
  </si>
  <si>
    <t>鹏德创投</t>
    <phoneticPr fontId="1" type="noConversion"/>
  </si>
  <si>
    <t>pengdechuangtou@163.com</t>
    <phoneticPr fontId="1" type="noConversion"/>
  </si>
  <si>
    <t>万蓓蓓</t>
    <phoneticPr fontId="1" type="noConversion"/>
  </si>
  <si>
    <t>万总</t>
    <phoneticPr fontId="1" type="noConversion"/>
  </si>
  <si>
    <t>010-65303388-8927</t>
    <phoneticPr fontId="1" type="noConversion"/>
  </si>
  <si>
    <t>wanbeibei@macrolink.com.cn</t>
    <phoneticPr fontId="1" type="noConversion"/>
  </si>
  <si>
    <t>羿世海</t>
    <phoneticPr fontId="1" type="noConversion"/>
  </si>
  <si>
    <t>010-58521083</t>
    <phoneticPr fontId="1" type="noConversion"/>
  </si>
  <si>
    <t>yishihai@kunlunhealth.com</t>
    <phoneticPr fontId="1" type="noConversion"/>
  </si>
  <si>
    <t>shxytz-hrl＠vip.126.com</t>
    <phoneticPr fontId="1" type="noConversion"/>
  </si>
  <si>
    <t>nature0518@163.com</t>
    <phoneticPr fontId="1" type="noConversion"/>
  </si>
  <si>
    <t>华富基金</t>
    <phoneticPr fontId="1" type="noConversion"/>
  </si>
  <si>
    <t>承泽资产</t>
    <phoneticPr fontId="1" type="noConversion"/>
  </si>
  <si>
    <t>创始人</t>
    <phoneticPr fontId="1" type="noConversion"/>
  </si>
  <si>
    <t>caoxiongfei@chaserasset.com</t>
    <phoneticPr fontId="1" type="noConversion"/>
  </si>
  <si>
    <t>北京大学，招商证券，鹏华基金，景顺长城，大成基金</t>
    <phoneticPr fontId="1" type="noConversion"/>
  </si>
  <si>
    <t>福田区深南大道7008号阳光高尔夫大厦709室</t>
    <phoneticPr fontId="1" type="noConversion"/>
  </si>
  <si>
    <t>0755-88316606-805</t>
    <phoneticPr fontId="1" type="noConversion"/>
  </si>
  <si>
    <t>dengtao@chaserasset.com</t>
    <phoneticPr fontId="1" type="noConversion"/>
  </si>
  <si>
    <t>yongxiao@189.cn</t>
    <phoneticPr fontId="1" type="noConversion"/>
  </si>
  <si>
    <t>黄钟</t>
    <phoneticPr fontId="1" type="noConversion"/>
  </si>
  <si>
    <t>资产信评部</t>
    <phoneticPr fontId="1" type="noConversion"/>
  </si>
  <si>
    <t>huangzhong33@taikangamc.com.cn</t>
    <phoneticPr fontId="1" type="noConversion"/>
  </si>
  <si>
    <t>gaoxiyang@lcfunds.com</t>
    <phoneticPr fontId="1" type="noConversion"/>
  </si>
  <si>
    <t>中原证券，东吴基金，天弘基金</t>
    <phoneticPr fontId="1" type="noConversion"/>
  </si>
  <si>
    <t>蒋严泽</t>
    <phoneticPr fontId="1" type="noConversion"/>
  </si>
  <si>
    <t>jiangyanze@ccbfund.cn</t>
    <phoneticPr fontId="1" type="noConversion"/>
  </si>
  <si>
    <t>zhangyuanyuan@ccbfund.cn</t>
    <phoneticPr fontId="1" type="noConversion"/>
  </si>
  <si>
    <t>王茜</t>
    <phoneticPr fontId="1" type="noConversion"/>
  </si>
  <si>
    <t>wq@chicourser.com</t>
    <phoneticPr fontId="1" type="noConversion"/>
  </si>
  <si>
    <t>詹寿明</t>
    <phoneticPr fontId="1" type="noConversion"/>
  </si>
  <si>
    <t>zsm@chicourser.com</t>
    <phoneticPr fontId="1" type="noConversion"/>
  </si>
  <si>
    <t>陈婷婷</t>
    <phoneticPr fontId="1" type="noConversion"/>
  </si>
  <si>
    <t>鼎和财险</t>
    <phoneticPr fontId="1" type="noConversion"/>
  </si>
  <si>
    <t>0755-82522642</t>
    <phoneticPr fontId="1" type="noConversion"/>
  </si>
  <si>
    <t>chentt@edhic.com</t>
    <phoneticPr fontId="1" type="noConversion"/>
  </si>
  <si>
    <t>福田区金田路2030号卓越世纪中心1号楼13～14层</t>
    <phoneticPr fontId="1" type="noConversion"/>
  </si>
  <si>
    <t>董梦斯</t>
    <phoneticPr fontId="1" type="noConversion"/>
  </si>
  <si>
    <t>010-85097094</t>
    <phoneticPr fontId="1" type="noConversion"/>
  </si>
  <si>
    <t>dongms@jsfund.cn</t>
    <phoneticPr fontId="1" type="noConversion"/>
  </si>
  <si>
    <t>嘉实财富</t>
    <phoneticPr fontId="1" type="noConversion"/>
  </si>
  <si>
    <t>芦丽</t>
    <phoneticPr fontId="1" type="noConversion"/>
  </si>
  <si>
    <t>芦总</t>
    <phoneticPr fontId="1" type="noConversion"/>
  </si>
  <si>
    <t>0755-82522332</t>
    <phoneticPr fontId="1" type="noConversion"/>
  </si>
  <si>
    <t>luli@edhic.com</t>
    <phoneticPr fontId="1" type="noConversion"/>
  </si>
  <si>
    <t>乐正资本</t>
    <phoneticPr fontId="1" type="noConversion"/>
  </si>
  <si>
    <t>010-85236998</t>
    <phoneticPr fontId="1" type="noConversion"/>
  </si>
  <si>
    <t>wjp113@126.com</t>
    <phoneticPr fontId="1" type="noConversion"/>
  </si>
  <si>
    <t>清华大学，大成基金，中信基金，中信资管</t>
    <phoneticPr fontId="1" type="noConversion"/>
  </si>
  <si>
    <t>朝阳区工人体育场北路甲6号（团结湖站D出口向东500米）</t>
    <phoneticPr fontId="1" type="noConversion"/>
  </si>
  <si>
    <t>温质新</t>
    <phoneticPr fontId="1" type="noConversion"/>
  </si>
  <si>
    <t>华安保险</t>
    <phoneticPr fontId="1" type="noConversion"/>
  </si>
  <si>
    <t>010-57692686</t>
    <phoneticPr fontId="1" type="noConversion"/>
  </si>
  <si>
    <t>wenzhixin@sinosafe.com.cn</t>
    <phoneticPr fontId="1" type="noConversion"/>
  </si>
  <si>
    <t>010-85236998-8016</t>
    <phoneticPr fontId="1" type="noConversion"/>
  </si>
  <si>
    <t>zyc@rhythmcap.com</t>
    <phoneticPr fontId="1" type="noConversion"/>
  </si>
  <si>
    <t>河北衡水</t>
    <phoneticPr fontId="1" type="noConversion"/>
  </si>
  <si>
    <t>基金投资部</t>
    <phoneticPr fontId="1" type="noConversion"/>
  </si>
  <si>
    <t>010-57692628</t>
    <phoneticPr fontId="1" type="noConversion"/>
  </si>
  <si>
    <t>zhangyuanjiang@sinosafe.com.cn</t>
    <phoneticPr fontId="1" type="noConversion"/>
  </si>
  <si>
    <t>wangzy@yhfund.com.cn</t>
    <phoneticPr fontId="1" type="noConversion"/>
  </si>
  <si>
    <t>北京大学，长盛基金，国金通用</t>
    <phoneticPr fontId="1" type="noConversion"/>
  </si>
  <si>
    <t>高勇标</t>
    <phoneticPr fontId="1" type="noConversion"/>
  </si>
  <si>
    <t>0755-83479956</t>
    <phoneticPr fontId="1" type="noConversion"/>
  </si>
  <si>
    <t>35531334@qq.com</t>
    <phoneticPr fontId="1" type="noConversion"/>
  </si>
  <si>
    <t>福田区竹子林四路光大银行大厦</t>
    <phoneticPr fontId="1" type="noConversion"/>
  </si>
  <si>
    <t>王立志</t>
    <phoneticPr fontId="1" type="noConversion"/>
  </si>
  <si>
    <t>020-38831521</t>
    <phoneticPr fontId="1" type="noConversion"/>
  </si>
  <si>
    <t>wanglz@abmzcgl.com</t>
    <phoneticPr fontId="1" type="noConversion"/>
  </si>
  <si>
    <t>天河区珠江新城珠江东路11-13号高德置地秋广场F座17楼</t>
    <phoneticPr fontId="1" type="noConversion"/>
  </si>
  <si>
    <t>魏建榕</t>
    <phoneticPr fontId="1" type="noConversion"/>
  </si>
  <si>
    <t>021-20628163</t>
    <phoneticPr fontId="1" type="noConversion"/>
  </si>
  <si>
    <t>bruce.wei@cifm.com</t>
    <phoneticPr fontId="1" type="noConversion"/>
  </si>
  <si>
    <t>Bruce</t>
    <phoneticPr fontId="1" type="noConversion"/>
  </si>
  <si>
    <t>汪总</t>
    <phoneticPr fontId="1" type="noConversion"/>
  </si>
  <si>
    <t>0755-83169999-1393</t>
    <phoneticPr fontId="1" type="noConversion"/>
  </si>
  <si>
    <t>wangyang@bosera.com</t>
    <phoneticPr fontId="1" type="noConversion"/>
  </si>
  <si>
    <t>李建平</t>
    <phoneticPr fontId="1" type="noConversion"/>
  </si>
  <si>
    <t>010-66228775</t>
    <phoneticPr fontId="1" type="noConversion"/>
  </si>
  <si>
    <t>lijianping@ccbfund.cn</t>
    <phoneticPr fontId="1" type="noConversion"/>
  </si>
  <si>
    <t>梁珉</t>
    <phoneticPr fontId="1" type="noConversion"/>
  </si>
  <si>
    <t>010-66228159</t>
    <phoneticPr fontId="1" type="noConversion"/>
  </si>
  <si>
    <t>liangmin@ccbfund.cn</t>
    <phoneticPr fontId="1" type="noConversion"/>
  </si>
  <si>
    <t>刘笑明</t>
    <phoneticPr fontId="1" type="noConversion"/>
  </si>
  <si>
    <t>010-66228258</t>
    <phoneticPr fontId="1" type="noConversion"/>
  </si>
  <si>
    <t>liuxiaoming@ccbfund.cn</t>
    <phoneticPr fontId="1" type="noConversion"/>
  </si>
  <si>
    <t>孙悦萌</t>
    <phoneticPr fontId="1" type="noConversion"/>
  </si>
  <si>
    <t>010-66228710</t>
    <phoneticPr fontId="1" type="noConversion"/>
  </si>
  <si>
    <t>sunyuemeng@ccbfund.cn</t>
    <phoneticPr fontId="1" type="noConversion"/>
  </si>
  <si>
    <t>华安基金，建信基金</t>
    <phoneticPr fontId="1" type="noConversion"/>
  </si>
  <si>
    <t>新三板</t>
    <phoneticPr fontId="1" type="noConversion"/>
  </si>
  <si>
    <t>zhao.he@icbccs.com.cn</t>
    <phoneticPr fontId="1" type="noConversion"/>
  </si>
  <si>
    <t>景顺长城，中信资管，长盛基金</t>
    <phoneticPr fontId="1" type="noConversion"/>
  </si>
  <si>
    <t>朱金钰</t>
    <phoneticPr fontId="1" type="noConversion"/>
  </si>
  <si>
    <t>010-66228173</t>
    <phoneticPr fontId="1" type="noConversion"/>
  </si>
  <si>
    <t>zhujinyu@ccbfund.cn</t>
    <phoneticPr fontId="1" type="noConversion"/>
  </si>
  <si>
    <t>陈伟</t>
    <phoneticPr fontId="1" type="noConversion"/>
  </si>
  <si>
    <t>010-88005612</t>
    <phoneticPr fontId="1" type="noConversion"/>
  </si>
  <si>
    <t>chenwei@gfund.com</t>
    <phoneticPr fontId="1" type="noConversion"/>
  </si>
  <si>
    <t>金丹</t>
    <phoneticPr fontId="1" type="noConversion"/>
  </si>
  <si>
    <t>010-60838508</t>
    <phoneticPr fontId="1" type="noConversion"/>
  </si>
  <si>
    <t>jind@citics.com</t>
    <phoneticPr fontId="1" type="noConversion"/>
  </si>
  <si>
    <t>孔总</t>
    <phoneticPr fontId="1" type="noConversion"/>
  </si>
  <si>
    <t>李会利</t>
    <phoneticPr fontId="1" type="noConversion"/>
  </si>
  <si>
    <t>风控总监</t>
    <phoneticPr fontId="1" type="noConversion"/>
  </si>
  <si>
    <t>010-58521196</t>
    <phoneticPr fontId="1" type="noConversion"/>
  </si>
  <si>
    <t>lihuili@kunlunhealth.com</t>
    <phoneticPr fontId="1" type="noConversion"/>
  </si>
  <si>
    <t>廖哲远</t>
    <phoneticPr fontId="1" type="noConversion"/>
  </si>
  <si>
    <t>010-57397090</t>
    <phoneticPr fontId="1" type="noConversion"/>
  </si>
  <si>
    <t>liaozheyuan-ghq@sinosig.com</t>
    <phoneticPr fontId="1" type="noConversion"/>
  </si>
  <si>
    <t>刘胤</t>
    <phoneticPr fontId="1" type="noConversion"/>
  </si>
  <si>
    <t>010-60836024</t>
    <phoneticPr fontId="1" type="noConversion"/>
  </si>
  <si>
    <t>liuyin@citics.com</t>
    <phoneticPr fontId="1" type="noConversion"/>
  </si>
  <si>
    <t>刘宇</t>
    <phoneticPr fontId="1" type="noConversion"/>
  </si>
  <si>
    <t>P</t>
    <phoneticPr fontId="1" type="noConversion"/>
  </si>
  <si>
    <t>010-60838112</t>
    <phoneticPr fontId="1" type="noConversion"/>
  </si>
  <si>
    <t>liuyu@citics.com</t>
    <phoneticPr fontId="1" type="noConversion"/>
  </si>
  <si>
    <t>谯博士</t>
    <phoneticPr fontId="1" type="noConversion"/>
  </si>
  <si>
    <t>另类投资业务线</t>
    <phoneticPr fontId="1" type="noConversion"/>
  </si>
  <si>
    <t>010-60837230</t>
    <phoneticPr fontId="1" type="noConversion"/>
  </si>
  <si>
    <t>qiaochun@citics.com</t>
    <phoneticPr fontId="1" type="noConversion"/>
  </si>
  <si>
    <t>北大物理，诺安基金，工银瑞信</t>
    <phoneticPr fontId="1" type="noConversion"/>
  </si>
  <si>
    <t>王雷</t>
    <phoneticPr fontId="1" type="noConversion"/>
  </si>
  <si>
    <t>010-88005903</t>
    <phoneticPr fontId="1" type="noConversion"/>
  </si>
  <si>
    <t>wang-lei@gfund.com</t>
    <phoneticPr fontId="1" type="noConversion"/>
  </si>
  <si>
    <t>yanfeng082119@163.com</t>
    <phoneticPr fontId="1" type="noConversion"/>
  </si>
  <si>
    <t>qwjackie@qq.com</t>
    <phoneticPr fontId="1" type="noConversion"/>
  </si>
  <si>
    <t>李茜</t>
    <phoneticPr fontId="1" type="noConversion"/>
  </si>
  <si>
    <t>021-38601720</t>
    <phoneticPr fontId="1" type="noConversion"/>
  </si>
  <si>
    <t>liq@huatai-pb.com</t>
    <phoneticPr fontId="1" type="noConversion"/>
  </si>
  <si>
    <t>浙江省温州市泰顺县</t>
    <phoneticPr fontId="1" type="noConversion"/>
  </si>
  <si>
    <t>陈哲</t>
    <phoneticPr fontId="1" type="noConversion"/>
  </si>
  <si>
    <t>量化与国际部</t>
    <phoneticPr fontId="1" type="noConversion"/>
  </si>
  <si>
    <t>chzhe@gf.com.cn</t>
    <phoneticPr fontId="1" type="noConversion"/>
  </si>
  <si>
    <t>董坤</t>
    <phoneticPr fontId="1" type="noConversion"/>
  </si>
  <si>
    <t>dongkun@gf.com.cn</t>
    <phoneticPr fontId="1" type="noConversion"/>
  </si>
  <si>
    <t>高鹏</t>
    <phoneticPr fontId="1" type="noConversion"/>
  </si>
  <si>
    <t>gaopeng@phfund.com.cn</t>
    <phoneticPr fontId="1" type="noConversion"/>
  </si>
  <si>
    <t>蒋力</t>
    <phoneticPr fontId="1" type="noConversion"/>
  </si>
  <si>
    <t>jiangl@byfunds.com</t>
    <phoneticPr fontId="1" type="noConversion"/>
  </si>
  <si>
    <t>金桐</t>
    <phoneticPr fontId="1" type="noConversion"/>
  </si>
  <si>
    <t>jintong@fscinda.com</t>
    <phoneticPr fontId="1" type="noConversion"/>
  </si>
  <si>
    <t>郎骋成</t>
    <phoneticPr fontId="1" type="noConversion"/>
  </si>
  <si>
    <t>ross.lang@msfunds.com.cn</t>
    <phoneticPr fontId="1" type="noConversion"/>
  </si>
  <si>
    <t>林艺立</t>
    <phoneticPr fontId="1" type="noConversion"/>
  </si>
  <si>
    <t>linyili@gf.com.cn</t>
    <phoneticPr fontId="1" type="noConversion"/>
  </si>
  <si>
    <t>刘传厚</t>
    <phoneticPr fontId="1" type="noConversion"/>
  </si>
  <si>
    <t>蚂蚁金服</t>
    <phoneticPr fontId="1" type="noConversion"/>
  </si>
  <si>
    <t>平台数据部</t>
    <phoneticPr fontId="1" type="noConversion"/>
  </si>
  <si>
    <t>chuanhou.lch@alibaba-inc.com</t>
    <phoneticPr fontId="1" type="noConversion"/>
  </si>
  <si>
    <t>娄鹏</t>
    <phoneticPr fontId="1" type="noConversion"/>
  </si>
  <si>
    <t>loupeng.lp@alibaba-inc.com</t>
    <phoneticPr fontId="1" type="noConversion"/>
  </si>
  <si>
    <t>毛磊</t>
    <phoneticPr fontId="1" type="noConversion"/>
  </si>
  <si>
    <t>lei.mao@alipay.com</t>
    <phoneticPr fontId="1" type="noConversion"/>
  </si>
  <si>
    <t>王芳</t>
    <phoneticPr fontId="1" type="noConversion"/>
  </si>
  <si>
    <t>fanfan.wf@alibaba-inc.com</t>
    <phoneticPr fontId="1" type="noConversion"/>
  </si>
  <si>
    <t>王联欣</t>
    <phoneticPr fontId="1" type="noConversion"/>
  </si>
  <si>
    <t>数量化投资部</t>
    <phoneticPr fontId="1" type="noConversion"/>
  </si>
  <si>
    <t>mark.wang@msfund.com.cn</t>
    <phoneticPr fontId="1" type="noConversion"/>
  </si>
  <si>
    <t>gzwangwei@gf.com.cn</t>
    <phoneticPr fontId="1" type="noConversion"/>
  </si>
  <si>
    <t>王岩</t>
    <phoneticPr fontId="1" type="noConversion"/>
  </si>
  <si>
    <t>全球量化投资部</t>
    <phoneticPr fontId="1" type="noConversion"/>
  </si>
  <si>
    <t>wangyan@cmfchina.com</t>
    <phoneticPr fontId="1" type="noConversion"/>
  </si>
  <si>
    <t>吴国雄</t>
    <phoneticPr fontId="1" type="noConversion"/>
  </si>
  <si>
    <t>kenny.wu@msfunds.com.cn</t>
    <phoneticPr fontId="1" type="noConversion"/>
  </si>
  <si>
    <t>杨雨晨</t>
    <phoneticPr fontId="1" type="noConversion"/>
  </si>
  <si>
    <t>恒泰华盛</t>
    <phoneticPr fontId="1" type="noConversion"/>
  </si>
  <si>
    <t>yangyuchen@hths-capital.com</t>
    <phoneticPr fontId="1" type="noConversion"/>
  </si>
  <si>
    <t>周瑾</t>
    <phoneticPr fontId="1" type="noConversion"/>
  </si>
  <si>
    <t>恒生聚源</t>
    <phoneticPr fontId="1" type="noConversion"/>
  </si>
  <si>
    <t>研究发展中心</t>
    <phoneticPr fontId="1" type="noConversion"/>
  </si>
  <si>
    <t>zhoujin@gildata.com</t>
    <phoneticPr fontId="1" type="noConversion"/>
  </si>
  <si>
    <t>周梦霜</t>
    <phoneticPr fontId="1" type="noConversion"/>
  </si>
  <si>
    <t>研究发展部</t>
    <phoneticPr fontId="1" type="noConversion"/>
  </si>
  <si>
    <t>zhoums@gildata.com</t>
    <phoneticPr fontId="1" type="noConversion"/>
  </si>
  <si>
    <t>周鑫</t>
    <phoneticPr fontId="1" type="noConversion"/>
  </si>
  <si>
    <t>zhouxin@gildata.com</t>
    <phoneticPr fontId="1" type="noConversion"/>
  </si>
  <si>
    <t>0755-82858028</t>
    <phoneticPr fontId="1" type="noConversion"/>
  </si>
  <si>
    <t>&lt;a href="http://map.soso.com/?l=106629711"&gt;北京市西城区金融大街17号中国人寿中心604室（100033）&lt;/a&gt;</t>
    <phoneticPr fontId="1" type="noConversion"/>
  </si>
  <si>
    <t>翁兆宇</t>
    <phoneticPr fontId="1" type="noConversion"/>
  </si>
  <si>
    <t>010-85097149</t>
    <phoneticPr fontId="1" type="noConversion"/>
  </si>
  <si>
    <t>wengzy@jsfund.cn</t>
    <phoneticPr fontId="1" type="noConversion"/>
  </si>
  <si>
    <t>baozhenhua@ftsfund.com</t>
    <phoneticPr fontId="1" type="noConversion"/>
  </si>
  <si>
    <t xml:space="preserve"> 长信基金</t>
    <phoneticPr fontId="1" type="noConversion"/>
  </si>
  <si>
    <t>021-61009952</t>
    <phoneticPr fontId="1" type="noConversion"/>
  </si>
  <si>
    <t>changsong@cxfund.com.cn</t>
    <phoneticPr fontId="1" type="noConversion"/>
  </si>
  <si>
    <t>东南大学（华东工学院），富国基金，尊嘉资产、中原资管</t>
    <phoneticPr fontId="1" type="noConversion"/>
  </si>
  <si>
    <t>海通证券、长信基金</t>
    <phoneticPr fontId="1" type="noConversion"/>
  </si>
  <si>
    <t>lisd@ebscn.com</t>
    <phoneticPr fontId="1" type="noConversion"/>
  </si>
  <si>
    <t>缪微莹</t>
    <phoneticPr fontId="1" type="noConversion"/>
  </si>
  <si>
    <t>行政助理</t>
    <phoneticPr fontId="1" type="noConversion"/>
  </si>
  <si>
    <t>021-20361709</t>
    <phoneticPr fontId="1" type="noConversion"/>
  </si>
  <si>
    <t>miaoweiying@fullgoal.com.cn</t>
    <phoneticPr fontId="1" type="noConversion"/>
  </si>
  <si>
    <t>钦振浩</t>
    <phoneticPr fontId="1" type="noConversion"/>
  </si>
  <si>
    <t>021-61009983</t>
    <phoneticPr fontId="1" type="noConversion"/>
  </si>
  <si>
    <t>qinzh@cxfund.com</t>
    <phoneticPr fontId="1" type="noConversion"/>
  </si>
  <si>
    <t>021-38565582</t>
    <phoneticPr fontId="1" type="noConversion"/>
  </si>
  <si>
    <t>北大数学、富国</t>
    <phoneticPr fontId="1" type="noConversion"/>
  </si>
  <si>
    <t>张文浩</t>
    <phoneticPr fontId="1" type="noConversion"/>
  </si>
  <si>
    <t>文浩</t>
    <phoneticPr fontId="1" type="noConversion"/>
  </si>
  <si>
    <t>021-61009839</t>
    <phoneticPr fontId="1" type="noConversion"/>
  </si>
  <si>
    <t>zhangwh@cxfund.com</t>
    <phoneticPr fontId="1" type="noConversion"/>
  </si>
  <si>
    <t>融通基金</t>
    <phoneticPr fontId="8" type="noConversion"/>
  </si>
  <si>
    <t>复旦，北大经济中心，建信、富国</t>
    <phoneticPr fontId="1" type="noConversion"/>
  </si>
  <si>
    <t>董梁</t>
    <phoneticPr fontId="1" type="noConversion"/>
  </si>
  <si>
    <t>胡显琦</t>
    <phoneticPr fontId="1" type="noConversion"/>
  </si>
  <si>
    <t>显琦</t>
    <phoneticPr fontId="1" type="noConversion"/>
  </si>
  <si>
    <t>021-38601685</t>
    <phoneticPr fontId="1" type="noConversion"/>
  </si>
  <si>
    <t>huxq@huatai-pb.com</t>
    <phoneticPr fontId="1" type="noConversion"/>
  </si>
  <si>
    <t>李孝华</t>
    <phoneticPr fontId="1" type="noConversion"/>
  </si>
  <si>
    <t>孝华</t>
    <phoneticPr fontId="1" type="noConversion"/>
  </si>
  <si>
    <t>021-38601609</t>
    <phoneticPr fontId="1" type="noConversion"/>
  </si>
  <si>
    <t>lixh@huatai-pb.com</t>
    <phoneticPr fontId="1" type="noConversion"/>
  </si>
  <si>
    <t>骆志云</t>
    <phoneticPr fontId="1" type="noConversion"/>
  </si>
  <si>
    <t>骆总</t>
    <phoneticPr fontId="1" type="noConversion"/>
  </si>
  <si>
    <t>总监助理</t>
    <phoneticPr fontId="1" type="noConversion"/>
  </si>
  <si>
    <t>021-23212951</t>
    <phoneticPr fontId="1" type="noConversion"/>
  </si>
  <si>
    <t>luozy@py-axa.com</t>
    <phoneticPr fontId="1" type="noConversion"/>
  </si>
  <si>
    <t>钱晶</t>
    <phoneticPr fontId="1" type="noConversion"/>
  </si>
  <si>
    <t>021-38969984</t>
    <phoneticPr fontId="1" type="noConversion"/>
  </si>
  <si>
    <t>qianjing@huaan.com.cn</t>
    <phoneticPr fontId="1" type="noConversion"/>
  </si>
  <si>
    <t>zhangpeng@ctsec.com</t>
    <phoneticPr fontId="1" type="noConversion"/>
  </si>
  <si>
    <t>江西省萍乡市安源区</t>
    <phoneticPr fontId="1" type="noConversion"/>
  </si>
  <si>
    <t>36030219791013305X</t>
    <phoneticPr fontId="1" type="noConversion"/>
  </si>
  <si>
    <t>zhangxiaohua@fullgoal.com.cn</t>
    <phoneticPr fontId="1" type="noConversion"/>
  </si>
  <si>
    <t>朱晨歌</t>
    <phoneticPr fontId="1" type="noConversion"/>
  </si>
  <si>
    <t>晨歌</t>
    <phoneticPr fontId="1" type="noConversion"/>
  </si>
  <si>
    <t>021-38969917</t>
    <phoneticPr fontId="1" type="noConversion"/>
  </si>
  <si>
    <t>zhuchenge@huaan.com.cn</t>
    <phoneticPr fontId="1" type="noConversion"/>
  </si>
  <si>
    <t>邱洪丰</t>
    <phoneticPr fontId="1" type="noConversion"/>
  </si>
  <si>
    <t>洪丰</t>
    <phoneticPr fontId="1" type="noConversion"/>
  </si>
  <si>
    <t>金融分析师</t>
    <phoneticPr fontId="1" type="noConversion"/>
  </si>
  <si>
    <t>021-23212822</t>
    <phoneticPr fontId="1" type="noConversion"/>
  </si>
  <si>
    <t>qiuhf@py-axa.com</t>
    <phoneticPr fontId="1" type="noConversion"/>
  </si>
  <si>
    <t>曾理</t>
    <phoneticPr fontId="1" type="noConversion"/>
  </si>
  <si>
    <t>量化及ETF投资部</t>
    <phoneticPr fontId="1" type="noConversion"/>
  </si>
  <si>
    <t>量化程序员</t>
    <phoneticPr fontId="1" type="noConversion"/>
  </si>
  <si>
    <t>0755-22381846</t>
    <phoneticPr fontId="1" type="noConversion"/>
  </si>
  <si>
    <t>zengl@igwfmc.com</t>
    <phoneticPr fontId="1" type="noConversion"/>
  </si>
  <si>
    <t>陈军华</t>
    <phoneticPr fontId="1" type="noConversion"/>
  </si>
  <si>
    <t>0755-82908225</t>
    <phoneticPr fontId="1" type="noConversion"/>
  </si>
  <si>
    <t>chenjh2@cmschina.com.cn</t>
    <phoneticPr fontId="1" type="noConversion"/>
  </si>
  <si>
    <t>储荞</t>
    <phoneticPr fontId="1" type="noConversion"/>
  </si>
  <si>
    <t>量化及衍生品投资部</t>
    <phoneticPr fontId="1" type="noConversion"/>
  </si>
  <si>
    <t>助理量化研究员</t>
    <phoneticPr fontId="1" type="noConversion"/>
  </si>
  <si>
    <t>0755-82821295</t>
    <phoneticPr fontId="1" type="noConversion"/>
  </si>
  <si>
    <t>chuqiao@phfund.com.cn</t>
    <phoneticPr fontId="1" type="noConversion"/>
  </si>
  <si>
    <t>崔蕾</t>
    <phoneticPr fontId="1" type="noConversion"/>
  </si>
  <si>
    <t>0755-82766546</t>
    <phoneticPr fontId="1" type="noConversion"/>
  </si>
  <si>
    <t>cuilei@southernfund.com</t>
    <phoneticPr fontId="1" type="noConversion"/>
  </si>
  <si>
    <t>高翼凡</t>
    <phoneticPr fontId="1" type="noConversion"/>
  </si>
  <si>
    <t>0755-83169999-1172</t>
    <phoneticPr fontId="1" type="noConversion"/>
  </si>
  <si>
    <t>gaoyf@bosera.com</t>
    <phoneticPr fontId="1" type="noConversion"/>
  </si>
  <si>
    <t>黄瑞庆</t>
    <phoneticPr fontId="1" type="noConversion"/>
  </si>
  <si>
    <t>量化投资组投资总监</t>
    <phoneticPr fontId="1" type="noConversion"/>
  </si>
  <si>
    <t>0755-83169999-1357</t>
    <phoneticPr fontId="1" type="noConversion"/>
  </si>
  <si>
    <t>huangrq@bosera.com</t>
    <phoneticPr fontId="1" type="noConversion"/>
  </si>
  <si>
    <t>金淑慧</t>
    <phoneticPr fontId="1" type="noConversion"/>
  </si>
  <si>
    <t>020-87555888-6040</t>
    <phoneticPr fontId="1" type="noConversion"/>
  </si>
  <si>
    <t>jinshuhui@gf.com.cn</t>
    <phoneticPr fontId="1" type="noConversion"/>
  </si>
  <si>
    <t>李超</t>
    <phoneticPr fontId="1" type="noConversion"/>
  </si>
  <si>
    <t>0755-83169999-1241</t>
    <phoneticPr fontId="1" type="noConversion"/>
  </si>
  <si>
    <t>lic@bosera.com</t>
    <phoneticPr fontId="1" type="noConversion"/>
  </si>
  <si>
    <t>李寅阊</t>
    <phoneticPr fontId="1" type="noConversion"/>
  </si>
  <si>
    <t>0755-82763716</t>
    <phoneticPr fontId="1" type="noConversion"/>
  </si>
  <si>
    <t>liyinchang@southernfund.com</t>
    <phoneticPr fontId="1" type="noConversion"/>
  </si>
  <si>
    <t>梁爽</t>
    <phoneticPr fontId="1" type="noConversion"/>
  </si>
  <si>
    <t>0755-82825780</t>
    <phoneticPr fontId="1" type="noConversion"/>
  </si>
  <si>
    <t>liangshuang@phfund.com.cn</t>
    <phoneticPr fontId="1" type="noConversion"/>
  </si>
  <si>
    <t>刘亚辉</t>
    <phoneticPr fontId="1" type="noConversion"/>
  </si>
  <si>
    <t>0755-82783825</t>
    <phoneticPr fontId="1" type="noConversion"/>
  </si>
  <si>
    <t>jack86596@gmail.com</t>
    <phoneticPr fontId="1" type="noConversion"/>
  </si>
  <si>
    <t>刘兆兆</t>
    <phoneticPr fontId="1" type="noConversion"/>
  </si>
  <si>
    <t>020-83936666-8587</t>
    <phoneticPr fontId="1" type="noConversion"/>
  </si>
  <si>
    <t>liuzz@gffunds.com.cn</t>
    <phoneticPr fontId="1" type="noConversion"/>
  </si>
  <si>
    <t>北京师范大学，康奈尔大学，佛罗里达州立大学，巴克莱，贝尔斯登</t>
    <phoneticPr fontId="1" type="noConversion"/>
  </si>
  <si>
    <t>指数与量化投资部</t>
    <phoneticPr fontId="1" type="noConversion"/>
  </si>
  <si>
    <t>副总经理、基金经理</t>
    <phoneticPr fontId="1" type="noConversion"/>
  </si>
  <si>
    <t>020-85102591</t>
    <phoneticPr fontId="1" type="noConversion"/>
  </si>
  <si>
    <t>luoshan@efunds.com.cn</t>
    <phoneticPr fontId="1" type="noConversion"/>
  </si>
  <si>
    <t>五矿证券，安信资管</t>
    <phoneticPr fontId="1" type="noConversion"/>
  </si>
  <si>
    <t>020-83936666-5513</t>
    <phoneticPr fontId="1" type="noConversion"/>
  </si>
  <si>
    <t>majd@gffunds.com.cn</t>
    <phoneticPr fontId="1" type="noConversion"/>
  </si>
  <si>
    <t>王妍</t>
    <phoneticPr fontId="1" type="noConversion"/>
  </si>
  <si>
    <t>创金和信</t>
    <phoneticPr fontId="1" type="noConversion"/>
  </si>
  <si>
    <t>0755-23838935</t>
    <phoneticPr fontId="1" type="noConversion"/>
  </si>
  <si>
    <t>wangyan2@cjhxfund.com</t>
    <phoneticPr fontId="1" type="noConversion"/>
  </si>
  <si>
    <t>吴双</t>
    <phoneticPr fontId="1" type="noConversion"/>
  </si>
  <si>
    <t>0755-23838972</t>
    <phoneticPr fontId="1" type="noConversion"/>
  </si>
  <si>
    <t>wushuangzg@cjhxfund.com</t>
    <phoneticPr fontId="1" type="noConversion"/>
  </si>
  <si>
    <t>徐喻军</t>
    <phoneticPr fontId="1" type="noConversion"/>
  </si>
  <si>
    <t>ETF</t>
    <phoneticPr fontId="1" type="noConversion"/>
  </si>
  <si>
    <t>0755-22381869</t>
    <phoneticPr fontId="1" type="noConversion"/>
  </si>
  <si>
    <t>xuyj@invescogreatwall.com</t>
    <phoneticPr fontId="1" type="noConversion"/>
  </si>
  <si>
    <t>黑龙江省鸡西市虎林市</t>
    <phoneticPr fontId="1" type="noConversion"/>
  </si>
  <si>
    <t>230381198412197019</t>
    <phoneticPr fontId="1" type="noConversion"/>
  </si>
  <si>
    <t>薛显志</t>
    <phoneticPr fontId="1" type="noConversion"/>
  </si>
  <si>
    <t>0755-22381803</t>
    <phoneticPr fontId="1" type="noConversion"/>
  </si>
  <si>
    <t>xuexz@igwfmc.com</t>
    <phoneticPr fontId="1" type="noConversion"/>
  </si>
  <si>
    <t>杨振健</t>
    <phoneticPr fontId="1" type="noConversion"/>
  </si>
  <si>
    <t>0755-83169999-1383</t>
    <phoneticPr fontId="1" type="noConversion"/>
  </si>
  <si>
    <t>yangzj@bosera.com</t>
    <phoneticPr fontId="1" type="noConversion"/>
  </si>
  <si>
    <t>尹菁华</t>
    <phoneticPr fontId="1" type="noConversion"/>
  </si>
  <si>
    <t>020-87555888-6017</t>
    <phoneticPr fontId="1" type="noConversion"/>
  </si>
  <si>
    <t>yinjinghua@gf.com.cn</t>
    <phoneticPr fontId="1" type="noConversion"/>
  </si>
  <si>
    <t>0755-82825948</t>
    <phoneticPr fontId="1" type="noConversion"/>
  </si>
  <si>
    <t>余钥</t>
    <phoneticPr fontId="1" type="noConversion"/>
  </si>
  <si>
    <t>0755-82783895</t>
    <phoneticPr fontId="1" type="noConversion"/>
  </si>
  <si>
    <t>542557015@qq.com</t>
    <phoneticPr fontId="1" type="noConversion"/>
  </si>
  <si>
    <t>张凡</t>
    <phoneticPr fontId="1" type="noConversion"/>
  </si>
  <si>
    <t>0755-88318856</t>
    <phoneticPr fontId="1" type="noConversion"/>
  </si>
  <si>
    <t>ivan.zhang@msfunds.com.cn</t>
    <phoneticPr fontId="1" type="noConversion"/>
  </si>
  <si>
    <t>Ivan</t>
    <phoneticPr fontId="1" type="noConversion"/>
  </si>
  <si>
    <t>张羽翔</t>
    <phoneticPr fontId="1" type="noConversion"/>
  </si>
  <si>
    <t>0755-82825973</t>
    <phoneticPr fontId="1" type="noConversion"/>
  </si>
  <si>
    <t>zhangyuxiang@phfund.com.cn</t>
    <phoneticPr fontId="1" type="noConversion"/>
  </si>
  <si>
    <t>张钟玉</t>
    <phoneticPr fontId="1" type="noConversion"/>
  </si>
  <si>
    <t>0755-22223378</t>
    <phoneticPr fontId="1" type="noConversion"/>
  </si>
  <si>
    <t>zhangzy@dcfund.com.cn</t>
    <phoneticPr fontId="1" type="noConversion"/>
  </si>
  <si>
    <t>Bryanna</t>
    <phoneticPr fontId="1" type="noConversion"/>
  </si>
  <si>
    <t>周江</t>
    <phoneticPr fontId="1" type="noConversion"/>
  </si>
  <si>
    <t>0755-83169999-1193</t>
    <phoneticPr fontId="1" type="noConversion"/>
  </si>
  <si>
    <t>zhoujiang@bosera.com</t>
    <phoneticPr fontId="1" type="noConversion"/>
  </si>
  <si>
    <t>021-33074700-8276</t>
    <phoneticPr fontId="1" type="noConversion"/>
  </si>
  <si>
    <t>zhangjingyan@epf.com.cn</t>
    <phoneticPr fontId="1" type="noConversion"/>
  </si>
  <si>
    <t>诺德基金、纽银梅隆</t>
    <phoneticPr fontId="1" type="noConversion"/>
  </si>
  <si>
    <t>021-33074700-8253</t>
    <phoneticPr fontId="1" type="noConversion"/>
  </si>
  <si>
    <t>zhaonan@epf.com.cn</t>
    <phoneticPr fontId="1" type="noConversion"/>
  </si>
  <si>
    <t>PCF</t>
    <phoneticPr fontId="1" type="noConversion"/>
  </si>
  <si>
    <t>021-20373592</t>
    <phoneticPr fontId="1" type="noConversion"/>
  </si>
  <si>
    <t>guobeibei@htffund.com</t>
    <phoneticPr fontId="1" type="noConversion"/>
  </si>
  <si>
    <t>上海市浦东新区富城路99号22楼</t>
    <phoneticPr fontId="1" type="noConversion"/>
  </si>
  <si>
    <t>沈宏伟</t>
    <phoneticPr fontId="1" type="noConversion"/>
  </si>
  <si>
    <t>事业部</t>
    <phoneticPr fontId="1" type="noConversion"/>
  </si>
  <si>
    <t>联席投资总监</t>
    <phoneticPr fontId="1" type="noConversion"/>
  </si>
  <si>
    <t>hongwei.shen@westleadfund.com</t>
    <phoneticPr fontId="1" type="noConversion"/>
  </si>
  <si>
    <t>山西证券自营部</t>
    <phoneticPr fontId="1" type="noConversion"/>
  </si>
  <si>
    <t>邓越</t>
    <phoneticPr fontId="30" type="noConversion"/>
  </si>
  <si>
    <t xml:space="preserve"> 成文虎</t>
    <phoneticPr fontId="30" type="noConversion"/>
  </si>
  <si>
    <t>方正富邦</t>
    <phoneticPr fontId="30" type="noConversion"/>
  </si>
  <si>
    <t>基金</t>
    <phoneticPr fontId="30" type="noConversion"/>
  </si>
  <si>
    <t>北京</t>
    <phoneticPr fontId="30" type="noConversion"/>
  </si>
  <si>
    <t>市场营销部</t>
    <phoneticPr fontId="30" type="noConversion"/>
  </si>
  <si>
    <t>高级经理</t>
    <phoneticPr fontId="30" type="noConversion"/>
  </si>
  <si>
    <t>010-57303969</t>
    <phoneticPr fontId="30" type="noConversion"/>
  </si>
  <si>
    <t>chengwh@founderff.com</t>
    <phoneticPr fontId="30" type="noConversion"/>
  </si>
  <si>
    <t>白雪</t>
    <phoneticPr fontId="30" type="noConversion"/>
  </si>
  <si>
    <t>baix@founderff.com</t>
    <phoneticPr fontId="30" type="noConversion"/>
  </si>
  <si>
    <t>陈志</t>
    <phoneticPr fontId="30" type="noConversion"/>
  </si>
  <si>
    <t>中信证券</t>
    <phoneticPr fontId="30" type="noConversion"/>
  </si>
  <si>
    <t>证券</t>
    <phoneticPr fontId="30" type="noConversion"/>
  </si>
  <si>
    <t>广深，北京</t>
    <phoneticPr fontId="30" type="noConversion"/>
  </si>
  <si>
    <t>股权衍生品业务线</t>
    <phoneticPr fontId="30" type="noConversion"/>
  </si>
  <si>
    <t>高级副总裁</t>
    <phoneticPr fontId="30" type="noConversion"/>
  </si>
  <si>
    <t>0755-23835888</t>
    <phoneticPr fontId="30" type="noConversion"/>
  </si>
  <si>
    <t>chzh@citics.com</t>
    <phoneticPr fontId="30" type="noConversion"/>
  </si>
  <si>
    <t>010-60838233</t>
    <phoneticPr fontId="30" type="noConversion"/>
  </si>
  <si>
    <t>方何</t>
    <phoneticPr fontId="30" type="noConversion"/>
  </si>
  <si>
    <t>蓝石资产管理</t>
    <phoneticPr fontId="30" type="noConversion"/>
  </si>
  <si>
    <t>私募</t>
    <phoneticPr fontId="30" type="noConversion"/>
  </si>
  <si>
    <t>投资副总监</t>
    <phoneticPr fontId="30" type="noConversion"/>
  </si>
  <si>
    <t>010-59037133</t>
    <phoneticPr fontId="30" type="noConversion"/>
  </si>
  <si>
    <t>fanghe@lanshifund.com</t>
    <phoneticPr fontId="30" type="noConversion"/>
  </si>
  <si>
    <t>黄子寒</t>
    <phoneticPr fontId="30" type="noConversion"/>
  </si>
  <si>
    <t>中信建投</t>
    <phoneticPr fontId="30" type="noConversion"/>
  </si>
  <si>
    <t>投资研究部</t>
    <phoneticPr fontId="30" type="noConversion"/>
  </si>
  <si>
    <t>研究员</t>
    <phoneticPr fontId="30" type="noConversion"/>
  </si>
  <si>
    <t>010-59100269</t>
    <phoneticPr fontId="30" type="noConversion"/>
  </si>
  <si>
    <t>huangzh@csc.com.cn</t>
    <phoneticPr fontId="30" type="noConversion"/>
  </si>
  <si>
    <t>靳晓龙</t>
    <phoneticPr fontId="30" type="noConversion"/>
  </si>
  <si>
    <t>北信瑞丰基金管理基金</t>
    <phoneticPr fontId="30" type="noConversion"/>
  </si>
  <si>
    <t>固定收益研究员</t>
    <phoneticPr fontId="30" type="noConversion"/>
  </si>
  <si>
    <t>010-68619394</t>
    <phoneticPr fontId="30" type="noConversion"/>
  </si>
  <si>
    <t>jinxiaolong@bxrfund.com</t>
    <phoneticPr fontId="30" type="noConversion"/>
  </si>
  <si>
    <t>李睿</t>
    <phoneticPr fontId="30" type="noConversion"/>
  </si>
  <si>
    <t>市场副总监</t>
    <phoneticPr fontId="30" type="noConversion"/>
  </si>
  <si>
    <t>lir@founderff.com</t>
    <phoneticPr fontId="30" type="noConversion"/>
  </si>
  <si>
    <t>李忠谦</t>
    <phoneticPr fontId="30" type="noConversion"/>
  </si>
  <si>
    <t>千和资本</t>
    <phoneticPr fontId="30" type="noConversion"/>
  </si>
  <si>
    <t>010-62149661-809</t>
    <phoneticPr fontId="30" type="noConversion"/>
  </si>
  <si>
    <t>lizq@qh-capital.com</t>
    <phoneticPr fontId="30" type="noConversion"/>
  </si>
  <si>
    <t>刘丛</t>
    <phoneticPr fontId="30" type="noConversion"/>
  </si>
  <si>
    <t>产品与金融工程部</t>
    <phoneticPr fontId="30" type="noConversion"/>
  </si>
  <si>
    <t>产品经理</t>
    <phoneticPr fontId="30" type="noConversion"/>
  </si>
  <si>
    <t>010-59100275</t>
    <phoneticPr fontId="30" type="noConversion"/>
  </si>
  <si>
    <t>liucong@csc.com.cn</t>
    <phoneticPr fontId="30" type="noConversion"/>
  </si>
  <si>
    <t>刘少一</t>
    <phoneticPr fontId="30" type="noConversion"/>
  </si>
  <si>
    <t>银华基金管理</t>
    <phoneticPr fontId="30" type="noConversion"/>
  </si>
  <si>
    <t>投资经理</t>
    <phoneticPr fontId="30" type="noConversion"/>
  </si>
  <si>
    <t>010-58162761</t>
    <phoneticPr fontId="30" type="noConversion"/>
  </si>
  <si>
    <t>liusy@yhfund.com.cn</t>
    <phoneticPr fontId="30" type="noConversion"/>
  </si>
  <si>
    <t>陆骥</t>
    <phoneticPr fontId="30" type="noConversion"/>
  </si>
  <si>
    <t>社会保障基金理事会</t>
    <phoneticPr fontId="30" type="noConversion"/>
  </si>
  <si>
    <t>证券投资部</t>
    <phoneticPr fontId="30" type="noConversion"/>
  </si>
  <si>
    <t>010-58362405</t>
    <phoneticPr fontId="30" type="noConversion"/>
  </si>
  <si>
    <t>luji@ssf.gov.cn</t>
    <phoneticPr fontId="30" type="noConversion"/>
  </si>
  <si>
    <t>路龙凯</t>
    <phoneticPr fontId="30" type="noConversion"/>
  </si>
  <si>
    <t>建信基金</t>
    <phoneticPr fontId="30" type="noConversion"/>
  </si>
  <si>
    <t>金融工程与指数投资部</t>
    <phoneticPr fontId="30" type="noConversion"/>
  </si>
  <si>
    <t>基金经理助理</t>
    <phoneticPr fontId="30" type="noConversion"/>
  </si>
  <si>
    <t>010-66228287</t>
    <phoneticPr fontId="30" type="noConversion"/>
  </si>
  <si>
    <t>lulongkai@ccbfund.cn</t>
    <phoneticPr fontId="30" type="noConversion"/>
  </si>
  <si>
    <t>罗曼丽</t>
    <phoneticPr fontId="30" type="noConversion"/>
  </si>
  <si>
    <t>融禾资本</t>
    <phoneticPr fontId="30" type="noConversion"/>
  </si>
  <si>
    <t>合伙人、总裁</t>
    <phoneticPr fontId="30" type="noConversion"/>
  </si>
  <si>
    <t>010-88576772</t>
    <phoneticPr fontId="30" type="noConversion"/>
  </si>
  <si>
    <t>maryluo@rh-capital.cn</t>
    <phoneticPr fontId="30" type="noConversion"/>
  </si>
  <si>
    <t>maryluo1971@qq.com</t>
    <phoneticPr fontId="30" type="noConversion"/>
  </si>
  <si>
    <t>邵国柱</t>
    <phoneticPr fontId="30" type="noConversion"/>
  </si>
  <si>
    <t>基金经理</t>
    <phoneticPr fontId="30" type="noConversion"/>
  </si>
  <si>
    <t>010-88576779</t>
    <phoneticPr fontId="30" type="noConversion"/>
  </si>
  <si>
    <t>shuoguozhu@rh-capital.cn</t>
    <phoneticPr fontId="30" type="noConversion"/>
  </si>
  <si>
    <t>索隽石</t>
    <phoneticPr fontId="30" type="noConversion"/>
  </si>
  <si>
    <t>010-59100251</t>
    <phoneticPr fontId="30" type="noConversion"/>
  </si>
  <si>
    <t>suojunshi@csc.com.cn</t>
    <phoneticPr fontId="30" type="noConversion"/>
  </si>
  <si>
    <t>王乐</t>
    <phoneticPr fontId="30" type="noConversion"/>
  </si>
  <si>
    <t>投资总监</t>
    <phoneticPr fontId="30" type="noConversion"/>
  </si>
  <si>
    <t>wangle@rh-capital.cn</t>
    <phoneticPr fontId="30" type="noConversion"/>
  </si>
  <si>
    <t>18910539092@163.com</t>
    <phoneticPr fontId="30" type="noConversion"/>
  </si>
  <si>
    <t>经理</t>
    <phoneticPr fontId="30" type="noConversion"/>
  </si>
  <si>
    <t>010-59037021-804</t>
    <phoneticPr fontId="30" type="noConversion"/>
  </si>
  <si>
    <t>wangsong@lanshifund.com</t>
    <phoneticPr fontId="30" type="noConversion"/>
  </si>
  <si>
    <t>金融工程研究</t>
    <phoneticPr fontId="1" type="noConversion"/>
  </si>
  <si>
    <t>010-57691975</t>
    <phoneticPr fontId="30" type="noConversion"/>
  </si>
  <si>
    <t>翁健</t>
    <phoneticPr fontId="30" type="noConversion"/>
  </si>
  <si>
    <t>合伙人</t>
    <phoneticPr fontId="30" type="noConversion"/>
  </si>
  <si>
    <t>010-59037021-821</t>
    <phoneticPr fontId="30" type="noConversion"/>
  </si>
  <si>
    <t>wenjian@lanshifund.com</t>
    <phoneticPr fontId="30" type="noConversion"/>
  </si>
  <si>
    <t>吴士彬</t>
    <phoneticPr fontId="30" type="noConversion"/>
  </si>
  <si>
    <t>北信瑞丰基金管理</t>
    <phoneticPr fontId="30" type="noConversion"/>
  </si>
  <si>
    <t>副总监</t>
    <phoneticPr fontId="30" type="noConversion"/>
  </si>
  <si>
    <t>010-68619376</t>
    <phoneticPr fontId="30" type="noConversion"/>
  </si>
  <si>
    <t>wushibin@bxrfund.com</t>
    <phoneticPr fontId="30" type="noConversion"/>
  </si>
  <si>
    <t>徐进</t>
    <phoneticPr fontId="30" type="noConversion"/>
  </si>
  <si>
    <t>副总经理</t>
    <phoneticPr fontId="30" type="noConversion"/>
  </si>
  <si>
    <t>010-57303818</t>
    <phoneticPr fontId="30" type="noConversion"/>
  </si>
  <si>
    <t>xuj@founderff.com</t>
    <phoneticPr fontId="30" type="noConversion"/>
  </si>
  <si>
    <t>yangzm08@taikangamc.com.cn</t>
    <phoneticPr fontId="1" type="noConversion"/>
  </si>
  <si>
    <t>于军华</t>
    <phoneticPr fontId="30" type="noConversion"/>
  </si>
  <si>
    <t>010-68619379</t>
    <phoneticPr fontId="30" type="noConversion"/>
  </si>
  <si>
    <t>yujunhua@bxrfund.com</t>
    <phoneticPr fontId="30" type="noConversion"/>
  </si>
  <si>
    <t>张丹</t>
    <phoneticPr fontId="30" type="noConversion"/>
  </si>
  <si>
    <t>010-59100271</t>
    <phoneticPr fontId="30" type="noConversion"/>
  </si>
  <si>
    <t>zhangdanbj@csc.com.cn</t>
    <phoneticPr fontId="30" type="noConversion"/>
  </si>
  <si>
    <t>张雪松</t>
    <phoneticPr fontId="30" type="noConversion"/>
  </si>
  <si>
    <t>华夏基金管理</t>
    <phoneticPr fontId="30" type="noConversion"/>
  </si>
  <si>
    <t>机构理财部</t>
    <phoneticPr fontId="30" type="noConversion"/>
  </si>
  <si>
    <t>010-88066894</t>
    <phoneticPr fontId="30" type="noConversion"/>
  </si>
  <si>
    <t>zhangxs@chinaamc.com</t>
    <phoneticPr fontId="30" type="noConversion"/>
  </si>
  <si>
    <t>张勇</t>
    <phoneticPr fontId="1" type="noConversion"/>
  </si>
  <si>
    <t>华夏未来</t>
    <phoneticPr fontId="30" type="noConversion"/>
  </si>
  <si>
    <t>执行董事，研究总监</t>
    <phoneticPr fontId="30" type="noConversion"/>
  </si>
  <si>
    <t>010-52600897</t>
    <phoneticPr fontId="30" type="noConversion"/>
  </si>
  <si>
    <t>zhangy@cfcgroup.com.cn</t>
    <phoneticPr fontId="30" type="noConversion"/>
  </si>
  <si>
    <t>乐无穹</t>
    <phoneticPr fontId="1" type="noConversion"/>
  </si>
  <si>
    <t>021-20373547</t>
    <phoneticPr fontId="1" type="noConversion"/>
  </si>
  <si>
    <t>lewuqiong@htffund.com</t>
    <phoneticPr fontId="1" type="noConversion"/>
  </si>
  <si>
    <t>李小龙</t>
    <phoneticPr fontId="1" type="noConversion"/>
  </si>
  <si>
    <t>021-20373458</t>
    <phoneticPr fontId="1" type="noConversion"/>
  </si>
  <si>
    <t>lixiaolong@htffund.com</t>
    <phoneticPr fontId="1" type="noConversion"/>
  </si>
  <si>
    <t>刘思贤</t>
    <phoneticPr fontId="1" type="noConversion"/>
  </si>
  <si>
    <t>021-61001668</t>
    <phoneticPr fontId="1" type="noConversion"/>
  </si>
  <si>
    <t>liusixian@ehuatai.com</t>
    <phoneticPr fontId="1" type="noConversion"/>
  </si>
  <si>
    <t>浦东新区世纪大道88号金茂大厦4308室</t>
    <phoneticPr fontId="1" type="noConversion"/>
  </si>
  <si>
    <t>吴斯文</t>
    <phoneticPr fontId="1" type="noConversion"/>
  </si>
  <si>
    <t>wusiwen@ehuatai.com</t>
    <phoneticPr fontId="1" type="noConversion"/>
  </si>
  <si>
    <t>xuyizun@htffund.com</t>
    <phoneticPr fontId="1" type="noConversion"/>
  </si>
  <si>
    <t>zhaiyunfei@epf.com.cn</t>
    <phoneticPr fontId="1" type="noConversion"/>
  </si>
  <si>
    <t>歌斐资产</t>
    <phoneticPr fontId="1" type="noConversion"/>
  </si>
  <si>
    <t>021-61628673</t>
    <phoneticPr fontId="1" type="noConversion"/>
  </si>
  <si>
    <t>wumengshu@gogherasset.com</t>
    <phoneticPr fontId="1" type="noConversion"/>
  </si>
  <si>
    <t>人大</t>
    <phoneticPr fontId="1" type="noConversion"/>
  </si>
  <si>
    <t>吉林长春</t>
    <phoneticPr fontId="1" type="noConversion"/>
  </si>
  <si>
    <t>wumengshu@ftfund.com</t>
    <phoneticPr fontId="1" type="noConversion"/>
  </si>
  <si>
    <t>13641995263</t>
    <phoneticPr fontId="1" type="noConversion"/>
  </si>
  <si>
    <t>上海市秦皇岛路32号F栋</t>
    <phoneticPr fontId="1" type="noConversion"/>
  </si>
  <si>
    <t>yuanjifei@foxmail.com</t>
    <phoneticPr fontId="1" type="noConversion"/>
  </si>
  <si>
    <t>同济计算机，长江证券</t>
    <phoneticPr fontId="1" type="noConversion"/>
  </si>
  <si>
    <t>战略部</t>
    <phoneticPr fontId="1" type="noConversion"/>
  </si>
  <si>
    <t>蔡望鹏</t>
    <phoneticPr fontId="1" type="noConversion"/>
  </si>
  <si>
    <t>0755-82763702</t>
    <phoneticPr fontId="1" type="noConversion"/>
  </si>
  <si>
    <t>caiwangpeng@southernfund.com</t>
    <phoneticPr fontId="1" type="noConversion"/>
  </si>
  <si>
    <t>陈圆明</t>
    <phoneticPr fontId="1" type="noConversion"/>
  </si>
  <si>
    <t>0755-82821209</t>
    <phoneticPr fontId="1" type="noConversion"/>
  </si>
  <si>
    <t>chenyuanming@phfund.com.cn</t>
    <phoneticPr fontId="1" type="noConversion"/>
  </si>
  <si>
    <t>深圳市福田区福华三路168号深圳国际商会中心43层</t>
    <phoneticPr fontId="1" type="noConversion"/>
  </si>
  <si>
    <t>程沅</t>
    <phoneticPr fontId="1" type="noConversion"/>
  </si>
  <si>
    <t>0755-83169999-1380</t>
    <phoneticPr fontId="1" type="noConversion"/>
  </si>
  <si>
    <t>chengyuan@bosera.com</t>
    <phoneticPr fontId="1" type="noConversion"/>
  </si>
  <si>
    <t>深圳市福田区深南大道7088号招商银行大厦35楼</t>
    <phoneticPr fontId="1" type="noConversion"/>
  </si>
  <si>
    <t>0755-83169999-1091</t>
    <phoneticPr fontId="1" type="noConversion"/>
  </si>
  <si>
    <t>gaoh@bosera.com</t>
    <phoneticPr fontId="1" type="noConversion"/>
  </si>
  <si>
    <t>高俊芳</t>
    <phoneticPr fontId="1" type="noConversion"/>
  </si>
  <si>
    <t>0755-83025666</t>
    <phoneticPr fontId="1" type="noConversion"/>
  </si>
  <si>
    <t>gaojf@jyzq.cn</t>
    <phoneticPr fontId="1" type="noConversion"/>
  </si>
  <si>
    <t>深圳市深南大道4001号时代金融中心3层</t>
    <phoneticPr fontId="1" type="noConversion"/>
  </si>
  <si>
    <t>0755-83169999-1107</t>
    <phoneticPr fontId="1" type="noConversion"/>
  </si>
  <si>
    <t>guizh@bosera.com</t>
    <phoneticPr fontId="1" type="noConversion"/>
  </si>
  <si>
    <t>0755-83275130</t>
    <phoneticPr fontId="1" type="noConversion"/>
  </si>
  <si>
    <t>haom@byfunds.com</t>
    <phoneticPr fontId="1" type="noConversion"/>
  </si>
  <si>
    <t>胡文波</t>
    <phoneticPr fontId="1" type="noConversion"/>
  </si>
  <si>
    <t>0755-83025066</t>
    <phoneticPr fontId="1" type="noConversion"/>
  </si>
  <si>
    <t>huwb@jyzq.cn</t>
    <phoneticPr fontId="1" type="noConversion"/>
  </si>
  <si>
    <t>吉莉</t>
    <phoneticPr fontId="1" type="noConversion"/>
  </si>
  <si>
    <t>高级副总裁、投资经理</t>
    <phoneticPr fontId="1" type="noConversion"/>
  </si>
  <si>
    <t>0755-23835582</t>
    <phoneticPr fontId="1" type="noConversion"/>
  </si>
  <si>
    <t>jil@citics.com</t>
    <phoneticPr fontId="1" type="noConversion"/>
  </si>
  <si>
    <t>金笑非</t>
    <phoneticPr fontId="1" type="noConversion"/>
  </si>
  <si>
    <t>0755-82822375</t>
    <phoneticPr fontId="1" type="noConversion"/>
  </si>
  <si>
    <t>jinxiaofei@phfund.com.cn</t>
    <phoneticPr fontId="1" type="noConversion"/>
  </si>
  <si>
    <t>来庆玉</t>
    <phoneticPr fontId="1" type="noConversion"/>
  </si>
  <si>
    <t>0755-82756454</t>
    <phoneticPr fontId="1" type="noConversion"/>
  </si>
  <si>
    <t>laiqy@yjzq.cn</t>
    <phoneticPr fontId="1" type="noConversion"/>
  </si>
  <si>
    <t>冷星星</t>
    <phoneticPr fontId="1" type="noConversion"/>
  </si>
  <si>
    <t>0755-82026747</t>
    <phoneticPr fontId="1" type="noConversion"/>
  </si>
  <si>
    <t>lengxingxing@china-invs.cn</t>
    <phoneticPr fontId="1" type="noConversion"/>
  </si>
  <si>
    <t>深圳市福田区益田路6003号荣超商务中心A座18-21层</t>
    <phoneticPr fontId="1" type="noConversion"/>
  </si>
  <si>
    <t>投资研究部总经理</t>
    <phoneticPr fontId="1" type="noConversion"/>
  </si>
  <si>
    <t>李本刚</t>
    <phoneticPr fontId="1" type="noConversion"/>
  </si>
  <si>
    <t>价值组总监、基金经理</t>
    <phoneticPr fontId="1" type="noConversion"/>
  </si>
  <si>
    <t>0755-22223372</t>
    <phoneticPr fontId="1" type="noConversion"/>
  </si>
  <si>
    <t>Libg@dcfund.com.cn</t>
    <phoneticPr fontId="1" type="noConversion"/>
  </si>
  <si>
    <t>深圳市福田区深南大道7088号招商银行大厦32层</t>
    <phoneticPr fontId="1" type="noConversion"/>
  </si>
  <si>
    <t>李慧杰</t>
    <phoneticPr fontId="1" type="noConversion"/>
  </si>
  <si>
    <t>0755-82823407</t>
    <phoneticPr fontId="1" type="noConversion"/>
  </si>
  <si>
    <t>lihuijie@phfund.com.cn</t>
    <phoneticPr fontId="1" type="noConversion"/>
  </si>
  <si>
    <t>李佳存</t>
    <phoneticPr fontId="1" type="noConversion"/>
  </si>
  <si>
    <t>0755-83073148</t>
    <phoneticPr fontId="1" type="noConversion"/>
  </si>
  <si>
    <t>lijc@cmfchina.com</t>
    <phoneticPr fontId="1" type="noConversion"/>
  </si>
  <si>
    <t>李君</t>
    <phoneticPr fontId="1" type="noConversion"/>
  </si>
  <si>
    <t>0755-82825980</t>
    <phoneticPr fontId="1" type="noConversion"/>
  </si>
  <si>
    <t>lijun@phfund.com.cn</t>
    <phoneticPr fontId="1" type="noConversion"/>
  </si>
  <si>
    <t>李文宁</t>
    <phoneticPr fontId="1" type="noConversion"/>
  </si>
  <si>
    <t>恒泰自营</t>
    <phoneticPr fontId="1" type="noConversion"/>
  </si>
  <si>
    <t>0755-82032830</t>
    <phoneticPr fontId="1" type="noConversion"/>
  </si>
  <si>
    <t>liwenning@cnht.com.cn</t>
    <phoneticPr fontId="1" type="noConversion"/>
  </si>
  <si>
    <t>深圳市福田区福华一路88号中心商务大厦22楼</t>
    <phoneticPr fontId="1" type="noConversion"/>
  </si>
  <si>
    <t>资产管理总公司</t>
    <phoneticPr fontId="1" type="noConversion"/>
  </si>
  <si>
    <t>李煜</t>
    <phoneticPr fontId="1" type="noConversion"/>
  </si>
  <si>
    <t>0755-83169999-1536</t>
    <phoneticPr fontId="1" type="noConversion"/>
  </si>
  <si>
    <t>liyu@bosera.com</t>
    <phoneticPr fontId="1" type="noConversion"/>
  </si>
  <si>
    <t>李云亮</t>
    <phoneticPr fontId="1" type="noConversion"/>
  </si>
  <si>
    <t>0755-82033487</t>
    <phoneticPr fontId="1" type="noConversion"/>
  </si>
  <si>
    <t>liyunliang@cnht.com.cn</t>
    <phoneticPr fontId="1" type="noConversion"/>
  </si>
  <si>
    <t>梁乐健</t>
    <phoneticPr fontId="1" type="noConversion"/>
  </si>
  <si>
    <t>0755-83025627</t>
    <phoneticPr fontId="1" type="noConversion"/>
  </si>
  <si>
    <t>lianglj@jyzq.cn</t>
    <phoneticPr fontId="1" type="noConversion"/>
  </si>
  <si>
    <t>林如浩</t>
    <phoneticPr fontId="1" type="noConversion"/>
  </si>
  <si>
    <t>0755-23835312</t>
    <phoneticPr fontId="1" type="noConversion"/>
  </si>
  <si>
    <t>linrh@citis.com</t>
    <phoneticPr fontId="1" type="noConversion"/>
  </si>
  <si>
    <t>刘驰</t>
    <phoneticPr fontId="1" type="noConversion"/>
  </si>
  <si>
    <t>景泰利丰</t>
    <phoneticPr fontId="1" type="noConversion"/>
  </si>
  <si>
    <t>0755-23995514</t>
    <phoneticPr fontId="1" type="noConversion"/>
  </si>
  <si>
    <t>lc@kingtoweram.com</t>
    <phoneticPr fontId="1" type="noConversion"/>
  </si>
  <si>
    <t>深圳市福田区益田路卓越时代广场34层</t>
    <phoneticPr fontId="1" type="noConversion"/>
  </si>
  <si>
    <t>刘国丰</t>
    <phoneticPr fontId="1" type="noConversion"/>
  </si>
  <si>
    <t>0755-83275163</t>
    <phoneticPr fontId="1" type="noConversion"/>
  </si>
  <si>
    <t>liugf@byfunds.com</t>
    <phoneticPr fontId="1" type="noConversion"/>
  </si>
  <si>
    <t>红塔红土基金</t>
    <phoneticPr fontId="1" type="noConversion"/>
  </si>
  <si>
    <t>董事，副总经理</t>
    <phoneticPr fontId="1" type="noConversion"/>
  </si>
  <si>
    <t>0755-33379003</t>
    <phoneticPr fontId="1" type="noConversion"/>
  </si>
  <si>
    <t>liuhui@htamc.cm.cn</t>
    <phoneticPr fontId="1" type="noConversion"/>
  </si>
  <si>
    <t>深圳市南山区侨香路4068号智慧广场A座801</t>
    <phoneticPr fontId="1" type="noConversion"/>
  </si>
  <si>
    <t>0755-82023407</t>
    <phoneticPr fontId="1" type="noConversion"/>
  </si>
  <si>
    <t>liuyang3@china-invs.cn</t>
    <phoneticPr fontId="1" type="noConversion"/>
  </si>
  <si>
    <t>罗霄</t>
    <phoneticPr fontId="1" type="noConversion"/>
  </si>
  <si>
    <t>0755-83169999-1315</t>
    <phoneticPr fontId="1" type="noConversion"/>
  </si>
  <si>
    <t>luox@bosera.com</t>
    <phoneticPr fontId="1" type="noConversion"/>
  </si>
  <si>
    <t>吕伟志</t>
    <phoneticPr fontId="1" type="noConversion"/>
  </si>
  <si>
    <t>合伙人，副总经理，投研总监</t>
    <phoneticPr fontId="1" type="noConversion"/>
  </si>
  <si>
    <t>0755-23995262</t>
    <phoneticPr fontId="1" type="noConversion"/>
  </si>
  <si>
    <t>wiselv@163.com</t>
    <phoneticPr fontId="1" type="noConversion"/>
  </si>
  <si>
    <t>倪玉娟</t>
    <phoneticPr fontId="1" type="noConversion"/>
  </si>
  <si>
    <t>0755-83169999-1223</t>
    <phoneticPr fontId="1" type="noConversion"/>
  </si>
  <si>
    <t>niyj@bosera.com</t>
    <phoneticPr fontId="1" type="noConversion"/>
  </si>
  <si>
    <t>庞立中</t>
    <phoneticPr fontId="1" type="noConversion"/>
  </si>
  <si>
    <t>高级风险管理经理</t>
    <phoneticPr fontId="1" type="noConversion"/>
  </si>
  <si>
    <t>0755-83169999-1139</t>
    <phoneticPr fontId="1" type="noConversion"/>
  </si>
  <si>
    <t>panglz@bosera.com</t>
    <phoneticPr fontId="1" type="noConversion"/>
  </si>
  <si>
    <t>尚震宇</t>
    <phoneticPr fontId="1" type="noConversion"/>
  </si>
  <si>
    <t>财富管理</t>
    <phoneticPr fontId="1" type="noConversion"/>
  </si>
  <si>
    <t>0755-82130833-800910</t>
    <phoneticPr fontId="1" type="noConversion"/>
  </si>
  <si>
    <t>shangzy@guosen.com.cn</t>
    <phoneticPr fontId="1" type="noConversion"/>
  </si>
  <si>
    <t>深圳市红岭中路1010号国际信托大厦8F</t>
    <phoneticPr fontId="1" type="noConversion"/>
  </si>
  <si>
    <t>宋庆东</t>
    <phoneticPr fontId="1" type="noConversion"/>
  </si>
  <si>
    <t>0755-21515595</t>
    <phoneticPr fontId="1" type="noConversion"/>
  </si>
  <si>
    <t>songqd@jyzq.cn</t>
    <phoneticPr fontId="1" type="noConversion"/>
  </si>
  <si>
    <t>福田区深南大道7088号招商银行大厦32层</t>
    <phoneticPr fontId="1" type="noConversion"/>
  </si>
  <si>
    <t>0755-82763770</t>
    <phoneticPr fontId="1" type="noConversion"/>
  </si>
  <si>
    <t>sunbaoyang@southernfund.com</t>
    <phoneticPr fontId="1" type="noConversion"/>
  </si>
  <si>
    <t>汪敬波</t>
    <phoneticPr fontId="1" type="noConversion"/>
  </si>
  <si>
    <t>0755-83025663</t>
    <phoneticPr fontId="1" type="noConversion"/>
  </si>
  <si>
    <t>wangjb@jyzq.cn</t>
    <phoneticPr fontId="1" type="noConversion"/>
  </si>
  <si>
    <t>0755-82763759</t>
    <phoneticPr fontId="1" type="noConversion"/>
  </si>
  <si>
    <t>wangbo1@southernfund.com</t>
    <phoneticPr fontId="1" type="noConversion"/>
  </si>
  <si>
    <t>王理延</t>
    <phoneticPr fontId="1" type="noConversion"/>
  </si>
  <si>
    <t>0755-83275864</t>
    <phoneticPr fontId="1" type="noConversion"/>
  </si>
  <si>
    <t>wanglt@byfunds.com</t>
    <phoneticPr fontId="1" type="noConversion"/>
  </si>
  <si>
    <t>东海自营</t>
    <phoneticPr fontId="1" type="noConversion"/>
  </si>
  <si>
    <t>021-20333281</t>
    <phoneticPr fontId="1" type="noConversion"/>
  </si>
  <si>
    <t>wangqi_stock@163.com</t>
    <phoneticPr fontId="1" type="noConversion"/>
  </si>
  <si>
    <t>上海市浦东新区东方路1928号东海证券大厦4楼</t>
    <phoneticPr fontId="1" type="noConversion"/>
  </si>
  <si>
    <t>王申</t>
    <phoneticPr fontId="1" type="noConversion"/>
  </si>
  <si>
    <t>研究部总监、基金经理</t>
    <phoneticPr fontId="1" type="noConversion"/>
  </si>
  <si>
    <t>0755-83169999-1362</t>
    <phoneticPr fontId="1" type="noConversion"/>
  </si>
  <si>
    <t>wangs@bosera.com</t>
    <phoneticPr fontId="1" type="noConversion"/>
  </si>
  <si>
    <t>王郧</t>
    <phoneticPr fontId="1" type="noConversion"/>
  </si>
  <si>
    <t>高级产品设计师</t>
    <phoneticPr fontId="1" type="noConversion"/>
  </si>
  <si>
    <t>0755-83169999-1508</t>
    <phoneticPr fontId="1" type="noConversion"/>
  </si>
  <si>
    <t>wangyun1017@bosera.com</t>
    <phoneticPr fontId="1" type="noConversion"/>
  </si>
  <si>
    <t>王占海</t>
    <phoneticPr fontId="1" type="noConversion"/>
  </si>
  <si>
    <t>0755-82130833-705616</t>
    <phoneticPr fontId="1" type="noConversion"/>
  </si>
  <si>
    <t>wangzh@guosen.com.cn</t>
    <phoneticPr fontId="1" type="noConversion"/>
  </si>
  <si>
    <t>魏庆国</t>
    <phoneticPr fontId="1" type="noConversion"/>
  </si>
  <si>
    <t>0755-22223365</t>
    <phoneticPr fontId="1" type="noConversion"/>
  </si>
  <si>
    <t>weiqg@dcfund.com.cn</t>
    <phoneticPr fontId="1" type="noConversion"/>
  </si>
  <si>
    <t>谢丽星</t>
    <phoneticPr fontId="1" type="noConversion"/>
  </si>
  <si>
    <t>0755-23835596</t>
    <phoneticPr fontId="1" type="noConversion"/>
  </si>
  <si>
    <t>xielixing@citics.com</t>
    <phoneticPr fontId="1" type="noConversion"/>
  </si>
  <si>
    <t>熊白杨</t>
    <phoneticPr fontId="1" type="noConversion"/>
  </si>
  <si>
    <t>0755-22940081</t>
    <phoneticPr fontId="1" type="noConversion"/>
  </si>
  <si>
    <t>xiongby@guosen.com.cn</t>
    <phoneticPr fontId="1" type="noConversion"/>
  </si>
  <si>
    <t>徐聪</t>
    <phoneticPr fontId="1" type="noConversion"/>
  </si>
  <si>
    <t>0755-82858015</t>
    <phoneticPr fontId="1" type="noConversion"/>
  </si>
  <si>
    <t>xucong@fscinda.com</t>
    <phoneticPr fontId="1" type="noConversion"/>
  </si>
  <si>
    <t>深圳市福田区深南大道7088号招商银行大厦24层</t>
    <phoneticPr fontId="1" type="noConversion"/>
  </si>
  <si>
    <t>行政负责人</t>
    <phoneticPr fontId="1" type="noConversion"/>
  </si>
  <si>
    <t>0755-23835589</t>
    <phoneticPr fontId="1" type="noConversion"/>
  </si>
  <si>
    <t>杨辉</t>
    <phoneticPr fontId="1" type="noConversion"/>
  </si>
  <si>
    <t>0755-82130751</t>
    <phoneticPr fontId="1" type="noConversion"/>
  </si>
  <si>
    <t>yanghui4@guosen.com.cn</t>
    <phoneticPr fontId="1" type="noConversion"/>
  </si>
  <si>
    <t>虞秀兰</t>
    <phoneticPr fontId="1" type="noConversion"/>
  </si>
  <si>
    <t>0755-23835593</t>
    <phoneticPr fontId="1" type="noConversion"/>
  </si>
  <si>
    <t>yuxiulan@citics.com</t>
    <phoneticPr fontId="1" type="noConversion"/>
  </si>
  <si>
    <t>张俊生</t>
    <phoneticPr fontId="1" type="noConversion"/>
  </si>
  <si>
    <t>瑞业资管</t>
    <phoneticPr fontId="1" type="noConversion"/>
  </si>
  <si>
    <t>投资总监，副总经理</t>
    <phoneticPr fontId="1" type="noConversion"/>
  </si>
  <si>
    <t>0755-86713330</t>
    <phoneticPr fontId="1" type="noConversion"/>
  </si>
  <si>
    <t>zhangjunsheng@ruiyefund.com</t>
    <phoneticPr fontId="1" type="noConversion"/>
  </si>
  <si>
    <t>深圳市南山区朗山路七号首层</t>
    <phoneticPr fontId="1" type="noConversion"/>
  </si>
  <si>
    <t>zhangyong@igwfmc.com</t>
    <phoneticPr fontId="1" type="noConversion"/>
  </si>
  <si>
    <t>0755-22223112</t>
    <phoneticPr fontId="1" type="noConversion"/>
  </si>
  <si>
    <t>zhenfeng@dcfund.com.cn</t>
    <phoneticPr fontId="1" type="noConversion"/>
  </si>
  <si>
    <t>钟宇</t>
    <phoneticPr fontId="1" type="noConversion"/>
  </si>
  <si>
    <t>0755-82133020</t>
    <phoneticPr fontId="1" type="noConversion"/>
  </si>
  <si>
    <t>zhongyu@guosen.com.cn</t>
    <phoneticPr fontId="1" type="noConversion"/>
  </si>
  <si>
    <t>朱总</t>
    <phoneticPr fontId="1" type="noConversion"/>
  </si>
  <si>
    <t>李臻</t>
    <phoneticPr fontId="1" type="noConversion"/>
  </si>
  <si>
    <t>llz_cn@163.com</t>
    <phoneticPr fontId="1" type="noConversion"/>
  </si>
  <si>
    <t>田逸铭</t>
    <phoneticPr fontId="1" type="noConversion"/>
  </si>
  <si>
    <t>021-688799998839</t>
    <phoneticPr fontId="1" type="noConversion"/>
  </si>
  <si>
    <t>yiming.tian@lordabbettchina.com</t>
    <phoneticPr fontId="1" type="noConversion"/>
  </si>
  <si>
    <t>天治基金</t>
    <phoneticPr fontId="1" type="noConversion"/>
  </si>
  <si>
    <t>产品创新与量化投资部</t>
    <phoneticPr fontId="1" type="noConversion"/>
  </si>
  <si>
    <t>86-21-6037 4985</t>
    <phoneticPr fontId="1" type="noConversion"/>
  </si>
  <si>
    <t>gaomm@chinanature.com.cn</t>
    <phoneticPr fontId="1" type="noConversion"/>
  </si>
  <si>
    <t>葛顺恺</t>
    <phoneticPr fontId="1" type="noConversion"/>
  </si>
  <si>
    <t>021-20600805</t>
    <phoneticPr fontId="1" type="noConversion"/>
  </si>
  <si>
    <t>ge.shunkai@icbccs.com.cn</t>
    <phoneticPr fontId="1" type="noConversion"/>
  </si>
  <si>
    <t>风险管理以量化策略部</t>
    <phoneticPr fontId="1" type="noConversion"/>
  </si>
  <si>
    <t>86 21 6887 9999-8829</t>
    <phoneticPr fontId="1" type="noConversion"/>
  </si>
  <si>
    <t>xin.guo@lordabbettchina.com</t>
    <phoneticPr fontId="1" type="noConversion"/>
  </si>
  <si>
    <t>86-21-31081662</t>
    <phoneticPr fontId="1" type="noConversion"/>
  </si>
  <si>
    <t>yue_huang1@gtfund.com</t>
    <phoneticPr fontId="1" type="noConversion"/>
  </si>
  <si>
    <t>86-21-31081867</t>
    <phoneticPr fontId="1" type="noConversion"/>
  </si>
  <si>
    <t>ye_jin@gtfund.com</t>
    <phoneticPr fontId="1" type="noConversion"/>
  </si>
  <si>
    <t>项目经理助理</t>
    <phoneticPr fontId="1" type="noConversion"/>
  </si>
  <si>
    <t>86-21-38572780</t>
    <phoneticPr fontId="1" type="noConversion"/>
  </si>
  <si>
    <t>cheng.shen@westleadfund.com</t>
    <phoneticPr fontId="1" type="noConversion"/>
  </si>
  <si>
    <t>王逸俊</t>
    <phoneticPr fontId="1" type="noConversion"/>
  </si>
  <si>
    <t>同安投资</t>
    <phoneticPr fontId="1" type="noConversion"/>
  </si>
  <si>
    <t>021-50431973</t>
    <phoneticPr fontId="1" type="noConversion"/>
  </si>
  <si>
    <t>wangyijun@tonganinvest.com</t>
    <phoneticPr fontId="1" type="noConversion"/>
  </si>
  <si>
    <t>战略产品部</t>
    <phoneticPr fontId="1" type="noConversion"/>
  </si>
  <si>
    <t>021-68885260</t>
    <phoneticPr fontId="1" type="noConversion"/>
  </si>
  <si>
    <t>wudi@ctfund.com</t>
    <phoneticPr fontId="1" type="noConversion"/>
  </si>
  <si>
    <t>zhangya@tonganinvest.com</t>
    <phoneticPr fontId="1" type="noConversion"/>
  </si>
  <si>
    <t>上海世纪大道1589号长泰国际金融大厦26楼</t>
    <phoneticPr fontId="1" type="noConversion"/>
  </si>
  <si>
    <t>章椹元</t>
    <phoneticPr fontId="1" type="noConversion"/>
  </si>
  <si>
    <t>021-20361825</t>
    <phoneticPr fontId="1" type="noConversion"/>
  </si>
  <si>
    <t>zhangshenyuan@fullgoal.com.cn</t>
    <phoneticPr fontId="1" type="noConversion"/>
  </si>
  <si>
    <t>陈华友</t>
    <phoneticPr fontId="1" type="noConversion"/>
  </si>
  <si>
    <t>020-85608111</t>
    <phoneticPr fontId="1" type="noConversion"/>
  </si>
  <si>
    <t>chenhuayou@joincap.cn</t>
    <phoneticPr fontId="1" type="noConversion"/>
  </si>
  <si>
    <t>广州市天河区珠江新城马场路16号富力盈盛大厦B栋20层</t>
    <phoneticPr fontId="1" type="noConversion"/>
  </si>
  <si>
    <t>陈晶</t>
    <phoneticPr fontId="1" type="noConversion"/>
  </si>
  <si>
    <t>0755-36908311</t>
    <phoneticPr fontId="1" type="noConversion"/>
  </si>
  <si>
    <t>lucy.chen@sinolifeamc.com</t>
    <phoneticPr fontId="1" type="noConversion"/>
  </si>
  <si>
    <t>陈龙</t>
    <phoneticPr fontId="1" type="noConversion"/>
  </si>
  <si>
    <t>量化研究总监助理</t>
    <phoneticPr fontId="1" type="noConversion"/>
  </si>
  <si>
    <t>0755-82825708</t>
    <phoneticPr fontId="1" type="noConversion"/>
  </si>
  <si>
    <t>chenlong@phfund.com.cn</t>
    <phoneticPr fontId="1" type="noConversion"/>
  </si>
  <si>
    <t>陈思炜</t>
    <phoneticPr fontId="1" type="noConversion"/>
  </si>
  <si>
    <t>广州自营</t>
    <phoneticPr fontId="1" type="noConversion"/>
  </si>
  <si>
    <t>衍生品投资经理</t>
    <phoneticPr fontId="1" type="noConversion"/>
  </si>
  <si>
    <t>020-88836999-19706</t>
    <phoneticPr fontId="1" type="noConversion"/>
  </si>
  <si>
    <t>chensw@gzs.com.cn</t>
    <phoneticPr fontId="1" type="noConversion"/>
  </si>
  <si>
    <t>广州市珠江新城珠江西路5号广州国际金融中心19楼</t>
    <phoneticPr fontId="1" type="noConversion"/>
  </si>
  <si>
    <t>陈天明</t>
    <phoneticPr fontId="1" type="noConversion"/>
  </si>
  <si>
    <t>瀚信资产</t>
    <phoneticPr fontId="1" type="noConversion"/>
  </si>
  <si>
    <t>投资研究总部</t>
    <phoneticPr fontId="1" type="noConversion"/>
  </si>
  <si>
    <t>0755-83068383-8038</t>
    <phoneticPr fontId="1" type="noConversion"/>
  </si>
  <si>
    <t>chentianming@hanxinchina.com</t>
    <phoneticPr fontId="1" type="noConversion"/>
  </si>
  <si>
    <t>福田区深南中路6002号人民大厦17楼</t>
    <phoneticPr fontId="1" type="noConversion"/>
  </si>
  <si>
    <t>020-88836999-19719</t>
    <phoneticPr fontId="1" type="noConversion"/>
  </si>
  <si>
    <t>251456739@qq.com</t>
    <phoneticPr fontId="1" type="noConversion"/>
  </si>
  <si>
    <t>崔慧军</t>
    <phoneticPr fontId="1" type="noConversion"/>
  </si>
  <si>
    <t>总经理助理、基金经理</t>
    <phoneticPr fontId="1" type="noConversion"/>
  </si>
  <si>
    <t>0755-82846232</t>
    <phoneticPr fontId="1" type="noConversion"/>
  </si>
  <si>
    <t>cuihuijun@phfund.com.cn</t>
    <phoneticPr fontId="1" type="noConversion"/>
  </si>
  <si>
    <t>戴雪燕</t>
    <phoneticPr fontId="1" type="noConversion"/>
  </si>
  <si>
    <t>资管公司交易部</t>
    <phoneticPr fontId="1" type="noConversion"/>
  </si>
  <si>
    <t>0755-36908269</t>
    <phoneticPr fontId="1" type="noConversion"/>
  </si>
  <si>
    <t>xueyan.dai@sino-life.com</t>
    <phoneticPr fontId="1" type="noConversion"/>
  </si>
  <si>
    <t>深圳市福田区益田路6003号荣超商务中心A座22层</t>
    <phoneticPr fontId="1" type="noConversion"/>
  </si>
  <si>
    <t>丁伟杰</t>
    <phoneticPr fontId="1" type="noConversion"/>
  </si>
  <si>
    <t>dingweijie@joincap.cn</t>
    <phoneticPr fontId="1" type="noConversion"/>
  </si>
  <si>
    <t>官泽帆</t>
    <phoneticPr fontId="1" type="noConversion"/>
  </si>
  <si>
    <t>020-85102537</t>
    <phoneticPr fontId="1" type="noConversion"/>
  </si>
  <si>
    <t>guanzsfan@efunds.com.cn</t>
    <phoneticPr fontId="1" type="noConversion"/>
  </si>
  <si>
    <t>广州市珠江新城珠江东路30号广州银行大厦40-43F</t>
    <phoneticPr fontId="1" type="noConversion"/>
  </si>
  <si>
    <t>郭俊辉</t>
    <phoneticPr fontId="1" type="noConversion"/>
  </si>
  <si>
    <t>guojunhui@joincap.cn</t>
    <phoneticPr fontId="1" type="noConversion"/>
  </si>
  <si>
    <t>胡晓露</t>
    <phoneticPr fontId="1" type="noConversion"/>
  </si>
  <si>
    <t>0755-22381835</t>
    <phoneticPr fontId="1" type="noConversion"/>
  </si>
  <si>
    <t>huxl@igwfmc.com</t>
    <phoneticPr fontId="1" type="noConversion"/>
  </si>
  <si>
    <t>深圳市福田区中心四路1号嘉里建设广场第一座21层</t>
    <phoneticPr fontId="1" type="noConversion"/>
  </si>
  <si>
    <t>020-88836999-19715</t>
    <phoneticPr fontId="1" type="noConversion"/>
  </si>
  <si>
    <t>huangjh_b@gzs.com.cn</t>
    <phoneticPr fontId="1" type="noConversion"/>
  </si>
  <si>
    <t>黄艳芳</t>
    <phoneticPr fontId="1" type="noConversion"/>
  </si>
  <si>
    <t>指数及量化投资部</t>
    <phoneticPr fontId="1" type="noConversion"/>
  </si>
  <si>
    <t>020-83282926</t>
    <phoneticPr fontId="1" type="noConversion"/>
  </si>
  <si>
    <t>huangyf@gefund.com.cn</t>
    <phoneticPr fontId="1" type="noConversion"/>
  </si>
  <si>
    <t>广州市天河区体育西路189号城建大厦22/23楼</t>
    <phoneticPr fontId="1" type="noConversion"/>
  </si>
  <si>
    <t>广东新价值</t>
    <phoneticPr fontId="1" type="noConversion"/>
  </si>
  <si>
    <t>020-38788802</t>
    <phoneticPr fontId="1" type="noConversion"/>
  </si>
  <si>
    <t>dothinking@foxmail.com</t>
    <phoneticPr fontId="1" type="noConversion"/>
  </si>
  <si>
    <t>广州市珠江新城华夏路8号合景国际金融广场16层</t>
    <phoneticPr fontId="1" type="noConversion"/>
  </si>
  <si>
    <t>黄志钢</t>
    <phoneticPr fontId="1" type="noConversion"/>
  </si>
  <si>
    <t>020-83282517</t>
    <phoneticPr fontId="1" type="noConversion"/>
  </si>
  <si>
    <t>huangzg@gefund.com.cn</t>
    <phoneticPr fontId="1" type="noConversion"/>
  </si>
  <si>
    <t>研究副总监、基金经理</t>
    <phoneticPr fontId="1" type="noConversion"/>
  </si>
  <si>
    <t>jiadc@igwfmc.com</t>
    <phoneticPr fontId="1" type="noConversion"/>
  </si>
  <si>
    <t>ETF基金经理</t>
    <phoneticPr fontId="1" type="noConversion"/>
  </si>
  <si>
    <t>jiangkh@igwfmc.com</t>
    <phoneticPr fontId="1" type="noConversion"/>
  </si>
  <si>
    <t>蒋龙</t>
    <phoneticPr fontId="1" type="noConversion"/>
  </si>
  <si>
    <t>基金经理、交易主管</t>
    <phoneticPr fontId="1" type="noConversion"/>
  </si>
  <si>
    <t>0755-83068383-8032</t>
    <phoneticPr fontId="1" type="noConversion"/>
  </si>
  <si>
    <t>jianglong@hanxinchina.com</t>
    <phoneticPr fontId="1" type="noConversion"/>
  </si>
  <si>
    <t>投资副总监</t>
    <phoneticPr fontId="1" type="noConversion"/>
  </si>
  <si>
    <t>lill@igwfmc.com</t>
    <phoneticPr fontId="1" type="noConversion"/>
  </si>
  <si>
    <t>李荣辉</t>
    <phoneticPr fontId="1" type="noConversion"/>
  </si>
  <si>
    <t>0755-36908318</t>
    <phoneticPr fontId="1" type="noConversion"/>
  </si>
  <si>
    <t>ronghui.li@sino-life.com</t>
    <phoneticPr fontId="1" type="noConversion"/>
  </si>
  <si>
    <t>李珍友</t>
    <phoneticPr fontId="1" type="noConversion"/>
  </si>
  <si>
    <t>lizhenhua@joincap.cn</t>
    <phoneticPr fontId="1" type="noConversion"/>
  </si>
  <si>
    <t>连肇明</t>
    <phoneticPr fontId="1" type="noConversion"/>
  </si>
  <si>
    <t>0755-83068383-8035</t>
    <phoneticPr fontId="1" type="noConversion"/>
  </si>
  <si>
    <t>lianzhaoming@hanxinchina.com</t>
    <phoneticPr fontId="1" type="noConversion"/>
  </si>
  <si>
    <t>资管公司风险合规部</t>
    <phoneticPr fontId="1" type="noConversion"/>
  </si>
  <si>
    <t>0755-36908258</t>
    <phoneticPr fontId="1" type="noConversion"/>
  </si>
  <si>
    <t>cong.liang@sinolifeamc.com</t>
    <phoneticPr fontId="1" type="noConversion"/>
  </si>
  <si>
    <t>020-88826641</t>
    <phoneticPr fontId="1" type="noConversion"/>
  </si>
  <si>
    <t>13512771888@139.com</t>
    <phoneticPr fontId="1" type="noConversion"/>
  </si>
  <si>
    <t>林帅</t>
    <phoneticPr fontId="1" type="noConversion"/>
  </si>
  <si>
    <t>020-38780810</t>
    <phoneticPr fontId="1" type="noConversion"/>
  </si>
  <si>
    <t>linshuai@newvalue.com.cn</t>
    <phoneticPr fontId="1" type="noConversion"/>
  </si>
  <si>
    <t>林嵩</t>
    <phoneticPr fontId="1" type="noConversion"/>
  </si>
  <si>
    <t>0755-82825971</t>
    <phoneticPr fontId="1" type="noConversion"/>
  </si>
  <si>
    <t>linsong@phfund.com.cn</t>
    <phoneticPr fontId="1" type="noConversion"/>
  </si>
  <si>
    <t>刘树荣</t>
    <phoneticPr fontId="1" type="noConversion"/>
  </si>
  <si>
    <t>运作支持专员</t>
    <phoneticPr fontId="1" type="noConversion"/>
  </si>
  <si>
    <t>020-85102736</t>
    <phoneticPr fontId="1" type="noConversion"/>
  </si>
  <si>
    <t>liusr@efunds.com.cn</t>
    <phoneticPr fontId="1" type="noConversion"/>
  </si>
  <si>
    <t>柳孟成</t>
    <phoneticPr fontId="1" type="noConversion"/>
  </si>
  <si>
    <t>liumengcheng@joincap.cn</t>
    <phoneticPr fontId="1" type="noConversion"/>
  </si>
  <si>
    <t>卢森堡</t>
    <phoneticPr fontId="1" type="noConversion"/>
  </si>
  <si>
    <t>资管公司权益投资部</t>
    <phoneticPr fontId="1" type="noConversion"/>
  </si>
  <si>
    <t>0755-36808047</t>
    <phoneticPr fontId="1" type="noConversion"/>
  </si>
  <si>
    <t>senbao.lu@sino-life.com</t>
    <phoneticPr fontId="1" type="noConversion"/>
  </si>
  <si>
    <t>数量投资部</t>
    <phoneticPr fontId="1" type="noConversion"/>
  </si>
  <si>
    <t>020-83936666-8505</t>
    <phoneticPr fontId="1" type="noConversion"/>
  </si>
  <si>
    <t>luogq@gffunds.com.cn</t>
    <phoneticPr fontId="1" type="noConversion"/>
  </si>
  <si>
    <t>广州市海珠区琶洲大道东一号保利国际广场南塔32楼</t>
    <phoneticPr fontId="1" type="noConversion"/>
  </si>
  <si>
    <t>彭智峰</t>
    <phoneticPr fontId="1" type="noConversion"/>
  </si>
  <si>
    <t>pengzf@newvalue.com.cn</t>
    <phoneticPr fontId="1" type="noConversion"/>
  </si>
  <si>
    <t>饶小飞</t>
    <phoneticPr fontId="1" type="noConversion"/>
  </si>
  <si>
    <t>权益产品部</t>
    <phoneticPr fontId="1" type="noConversion"/>
  </si>
  <si>
    <t>020-87555888-8772</t>
    <phoneticPr fontId="1" type="noConversion"/>
  </si>
  <si>
    <t>rxf@gf.com.cn</t>
    <phoneticPr fontId="1" type="noConversion"/>
  </si>
  <si>
    <t>广州市天河北路183号大都会广场36楼</t>
    <phoneticPr fontId="1" type="noConversion"/>
  </si>
  <si>
    <t>申红鹤</t>
    <phoneticPr fontId="1" type="noConversion"/>
  </si>
  <si>
    <t>资管公司金融产品部</t>
    <phoneticPr fontId="1" type="noConversion"/>
  </si>
  <si>
    <t>0755-36908257</t>
    <phoneticPr fontId="1" type="noConversion"/>
  </si>
  <si>
    <t>honghe.shen@sino-life.com</t>
    <phoneticPr fontId="1" type="noConversion"/>
  </si>
  <si>
    <t>宋伟</t>
    <phoneticPr fontId="1" type="noConversion"/>
  </si>
  <si>
    <t>行业研究员</t>
    <phoneticPr fontId="1" type="noConversion"/>
  </si>
  <si>
    <t>0755-83068383</t>
    <phoneticPr fontId="1" type="noConversion"/>
  </si>
  <si>
    <t>songwei@hanxinchina.com</t>
    <phoneticPr fontId="1" type="noConversion"/>
  </si>
  <si>
    <t>宋钊贤</t>
    <phoneticPr fontId="1" type="noConversion"/>
  </si>
  <si>
    <t>020-85102686</t>
    <phoneticPr fontId="1" type="noConversion"/>
  </si>
  <si>
    <t>songzx@efunds.com.cn</t>
    <phoneticPr fontId="1" type="noConversion"/>
  </si>
  <si>
    <t>孙德传</t>
    <phoneticPr fontId="1" type="noConversion"/>
  </si>
  <si>
    <t>0755-36908289</t>
    <phoneticPr fontId="1" type="noConversion"/>
  </si>
  <si>
    <t>dechuan.sun@sinolifeamc.com</t>
    <phoneticPr fontId="1" type="noConversion"/>
  </si>
  <si>
    <t>孙健</t>
    <phoneticPr fontId="1" type="noConversion"/>
  </si>
  <si>
    <t>sunjian@hanxinchina.com</t>
    <phoneticPr fontId="1" type="noConversion"/>
  </si>
  <si>
    <t>王迪</t>
    <phoneticPr fontId="1" type="noConversion"/>
  </si>
  <si>
    <t>研究策划部</t>
    <phoneticPr fontId="1" type="noConversion"/>
  </si>
  <si>
    <t>0755-26948043</t>
    <phoneticPr fontId="1" type="noConversion"/>
  </si>
  <si>
    <t>wangd@rtfund.com</t>
    <phoneticPr fontId="1" type="noConversion"/>
  </si>
  <si>
    <t>深圳市南山区华侨城汉唐大厦14层</t>
    <phoneticPr fontId="1" type="noConversion"/>
  </si>
  <si>
    <t>韦智芳</t>
    <phoneticPr fontId="1" type="noConversion"/>
  </si>
  <si>
    <t>传媒、电子行业研究员</t>
    <phoneticPr fontId="1" type="noConversion"/>
  </si>
  <si>
    <t>weizf@rtfund.com</t>
    <phoneticPr fontId="1" type="noConversion"/>
  </si>
  <si>
    <t>吴亚林</t>
    <phoneticPr fontId="1" type="noConversion"/>
  </si>
  <si>
    <t>020-38399961</t>
    <phoneticPr fontId="1" type="noConversion"/>
  </si>
  <si>
    <t>wuyl@newvalue.com.cn</t>
    <phoneticPr fontId="1" type="noConversion"/>
  </si>
  <si>
    <t>伍梓维</t>
    <phoneticPr fontId="1" type="noConversion"/>
  </si>
  <si>
    <t>020-38399962</t>
    <phoneticPr fontId="1" type="noConversion"/>
  </si>
  <si>
    <t>wuzw@newvalue.com.cn</t>
    <phoneticPr fontId="1" type="noConversion"/>
  </si>
  <si>
    <t>肖辉雄</t>
    <phoneticPr fontId="1" type="noConversion"/>
  </si>
  <si>
    <t>xiaohuixiong@joincap.cn</t>
    <phoneticPr fontId="1" type="noConversion"/>
  </si>
  <si>
    <t>徐冉</t>
    <phoneticPr fontId="1" type="noConversion"/>
  </si>
  <si>
    <t>0755-83196421</t>
    <phoneticPr fontId="1" type="noConversion"/>
  </si>
  <si>
    <t>xuran@cmfchina.com</t>
    <phoneticPr fontId="1" type="noConversion"/>
  </si>
  <si>
    <t>杨俊</t>
    <phoneticPr fontId="1" type="noConversion"/>
  </si>
  <si>
    <t>账户经理</t>
    <phoneticPr fontId="1" type="noConversion"/>
  </si>
  <si>
    <t>020-85102550</t>
    <phoneticPr fontId="1" type="noConversion"/>
  </si>
  <si>
    <t>yangjun@efunds.com.cn</t>
    <phoneticPr fontId="1" type="noConversion"/>
  </si>
  <si>
    <t>杨胜平</t>
    <phoneticPr fontId="1" type="noConversion"/>
  </si>
  <si>
    <t>0755-83068383-8039</t>
    <phoneticPr fontId="1" type="noConversion"/>
  </si>
  <si>
    <t>yangshengping@hanxinchina.com</t>
    <phoneticPr fontId="1" type="noConversion"/>
  </si>
  <si>
    <t>杨熙</t>
    <phoneticPr fontId="1" type="noConversion"/>
  </si>
  <si>
    <t>0755-83196413</t>
    <phoneticPr fontId="1" type="noConversion"/>
  </si>
  <si>
    <t>yangxi@cmfchina.com</t>
    <phoneticPr fontId="1" type="noConversion"/>
  </si>
  <si>
    <t>叶智星</t>
    <phoneticPr fontId="1" type="noConversion"/>
  </si>
  <si>
    <t>财富管理岗</t>
    <phoneticPr fontId="1" type="noConversion"/>
  </si>
  <si>
    <t>0755-88256014</t>
    <phoneticPr fontId="1" type="noConversion"/>
  </si>
  <si>
    <t>yezhix@cmbchina.com</t>
    <phoneticPr fontId="1" type="noConversion"/>
  </si>
  <si>
    <t>深圳市深南大道7088号招商银行大厦10楼</t>
    <phoneticPr fontId="1" type="noConversion"/>
  </si>
  <si>
    <t>张湖杰</t>
    <phoneticPr fontId="1" type="noConversion"/>
  </si>
  <si>
    <t>020-88836999-19705</t>
    <phoneticPr fontId="1" type="noConversion"/>
  </si>
  <si>
    <t>hujie0758@163.com</t>
    <phoneticPr fontId="1" type="noConversion"/>
  </si>
  <si>
    <t>赵翠梅</t>
    <phoneticPr fontId="1" type="noConversion"/>
  </si>
  <si>
    <t>020-88836999-19611</t>
    <phoneticPr fontId="1" type="noConversion"/>
  </si>
  <si>
    <t>zhaocm@gzs.com.cn</t>
    <phoneticPr fontId="1" type="noConversion"/>
  </si>
  <si>
    <t>020-88836999-19722</t>
    <phoneticPr fontId="1" type="noConversion"/>
  </si>
  <si>
    <t>zhengdj@gzs.com.cn</t>
    <phoneticPr fontId="1" type="noConversion"/>
  </si>
  <si>
    <t>钟林森</t>
    <phoneticPr fontId="1" type="noConversion"/>
  </si>
  <si>
    <t>020-38399226</t>
    <phoneticPr fontId="1" type="noConversion"/>
  </si>
  <si>
    <t>zhongls@newvalue.com.cn</t>
    <phoneticPr fontId="1" type="noConversion"/>
  </si>
  <si>
    <t>020-38399963</t>
    <phoneticPr fontId="1" type="noConversion"/>
  </si>
  <si>
    <t>zhongyl@newvalue.com.cn</t>
    <phoneticPr fontId="1" type="noConversion"/>
  </si>
  <si>
    <t>白仲光</t>
    <phoneticPr fontId="1" type="noConversion"/>
  </si>
  <si>
    <t>(86755) 8316-9999-1518</t>
    <phoneticPr fontId="1" type="noConversion"/>
  </si>
  <si>
    <t>陈林</t>
    <phoneticPr fontId="1" type="noConversion"/>
  </si>
  <si>
    <t>悦达集团</t>
    <phoneticPr fontId="1" type="noConversion"/>
  </si>
  <si>
    <t>010-68313991</t>
    <phoneticPr fontId="1" type="noConversion"/>
  </si>
  <si>
    <t>281007@qq.com</t>
    <phoneticPr fontId="1" type="noConversion"/>
  </si>
  <si>
    <t>李飞跃</t>
    <phoneticPr fontId="1" type="noConversion"/>
  </si>
  <si>
    <t>飞跃</t>
    <phoneticPr fontId="1" type="noConversion"/>
  </si>
  <si>
    <t>010-66221672</t>
    <phoneticPr fontId="1" type="noConversion"/>
  </si>
  <si>
    <t>lify@clamc.com</t>
    <phoneticPr fontId="1" type="noConversion"/>
  </si>
  <si>
    <t>西城区金融大街17号中国人寿中心19层</t>
    <phoneticPr fontId="1" type="noConversion"/>
  </si>
  <si>
    <t>李宁</t>
    <phoneticPr fontId="1" type="noConversion"/>
  </si>
  <si>
    <t>食品饮料、农牧、有色</t>
    <phoneticPr fontId="1" type="noConversion"/>
  </si>
  <si>
    <t>ning.li@juniorchina.com</t>
    <phoneticPr fontId="1" type="noConversion"/>
  </si>
  <si>
    <t>(86755) 8316-9999-1548</t>
    <phoneticPr fontId="1" type="noConversion"/>
  </si>
  <si>
    <t>刘忠卫</t>
    <phoneticPr fontId="1" type="noConversion"/>
  </si>
  <si>
    <t>忠卫</t>
    <phoneticPr fontId="1" type="noConversion"/>
  </si>
  <si>
    <t>盈泉投资</t>
    <phoneticPr fontId="1" type="noConversion"/>
  </si>
  <si>
    <t>执行事务合伙人兼投资总监</t>
    <phoneticPr fontId="1" type="noConversion"/>
  </si>
  <si>
    <t>010-58528079</t>
    <phoneticPr fontId="1" type="noConversion"/>
  </si>
  <si>
    <t>13910004046@139.com</t>
    <phoneticPr fontId="1" type="noConversion"/>
  </si>
  <si>
    <t>彭砚</t>
    <phoneticPr fontId="1" type="noConversion"/>
  </si>
  <si>
    <t>融儒资本</t>
    <phoneticPr fontId="1" type="noConversion"/>
  </si>
  <si>
    <t>合伙人、副总经理</t>
    <phoneticPr fontId="1" type="noConversion"/>
  </si>
  <si>
    <t>021-61109796</t>
    <phoneticPr fontId="1" type="noConversion"/>
  </si>
  <si>
    <t>yanpy1104@vip.sina.com</t>
    <phoneticPr fontId="1" type="noConversion"/>
  </si>
  <si>
    <t>浦东新区银城中路200号中银大厦26层</t>
    <phoneticPr fontId="1" type="noConversion"/>
  </si>
  <si>
    <t>泓德基金</t>
    <phoneticPr fontId="1" type="noConversion"/>
  </si>
  <si>
    <t>010-59850130</t>
    <phoneticPr fontId="1" type="noConversion"/>
  </si>
  <si>
    <t>suchangjing@hongdefund.com</t>
    <phoneticPr fontId="1" type="noConversion"/>
  </si>
  <si>
    <t>西城区德胜门外大街125号</t>
    <phoneticPr fontId="1" type="noConversion"/>
  </si>
  <si>
    <t>量化投资组</t>
    <phoneticPr fontId="1" type="noConversion"/>
  </si>
  <si>
    <t>(86755) 8316-9999-1513</t>
    <phoneticPr fontId="1" type="noConversion"/>
  </si>
  <si>
    <t>汪晖</t>
    <phoneticPr fontId="1" type="noConversion"/>
  </si>
  <si>
    <t>副总经理，投资部总经理</t>
    <phoneticPr fontId="1" type="noConversion"/>
  </si>
  <si>
    <t>021-26010916</t>
    <phoneticPr fontId="1" type="noConversion"/>
  </si>
  <si>
    <t>wanghui@dbfund.com.cn</t>
    <phoneticPr fontId="1" type="noConversion"/>
  </si>
  <si>
    <t>上海市虹口区吴淞路218号宝矿国际大厦35楼200080</t>
    <phoneticPr fontId="1" type="noConversion"/>
  </si>
  <si>
    <t>世纪金源集团</t>
    <phoneticPr fontId="1" type="noConversion"/>
  </si>
  <si>
    <t>010-88468888-285</t>
    <phoneticPr fontId="1" type="noConversion"/>
  </si>
  <si>
    <t>wangboiu@aliyun.com</t>
    <phoneticPr fontId="1" type="noConversion"/>
  </si>
  <si>
    <t>北京市海淀区蓝晴路1号</t>
    <phoneticPr fontId="1" type="noConversion"/>
  </si>
  <si>
    <t>奚鹏洲</t>
    <phoneticPr fontId="1" type="noConversion"/>
  </si>
  <si>
    <t>奚总</t>
    <phoneticPr fontId="1" type="noConversion"/>
  </si>
  <si>
    <t>固定收益投资部、财富管理部</t>
    <phoneticPr fontId="1" type="noConversion"/>
  </si>
  <si>
    <t>021-38834999-8969</t>
    <phoneticPr fontId="1" type="noConversion"/>
  </si>
  <si>
    <t>pengzhou.xi@bocim.com</t>
    <phoneticPr fontId="1" type="noConversion"/>
  </si>
  <si>
    <t>(86755) 8316-9999-1516</t>
    <phoneticPr fontId="1" type="noConversion"/>
  </si>
  <si>
    <t>010-56679162</t>
    <phoneticPr fontId="1" type="noConversion"/>
  </si>
  <si>
    <t>zhangliang@zritc.com</t>
    <phoneticPr fontId="1" type="noConversion"/>
  </si>
  <si>
    <t>北京市西城区广安门内大街338号港中旅大厦12层</t>
    <phoneticPr fontId="1" type="noConversion"/>
  </si>
  <si>
    <t>010-59850167</t>
    <phoneticPr fontId="1" type="noConversion"/>
  </si>
  <si>
    <t>zhaokai@hongdefund.com</t>
    <phoneticPr fontId="1" type="noConversion"/>
  </si>
  <si>
    <t>北京市西城区德胜门外大街125号</t>
    <phoneticPr fontId="1" type="noConversion"/>
  </si>
  <si>
    <t>首席财经数据专家、首席量化投资产品设计师</t>
    <phoneticPr fontId="1" type="noConversion"/>
  </si>
  <si>
    <t>010-50816029</t>
    <phoneticPr fontId="1" type="noConversion"/>
  </si>
  <si>
    <t>chenjiangtao@baidu.com</t>
    <phoneticPr fontId="1" type="noConversion"/>
  </si>
  <si>
    <t>陈志</t>
    <phoneticPr fontId="1" type="noConversion"/>
  </si>
  <si>
    <t>券商</t>
    <phoneticPr fontId="1" type="noConversion"/>
  </si>
  <si>
    <t>交易与衍生产品业务部</t>
    <phoneticPr fontId="1" type="noConversion"/>
  </si>
  <si>
    <t>010-60838233</t>
    <phoneticPr fontId="1" type="noConversion"/>
  </si>
  <si>
    <t>chzh@citics.com</t>
    <phoneticPr fontId="1" type="noConversion"/>
  </si>
  <si>
    <t>高峰</t>
    <phoneticPr fontId="1" type="noConversion"/>
  </si>
  <si>
    <t>北信瑞丰基金</t>
    <phoneticPr fontId="1" type="noConversion"/>
  </si>
  <si>
    <t>010-68619307</t>
    <phoneticPr fontId="1" type="noConversion"/>
  </si>
  <si>
    <t>gaofeng@bxrfund.com</t>
    <phoneticPr fontId="1" type="noConversion"/>
  </si>
  <si>
    <t>北京海淀区首体南路9号主语国际4号楼3层</t>
    <phoneticPr fontId="1" type="noConversion"/>
  </si>
  <si>
    <t>创新业务总部</t>
    <phoneticPr fontId="1" type="noConversion"/>
  </si>
  <si>
    <t>022-23861602</t>
    <phoneticPr fontId="1" type="noConversion"/>
  </si>
  <si>
    <t>guohua_0123@163.com</t>
    <phoneticPr fontId="1" type="noConversion"/>
  </si>
  <si>
    <t>黄熙</t>
    <phoneticPr fontId="1" type="noConversion"/>
  </si>
  <si>
    <t>010-58363436</t>
    <phoneticPr fontId="1" type="noConversion"/>
  </si>
  <si>
    <t>huangxi@chinastock.com.cn</t>
    <phoneticPr fontId="1" type="noConversion"/>
  </si>
  <si>
    <t>李浩</t>
    <phoneticPr fontId="1" type="noConversion"/>
  </si>
  <si>
    <t>010-68726666-340</t>
    <phoneticPr fontId="1" type="noConversion"/>
  </si>
  <si>
    <t>lihzh@ncfund.com.cn</t>
    <phoneticPr fontId="1" type="noConversion"/>
  </si>
  <si>
    <t>010-50850853</t>
    <phoneticPr fontId="1" type="noConversion"/>
  </si>
  <si>
    <t>李想</t>
    <phoneticPr fontId="1" type="noConversion"/>
  </si>
  <si>
    <t>量化投资助理经理</t>
    <phoneticPr fontId="1" type="noConversion"/>
  </si>
  <si>
    <t>010-66583484</t>
    <phoneticPr fontId="1" type="noConversion"/>
  </si>
  <si>
    <t>li.xiang02@icbccs.com.cn</t>
    <phoneticPr fontId="1" type="noConversion"/>
  </si>
  <si>
    <t>鸿维</t>
    <phoneticPr fontId="1" type="noConversion"/>
  </si>
  <si>
    <t xml:space="preserve"> 量化分析师</t>
    <phoneticPr fontId="1" type="noConversion"/>
  </si>
  <si>
    <t>刘苪睿</t>
    <phoneticPr fontId="1" type="noConversion"/>
  </si>
  <si>
    <t>010-66583416</t>
    <phoneticPr fontId="1" type="noConversion"/>
  </si>
  <si>
    <t>liu.ruirui@icbccs.com.cn</t>
    <phoneticPr fontId="1" type="noConversion"/>
  </si>
  <si>
    <t>liufeng@cfund108.com</t>
    <phoneticPr fontId="1" type="noConversion"/>
  </si>
  <si>
    <t>刘伟琳</t>
    <phoneticPr fontId="1" type="noConversion"/>
  </si>
  <si>
    <t>010-66583378</t>
    <phoneticPr fontId="1" type="noConversion"/>
  </si>
  <si>
    <t>liu.weilin@icbccs.com.cn</t>
    <phoneticPr fontId="1" type="noConversion"/>
  </si>
  <si>
    <t>西城区金融大街丙17号北京银行大厦8层</t>
    <phoneticPr fontId="1" type="noConversion"/>
  </si>
  <si>
    <t>马卡鲁</t>
    <phoneticPr fontId="1" type="noConversion"/>
  </si>
  <si>
    <t>七曜投资</t>
    <phoneticPr fontId="1" type="noConversion"/>
  </si>
  <si>
    <t>证券分析师</t>
    <phoneticPr fontId="1" type="noConversion"/>
  </si>
  <si>
    <t>makalu@qiyaoinvest.com</t>
    <phoneticPr fontId="1" type="noConversion"/>
  </si>
  <si>
    <t>特定资产管理部</t>
    <phoneticPr fontId="1" type="noConversion"/>
  </si>
  <si>
    <t>史彦冰</t>
    <phoneticPr fontId="1" type="noConversion"/>
  </si>
  <si>
    <t>史尧尧</t>
    <phoneticPr fontId="1" type="noConversion"/>
  </si>
  <si>
    <t>秘书长助理</t>
    <phoneticPr fontId="1" type="noConversion"/>
  </si>
  <si>
    <t>010-68967890</t>
    <phoneticPr fontId="1" type="noConversion"/>
  </si>
  <si>
    <t>shiyaoyao@rcbda.cn</t>
    <phoneticPr fontId="1" type="noConversion"/>
  </si>
  <si>
    <t>苏天醒</t>
    <phoneticPr fontId="1" type="noConversion"/>
  </si>
  <si>
    <t>010-50850860</t>
    <phoneticPr fontId="1" type="noConversion"/>
  </si>
  <si>
    <t>sutianxing@gsfunds.com.cn</t>
    <phoneticPr fontId="1" type="noConversion"/>
  </si>
  <si>
    <t>王九星</t>
    <phoneticPr fontId="1" type="noConversion"/>
  </si>
  <si>
    <t>市场开发部</t>
    <phoneticPr fontId="1" type="noConversion"/>
  </si>
  <si>
    <t>010-59112067</t>
    <phoneticPr fontId="1" type="noConversion"/>
  </si>
  <si>
    <t>wangjx@ydamc.com</t>
    <phoneticPr fontId="1" type="noConversion"/>
  </si>
  <si>
    <t>王战勇</t>
    <phoneticPr fontId="1" type="noConversion"/>
  </si>
  <si>
    <t>投资研究二部</t>
    <phoneticPr fontId="1" type="noConversion"/>
  </si>
  <si>
    <t>wangzy@csc.com.cn</t>
    <phoneticPr fontId="1" type="noConversion"/>
  </si>
  <si>
    <t>010-63211122转7854</t>
    <phoneticPr fontId="1" type="noConversion"/>
  </si>
  <si>
    <t>weibei@ciccfund.com</t>
    <phoneticPr fontId="1" type="noConversion"/>
  </si>
  <si>
    <t>金融工程部部</t>
    <phoneticPr fontId="1" type="noConversion"/>
  </si>
  <si>
    <t>吴昊</t>
    <phoneticPr fontId="1" type="noConversion"/>
  </si>
  <si>
    <t>010-88066297</t>
    <phoneticPr fontId="1" type="noConversion"/>
  </si>
  <si>
    <t>wuhao1@chinaamc.com</t>
    <phoneticPr fontId="1" type="noConversion"/>
  </si>
  <si>
    <t>西城区金融大街33号通泰大厦B座8层</t>
    <phoneticPr fontId="1" type="noConversion"/>
  </si>
  <si>
    <t>吴小琪</t>
    <phoneticPr fontId="1" type="noConversion"/>
  </si>
  <si>
    <t>衍生品工作组</t>
    <phoneticPr fontId="1" type="noConversion"/>
  </si>
  <si>
    <t>产业经理、数量策略分析师</t>
    <phoneticPr fontId="1" type="noConversion"/>
  </si>
  <si>
    <t>010-58363433</t>
    <phoneticPr fontId="1" type="noConversion"/>
  </si>
  <si>
    <t>wuxiaoqi@chinastock.com.cn</t>
    <phoneticPr fontId="1" type="noConversion"/>
  </si>
  <si>
    <t>余思婧</t>
    <phoneticPr fontId="1" type="noConversion"/>
  </si>
  <si>
    <t>yusijing@163.com</t>
    <phoneticPr fontId="1" type="noConversion"/>
  </si>
  <si>
    <t>010-57570073</t>
    <phoneticPr fontId="1" type="noConversion"/>
  </si>
  <si>
    <t>yuan.yu@slebam.com</t>
    <phoneticPr fontId="1" type="noConversion"/>
  </si>
  <si>
    <t>西城区锦什坊街26号恒奥中心C座7层，邮编100033</t>
    <phoneticPr fontId="1" type="noConversion"/>
  </si>
  <si>
    <t>袁清慧</t>
    <phoneticPr fontId="1" type="noConversion"/>
  </si>
  <si>
    <t>中青科豪</t>
    <phoneticPr fontId="1" type="noConversion"/>
  </si>
  <si>
    <t>010-84935418-8004</t>
    <phoneticPr fontId="1" type="noConversion"/>
  </si>
  <si>
    <t>yuan_qinghui@126.com</t>
    <phoneticPr fontId="1" type="noConversion"/>
  </si>
  <si>
    <t>中邮保险</t>
    <phoneticPr fontId="1" type="noConversion"/>
  </si>
  <si>
    <t>产品与金融工程部</t>
    <phoneticPr fontId="1" type="noConversion"/>
  </si>
  <si>
    <t>公募</t>
    <phoneticPr fontId="1" type="noConversion"/>
  </si>
  <si>
    <t>021-388349998965</t>
    <phoneticPr fontId="1" type="noConversion"/>
  </si>
  <si>
    <t>yi.zhou@bocim.com</t>
    <phoneticPr fontId="1" type="noConversion"/>
  </si>
  <si>
    <t>CFA，硕士学位；毕业于北京大学，美国南卡罗莱纳大学，美国约翰霍普金斯大学。曾任美国普华永道金融服务部部门经理、巴克莱银行量化分析部副总裁及巴克莱亚太有限公司副董事等职。2009年9月加入银华基金管理有限公司，曾担任任银华全球核心优选证券投资基金基金经理、银华沪深300指数证券投资基金(LOF)基金经理、银华抗通胀主题证券投资基金(LOF)基金经理及公司总经理助理职务。现任公司副总经理，兼任公司量化投资总监、量化投资部总监以及境外投资部总监，银华深证100指数分级证券投资基金基金经理职务。</t>
    <phoneticPr fontId="1" type="noConversion"/>
  </si>
  <si>
    <t>浦东银城中路200号</t>
    <phoneticPr fontId="1" type="noConversion"/>
  </si>
  <si>
    <t>周喆</t>
    <phoneticPr fontId="1" type="noConversion"/>
  </si>
  <si>
    <t>010-82295160-330</t>
    <phoneticPr fontId="1" type="noConversion"/>
  </si>
  <si>
    <t>zhouz@postfund.com.cn</t>
    <phoneticPr fontId="1" type="noConversion"/>
  </si>
  <si>
    <t>泰康资产</t>
    <phoneticPr fontId="1" type="noConversion"/>
  </si>
  <si>
    <t>投资经理、合伙人</t>
    <phoneticPr fontId="1" type="noConversion"/>
  </si>
  <si>
    <t>chely@tbamc.com</t>
    <phoneticPr fontId="1" type="noConversion"/>
  </si>
  <si>
    <t>陈国辉</t>
    <phoneticPr fontId="1" type="noConversion"/>
  </si>
  <si>
    <t>国辉</t>
    <phoneticPr fontId="1" type="noConversion"/>
  </si>
  <si>
    <t>申万菱信</t>
    <phoneticPr fontId="1" type="noConversion"/>
  </si>
  <si>
    <t>固定收益投资总部</t>
    <phoneticPr fontId="1" type="noConversion"/>
  </si>
  <si>
    <t>021-23261018</t>
    <phoneticPr fontId="1" type="noConversion"/>
  </si>
  <si>
    <t>chengh@swsmu.com</t>
    <phoneticPr fontId="1" type="noConversion"/>
  </si>
  <si>
    <t>程方旭</t>
    <phoneticPr fontId="1" type="noConversion"/>
  </si>
  <si>
    <t>渠道部</t>
    <phoneticPr fontId="1" type="noConversion"/>
  </si>
  <si>
    <t>渠道经理</t>
    <phoneticPr fontId="1" type="noConversion"/>
  </si>
  <si>
    <t>010-68949265</t>
    <phoneticPr fontId="1" type="noConversion"/>
  </si>
  <si>
    <t>chengfangxu@msjyfund.com.cn</t>
    <phoneticPr fontId="1" type="noConversion"/>
  </si>
  <si>
    <t>高思维</t>
    <phoneticPr fontId="1" type="noConversion"/>
  </si>
  <si>
    <t>昆仑信托</t>
    <phoneticPr fontId="1" type="noConversion"/>
  </si>
  <si>
    <t>凡丁</t>
    <phoneticPr fontId="1" type="noConversion"/>
  </si>
  <si>
    <t>010-58385885</t>
    <phoneticPr fontId="1" type="noConversion"/>
  </si>
  <si>
    <t>ha-tu@ydiam.com</t>
    <phoneticPr fontId="1" type="noConversion"/>
  </si>
  <si>
    <t>胡心瀚</t>
    <phoneticPr fontId="1" type="noConversion"/>
  </si>
  <si>
    <t>010-66221316</t>
    <phoneticPr fontId="1" type="noConversion"/>
  </si>
  <si>
    <t>蒋若瑾</t>
    <phoneticPr fontId="1" type="noConversion"/>
  </si>
  <si>
    <t>研究助理</t>
    <phoneticPr fontId="1" type="noConversion"/>
  </si>
  <si>
    <t>jiangruojin@zofund.com</t>
    <phoneticPr fontId="1" type="noConversion"/>
  </si>
  <si>
    <t>哲远</t>
    <phoneticPr fontId="1" type="noConversion"/>
  </si>
  <si>
    <t>国际投资金融部</t>
    <phoneticPr fontId="1" type="noConversion"/>
  </si>
  <si>
    <t>刘宪梁</t>
    <phoneticPr fontId="1" type="noConversion"/>
  </si>
  <si>
    <t>零售业务部</t>
    <phoneticPr fontId="1" type="noConversion"/>
  </si>
  <si>
    <t>010-56087886</t>
    <phoneticPr fontId="1" type="noConversion"/>
  </si>
  <si>
    <t>liuxianliang@lcfunds.com</t>
    <phoneticPr fontId="1" type="noConversion"/>
  </si>
  <si>
    <t>俊伊</t>
    <phoneticPr fontId="1" type="noConversion"/>
  </si>
  <si>
    <t>010-88066597</t>
    <phoneticPr fontId="1" type="noConversion"/>
  </si>
  <si>
    <t>罗庆</t>
    <phoneticPr fontId="1" type="noConversion"/>
  </si>
  <si>
    <t>021-38834999-8549</t>
    <phoneticPr fontId="1" type="noConversion"/>
  </si>
  <si>
    <t>qing.luo@bocim.com</t>
    <phoneticPr fontId="1" type="noConversion"/>
  </si>
  <si>
    <t>尚清国</t>
    <phoneticPr fontId="1" type="noConversion"/>
  </si>
  <si>
    <t>民生证券</t>
    <phoneticPr fontId="1" type="noConversion"/>
  </si>
  <si>
    <t>资产管理事业部</t>
    <phoneticPr fontId="1" type="noConversion"/>
  </si>
  <si>
    <t>投资主办人</t>
    <phoneticPr fontId="1" type="noConversion"/>
  </si>
  <si>
    <t>010-85127447</t>
    <phoneticPr fontId="1" type="noConversion"/>
  </si>
  <si>
    <t>shangqingguo@mszq.com</t>
    <phoneticPr fontId="1" type="noConversion"/>
  </si>
  <si>
    <t>沈悦</t>
    <phoneticPr fontId="1" type="noConversion"/>
  </si>
  <si>
    <t>shenyue@zofund.com</t>
    <phoneticPr fontId="1" type="noConversion"/>
  </si>
  <si>
    <t>9864577932qq.com</t>
    <phoneticPr fontId="1" type="noConversion"/>
  </si>
  <si>
    <t>孙庆</t>
    <phoneticPr fontId="1" type="noConversion"/>
  </si>
  <si>
    <t>010-66221839</t>
    <phoneticPr fontId="1" type="noConversion"/>
  </si>
  <si>
    <t>sungqing@clamc.com</t>
    <phoneticPr fontId="1" type="noConversion"/>
  </si>
  <si>
    <t>王佳</t>
    <phoneticPr fontId="1" type="noConversion"/>
  </si>
  <si>
    <t>合伙人</t>
    <phoneticPr fontId="1" type="noConversion"/>
  </si>
  <si>
    <t>wangjia@yqinvestment.com</t>
    <phoneticPr fontId="1" type="noConversion"/>
  </si>
  <si>
    <t>王晴</t>
    <phoneticPr fontId="1" type="noConversion"/>
  </si>
  <si>
    <t>王世前</t>
    <phoneticPr fontId="1" type="noConversion"/>
  </si>
  <si>
    <t>010-58362369</t>
    <phoneticPr fontId="1" type="noConversion"/>
  </si>
  <si>
    <t>shiqianw@ssf.gov.cn</t>
    <phoneticPr fontId="1" type="noConversion"/>
  </si>
  <si>
    <t>王帅</t>
    <phoneticPr fontId="1" type="noConversion"/>
  </si>
  <si>
    <t>数据研究部</t>
    <phoneticPr fontId="1" type="noConversion"/>
  </si>
  <si>
    <t>阳峰</t>
    <phoneticPr fontId="1" type="noConversion"/>
  </si>
  <si>
    <t>021-26010917</t>
    <phoneticPr fontId="1" type="noConversion"/>
  </si>
  <si>
    <t>韦伦</t>
    <phoneticPr fontId="1" type="noConversion"/>
  </si>
  <si>
    <t>产品兼营销总监</t>
    <phoneticPr fontId="1" type="noConversion"/>
  </si>
  <si>
    <t>weilun@yqinvestment.com</t>
    <phoneticPr fontId="1" type="noConversion"/>
  </si>
  <si>
    <t>吴智</t>
    <phoneticPr fontId="1" type="noConversion"/>
  </si>
  <si>
    <t>资产事业管理部</t>
    <phoneticPr fontId="1" type="noConversion"/>
  </si>
  <si>
    <t>执行董事、投资主办</t>
    <phoneticPr fontId="1" type="noConversion"/>
  </si>
  <si>
    <t>010-85127522</t>
    <phoneticPr fontId="1" type="noConversion"/>
  </si>
  <si>
    <t>wuzhi@mszq.com</t>
    <phoneticPr fontId="1" type="noConversion"/>
  </si>
  <si>
    <t>叶杨</t>
    <phoneticPr fontId="1" type="noConversion"/>
  </si>
  <si>
    <t>010-85003526</t>
    <phoneticPr fontId="1" type="noConversion"/>
  </si>
  <si>
    <t>yeyang@zrfunds.com.cn</t>
    <phoneticPr fontId="1" type="noConversion"/>
  </si>
  <si>
    <t>张晟刚</t>
    <phoneticPr fontId="1" type="noConversion"/>
  </si>
  <si>
    <t>021-38834999-8353</t>
    <phoneticPr fontId="1" type="noConversion"/>
  </si>
  <si>
    <t>shenggang.zhang@bocim.com</t>
    <phoneticPr fontId="1" type="noConversion"/>
  </si>
  <si>
    <t>朱水媚</t>
    <phoneticPr fontId="1" type="noConversion"/>
  </si>
  <si>
    <t>021-38834999-8372</t>
    <phoneticPr fontId="1" type="noConversion"/>
  </si>
  <si>
    <t>shuimei.zhu@bocim.com</t>
    <phoneticPr fontId="1" type="noConversion"/>
  </si>
  <si>
    <t>祝俭</t>
    <phoneticPr fontId="1" type="noConversion"/>
  </si>
  <si>
    <t>毅木资产</t>
    <phoneticPr fontId="1" type="noConversion"/>
  </si>
  <si>
    <t>董事</t>
    <phoneticPr fontId="1" type="noConversion"/>
  </si>
  <si>
    <t>021-68597633</t>
    <phoneticPr fontId="1" type="noConversion"/>
  </si>
  <si>
    <t>zhujian@yimufund.com</t>
    <phoneticPr fontId="1" type="noConversion"/>
  </si>
  <si>
    <t>嘉实服务、嘉实价值优势</t>
    <phoneticPr fontId="1" type="noConversion"/>
  </si>
  <si>
    <t>王龙翔</t>
    <phoneticPr fontId="1" type="noConversion"/>
  </si>
  <si>
    <t>长泰大厦11层</t>
    <phoneticPr fontId="1" type="noConversion"/>
  </si>
  <si>
    <t>殷乐</t>
    <phoneticPr fontId="1" type="noConversion"/>
  </si>
  <si>
    <t>张屹峰</t>
    <phoneticPr fontId="1" type="noConversion"/>
  </si>
  <si>
    <t>尚腾</t>
    <phoneticPr fontId="1" type="noConversion"/>
  </si>
  <si>
    <t>多重资产投资管理部</t>
    <phoneticPr fontId="1" type="noConversion"/>
  </si>
  <si>
    <t>上海交大，长江钢铁实习</t>
    <phoneticPr fontId="1" type="noConversion"/>
  </si>
  <si>
    <t>biany@wjasset.com</t>
    <phoneticPr fontId="1" type="noConversion"/>
  </si>
  <si>
    <t>信泰保险</t>
    <phoneticPr fontId="1" type="noConversion"/>
  </si>
  <si>
    <t>资管中心</t>
    <phoneticPr fontId="1" type="noConversion"/>
  </si>
  <si>
    <t>lijian@sinatay.com</t>
    <phoneticPr fontId="1" type="noConversion"/>
  </si>
  <si>
    <t>60963939-3922</t>
    <phoneticPr fontId="1" type="noConversion"/>
  </si>
  <si>
    <t>raoxihao@jhzqrs.com</t>
    <phoneticPr fontId="1" type="noConversion"/>
  </si>
  <si>
    <t>熊慧麟</t>
    <phoneticPr fontId="1" type="noConversion"/>
  </si>
  <si>
    <t>xhl@chongyang.net</t>
    <phoneticPr fontId="1" type="noConversion"/>
  </si>
  <si>
    <t>查博士</t>
    <phoneticPr fontId="1" type="noConversion"/>
  </si>
  <si>
    <t>衍生品及量化投资部</t>
    <phoneticPr fontId="1" type="noConversion"/>
  </si>
  <si>
    <t>zhaxiaolei@zsfund.com</t>
    <phoneticPr fontId="1" type="noConversion"/>
  </si>
  <si>
    <t>方宇翔</t>
    <phoneticPr fontId="1" type="noConversion"/>
  </si>
  <si>
    <t>frank.fang@cifm.com</t>
    <phoneticPr fontId="1" type="noConversion"/>
  </si>
  <si>
    <t>63333389-659</t>
    <phoneticPr fontId="1" type="noConversion"/>
  </si>
  <si>
    <t>liangkai@vstone.com.cn</t>
    <phoneticPr fontId="1" type="noConversion"/>
  </si>
  <si>
    <t>渠道管理总监</t>
    <phoneticPr fontId="1" type="noConversion"/>
  </si>
  <si>
    <t>wanjuan@acfund.com.cn</t>
    <phoneticPr fontId="1" type="noConversion"/>
  </si>
  <si>
    <t>孙博士</t>
    <phoneticPr fontId="1" type="noConversion"/>
  </si>
  <si>
    <t>平安大华</t>
    <phoneticPr fontId="1" type="noConversion"/>
  </si>
  <si>
    <t>0755-22626265-626265</t>
    <phoneticPr fontId="1" type="noConversion"/>
  </si>
  <si>
    <t>北京市 朝阳区霞光里18号佳程广场A座11层</t>
    <phoneticPr fontId="1" type="noConversion"/>
  </si>
  <si>
    <t>成钧</t>
    <phoneticPr fontId="1" type="noConversion"/>
  </si>
  <si>
    <t>成博士</t>
    <phoneticPr fontId="1" type="noConversion"/>
  </si>
  <si>
    <t>平安人寿</t>
    <phoneticPr fontId="1" type="noConversion"/>
  </si>
  <si>
    <t>021-20668795</t>
    <phoneticPr fontId="1" type="noConversion"/>
  </si>
  <si>
    <t>chengjun802@pingan.com.cn</t>
    <phoneticPr fontId="1" type="noConversion"/>
  </si>
  <si>
    <t>上海市浦东新区陆家嘴环路1333号中国平安金融大厦32层</t>
    <phoneticPr fontId="1" type="noConversion"/>
  </si>
  <si>
    <t>何莹</t>
    <phoneticPr fontId="1" type="noConversion"/>
  </si>
  <si>
    <t>王智伟</t>
    <phoneticPr fontId="1" type="noConversion"/>
  </si>
  <si>
    <t>投资三部</t>
    <phoneticPr fontId="1" type="noConversion"/>
  </si>
  <si>
    <t>010-58162922</t>
    <phoneticPr fontId="1" type="noConversion"/>
  </si>
  <si>
    <t>wangzw@yhfund.com.cn</t>
    <phoneticPr fontId="1" type="noConversion"/>
  </si>
  <si>
    <t>zhuanghl@chinaamc.com</t>
    <phoneticPr fontId="1" type="noConversion"/>
  </si>
  <si>
    <t>陈德义</t>
    <phoneticPr fontId="1" type="noConversion"/>
  </si>
  <si>
    <t>睿谷投资</t>
    <phoneticPr fontId="1" type="noConversion"/>
  </si>
  <si>
    <t>021-50935685</t>
    <phoneticPr fontId="1" type="noConversion"/>
  </si>
  <si>
    <t>deyi.chen@richhedging.com</t>
    <phoneticPr fontId="1" type="noConversion"/>
  </si>
  <si>
    <t>陈杰峰</t>
    <phoneticPr fontId="1" type="noConversion"/>
  </si>
  <si>
    <t>淞银财富</t>
    <phoneticPr fontId="1" type="noConversion"/>
  </si>
  <si>
    <t>8621-36567789</t>
    <phoneticPr fontId="1" type="noConversion"/>
  </si>
  <si>
    <t>jonochen@sina.com</t>
    <phoneticPr fontId="1" type="noConversion"/>
  </si>
  <si>
    <t>羽时资产</t>
    <phoneticPr fontId="1" type="noConversion"/>
  </si>
  <si>
    <t>金融工程总监</t>
    <phoneticPr fontId="1" type="noConversion"/>
  </si>
  <si>
    <t>8621-68819186</t>
    <phoneticPr fontId="1" type="noConversion"/>
  </si>
  <si>
    <t>chenmx@timeasset.com.cn</t>
    <phoneticPr fontId="1" type="noConversion"/>
  </si>
  <si>
    <t>021-60586995</t>
    <phoneticPr fontId="1" type="noConversion"/>
  </si>
  <si>
    <t>陈宇庭</t>
    <phoneticPr fontId="1" type="noConversion"/>
  </si>
  <si>
    <t>海富通基金</t>
    <phoneticPr fontId="1" type="noConversion"/>
  </si>
  <si>
    <t>86-21-38650714</t>
    <phoneticPr fontId="1" type="noConversion"/>
  </si>
  <si>
    <t>ytchen@hftfund.com</t>
    <phoneticPr fontId="1" type="noConversion"/>
  </si>
  <si>
    <t>0755-82021295</t>
    <phoneticPr fontId="1" type="noConversion"/>
  </si>
  <si>
    <t>相生资产</t>
    <phoneticPr fontId="1" type="noConversion"/>
  </si>
  <si>
    <t>haojw2010@hotmail.com</t>
    <phoneticPr fontId="1" type="noConversion"/>
  </si>
  <si>
    <t>简宏洲</t>
    <phoneticPr fontId="1" type="noConversion"/>
  </si>
  <si>
    <t>盛渔投资</t>
    <phoneticPr fontId="1" type="noConversion"/>
  </si>
  <si>
    <t>86-21-58201876</t>
    <phoneticPr fontId="1" type="noConversion"/>
  </si>
  <si>
    <t>2464487251@qq.com</t>
    <phoneticPr fontId="1" type="noConversion"/>
  </si>
  <si>
    <t>021-60586990</t>
    <phoneticPr fontId="1" type="noConversion"/>
  </si>
  <si>
    <t>jinju@donghaifunds.com</t>
    <phoneticPr fontId="1" type="noConversion"/>
  </si>
  <si>
    <t>资管一部</t>
    <phoneticPr fontId="1" type="noConversion"/>
  </si>
  <si>
    <t>lihuifang@gjzq.com.cn</t>
    <phoneticPr fontId="1" type="noConversion"/>
  </si>
  <si>
    <t>李军凯</t>
    <phoneticPr fontId="1" type="noConversion"/>
  </si>
  <si>
    <t>泰安</t>
    <phoneticPr fontId="1" type="noConversion"/>
  </si>
  <si>
    <t>金融市场业务部</t>
    <phoneticPr fontId="1" type="noConversion"/>
  </si>
  <si>
    <t>0538-8676869</t>
    <phoneticPr fontId="1" type="noConversion"/>
  </si>
  <si>
    <t>201546@cib.com.cn</t>
    <phoneticPr fontId="1" type="noConversion"/>
  </si>
  <si>
    <t>李鹏</t>
    <phoneticPr fontId="1" type="noConversion"/>
  </si>
  <si>
    <t>丽石投资</t>
    <phoneticPr fontId="1" type="noConversion"/>
  </si>
  <si>
    <t>021-58367365</t>
    <phoneticPr fontId="1" type="noConversion"/>
  </si>
  <si>
    <t>940891705@qq.com</t>
    <phoneticPr fontId="1" type="noConversion"/>
  </si>
  <si>
    <t>李群</t>
    <phoneticPr fontId="1" type="noConversion"/>
  </si>
  <si>
    <t>莱克电气</t>
    <phoneticPr fontId="1" type="noConversion"/>
  </si>
  <si>
    <t>苏州</t>
    <phoneticPr fontId="1" type="noConversion"/>
  </si>
  <si>
    <t>副部长</t>
    <phoneticPr fontId="1" type="noConversion"/>
  </si>
  <si>
    <t>86-0-51268057293</t>
    <phoneticPr fontId="1" type="noConversion"/>
  </si>
  <si>
    <t>qun.li@kingclean.com</t>
    <phoneticPr fontId="1" type="noConversion"/>
  </si>
  <si>
    <t>8621-60374909</t>
    <phoneticPr fontId="1" type="noConversion"/>
  </si>
  <si>
    <t>lishen@chinanature.com.cn</t>
    <phoneticPr fontId="1" type="noConversion"/>
  </si>
  <si>
    <t>刘宝军</t>
    <phoneticPr fontId="1" type="noConversion"/>
  </si>
  <si>
    <t>名禹资管</t>
    <phoneticPr fontId="1" type="noConversion"/>
  </si>
  <si>
    <t>021-68543848-104</t>
    <phoneticPr fontId="1" type="noConversion"/>
  </si>
  <si>
    <t>suppermario1986@gmail.com</t>
    <phoneticPr fontId="1" type="noConversion"/>
  </si>
  <si>
    <t>刘俊</t>
    <phoneticPr fontId="1" type="noConversion"/>
  </si>
  <si>
    <t>泽延投资</t>
    <phoneticPr fontId="1" type="noConversion"/>
  </si>
  <si>
    <t>liujundl@163.com</t>
    <phoneticPr fontId="1" type="noConversion"/>
  </si>
  <si>
    <t>刘巧</t>
    <phoneticPr fontId="1" type="noConversion"/>
  </si>
  <si>
    <t>爵盛投资</t>
    <phoneticPr fontId="1" type="noConversion"/>
  </si>
  <si>
    <t>投资者关系部</t>
    <phoneticPr fontId="1" type="noConversion"/>
  </si>
  <si>
    <t>120249805@qq.com</t>
    <phoneticPr fontId="1" type="noConversion"/>
  </si>
  <si>
    <t>罗宇</t>
    <phoneticPr fontId="1" type="noConversion"/>
  </si>
  <si>
    <t>新泉投资</t>
    <phoneticPr fontId="1" type="noConversion"/>
  </si>
  <si>
    <t>8621-61908399-160</t>
    <phoneticPr fontId="1" type="noConversion"/>
  </si>
  <si>
    <t>loryie@163.com</t>
    <phoneticPr fontId="1" type="noConversion"/>
  </si>
  <si>
    <t>马韬</t>
    <phoneticPr fontId="1" type="noConversion"/>
  </si>
  <si>
    <t>021-38675801</t>
    <phoneticPr fontId="1" type="noConversion"/>
  </si>
  <si>
    <t>matao014324@gtjas.com</t>
    <phoneticPr fontId="1" type="noConversion"/>
  </si>
  <si>
    <t>东兴期货</t>
    <phoneticPr fontId="1" type="noConversion"/>
  </si>
  <si>
    <t>事业七部经理</t>
    <phoneticPr fontId="1" type="noConversion"/>
  </si>
  <si>
    <t>8621-65458135</t>
    <phoneticPr fontId="1" type="noConversion"/>
  </si>
  <si>
    <t>minxiang@dxqh.net</t>
    <phoneticPr fontId="1" type="noConversion"/>
  </si>
  <si>
    <t>广州期货</t>
    <phoneticPr fontId="1" type="noConversion"/>
  </si>
  <si>
    <t>产品部经理</t>
    <phoneticPr fontId="1" type="noConversion"/>
  </si>
  <si>
    <t>021-51866700-8010</t>
    <phoneticPr fontId="1" type="noConversion"/>
  </si>
  <si>
    <t>1821220866@qq.com</t>
    <phoneticPr fontId="1" type="noConversion"/>
  </si>
  <si>
    <t>石恒哲</t>
    <phoneticPr fontId="1" type="noConversion"/>
  </si>
  <si>
    <t>8621-38650729</t>
    <phoneticPr fontId="1" type="noConversion"/>
  </si>
  <si>
    <t>hzshi@hftfund.com</t>
    <phoneticPr fontId="1" type="noConversion"/>
  </si>
  <si>
    <t>唐俊男</t>
    <phoneticPr fontId="1" type="noConversion"/>
  </si>
  <si>
    <t>靖旭投资</t>
    <phoneticPr fontId="1" type="noConversion"/>
  </si>
  <si>
    <t>906615625@qq.com</t>
    <phoneticPr fontId="1" type="noConversion"/>
  </si>
  <si>
    <t>万山峰</t>
    <phoneticPr fontId="1" type="noConversion"/>
  </si>
  <si>
    <t>010-60836512</t>
    <phoneticPr fontId="1" type="noConversion"/>
  </si>
  <si>
    <t>wanshanfeng@citics.com</t>
    <phoneticPr fontId="1" type="noConversion"/>
  </si>
  <si>
    <t>财富管理中心</t>
    <phoneticPr fontId="1" type="noConversion"/>
  </si>
  <si>
    <t>量化策略研究员</t>
    <phoneticPr fontId="1" type="noConversion"/>
  </si>
  <si>
    <t>王剑</t>
    <phoneticPr fontId="1" type="noConversion"/>
  </si>
  <si>
    <t>衍生品与量化投资部</t>
    <phoneticPr fontId="1" type="noConversion"/>
  </si>
  <si>
    <t>021-60350827</t>
    <phoneticPr fontId="1" type="noConversion"/>
  </si>
  <si>
    <t>wangjian@zsfund.com</t>
    <phoneticPr fontId="1" type="noConversion"/>
  </si>
  <si>
    <t>天天基金网</t>
    <phoneticPr fontId="1" type="noConversion"/>
  </si>
  <si>
    <t>金融产品专员</t>
    <phoneticPr fontId="1" type="noConversion"/>
  </si>
  <si>
    <t>021-54509988</t>
    <phoneticPr fontId="1" type="noConversion"/>
  </si>
  <si>
    <t>lufeng@eastmoney.com</t>
    <phoneticPr fontId="1" type="noConversion"/>
  </si>
  <si>
    <t>王生</t>
    <phoneticPr fontId="1" type="noConversion"/>
  </si>
  <si>
    <t>元普投资</t>
    <phoneticPr fontId="1" type="noConversion"/>
  </si>
  <si>
    <t>wshvictor@163.com</t>
    <phoneticPr fontId="1" type="noConversion"/>
  </si>
  <si>
    <t>肖蕾</t>
    <phoneticPr fontId="1" type="noConversion"/>
  </si>
  <si>
    <t>国洲金融</t>
    <phoneticPr fontId="1" type="noConversion"/>
  </si>
  <si>
    <t>信息服务</t>
    <phoneticPr fontId="1" type="noConversion"/>
  </si>
  <si>
    <t>东方汇经中心</t>
    <phoneticPr fontId="1" type="noConversion"/>
  </si>
  <si>
    <t>021-80238888</t>
    <phoneticPr fontId="1" type="noConversion"/>
  </si>
  <si>
    <t>晏建树</t>
    <phoneticPr fontId="1" type="noConversion"/>
  </si>
  <si>
    <t>021-68544259-8012</t>
    <phoneticPr fontId="1" type="noConversion"/>
  </si>
  <si>
    <t>yanjianshu@shangyafund.com</t>
    <phoneticPr fontId="1" type="noConversion"/>
  </si>
  <si>
    <t>021-68599809</t>
    <phoneticPr fontId="1" type="noConversion"/>
  </si>
  <si>
    <t>meerkat@163.com</t>
    <phoneticPr fontId="1" type="noConversion"/>
  </si>
  <si>
    <t>张韬</t>
    <phoneticPr fontId="1" type="noConversion"/>
  </si>
  <si>
    <t>咸和资管</t>
    <phoneticPr fontId="1" type="noConversion"/>
  </si>
  <si>
    <t>021-58649339</t>
    <phoneticPr fontId="1" type="noConversion"/>
  </si>
  <si>
    <t>armstrongzhang@163.com</t>
    <phoneticPr fontId="1" type="noConversion"/>
  </si>
  <si>
    <t>万吨资产</t>
    <phoneticPr fontId="1" type="noConversion"/>
  </si>
  <si>
    <t>zhangweishun@mtcapital.com</t>
    <phoneticPr fontId="1" type="noConversion"/>
  </si>
  <si>
    <t>张逸超</t>
    <phoneticPr fontId="1" type="noConversion"/>
  </si>
  <si>
    <t>湘财基金</t>
    <phoneticPr fontId="1" type="noConversion"/>
  </si>
  <si>
    <t>yichaozhang@126.com</t>
    <phoneticPr fontId="1" type="noConversion"/>
  </si>
  <si>
    <t>章海洋</t>
    <phoneticPr fontId="1" type="noConversion"/>
  </si>
  <si>
    <t>021-20333428</t>
    <phoneticPr fontId="1" type="noConversion"/>
  </si>
  <si>
    <t>zhanghaiy@longone.com.cn</t>
    <phoneticPr fontId="1" type="noConversion"/>
  </si>
  <si>
    <t>郑元庄</t>
    <phoneticPr fontId="1" type="noConversion"/>
  </si>
  <si>
    <t>久乘投资</t>
    <phoneticPr fontId="1" type="noConversion"/>
  </si>
  <si>
    <t>021-64858603</t>
    <phoneticPr fontId="1" type="noConversion"/>
  </si>
  <si>
    <t>zhengyuanzhuang@justwe.cn</t>
    <phoneticPr fontId="1" type="noConversion"/>
  </si>
  <si>
    <t>仲浩辰</t>
    <phoneticPr fontId="1" type="noConversion"/>
  </si>
  <si>
    <t>中银商务</t>
    <phoneticPr fontId="1" type="noConversion"/>
  </si>
  <si>
    <t>商户业务主任</t>
    <phoneticPr fontId="1" type="noConversion"/>
  </si>
  <si>
    <t>8621-61157973</t>
    <phoneticPr fontId="1" type="noConversion"/>
  </si>
  <si>
    <t>zhonghaochen@bocservices.com.cn</t>
    <phoneticPr fontId="1" type="noConversion"/>
  </si>
  <si>
    <t>023-67110992</t>
    <phoneticPr fontId="1" type="noConversion"/>
  </si>
  <si>
    <t>zhouji@live.cn</t>
    <phoneticPr fontId="1" type="noConversion"/>
  </si>
  <si>
    <t>朱磊</t>
    <phoneticPr fontId="1" type="noConversion"/>
  </si>
  <si>
    <t>杭州热联集团</t>
    <phoneticPr fontId="1" type="noConversion"/>
  </si>
  <si>
    <t>(86-571)87233960</t>
    <phoneticPr fontId="1" type="noConversion"/>
  </si>
  <si>
    <t>zhul@ciec.com</t>
    <phoneticPr fontId="1" type="noConversion"/>
  </si>
  <si>
    <t>祝炳超</t>
    <phoneticPr fontId="1" type="noConversion"/>
  </si>
  <si>
    <t>010-68726666-312</t>
    <phoneticPr fontId="1" type="noConversion"/>
  </si>
  <si>
    <t>zhubc@ncfund.com.cn</t>
    <phoneticPr fontId="1" type="noConversion"/>
  </si>
  <si>
    <t>北京市海淀区西三环北路11号海通时代商务中心C1座</t>
    <phoneticPr fontId="1" type="noConversion"/>
  </si>
  <si>
    <t>刘余华</t>
    <phoneticPr fontId="1" type="noConversion"/>
  </si>
  <si>
    <t>010-68726666-641</t>
    <phoneticPr fontId="1" type="noConversion"/>
  </si>
  <si>
    <t>liuyh@ncfund.com.cn</t>
    <phoneticPr fontId="1" type="noConversion"/>
  </si>
  <si>
    <t>路文韬</t>
    <phoneticPr fontId="1" type="noConversion"/>
  </si>
  <si>
    <t>010-68726666-602</t>
    <phoneticPr fontId="1" type="noConversion"/>
  </si>
  <si>
    <t>luwt@ncfund.com.cn</t>
    <phoneticPr fontId="1" type="noConversion"/>
  </si>
  <si>
    <t>刘硕</t>
    <phoneticPr fontId="1" type="noConversion"/>
  </si>
  <si>
    <t>民生加银基金</t>
    <phoneticPr fontId="1" type="noConversion"/>
  </si>
  <si>
    <t>010-68960049</t>
    <phoneticPr fontId="1" type="noConversion"/>
  </si>
  <si>
    <t>liushuo@msjyfund.com.cn</t>
    <phoneticPr fontId="1" type="noConversion"/>
  </si>
  <si>
    <t>北京市海淀区中关村南大街1号，友谊宾馆贵宾楼北侧1楼</t>
    <phoneticPr fontId="1" type="noConversion"/>
  </si>
  <si>
    <t>黄琦峰</t>
    <phoneticPr fontId="1" type="noConversion"/>
  </si>
  <si>
    <t>研究经理</t>
    <phoneticPr fontId="1" type="noConversion"/>
  </si>
  <si>
    <t>010-57697081</t>
    <phoneticPr fontId="1" type="noConversion"/>
  </si>
  <si>
    <t>huangqf09@taikanggamc.com.cn</t>
    <phoneticPr fontId="1" type="noConversion"/>
  </si>
  <si>
    <t>北京西城区复兴门内大街156号泰康人寿大厦10层</t>
    <phoneticPr fontId="1" type="noConversion"/>
  </si>
  <si>
    <t>魏溪</t>
    <phoneticPr fontId="1" type="noConversion"/>
  </si>
  <si>
    <t>010-57697210</t>
    <phoneticPr fontId="1" type="noConversion"/>
  </si>
  <si>
    <t>weixi@taikanggamc.com.cn</t>
    <phoneticPr fontId="1" type="noConversion"/>
  </si>
  <si>
    <t>王昊彦</t>
    <phoneticPr fontId="1" type="noConversion"/>
  </si>
  <si>
    <t>010-66295839</t>
    <phoneticPr fontId="1" type="noConversion"/>
  </si>
  <si>
    <t>wanghy@orient-fund.com</t>
    <phoneticPr fontId="1" type="noConversion"/>
  </si>
  <si>
    <t>北京市西城区锦什坊街28号</t>
    <phoneticPr fontId="1" type="noConversion"/>
  </si>
  <si>
    <t>王博川</t>
    <phoneticPr fontId="1" type="noConversion"/>
  </si>
  <si>
    <t>010-58573654</t>
    <phoneticPr fontId="1" type="noConversion"/>
  </si>
  <si>
    <t>wangbc@hsfund.com</t>
    <phoneticPr fontId="1" type="noConversion"/>
  </si>
  <si>
    <t>北京市西城区平安里西大街28号中海国际中心19层</t>
    <phoneticPr fontId="1" type="noConversion"/>
  </si>
  <si>
    <t>王亚菲</t>
    <phoneticPr fontId="1" type="noConversion"/>
  </si>
  <si>
    <t>010-58163026</t>
    <phoneticPr fontId="1" type="noConversion"/>
  </si>
  <si>
    <t>wangyf@yhfund.com.cn</t>
    <phoneticPr fontId="1" type="noConversion"/>
  </si>
  <si>
    <t>北京市东城区东长安街1号东方广场C2办公楼15层</t>
    <phoneticPr fontId="1" type="noConversion"/>
  </si>
  <si>
    <t>吴昕</t>
    <phoneticPr fontId="1" type="noConversion"/>
  </si>
  <si>
    <t>经理级</t>
    <phoneticPr fontId="1" type="noConversion"/>
  </si>
  <si>
    <t>010-66585067</t>
    <phoneticPr fontId="1" type="noConversion"/>
  </si>
  <si>
    <t>wu.xin@icbccs,com.cn</t>
    <phoneticPr fontId="1" type="noConversion"/>
  </si>
  <si>
    <t>北京市西城区金融大街5号新盛大厦A座7楼</t>
    <phoneticPr fontId="1" type="noConversion"/>
  </si>
  <si>
    <t>杨怡然</t>
    <phoneticPr fontId="1" type="noConversion"/>
  </si>
  <si>
    <t>010-66583429</t>
    <phoneticPr fontId="1" type="noConversion"/>
  </si>
  <si>
    <t>yang.yiran@icbccs,com.cn</t>
    <phoneticPr fontId="1" type="noConversion"/>
  </si>
  <si>
    <t>刘芮睿</t>
    <phoneticPr fontId="1" type="noConversion"/>
  </si>
  <si>
    <t>liu.ruirui@icbccs,com.cn</t>
    <phoneticPr fontId="1" type="noConversion"/>
  </si>
  <si>
    <t>高狄</t>
    <phoneticPr fontId="1" type="noConversion"/>
  </si>
  <si>
    <t>010-66583348</t>
    <phoneticPr fontId="1" type="noConversion"/>
  </si>
  <si>
    <t>gao.di@icbccs,com.cn</t>
    <phoneticPr fontId="1" type="noConversion"/>
  </si>
  <si>
    <t>张岗</t>
    <phoneticPr fontId="1" type="noConversion"/>
  </si>
  <si>
    <t>010-68960066</t>
    <phoneticPr fontId="1" type="noConversion"/>
  </si>
  <si>
    <t>zhanggang@msjyfund.com.cn</t>
    <phoneticPr fontId="1" type="noConversion"/>
  </si>
  <si>
    <t>010-88566551</t>
    <phoneticPr fontId="1" type="noConversion"/>
  </si>
  <si>
    <t>sunwei@msjyfund.com.cn</t>
    <phoneticPr fontId="1" type="noConversion"/>
  </si>
  <si>
    <t>周一</t>
    <phoneticPr fontId="4" type="noConversion"/>
  </si>
  <si>
    <t>路演</t>
    <phoneticPr fontId="4" type="noConversion"/>
  </si>
  <si>
    <t>宝盈基金</t>
    <phoneticPr fontId="4" type="noConversion"/>
  </si>
  <si>
    <t>量化投资部</t>
    <phoneticPr fontId="4" type="noConversion"/>
  </si>
  <si>
    <t>陈奕、刘胜利、邓越</t>
    <phoneticPr fontId="4" type="noConversion"/>
  </si>
  <si>
    <t>张霁</t>
    <phoneticPr fontId="4" type="noConversion"/>
  </si>
  <si>
    <t>事件驱动策略、微信选股、风险管理工具</t>
    <phoneticPr fontId="4" type="noConversion"/>
  </si>
  <si>
    <t>郭骁已经管产品了</t>
    <phoneticPr fontId="4" type="noConversion"/>
  </si>
  <si>
    <t>景顺长城</t>
    <phoneticPr fontId="4" type="noConversion"/>
  </si>
  <si>
    <t>量化投资部</t>
    <phoneticPr fontId="4" type="noConversion"/>
  </si>
  <si>
    <t>刘胜利、邓越</t>
    <phoneticPr fontId="4" type="noConversion"/>
  </si>
  <si>
    <t>周一</t>
    <phoneticPr fontId="4" type="noConversion"/>
  </si>
  <si>
    <t>招商资管</t>
    <phoneticPr fontId="4" type="noConversion"/>
  </si>
  <si>
    <t>量化投资部</t>
    <phoneticPr fontId="4" type="noConversion"/>
  </si>
  <si>
    <t>陈奕</t>
    <phoneticPr fontId="4" type="noConversion"/>
  </si>
  <si>
    <t>易海波</t>
    <phoneticPr fontId="4" type="noConversion"/>
  </si>
  <si>
    <t>周二</t>
    <phoneticPr fontId="4" type="noConversion"/>
  </si>
  <si>
    <t>路演</t>
    <phoneticPr fontId="4" type="noConversion"/>
  </si>
  <si>
    <t>融通基金</t>
    <phoneticPr fontId="4" type="noConversion"/>
  </si>
  <si>
    <t>陈奕、刘胜利、邓越</t>
    <phoneticPr fontId="4" type="noConversion"/>
  </si>
  <si>
    <t>李勇</t>
    <phoneticPr fontId="4" type="noConversion"/>
  </si>
  <si>
    <t>博时基金</t>
    <phoneticPr fontId="4" type="noConversion"/>
  </si>
  <si>
    <t>量化投资部</t>
    <phoneticPr fontId="4" type="noConversion"/>
  </si>
  <si>
    <t>黄瑞庆、林景艺</t>
    <phoneticPr fontId="4" type="noConversion"/>
  </si>
  <si>
    <t>路演</t>
    <phoneticPr fontId="4" type="noConversion"/>
  </si>
  <si>
    <t>大成基金</t>
    <phoneticPr fontId="4" type="noConversion"/>
  </si>
  <si>
    <t>厚生资产</t>
    <phoneticPr fontId="4" type="noConversion"/>
  </si>
  <si>
    <t>广深</t>
    <phoneticPr fontId="4" type="noConversion"/>
  </si>
  <si>
    <t>周三</t>
    <phoneticPr fontId="4" type="noConversion"/>
  </si>
  <si>
    <t>创金合信</t>
    <phoneticPr fontId="4" type="noConversion"/>
  </si>
  <si>
    <t>量化投资部</t>
    <phoneticPr fontId="4" type="noConversion"/>
  </si>
  <si>
    <t>广深</t>
    <phoneticPr fontId="4" type="noConversion"/>
  </si>
  <si>
    <t>广深</t>
    <phoneticPr fontId="4" type="noConversion"/>
  </si>
  <si>
    <t>周三</t>
    <phoneticPr fontId="4" type="noConversion"/>
  </si>
  <si>
    <t>路演</t>
    <phoneticPr fontId="4" type="noConversion"/>
  </si>
  <si>
    <t>招商基金</t>
    <phoneticPr fontId="4" type="noConversion"/>
  </si>
  <si>
    <t>量化投资部</t>
    <phoneticPr fontId="4" type="noConversion"/>
  </si>
  <si>
    <t>陈奕</t>
    <phoneticPr fontId="4" type="noConversion"/>
  </si>
  <si>
    <t>吴武泽、王平</t>
    <phoneticPr fontId="4" type="noConversion"/>
  </si>
  <si>
    <t>鹏华基金</t>
    <phoneticPr fontId="4" type="noConversion"/>
  </si>
  <si>
    <t>刘胜利、邓越</t>
    <phoneticPr fontId="4" type="noConversion"/>
  </si>
  <si>
    <t>周三</t>
    <phoneticPr fontId="4" type="noConversion"/>
  </si>
  <si>
    <t>博时基金</t>
    <phoneticPr fontId="4" type="noConversion"/>
  </si>
  <si>
    <t>指数部</t>
    <phoneticPr fontId="4" type="noConversion"/>
  </si>
  <si>
    <t>刘胜利、邓越</t>
    <phoneticPr fontId="4" type="noConversion"/>
  </si>
  <si>
    <t>路演</t>
    <phoneticPr fontId="4" type="noConversion"/>
  </si>
  <si>
    <t>大摩华鑫</t>
    <phoneticPr fontId="4" type="noConversion"/>
  </si>
  <si>
    <t>长城基金</t>
    <phoneticPr fontId="4" type="noConversion"/>
  </si>
  <si>
    <t>量化投资部</t>
    <phoneticPr fontId="4" type="noConversion"/>
  </si>
  <si>
    <t>刘同、顾世勇</t>
    <phoneticPr fontId="4" type="noConversion"/>
  </si>
  <si>
    <t>华润元大</t>
    <phoneticPr fontId="4" type="noConversion"/>
  </si>
  <si>
    <t>国投瑞银</t>
    <phoneticPr fontId="4" type="noConversion"/>
  </si>
  <si>
    <t>陈奕、刘胜利</t>
    <phoneticPr fontId="4" type="noConversion"/>
  </si>
  <si>
    <t>平安大华</t>
    <phoneticPr fontId="4" type="noConversion"/>
  </si>
  <si>
    <t>邓越</t>
    <phoneticPr fontId="4" type="noConversion"/>
  </si>
  <si>
    <t>李黄海</t>
    <phoneticPr fontId="4" type="noConversion"/>
  </si>
  <si>
    <t>周四</t>
    <phoneticPr fontId="4" type="noConversion"/>
  </si>
  <si>
    <t>路演</t>
    <phoneticPr fontId="4" type="noConversion"/>
  </si>
  <si>
    <t>广州证券</t>
    <phoneticPr fontId="4" type="noConversion"/>
  </si>
  <si>
    <t>量化投资部</t>
    <phoneticPr fontId="4" type="noConversion"/>
  </si>
  <si>
    <t>广深</t>
    <phoneticPr fontId="4" type="noConversion"/>
  </si>
  <si>
    <t>林穗林</t>
    <phoneticPr fontId="4" type="noConversion"/>
  </si>
  <si>
    <t>周五</t>
    <phoneticPr fontId="4" type="noConversion"/>
  </si>
  <si>
    <t>金鹰基金</t>
    <phoneticPr fontId="4" type="noConversion"/>
  </si>
  <si>
    <t>刘胜利、邓越</t>
    <phoneticPr fontId="4" type="noConversion"/>
  </si>
  <si>
    <t>周五</t>
    <phoneticPr fontId="4" type="noConversion"/>
  </si>
  <si>
    <t>广发资管</t>
    <phoneticPr fontId="4" type="noConversion"/>
  </si>
  <si>
    <t>广发基金</t>
    <phoneticPr fontId="4" type="noConversion"/>
  </si>
  <si>
    <t>刘汉、钟伟</t>
    <phoneticPr fontId="4" type="noConversion"/>
  </si>
  <si>
    <t>南方基金</t>
    <phoneticPr fontId="4" type="noConversion"/>
  </si>
  <si>
    <t>同创伟业</t>
    <phoneticPr fontId="4" type="noConversion"/>
  </si>
  <si>
    <t>胡敬华、洪进锦</t>
    <phoneticPr fontId="4" type="noConversion"/>
  </si>
  <si>
    <t>蒋旭东、邹立虎</t>
    <phoneticPr fontId="4" type="noConversion"/>
  </si>
  <si>
    <t>刘治平、张江迪</t>
    <phoneticPr fontId="4" type="noConversion"/>
  </si>
  <si>
    <t>王晓东、杨台山、刘淼</t>
    <phoneticPr fontId="4" type="noConversion"/>
  </si>
  <si>
    <t>高开宇、青伶俐</t>
    <phoneticPr fontId="4" type="noConversion"/>
  </si>
  <si>
    <t>蒋宇泽、赵勇</t>
    <phoneticPr fontId="4" type="noConversion"/>
  </si>
  <si>
    <t>周二</t>
    <phoneticPr fontId="4" type="noConversion"/>
  </si>
  <si>
    <t>路演</t>
    <phoneticPr fontId="4" type="noConversion"/>
  </si>
  <si>
    <t>前海人寿</t>
    <phoneticPr fontId="4" type="noConversion"/>
  </si>
  <si>
    <t>姚宝玺、林宁</t>
    <phoneticPr fontId="4" type="noConversion"/>
  </si>
  <si>
    <t>路演</t>
    <phoneticPr fontId="4" type="noConversion"/>
  </si>
  <si>
    <t>盈峰资本</t>
    <phoneticPr fontId="4" type="noConversion"/>
  </si>
  <si>
    <t>量化投资部</t>
    <phoneticPr fontId="4" type="noConversion"/>
  </si>
  <si>
    <t>张志峰、曹光亮</t>
    <phoneticPr fontId="4" type="noConversion"/>
  </si>
  <si>
    <t>周二</t>
    <phoneticPr fontId="4" type="noConversion"/>
  </si>
  <si>
    <t>恒泰证券</t>
    <phoneticPr fontId="4" type="noConversion"/>
  </si>
  <si>
    <t>证券投资部</t>
    <phoneticPr fontId="4" type="noConversion"/>
  </si>
  <si>
    <t>广深</t>
    <phoneticPr fontId="4" type="noConversion"/>
  </si>
  <si>
    <t>蒋小明、王冰、胡三明</t>
    <phoneticPr fontId="4" type="noConversion"/>
  </si>
  <si>
    <t>周三</t>
    <phoneticPr fontId="4" type="noConversion"/>
  </si>
  <si>
    <t>翼虎投资</t>
    <phoneticPr fontId="4" type="noConversion"/>
  </si>
  <si>
    <t>量化投资部</t>
    <phoneticPr fontId="4" type="noConversion"/>
  </si>
  <si>
    <t>陈奕</t>
    <phoneticPr fontId="4" type="noConversion"/>
  </si>
  <si>
    <t>余玥</t>
    <phoneticPr fontId="4" type="noConversion"/>
  </si>
  <si>
    <t>胡三明</t>
  </si>
  <si>
    <t>恒泰证券</t>
    <phoneticPr fontId="1" type="noConversion"/>
  </si>
  <si>
    <t>证券</t>
    <phoneticPr fontId="1" type="noConversion"/>
  </si>
  <si>
    <t>深圳</t>
    <phoneticPr fontId="1" type="noConversion"/>
  </si>
  <si>
    <t>投资总监</t>
    <phoneticPr fontId="1" type="noConversion"/>
  </si>
  <si>
    <t>0755-83700060</t>
    <phoneticPr fontId="1" type="noConversion"/>
  </si>
  <si>
    <t>husanming@cnht.com.cn</t>
    <phoneticPr fontId="1" type="noConversion"/>
  </si>
  <si>
    <t>陈奕、刘胜利、邓越</t>
    <phoneticPr fontId="4" type="noConversion"/>
  </si>
  <si>
    <t>行业配置、自媒体选股、股权质押</t>
    <phoneticPr fontId="4" type="noConversion"/>
  </si>
  <si>
    <t>研究部、专户、量化投资部</t>
    <phoneticPr fontId="40" type="noConversion"/>
  </si>
  <si>
    <t>潘海宁、罗浩、黄俊、霍竞春、叶欣、林乐峰、陈乐、骆帅</t>
    <phoneticPr fontId="40" type="noConversion"/>
  </si>
  <si>
    <t>陈奕、刘胜利、邓越</t>
    <phoneticPr fontId="40" type="noConversion"/>
  </si>
  <si>
    <t>覃川桃、邓越</t>
    <phoneticPr fontId="4" type="noConversion"/>
  </si>
  <si>
    <t>研究部</t>
    <phoneticPr fontId="4" type="noConversion"/>
  </si>
  <si>
    <t>衍生品部</t>
    <phoneticPr fontId="4" type="noConversion"/>
  </si>
  <si>
    <t>权益投资部</t>
    <phoneticPr fontId="4" type="noConversion"/>
  </si>
  <si>
    <t>投资研究部</t>
    <phoneticPr fontId="4" type="noConversion"/>
  </si>
  <si>
    <t>资产管理部</t>
    <phoneticPr fontId="4" type="noConversion"/>
  </si>
  <si>
    <t>董事总经理</t>
    <phoneticPr fontId="4" type="noConversion"/>
  </si>
  <si>
    <t>邵健</t>
    <phoneticPr fontId="4" type="noConversion"/>
  </si>
  <si>
    <t>沙川、王帅、徐英楠、陈桓、李楠</t>
    <phoneticPr fontId="4" type="noConversion"/>
  </si>
  <si>
    <t>行业轮动在50、500中的实现</t>
    <phoneticPr fontId="4" type="noConversion"/>
  </si>
  <si>
    <t>定增破发策略构造投资组合</t>
    <phoneticPr fontId="4" type="noConversion"/>
  </si>
  <si>
    <t>课题委托及下一步测试</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</si>
</sst>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76" formatCode="yyyy\-mm\-dd"/>
    <numFmt numFmtId="177" formatCode="0_);[Red]\(0\)"/>
    <numFmt numFmtId="178" formatCode="0_ "/>
    <numFmt numFmtId="179" formatCode="#,##0.0000"/>
    <numFmt numFmtId="180" formatCode="0;0;&quot;&quot;"/>
    <numFmt numFmtId="181" formatCode="hh:mm"/>
    <numFmt numFmtId="182" formatCode="0\ ;\-0\ ;&quot;&quot;\ "/>
    <numFmt numFmtId="183" formatCode="0.0_ "/>
    <numFmt numFmtId="184" formatCode="[$-804]aaa;@"/>
    <numFmt numFmtId="185" formatCode="yyyy/mm/dd"/>
  </numFmts>
  <fonts count="43" x14ac:knownFonts="1">
    <font>
      <sz val="12"/>
      <color theme="1"/>
      <name val="华文细黑"/>
      <family val="2"/>
      <charset val="134"/>
    </font>
    <font>
      <sz val="9"/>
      <name val="华文细黑"/>
      <family val="2"/>
      <charset val="134"/>
    </font>
    <font>
      <sz val="12"/>
      <name val="华文细黑"/>
      <family val="3"/>
      <charset val="134"/>
    </font>
    <font>
      <u/>
      <sz val="12"/>
      <color theme="10"/>
      <name val="华文细黑"/>
      <family val="3"/>
      <charset val="134"/>
    </font>
    <font>
      <sz val="9"/>
      <name val="宋体"/>
      <family val="3"/>
      <charset val="134"/>
    </font>
    <font>
      <sz val="12"/>
      <color rgb="FF3333FF"/>
      <name val="华文细黑"/>
      <family val="3"/>
      <charset val="134"/>
    </font>
    <font>
      <b/>
      <sz val="12"/>
      <color theme="0"/>
      <name val="华文细黑"/>
      <family val="2"/>
      <charset val="134"/>
    </font>
    <font>
      <sz val="12"/>
      <color theme="0"/>
      <name val="华文细黑"/>
      <family val="2"/>
      <charset val="134"/>
    </font>
    <font>
      <sz val="9"/>
      <name val="宋体"/>
      <family val="2"/>
      <charset val="134"/>
      <scheme val="minor"/>
    </font>
    <font>
      <b/>
      <sz val="12"/>
      <color theme="0"/>
      <name val="华文细黑"/>
      <family val="3"/>
      <charset val="134"/>
    </font>
    <font>
      <sz val="12"/>
      <color theme="1"/>
      <name val="华文细黑"/>
      <family val="3"/>
      <charset val="134"/>
    </font>
    <font>
      <sz val="12"/>
      <color theme="0"/>
      <name val="华文细黑"/>
      <family val="3"/>
      <charset val="134"/>
    </font>
    <font>
      <sz val="9"/>
      <name val="Arial"/>
      <family val="2"/>
    </font>
    <font>
      <sz val="12"/>
      <name val="华文细黑"/>
      <family val="2"/>
      <charset val="134"/>
    </font>
    <font>
      <sz val="12"/>
      <color rgb="FF000000"/>
      <name val="华文细黑"/>
      <family val="3"/>
      <charset val="134"/>
    </font>
    <font>
      <sz val="12"/>
      <color theme="1"/>
      <name val="Arial"/>
      <family val="2"/>
    </font>
    <font>
      <sz val="12"/>
      <name val="华文细黑"/>
      <family val="3"/>
      <charset val="134"/>
    </font>
    <font>
      <sz val="12"/>
      <name val="华文细黑"/>
      <family val="3"/>
      <charset val="134"/>
    </font>
    <font>
      <sz val="12"/>
      <name val="华文细黑"/>
      <family val="3"/>
      <charset val="134"/>
    </font>
    <font>
      <sz val="12"/>
      <name val="华文细黑"/>
      <family val="3"/>
      <charset val="134"/>
    </font>
    <font>
      <sz val="12"/>
      <color rgb="FFFF0000"/>
      <name val="华文细黑"/>
      <family val="2"/>
      <charset val="134"/>
    </font>
    <font>
      <sz val="12"/>
      <name val="华文细黑"/>
      <family val="3"/>
      <charset val="134"/>
    </font>
    <font>
      <sz val="12"/>
      <name val="华文细黑"/>
      <family val="3"/>
      <charset val="134"/>
    </font>
    <font>
      <b/>
      <sz val="12"/>
      <color rgb="FFFF0000"/>
      <name val="华文细黑"/>
      <family val="3"/>
      <charset val="134"/>
    </font>
    <font>
      <sz val="12"/>
      <name val="华文细黑"/>
      <family val="3"/>
      <charset val="134"/>
    </font>
    <font>
      <sz val="12"/>
      <name val="华文细黑"/>
      <family val="3"/>
      <charset val="134"/>
    </font>
    <font>
      <sz val="12"/>
      <name val="华文细黑"/>
      <family val="3"/>
      <charset val="134"/>
    </font>
    <font>
      <sz val="12"/>
      <name val="华文细黑"/>
      <family val="3"/>
      <charset val="134"/>
    </font>
    <font>
      <sz val="12"/>
      <name val="华文细黑"/>
      <family val="3"/>
      <charset val="134"/>
    </font>
    <font>
      <sz val="12"/>
      <name val="华文细黑"/>
      <family val="3"/>
      <charset val="134"/>
    </font>
    <font>
      <sz val="9"/>
      <name val="宋体"/>
      <family val="3"/>
      <charset val="134"/>
      <scheme val="minor"/>
    </font>
    <font>
      <sz val="10"/>
      <name val="Arial"/>
      <family val="2"/>
    </font>
    <font>
      <b/>
      <sz val="12"/>
      <color theme="0"/>
      <name val="Arial"/>
      <family val="2"/>
    </font>
    <font>
      <sz val="12"/>
      <name val="华文细黑"/>
      <family val="3"/>
      <charset val="134"/>
    </font>
    <font>
      <sz val="10.5"/>
      <color theme="1"/>
      <name val="Calibri"/>
      <family val="2"/>
    </font>
    <font>
      <sz val="12"/>
      <color rgb="FFCC0000"/>
      <name val="华文细黑"/>
      <family val="3"/>
      <charset val="134"/>
    </font>
    <font>
      <u/>
      <sz val="12"/>
      <color rgb="FF3333FF"/>
      <name val="华文细黑"/>
      <family val="2"/>
      <charset val="134"/>
    </font>
    <font>
      <sz val="10"/>
      <color rgb="FF000000"/>
      <name val="宋体"/>
      <family val="3"/>
      <charset val="134"/>
    </font>
    <font>
      <sz val="10"/>
      <color rgb="FF000000"/>
      <name val="Calibri"/>
      <family val="2"/>
    </font>
    <font>
      <u/>
      <sz val="12"/>
      <color rgb="FF3333FF"/>
      <name val="华文细黑"/>
      <family val="3"/>
      <charset val="134"/>
    </font>
    <font>
      <sz val="9"/>
      <name val="华文细黑"/>
      <family val="3"/>
      <charset val="134"/>
    </font>
    <font>
      <sz val="12"/>
      <name val="宋体"/>
      <family val="3"/>
      <charset val="134"/>
    </font>
    <font>
      <sz val="12"/>
      <color indexed="8"/>
      <name val="华文细黑"/>
      <family val="3"/>
      <charset val="134"/>
    </font>
  </fonts>
  <fills count="6">
    <fill>
      <patternFill patternType="none"/>
    </fill>
    <fill>
      <patternFill patternType="gray125"/>
    </fill>
    <fill>
      <patternFill patternType="solid">
        <fgColor rgb="FF0070C0"/>
        <bgColor theme="8"/>
      </patternFill>
    </fill>
    <fill>
      <patternFill patternType="solid">
        <fgColor rgb="FF0070C0"/>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28">
    <border>
      <left/>
      <right/>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ck">
        <color rgb="FFFF0000"/>
      </left>
      <right/>
      <top/>
      <bottom style="thin">
        <color theme="0"/>
      </bottom>
      <diagonal/>
    </border>
    <border>
      <left/>
      <right style="thick">
        <color rgb="FF0070C0"/>
      </right>
      <top/>
      <bottom/>
      <diagonal/>
    </border>
    <border>
      <left style="thick">
        <color rgb="FF0070C0"/>
      </left>
      <right/>
      <top/>
      <bottom/>
      <diagonal/>
    </border>
    <border>
      <left style="thick">
        <color theme="0"/>
      </left>
      <right/>
      <top/>
      <bottom style="thin">
        <color theme="0"/>
      </bottom>
      <diagonal/>
    </border>
    <border>
      <left/>
      <right style="thick">
        <color theme="0"/>
      </right>
      <top/>
      <bottom style="thin">
        <color theme="0"/>
      </bottom>
      <diagonal/>
    </border>
    <border>
      <left style="thick">
        <color theme="0"/>
      </left>
      <right/>
      <top/>
      <bottom/>
      <diagonal/>
    </border>
    <border>
      <left/>
      <right style="thick">
        <color theme="0"/>
      </right>
      <top/>
      <bottom/>
      <diagonal/>
    </border>
    <border>
      <left/>
      <right/>
      <top style="thin">
        <color theme="0"/>
      </top>
      <bottom/>
      <diagonal/>
    </border>
    <border>
      <left/>
      <right style="thick">
        <color rgb="FFFF0000"/>
      </right>
      <top/>
      <bottom/>
      <diagonal/>
    </border>
    <border>
      <left style="thick">
        <color theme="0"/>
      </left>
      <right/>
      <top style="thin">
        <color theme="0"/>
      </top>
      <bottom/>
      <diagonal/>
    </border>
    <border>
      <left/>
      <right style="thin">
        <color theme="0"/>
      </right>
      <top/>
      <bottom style="thick">
        <color theme="0"/>
      </bottom>
      <diagonal/>
    </border>
    <border>
      <left style="thin">
        <color theme="0"/>
      </left>
      <right style="thin">
        <color theme="0"/>
      </right>
      <top/>
      <bottom style="thick">
        <color theme="0"/>
      </bottom>
      <diagonal/>
    </border>
    <border>
      <left style="thin">
        <color theme="0"/>
      </left>
      <right/>
      <top/>
      <bottom style="thick">
        <color theme="0"/>
      </bottom>
      <diagonal/>
    </border>
    <border>
      <left style="thin">
        <color theme="0"/>
      </left>
      <right/>
      <top/>
      <bottom/>
      <diagonal/>
    </border>
    <border>
      <left/>
      <right/>
      <top/>
      <bottom style="thick">
        <color theme="0"/>
      </bottom>
      <diagonal/>
    </border>
    <border>
      <left/>
      <right style="thin">
        <color theme="0"/>
      </right>
      <top/>
      <bottom/>
      <diagonal/>
    </border>
    <border>
      <left style="thin">
        <color theme="0"/>
      </left>
      <right style="thin">
        <color theme="0"/>
      </right>
      <top/>
      <bottom/>
      <diagonal/>
    </border>
    <border>
      <left/>
      <right style="thick">
        <color rgb="FFFF0000"/>
      </right>
      <top/>
      <bottom style="thin">
        <color theme="0"/>
      </bottom>
      <diagonal/>
    </border>
    <border>
      <left style="thin">
        <color theme="0"/>
      </left>
      <right style="thick">
        <color theme="0"/>
      </right>
      <top style="thin">
        <color theme="0"/>
      </top>
      <bottom/>
      <diagonal/>
    </border>
    <border>
      <left style="thick">
        <color theme="0"/>
      </left>
      <right style="thin">
        <color theme="0"/>
      </right>
      <top/>
      <bottom style="thick">
        <color theme="0"/>
      </bottom>
      <diagonal/>
    </border>
    <border>
      <left style="thin">
        <color theme="0"/>
      </left>
      <right style="thick">
        <color rgb="FF0070C0"/>
      </right>
      <top style="thin">
        <color theme="0"/>
      </top>
      <bottom style="thin">
        <color theme="0"/>
      </bottom>
      <diagonal/>
    </border>
    <border>
      <left style="thin">
        <color theme="0"/>
      </left>
      <right style="thin">
        <color theme="0"/>
      </right>
      <top style="thin">
        <color theme="0"/>
      </top>
      <bottom style="thin">
        <color theme="0"/>
      </bottom>
      <diagonal/>
    </border>
    <border>
      <left style="thick">
        <color rgb="FF0070C0"/>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5">
    <xf numFmtId="184" fontId="0" fillId="0" borderId="0">
      <alignment vertical="center"/>
    </xf>
    <xf numFmtId="184" fontId="3" fillId="0" borderId="0" applyNumberFormat="0" applyFill="0" applyBorder="0" applyAlignment="0" applyProtection="0">
      <alignment vertical="top"/>
      <protection locked="0"/>
    </xf>
    <xf numFmtId="184" fontId="12" fillId="0" borderId="0"/>
    <xf numFmtId="184" fontId="31" fillId="0" borderId="0"/>
    <xf numFmtId="0" fontId="41" fillId="0" borderId="0">
      <alignment vertical="center"/>
    </xf>
  </cellStyleXfs>
  <cellXfs count="413">
    <xf numFmtId="184" fontId="0" fillId="0" borderId="0" xfId="0">
      <alignment vertical="center"/>
    </xf>
    <xf numFmtId="184" fontId="0" fillId="0" borderId="0" xfId="0" applyBorder="1">
      <alignment vertical="center"/>
    </xf>
    <xf numFmtId="176" fontId="0" fillId="0" borderId="0" xfId="0" applyNumberFormat="1" applyAlignment="1">
      <alignment horizontal="center" vertical="center"/>
    </xf>
    <xf numFmtId="176" fontId="0" fillId="0" borderId="0" xfId="0" applyNumberFormat="1" applyBorder="1" applyAlignment="1">
      <alignment horizontal="center" vertical="center"/>
    </xf>
    <xf numFmtId="177" fontId="0" fillId="0" borderId="0" xfId="0" applyNumberFormat="1">
      <alignment vertical="center"/>
    </xf>
    <xf numFmtId="184" fontId="0" fillId="0" borderId="0" xfId="0" applyAlignment="1">
      <alignment horizontal="center" vertical="center"/>
    </xf>
    <xf numFmtId="184" fontId="0" fillId="0" borderId="0" xfId="0">
      <alignment vertical="center"/>
    </xf>
    <xf numFmtId="177" fontId="0" fillId="0" borderId="0" xfId="0" applyNumberFormat="1" applyBorder="1">
      <alignment vertical="center"/>
    </xf>
    <xf numFmtId="184" fontId="0" fillId="3" borderId="0" xfId="0" applyFill="1" applyAlignment="1">
      <alignment horizontal="center" vertical="center"/>
    </xf>
    <xf numFmtId="184" fontId="9" fillId="0" borderId="0" xfId="0" applyFont="1">
      <alignment vertical="center"/>
    </xf>
    <xf numFmtId="176" fontId="0" fillId="3" borderId="0" xfId="0" applyNumberFormat="1" applyFill="1" applyAlignment="1">
      <alignment horizontal="center" vertical="center"/>
    </xf>
    <xf numFmtId="184" fontId="10" fillId="0" borderId="0" xfId="0" applyFont="1" applyAlignment="1">
      <alignment vertical="center"/>
    </xf>
    <xf numFmtId="184" fontId="0" fillId="0" borderId="0" xfId="0" applyNumberFormat="1" applyAlignment="1">
      <alignment horizontal="center" vertical="center"/>
    </xf>
    <xf numFmtId="178" fontId="0" fillId="0" borderId="0" xfId="0" applyNumberFormat="1">
      <alignment vertical="center"/>
    </xf>
    <xf numFmtId="184" fontId="0" fillId="0" borderId="0" xfId="0" applyAlignment="1">
      <alignment horizontal="center" vertical="center"/>
    </xf>
    <xf numFmtId="176" fontId="10" fillId="0" borderId="0" xfId="0" applyNumberFormat="1" applyFont="1" applyAlignment="1">
      <alignment horizontal="center" vertical="center"/>
    </xf>
    <xf numFmtId="184" fontId="0" fillId="0" borderId="0" xfId="0" applyAlignment="1">
      <alignment horizontal="center" vertical="center"/>
    </xf>
    <xf numFmtId="4" fontId="0" fillId="0" borderId="0" xfId="0" applyNumberFormat="1" applyAlignment="1">
      <alignment horizontal="center" vertical="center"/>
    </xf>
    <xf numFmtId="179" fontId="0" fillId="0" borderId="0" xfId="0" applyNumberFormat="1" applyAlignment="1">
      <alignment horizontal="center" vertical="center"/>
    </xf>
    <xf numFmtId="184" fontId="0" fillId="0" borderId="0" xfId="0" quotePrefix="1" applyNumberFormat="1" applyAlignment="1">
      <alignment vertical="top"/>
    </xf>
    <xf numFmtId="4" fontId="0" fillId="0" borderId="0" xfId="0" applyNumberFormat="1" applyAlignment="1">
      <alignment vertical="top"/>
    </xf>
    <xf numFmtId="179" fontId="0" fillId="0" borderId="0" xfId="0" applyNumberFormat="1" applyAlignment="1">
      <alignment vertical="top"/>
    </xf>
    <xf numFmtId="184" fontId="0" fillId="0" borderId="0" xfId="0" applyNumberFormat="1" applyAlignment="1">
      <alignment horizontal="center" vertical="center"/>
    </xf>
    <xf numFmtId="184" fontId="0" fillId="0" borderId="0" xfId="0" applyNumberFormat="1">
      <alignment vertical="center"/>
    </xf>
    <xf numFmtId="184" fontId="20" fillId="0" borderId="0" xfId="0" applyFont="1">
      <alignment vertical="center"/>
    </xf>
    <xf numFmtId="180" fontId="23" fillId="0" borderId="0" xfId="0" applyNumberFormat="1" applyFont="1" applyAlignment="1">
      <alignment horizontal="center" vertical="center"/>
    </xf>
    <xf numFmtId="180" fontId="23" fillId="0" borderId="0" xfId="0" applyNumberFormat="1" applyFont="1" applyBorder="1" applyAlignment="1">
      <alignment horizontal="center" vertical="center"/>
    </xf>
    <xf numFmtId="182" fontId="2" fillId="0" borderId="0" xfId="0" applyNumberFormat="1" applyFont="1" applyBorder="1">
      <alignment vertical="center"/>
    </xf>
    <xf numFmtId="182" fontId="2" fillId="0" borderId="0" xfId="0" applyNumberFormat="1" applyFont="1">
      <alignment vertical="center"/>
    </xf>
    <xf numFmtId="177" fontId="7" fillId="3" borderId="0" xfId="0" applyNumberFormat="1" applyFont="1" applyFill="1" applyBorder="1" applyAlignment="1">
      <alignment horizontal="left" vertical="center"/>
    </xf>
    <xf numFmtId="182" fontId="11" fillId="3" borderId="0" xfId="0" applyNumberFormat="1" applyFont="1" applyFill="1" applyBorder="1" applyAlignment="1">
      <alignment horizontal="right" vertical="center"/>
    </xf>
    <xf numFmtId="181" fontId="10" fillId="0" borderId="0" xfId="0" applyNumberFormat="1" applyFont="1" applyAlignment="1">
      <alignment horizontal="center" vertical="center"/>
    </xf>
    <xf numFmtId="181" fontId="10" fillId="0" borderId="0" xfId="0" applyNumberFormat="1" applyFont="1" applyAlignment="1">
      <alignment vertical="center"/>
    </xf>
    <xf numFmtId="184" fontId="10" fillId="0" borderId="0" xfId="0" applyFont="1" applyFill="1" applyAlignment="1">
      <alignment horizontal="left" vertical="center"/>
    </xf>
    <xf numFmtId="184" fontId="2" fillId="0" borderId="0" xfId="0" applyFont="1" applyAlignment="1">
      <alignment vertical="center"/>
    </xf>
    <xf numFmtId="184" fontId="9" fillId="3" borderId="17" xfId="0" applyFont="1" applyFill="1" applyBorder="1" applyAlignment="1" applyProtection="1">
      <alignment horizontal="center" vertical="center"/>
      <protection hidden="1"/>
    </xf>
    <xf numFmtId="184" fontId="10" fillId="0" borderId="0" xfId="0" applyFont="1" applyAlignment="1" applyProtection="1">
      <alignment vertical="center"/>
      <protection hidden="1"/>
    </xf>
    <xf numFmtId="176" fontId="9" fillId="3" borderId="15" xfId="0" applyNumberFormat="1" applyFont="1" applyFill="1" applyBorder="1" applyAlignment="1" applyProtection="1">
      <alignment horizontal="center" vertical="center"/>
      <protection hidden="1"/>
    </xf>
    <xf numFmtId="184" fontId="9" fillId="3" borderId="18" xfId="0" applyFont="1" applyFill="1" applyBorder="1" applyAlignment="1" applyProtection="1">
      <alignment horizontal="center" vertical="center"/>
      <protection hidden="1"/>
    </xf>
    <xf numFmtId="184" fontId="9" fillId="3" borderId="0" xfId="0" applyFont="1" applyFill="1" applyBorder="1" applyAlignment="1" applyProtection="1">
      <alignment horizontal="center" vertical="center"/>
      <protection hidden="1"/>
    </xf>
    <xf numFmtId="184" fontId="10" fillId="0" borderId="0" xfId="0" applyFont="1" applyAlignment="1" applyProtection="1">
      <alignment horizontal="center" vertical="center"/>
      <protection hidden="1"/>
    </xf>
    <xf numFmtId="176" fontId="10" fillId="0" borderId="0" xfId="0" applyNumberFormat="1" applyFont="1" applyAlignment="1" applyProtection="1">
      <alignment horizontal="center" vertical="center"/>
      <protection hidden="1"/>
    </xf>
    <xf numFmtId="184" fontId="10" fillId="0" borderId="0" xfId="0" applyFont="1" applyBorder="1" applyAlignment="1" applyProtection="1">
      <alignment horizontal="left" vertical="center"/>
      <protection hidden="1"/>
    </xf>
    <xf numFmtId="184" fontId="10" fillId="0" borderId="0" xfId="0" applyFont="1" applyBorder="1" applyAlignment="1" applyProtection="1">
      <alignment vertical="center"/>
      <protection hidden="1"/>
    </xf>
    <xf numFmtId="184" fontId="34" fillId="0" borderId="0" xfId="0" applyFont="1" applyProtection="1">
      <alignment vertical="center"/>
      <protection hidden="1"/>
    </xf>
    <xf numFmtId="14" fontId="0" fillId="0" borderId="0" xfId="0" applyNumberFormat="1">
      <alignment vertical="center"/>
    </xf>
    <xf numFmtId="14" fontId="0" fillId="0" borderId="0" xfId="0" applyNumberFormat="1" applyAlignment="1">
      <alignment horizontal="left" vertical="center"/>
    </xf>
    <xf numFmtId="184" fontId="10" fillId="0" borderId="0" xfId="0" applyFont="1" applyBorder="1">
      <alignment vertical="center"/>
    </xf>
    <xf numFmtId="4" fontId="0" fillId="0" borderId="0" xfId="0" applyNumberFormat="1">
      <alignment vertical="center"/>
    </xf>
    <xf numFmtId="3" fontId="0" fillId="0" borderId="0" xfId="0" applyNumberFormat="1">
      <alignment vertical="center"/>
    </xf>
    <xf numFmtId="1" fontId="7" fillId="3" borderId="9" xfId="0" applyNumberFormat="1" applyFont="1" applyFill="1" applyBorder="1" applyAlignment="1">
      <alignment horizontal="center" vertical="center"/>
    </xf>
    <xf numFmtId="1" fontId="0" fillId="0" borderId="6" xfId="0" applyNumberFormat="1" applyBorder="1">
      <alignment vertical="center"/>
    </xf>
    <xf numFmtId="1" fontId="0" fillId="0" borderId="6" xfId="0" applyNumberFormat="1" applyBorder="1" applyAlignment="1">
      <alignment horizontal="right" vertical="center"/>
    </xf>
    <xf numFmtId="1" fontId="0" fillId="0" borderId="0" xfId="0" applyNumberFormat="1" applyBorder="1" applyAlignment="1">
      <alignment horizontal="right" vertical="center"/>
    </xf>
    <xf numFmtId="184" fontId="10" fillId="0" borderId="0" xfId="0" applyFont="1" applyAlignment="1">
      <alignment horizontal="center" vertical="center"/>
    </xf>
    <xf numFmtId="184" fontId="10" fillId="0" borderId="0" xfId="0" applyFont="1" applyFill="1" applyAlignment="1">
      <alignment horizontal="center" vertical="center"/>
    </xf>
    <xf numFmtId="184" fontId="15" fillId="0" borderId="0" xfId="0" applyNumberFormat="1" applyFont="1" applyAlignment="1" applyProtection="1">
      <alignment vertical="center"/>
      <protection hidden="1"/>
    </xf>
    <xf numFmtId="184" fontId="10" fillId="0" borderId="0" xfId="0" applyNumberFormat="1" applyFont="1" applyAlignment="1" applyProtection="1">
      <alignment vertical="center"/>
      <protection hidden="1"/>
    </xf>
    <xf numFmtId="184" fontId="9" fillId="3" borderId="16" xfId="0" applyFont="1" applyFill="1" applyBorder="1" applyAlignment="1" applyProtection="1">
      <alignment horizontal="center" vertical="center"/>
      <protection hidden="1"/>
    </xf>
    <xf numFmtId="184" fontId="35" fillId="0" borderId="0" xfId="0" applyFont="1">
      <alignment vertical="center"/>
    </xf>
    <xf numFmtId="49" fontId="0" fillId="0" borderId="0" xfId="0" applyNumberFormat="1">
      <alignment vertical="center"/>
    </xf>
    <xf numFmtId="183" fontId="0" fillId="0" borderId="0" xfId="0" applyNumberFormat="1">
      <alignment vertical="center"/>
    </xf>
    <xf numFmtId="178" fontId="10" fillId="3" borderId="0" xfId="0" applyNumberFormat="1" applyFont="1" applyFill="1" applyBorder="1" applyAlignment="1">
      <alignment horizontal="right" vertical="center"/>
    </xf>
    <xf numFmtId="184" fontId="9" fillId="3" borderId="0" xfId="0" applyNumberFormat="1" applyFont="1" applyFill="1" applyBorder="1" applyAlignment="1" applyProtection="1">
      <alignment horizontal="center" vertical="center"/>
      <protection hidden="1"/>
    </xf>
    <xf numFmtId="184" fontId="10" fillId="0" borderId="0" xfId="0" applyNumberFormat="1" applyFont="1" applyBorder="1" applyAlignment="1" applyProtection="1">
      <alignment horizontal="center" vertical="center"/>
      <protection hidden="1"/>
    </xf>
    <xf numFmtId="184" fontId="0" fillId="0" borderId="0" xfId="0" applyNumberFormat="1" applyAlignment="1">
      <alignment horizontal="center" vertical="center"/>
    </xf>
    <xf numFmtId="184" fontId="10" fillId="0" borderId="0" xfId="0" applyNumberFormat="1" applyFont="1" applyBorder="1" applyAlignment="1" applyProtection="1">
      <alignment horizontal="left" vertical="center"/>
      <protection hidden="1"/>
    </xf>
    <xf numFmtId="184" fontId="10" fillId="3" borderId="0" xfId="0" applyNumberFormat="1" applyFont="1" applyFill="1" applyBorder="1" applyAlignment="1">
      <alignment horizontal="center" vertical="center"/>
    </xf>
    <xf numFmtId="184" fontId="10" fillId="0" borderId="0" xfId="0" applyNumberFormat="1" applyFont="1" applyAlignment="1">
      <alignment horizontal="left" vertical="center"/>
    </xf>
    <xf numFmtId="184" fontId="10" fillId="0" borderId="0" xfId="0" applyNumberFormat="1" applyFont="1" applyAlignment="1">
      <alignment horizontal="center" vertical="center"/>
    </xf>
    <xf numFmtId="184" fontId="0" fillId="0" borderId="0" xfId="0" applyNumberFormat="1" applyBorder="1">
      <alignment vertical="center"/>
    </xf>
    <xf numFmtId="184" fontId="10" fillId="0" borderId="0" xfId="0" applyNumberFormat="1" applyFont="1" applyAlignment="1">
      <alignment horizontal="center" vertical="center"/>
    </xf>
    <xf numFmtId="184" fontId="10" fillId="0" borderId="0" xfId="0" applyNumberFormat="1" applyFont="1" applyBorder="1" applyAlignment="1">
      <alignment horizontal="center" vertical="center"/>
    </xf>
    <xf numFmtId="184" fontId="10" fillId="0" borderId="0" xfId="0" applyNumberFormat="1" applyFont="1" applyBorder="1" applyAlignment="1">
      <alignment horizontal="left" vertical="center"/>
    </xf>
    <xf numFmtId="184" fontId="3" fillId="0" borderId="0" xfId="1" applyNumberFormat="1" applyAlignment="1" applyProtection="1">
      <alignment vertical="center"/>
    </xf>
    <xf numFmtId="184" fontId="3" fillId="0" borderId="0" xfId="1" applyNumberFormat="1" applyBorder="1" applyAlignment="1" applyProtection="1">
      <alignment vertical="center"/>
    </xf>
    <xf numFmtId="184" fontId="0" fillId="0" borderId="0" xfId="0" applyNumberFormat="1">
      <alignment vertical="center"/>
    </xf>
    <xf numFmtId="184" fontId="10" fillId="0" borderId="6" xfId="0" applyNumberFormat="1" applyFont="1" applyBorder="1" applyAlignment="1">
      <alignment vertical="center"/>
    </xf>
    <xf numFmtId="184" fontId="0" fillId="3" borderId="0" xfId="0" applyNumberFormat="1" applyFill="1" applyAlignment="1">
      <alignment horizontal="center" vertical="center"/>
    </xf>
    <xf numFmtId="184" fontId="0" fillId="3" borderId="0" xfId="0" applyNumberFormat="1" applyFill="1" applyAlignment="1">
      <alignment horizontal="left" vertical="center"/>
    </xf>
    <xf numFmtId="184" fontId="0" fillId="0" borderId="0" xfId="0" applyNumberFormat="1" applyBorder="1" applyAlignment="1">
      <alignment horizontal="left" vertical="center"/>
    </xf>
    <xf numFmtId="184" fontId="0" fillId="0" borderId="0" xfId="0" applyNumberFormat="1" applyAlignment="1">
      <alignment horizontal="left" vertical="center"/>
    </xf>
    <xf numFmtId="184" fontId="0" fillId="0" borderId="0" xfId="0" applyNumberFormat="1" applyBorder="1" applyAlignment="1">
      <alignment horizontal="center" vertical="center"/>
    </xf>
    <xf numFmtId="184" fontId="7" fillId="3" borderId="0" xfId="0" applyNumberFormat="1" applyFont="1" applyFill="1" applyBorder="1" applyAlignment="1">
      <alignment horizontal="center" vertical="center"/>
    </xf>
    <xf numFmtId="184" fontId="10" fillId="0" borderId="9" xfId="0" applyNumberFormat="1" applyFont="1" applyBorder="1" applyAlignment="1">
      <alignment horizontal="left" vertical="center"/>
    </xf>
    <xf numFmtId="184" fontId="10" fillId="0" borderId="10" xfId="0" applyNumberFormat="1" applyFont="1" applyBorder="1" applyAlignment="1">
      <alignment horizontal="left" vertical="center"/>
    </xf>
    <xf numFmtId="184" fontId="10" fillId="0" borderId="0" xfId="0" applyNumberFormat="1" applyFont="1" applyAlignment="1" applyProtection="1">
      <alignment horizontal="left" vertical="center"/>
      <protection hidden="1"/>
    </xf>
    <xf numFmtId="184" fontId="9" fillId="3" borderId="7" xfId="0" applyNumberFormat="1" applyFont="1" applyFill="1" applyBorder="1" applyAlignment="1" applyProtection="1">
      <alignment vertical="center"/>
      <protection hidden="1"/>
    </xf>
    <xf numFmtId="184" fontId="9" fillId="3" borderId="18" xfId="0" applyNumberFormat="1" applyFont="1" applyFill="1" applyBorder="1" applyAlignment="1" applyProtection="1">
      <alignment horizontal="center" vertical="center"/>
      <protection hidden="1"/>
    </xf>
    <xf numFmtId="184" fontId="9" fillId="3" borderId="9" xfId="0" applyNumberFormat="1" applyFont="1" applyFill="1" applyBorder="1" applyAlignment="1" applyProtection="1">
      <alignment horizontal="center" vertical="center"/>
      <protection hidden="1"/>
    </xf>
    <xf numFmtId="184" fontId="9" fillId="3" borderId="0" xfId="0" applyNumberFormat="1" applyFont="1" applyFill="1" applyBorder="1" applyAlignment="1" applyProtection="1">
      <alignment horizontal="left" vertical="center"/>
      <protection hidden="1"/>
    </xf>
    <xf numFmtId="184" fontId="2" fillId="0" borderId="0" xfId="1" applyNumberFormat="1" applyFont="1" applyAlignment="1" applyProtection="1">
      <alignment vertical="center"/>
    </xf>
    <xf numFmtId="184" fontId="2" fillId="0" borderId="0" xfId="1" applyNumberFormat="1" applyFont="1" applyBorder="1" applyAlignment="1" applyProtection="1">
      <alignment vertical="center"/>
    </xf>
    <xf numFmtId="184" fontId="0" fillId="0" borderId="0" xfId="0" applyNumberFormat="1" applyBorder="1" applyAlignment="1">
      <alignment horizontal="center" vertical="center"/>
    </xf>
    <xf numFmtId="184" fontId="0" fillId="0" borderId="0" xfId="0" applyNumberFormat="1" applyFill="1" applyAlignment="1">
      <alignment horizontal="center" vertical="center"/>
    </xf>
    <xf numFmtId="184" fontId="0" fillId="3" borderId="0" xfId="0" applyNumberFormat="1" applyFill="1" applyAlignment="1">
      <alignment horizontal="center" vertical="center"/>
    </xf>
    <xf numFmtId="184" fontId="3" fillId="0" borderId="0" xfId="1" applyNumberFormat="1" applyFill="1" applyBorder="1" applyAlignment="1" applyProtection="1">
      <alignment vertical="center"/>
    </xf>
    <xf numFmtId="184" fontId="0" fillId="0" borderId="0" xfId="0" applyNumberFormat="1" applyAlignment="1">
      <alignment horizontal="center" vertical="center"/>
    </xf>
    <xf numFmtId="184" fontId="3" fillId="0" borderId="0" xfId="1" applyNumberFormat="1" applyFill="1" applyAlignment="1" applyProtection="1">
      <alignment vertical="center"/>
    </xf>
    <xf numFmtId="184" fontId="0" fillId="0" borderId="0" xfId="0" applyNumberFormat="1" applyFill="1" applyBorder="1">
      <alignment vertical="center"/>
    </xf>
    <xf numFmtId="184" fontId="2" fillId="0" borderId="0" xfId="1" applyNumberFormat="1" applyFont="1" applyFill="1" applyBorder="1" applyAlignment="1" applyProtection="1">
      <alignment vertical="center"/>
    </xf>
    <xf numFmtId="184" fontId="3" fillId="0" borderId="0" xfId="1" applyNumberFormat="1" applyFill="1" applyBorder="1" applyAlignment="1" applyProtection="1">
      <alignment horizontal="center" vertical="center"/>
    </xf>
    <xf numFmtId="184" fontId="2" fillId="0" borderId="0" xfId="1" applyNumberFormat="1" applyFont="1" applyFill="1" applyAlignment="1" applyProtection="1">
      <alignment vertical="center"/>
    </xf>
    <xf numFmtId="184" fontId="0" fillId="0" borderId="0" xfId="0" applyNumberFormat="1" applyFill="1">
      <alignment vertical="center"/>
    </xf>
    <xf numFmtId="184" fontId="10" fillId="3" borderId="11" xfId="0" applyNumberFormat="1" applyFont="1" applyFill="1" applyBorder="1" applyAlignment="1">
      <alignment horizontal="center" vertical="center"/>
    </xf>
    <xf numFmtId="184" fontId="10" fillId="3" borderId="0" xfId="0" applyNumberFormat="1" applyFont="1" applyFill="1" applyBorder="1" applyAlignment="1">
      <alignment vertical="center"/>
    </xf>
    <xf numFmtId="184" fontId="10" fillId="3" borderId="0" xfId="0" applyNumberFormat="1" applyFont="1" applyFill="1" applyBorder="1" applyAlignment="1">
      <alignment horizontal="left" vertical="center"/>
    </xf>
    <xf numFmtId="184" fontId="10" fillId="0" borderId="0" xfId="0" applyNumberFormat="1" applyFont="1" applyBorder="1" applyAlignment="1">
      <alignment vertical="center"/>
    </xf>
    <xf numFmtId="184" fontId="10" fillId="0" borderId="0" xfId="0" applyNumberFormat="1" applyFont="1" applyBorder="1">
      <alignment vertical="center"/>
    </xf>
    <xf numFmtId="184" fontId="10" fillId="0" borderId="0" xfId="0" applyNumberFormat="1" applyFont="1" applyBorder="1">
      <alignment vertical="center"/>
    </xf>
    <xf numFmtId="184" fontId="11" fillId="3" borderId="0" xfId="0" applyNumberFormat="1" applyFont="1" applyFill="1" applyBorder="1" applyAlignment="1">
      <alignment horizontal="center" vertical="center"/>
    </xf>
    <xf numFmtId="184" fontId="10" fillId="3" borderId="0" xfId="0" applyNumberFormat="1" applyFont="1" applyFill="1" applyBorder="1" applyAlignment="1">
      <alignment horizontal="left" vertical="center"/>
    </xf>
    <xf numFmtId="184" fontId="2" fillId="0" borderId="0" xfId="0" applyNumberFormat="1" applyFont="1">
      <alignment vertical="center"/>
    </xf>
    <xf numFmtId="184" fontId="10" fillId="0" borderId="0" xfId="0" applyNumberFormat="1" applyFont="1" applyBorder="1" applyAlignment="1" applyProtection="1">
      <alignment horizontal="left" vertical="center"/>
      <protection hidden="1"/>
    </xf>
    <xf numFmtId="184" fontId="0" fillId="0" borderId="0" xfId="0" applyNumberFormat="1">
      <alignment vertical="center"/>
    </xf>
    <xf numFmtId="184" fontId="0" fillId="0" borderId="0" xfId="0" applyNumberFormat="1" applyBorder="1" applyAlignment="1">
      <alignment horizontal="left" vertical="center"/>
    </xf>
    <xf numFmtId="184" fontId="0" fillId="0" borderId="0" xfId="0" applyNumberFormat="1" applyBorder="1">
      <alignment vertical="center"/>
    </xf>
    <xf numFmtId="185" fontId="7" fillId="3" borderId="9" xfId="0" applyNumberFormat="1" applyFont="1" applyFill="1" applyBorder="1" applyAlignment="1">
      <alignment horizontal="center" vertical="center"/>
    </xf>
    <xf numFmtId="185" fontId="0" fillId="0" borderId="6" xfId="0" applyNumberFormat="1" applyBorder="1" applyAlignment="1">
      <alignment horizontal="center" vertical="center"/>
    </xf>
    <xf numFmtId="185" fontId="0" fillId="0" borderId="0" xfId="0" applyNumberFormat="1" applyBorder="1">
      <alignment vertical="center"/>
    </xf>
    <xf numFmtId="184" fontId="9" fillId="3" borderId="20" xfId="0" applyNumberFormat="1" applyFont="1" applyFill="1" applyBorder="1" applyAlignment="1" applyProtection="1">
      <alignment horizontal="center" vertical="center"/>
      <protection hidden="1"/>
    </xf>
    <xf numFmtId="184" fontId="9" fillId="3" borderId="17" xfId="0" applyNumberFormat="1" applyFont="1" applyFill="1" applyBorder="1" applyAlignment="1" applyProtection="1">
      <alignment horizontal="center" vertical="center"/>
      <protection hidden="1"/>
    </xf>
    <xf numFmtId="184" fontId="9" fillId="3" borderId="0" xfId="0" applyNumberFormat="1" applyFont="1" applyFill="1" applyBorder="1" applyAlignment="1" applyProtection="1">
      <alignment horizontal="center" vertical="center"/>
      <protection hidden="1"/>
    </xf>
    <xf numFmtId="184" fontId="9" fillId="3" borderId="10" xfId="0" applyNumberFormat="1" applyFont="1" applyFill="1" applyBorder="1" applyAlignment="1" applyProtection="1">
      <alignment horizontal="center" vertical="center"/>
      <protection hidden="1"/>
    </xf>
    <xf numFmtId="184" fontId="9" fillId="3" borderId="14" xfId="0" applyNumberFormat="1" applyFont="1" applyFill="1" applyBorder="1" applyAlignment="1" applyProtection="1">
      <alignment horizontal="center" vertical="center"/>
      <protection hidden="1"/>
    </xf>
    <xf numFmtId="184" fontId="9" fillId="3" borderId="18" xfId="0" applyNumberFormat="1" applyFont="1" applyFill="1" applyBorder="1" applyAlignment="1" applyProtection="1">
      <alignment horizontal="center" vertical="center"/>
      <protection hidden="1"/>
    </xf>
    <xf numFmtId="184" fontId="9" fillId="3" borderId="15" xfId="0" applyNumberFormat="1" applyFont="1" applyFill="1" applyBorder="1" applyAlignment="1" applyProtection="1">
      <alignment horizontal="center" vertical="center"/>
      <protection hidden="1"/>
    </xf>
    <xf numFmtId="184" fontId="9" fillId="3" borderId="16" xfId="0" applyNumberFormat="1" applyFont="1" applyFill="1" applyBorder="1" applyAlignment="1" applyProtection="1">
      <alignment horizontal="left" vertical="center"/>
      <protection hidden="1"/>
    </xf>
    <xf numFmtId="184" fontId="9" fillId="0" borderId="16" xfId="0" applyNumberFormat="1" applyFont="1" applyFill="1" applyBorder="1" applyAlignment="1" applyProtection="1">
      <alignment horizontal="center" vertical="center"/>
      <protection hidden="1"/>
    </xf>
    <xf numFmtId="184" fontId="9" fillId="3" borderId="23" xfId="0" applyNumberFormat="1" applyFont="1" applyFill="1" applyBorder="1" applyAlignment="1" applyProtection="1">
      <alignment horizontal="left" vertical="center"/>
      <protection hidden="1"/>
    </xf>
    <xf numFmtId="184" fontId="10" fillId="0" borderId="0" xfId="0" applyNumberFormat="1" applyFont="1" applyBorder="1" applyAlignment="1" applyProtection="1">
      <alignment horizontal="center" vertical="center"/>
      <protection hidden="1"/>
    </xf>
    <xf numFmtId="184" fontId="10" fillId="4" borderId="0" xfId="0" applyNumberFormat="1" applyFont="1" applyFill="1" applyBorder="1" applyAlignment="1">
      <alignment vertical="center"/>
    </xf>
    <xf numFmtId="184" fontId="0" fillId="0" borderId="0" xfId="0" applyNumberFormat="1" applyAlignment="1">
      <alignment horizontal="center" vertical="center"/>
    </xf>
    <xf numFmtId="184" fontId="10" fillId="0" borderId="0" xfId="0" applyNumberFormat="1" applyFont="1" applyAlignment="1" applyProtection="1">
      <alignment horizontal="center" vertical="center"/>
      <protection hidden="1"/>
    </xf>
    <xf numFmtId="184" fontId="10" fillId="0" borderId="0" xfId="0" applyNumberFormat="1" applyFont="1" applyAlignment="1" applyProtection="1">
      <alignment horizontal="left" vertical="center"/>
      <protection hidden="1"/>
    </xf>
    <xf numFmtId="184" fontId="10" fillId="0" borderId="0" xfId="0" applyNumberFormat="1" applyFont="1" applyAlignment="1" applyProtection="1">
      <alignment vertical="center"/>
      <protection hidden="1"/>
    </xf>
    <xf numFmtId="184" fontId="2" fillId="0" borderId="0" xfId="0" applyNumberFormat="1" applyFont="1" applyFill="1">
      <alignment vertical="center"/>
    </xf>
    <xf numFmtId="184" fontId="0" fillId="0" borderId="0" xfId="0" applyNumberFormat="1" applyFill="1" applyBorder="1">
      <alignment vertical="center"/>
    </xf>
    <xf numFmtId="184" fontId="3" fillId="0" borderId="0" xfId="1" applyNumberFormat="1" applyFill="1" applyBorder="1" applyAlignment="1" applyProtection="1">
      <alignment vertical="center"/>
    </xf>
    <xf numFmtId="184" fontId="2" fillId="0" borderId="0" xfId="1" applyNumberFormat="1" applyFont="1" applyFill="1" applyBorder="1" applyAlignment="1" applyProtection="1">
      <alignment vertical="center"/>
    </xf>
    <xf numFmtId="184" fontId="10" fillId="3" borderId="0" xfId="0" applyNumberFormat="1" applyFont="1" applyFill="1" applyBorder="1" applyAlignment="1">
      <alignment horizontal="center" vertical="center"/>
    </xf>
    <xf numFmtId="184" fontId="10" fillId="0" borderId="0" xfId="0" applyNumberFormat="1" applyFont="1" applyBorder="1" applyAlignment="1">
      <alignment horizontal="right" vertical="center"/>
    </xf>
    <xf numFmtId="184" fontId="10" fillId="0" borderId="0" xfId="0" applyNumberFormat="1" applyFont="1" applyBorder="1" applyAlignment="1">
      <alignment vertical="center"/>
    </xf>
    <xf numFmtId="184" fontId="10" fillId="0" borderId="0" xfId="0" applyNumberFormat="1" applyFont="1" applyBorder="1">
      <alignment vertical="center"/>
    </xf>
    <xf numFmtId="184" fontId="10" fillId="3" borderId="0" xfId="0" applyNumberFormat="1" applyFont="1" applyFill="1" applyBorder="1" applyAlignment="1">
      <alignment horizontal="left" vertical="center"/>
    </xf>
    <xf numFmtId="184" fontId="2" fillId="0" borderId="0" xfId="0" applyNumberFormat="1" applyFont="1" applyBorder="1" applyAlignment="1">
      <alignment horizontal="left" vertical="center"/>
    </xf>
    <xf numFmtId="184" fontId="2" fillId="0" borderId="0" xfId="0" applyNumberFormat="1" applyFont="1" applyBorder="1">
      <alignment vertical="center"/>
    </xf>
    <xf numFmtId="184" fontId="7" fillId="3" borderId="0" xfId="0" applyNumberFormat="1" applyFont="1" applyFill="1" applyBorder="1" applyAlignment="1">
      <alignment vertical="center"/>
    </xf>
    <xf numFmtId="184" fontId="7" fillId="3" borderId="9" xfId="0" applyNumberFormat="1" applyFont="1" applyFill="1" applyBorder="1" applyAlignment="1">
      <alignment horizontal="left" vertical="center"/>
    </xf>
    <xf numFmtId="184" fontId="7" fillId="3" borderId="0" xfId="0" applyNumberFormat="1" applyFont="1" applyFill="1" applyBorder="1" applyAlignment="1">
      <alignment horizontal="left" vertical="center"/>
    </xf>
    <xf numFmtId="184" fontId="7" fillId="3" borderId="17" xfId="0" applyNumberFormat="1" applyFont="1" applyFill="1" applyBorder="1" applyAlignment="1">
      <alignment horizontal="left" vertical="center"/>
    </xf>
    <xf numFmtId="184" fontId="7" fillId="3" borderId="17" xfId="0" applyNumberFormat="1" applyFont="1" applyFill="1" applyBorder="1" applyAlignment="1">
      <alignment vertical="center"/>
    </xf>
    <xf numFmtId="184" fontId="7" fillId="3" borderId="22" xfId="0" applyNumberFormat="1" applyFont="1" applyFill="1" applyBorder="1" applyAlignment="1">
      <alignment horizontal="left" vertical="center"/>
    </xf>
    <xf numFmtId="184" fontId="7" fillId="3" borderId="0" xfId="0" applyNumberFormat="1" applyFont="1" applyFill="1" applyBorder="1" applyAlignment="1">
      <alignment horizontal="center" vertical="center"/>
    </xf>
    <xf numFmtId="184" fontId="0" fillId="0" borderId="0" xfId="0" applyNumberFormat="1" applyBorder="1" applyAlignment="1">
      <alignment horizontal="center" vertical="center"/>
    </xf>
    <xf numFmtId="184" fontId="0" fillId="0" borderId="6" xfId="0" applyNumberFormat="1" applyBorder="1" applyAlignment="1">
      <alignment horizontal="center" vertical="center"/>
    </xf>
    <xf numFmtId="184" fontId="0" fillId="0" borderId="0" xfId="0" applyNumberFormat="1" applyBorder="1" applyAlignment="1">
      <alignment vertical="center"/>
    </xf>
    <xf numFmtId="184" fontId="13" fillId="0" borderId="0" xfId="0" applyNumberFormat="1" applyFont="1" applyBorder="1">
      <alignment vertical="center"/>
    </xf>
    <xf numFmtId="184" fontId="13" fillId="0" borderId="0" xfId="0" applyNumberFormat="1" applyFont="1" applyBorder="1" applyAlignment="1">
      <alignment horizontal="left" vertical="center"/>
    </xf>
    <xf numFmtId="184" fontId="2" fillId="0" borderId="0" xfId="0" applyNumberFormat="1" applyFont="1" applyBorder="1" applyAlignment="1">
      <alignment vertical="center"/>
    </xf>
    <xf numFmtId="184" fontId="0" fillId="0" borderId="0" xfId="0" applyNumberFormat="1" applyBorder="1" applyAlignment="1">
      <alignment horizontal="left" vertical="center"/>
    </xf>
    <xf numFmtId="184" fontId="13" fillId="0" borderId="0" xfId="0" applyNumberFormat="1" applyFont="1" applyBorder="1" applyAlignment="1">
      <alignment vertical="center"/>
    </xf>
    <xf numFmtId="184" fontId="0" fillId="0" borderId="0" xfId="0" applyNumberFormat="1" applyAlignment="1">
      <alignment vertical="center"/>
    </xf>
    <xf numFmtId="184" fontId="22" fillId="0" borderId="0" xfId="0" applyNumberFormat="1" applyFont="1" applyBorder="1">
      <alignment vertical="center"/>
    </xf>
    <xf numFmtId="184" fontId="22" fillId="0" borderId="0" xfId="0" applyNumberFormat="1" applyFont="1" applyBorder="1" applyAlignment="1">
      <alignment horizontal="left" vertical="center"/>
    </xf>
    <xf numFmtId="184" fontId="27" fillId="0" borderId="0" xfId="0" applyNumberFormat="1" applyFont="1" applyBorder="1">
      <alignment vertical="center"/>
    </xf>
    <xf numFmtId="184" fontId="16" fillId="0" borderId="0" xfId="0" applyNumberFormat="1" applyFont="1" applyBorder="1" applyAlignment="1">
      <alignment horizontal="left" vertical="center"/>
    </xf>
    <xf numFmtId="184" fontId="18" fillId="0" borderId="0" xfId="0" applyNumberFormat="1" applyFont="1" applyBorder="1">
      <alignment vertical="center"/>
    </xf>
    <xf numFmtId="184" fontId="18" fillId="0" borderId="0" xfId="0" applyNumberFormat="1" applyFont="1" applyBorder="1" applyAlignment="1">
      <alignment horizontal="left" vertical="center"/>
    </xf>
    <xf numFmtId="184" fontId="33" fillId="0" borderId="0" xfId="0" applyNumberFormat="1" applyFont="1" applyBorder="1">
      <alignment vertical="center"/>
    </xf>
    <xf numFmtId="184" fontId="33" fillId="0" borderId="0" xfId="0" applyNumberFormat="1" applyFont="1" applyBorder="1" applyAlignment="1">
      <alignment horizontal="left" vertical="center"/>
    </xf>
    <xf numFmtId="184" fontId="24" fillId="0" borderId="0" xfId="0" applyNumberFormat="1" applyFont="1" applyBorder="1">
      <alignment vertical="center"/>
    </xf>
    <xf numFmtId="184" fontId="24" fillId="0" borderId="0" xfId="0" applyNumberFormat="1" applyFont="1" applyBorder="1" applyAlignment="1">
      <alignment horizontal="left" vertical="center"/>
    </xf>
    <xf numFmtId="184" fontId="28" fillId="0" borderId="0" xfId="0" applyNumberFormat="1" applyFont="1" applyBorder="1">
      <alignment vertical="center"/>
    </xf>
    <xf numFmtId="184" fontId="28" fillId="0" borderId="0" xfId="0" applyNumberFormat="1" applyFont="1" applyBorder="1" applyAlignment="1">
      <alignment horizontal="left" vertical="center"/>
    </xf>
    <xf numFmtId="184" fontId="2" fillId="0" borderId="0" xfId="0" applyNumberFormat="1" applyFont="1" applyBorder="1" applyAlignment="1">
      <alignment vertical="center" wrapText="1"/>
    </xf>
    <xf numFmtId="184" fontId="2" fillId="0" borderId="0" xfId="0" applyNumberFormat="1" applyFont="1" applyBorder="1" applyAlignment="1">
      <alignment horizontal="left" vertical="center" wrapText="1"/>
    </xf>
    <xf numFmtId="184" fontId="0" fillId="0" borderId="6" xfId="0" applyNumberFormat="1" applyBorder="1" applyAlignment="1">
      <alignment horizontal="left" vertical="center"/>
    </xf>
    <xf numFmtId="184" fontId="16" fillId="0" borderId="0" xfId="0" applyNumberFormat="1" applyFont="1" applyBorder="1">
      <alignment vertical="center"/>
    </xf>
    <xf numFmtId="184" fontId="29" fillId="0" borderId="0" xfId="0" applyNumberFormat="1" applyFont="1" applyBorder="1">
      <alignment vertical="center"/>
    </xf>
    <xf numFmtId="184" fontId="29" fillId="0" borderId="0" xfId="0" applyNumberFormat="1" applyFont="1" applyBorder="1" applyAlignment="1">
      <alignment horizontal="left" vertical="center"/>
    </xf>
    <xf numFmtId="184" fontId="26" fillId="0" borderId="0" xfId="0" applyNumberFormat="1" applyFont="1" applyBorder="1">
      <alignment vertical="center"/>
    </xf>
    <xf numFmtId="184" fontId="26" fillId="0" borderId="0" xfId="0" applyNumberFormat="1" applyFont="1" applyBorder="1" applyAlignment="1">
      <alignment horizontal="left" vertical="center"/>
    </xf>
    <xf numFmtId="184" fontId="19" fillId="0" borderId="0" xfId="0" applyNumberFormat="1" applyFont="1" applyBorder="1">
      <alignment vertical="center"/>
    </xf>
    <xf numFmtId="184" fontId="19" fillId="0" borderId="0" xfId="0" applyNumberFormat="1" applyFont="1" applyBorder="1" applyAlignment="1">
      <alignment horizontal="left" vertical="center"/>
    </xf>
    <xf numFmtId="184" fontId="17" fillId="0" borderId="0" xfId="0" applyNumberFormat="1" applyFont="1" applyBorder="1">
      <alignment vertical="center"/>
    </xf>
    <xf numFmtId="184" fontId="17" fillId="0" borderId="0" xfId="0" applyNumberFormat="1" applyFont="1" applyBorder="1" applyAlignment="1">
      <alignment horizontal="left" vertical="center"/>
    </xf>
    <xf numFmtId="184" fontId="25" fillId="0" borderId="0" xfId="0" applyNumberFormat="1" applyFont="1" applyBorder="1">
      <alignment vertical="center"/>
    </xf>
    <xf numFmtId="184" fontId="25" fillId="0" borderId="0" xfId="0" applyNumberFormat="1" applyFont="1" applyBorder="1" applyAlignment="1">
      <alignment horizontal="left" vertical="center"/>
    </xf>
    <xf numFmtId="184" fontId="21" fillId="0" borderId="0" xfId="0" applyNumberFormat="1" applyFont="1" applyBorder="1">
      <alignment vertical="center"/>
    </xf>
    <xf numFmtId="184" fontId="21" fillId="0" borderId="0" xfId="0" applyNumberFormat="1" applyFont="1" applyBorder="1" applyAlignment="1">
      <alignment horizontal="left" vertical="center"/>
    </xf>
    <xf numFmtId="184" fontId="0" fillId="0" borderId="0" xfId="0" applyNumberFormat="1" applyBorder="1">
      <alignment vertical="center"/>
    </xf>
    <xf numFmtId="184" fontId="7" fillId="3" borderId="10" xfId="0" applyNumberFormat="1" applyFont="1" applyFill="1" applyBorder="1" applyAlignment="1">
      <alignment horizontal="center" vertical="center"/>
    </xf>
    <xf numFmtId="184" fontId="7" fillId="3" borderId="0" xfId="0" applyNumberFormat="1" applyFont="1" applyFill="1" applyBorder="1" applyAlignment="1">
      <alignment horizontal="center" vertical="center"/>
    </xf>
    <xf numFmtId="184" fontId="0" fillId="0" borderId="0" xfId="0" applyNumberFormat="1" applyBorder="1" applyAlignment="1">
      <alignment horizontal="center" vertical="center"/>
    </xf>
    <xf numFmtId="184" fontId="0" fillId="3" borderId="13" xfId="0" applyNumberFormat="1" applyFill="1" applyBorder="1" applyAlignment="1">
      <alignment horizontal="center" vertical="center"/>
    </xf>
    <xf numFmtId="184" fontId="0" fillId="3" borderId="0" xfId="0" applyNumberFormat="1" applyFill="1" applyBorder="1" applyAlignment="1">
      <alignment horizontal="center" vertical="center"/>
    </xf>
    <xf numFmtId="184" fontId="0" fillId="3" borderId="9" xfId="0" applyNumberFormat="1" applyFill="1" applyBorder="1" applyAlignment="1">
      <alignment horizontal="center" vertical="center"/>
    </xf>
    <xf numFmtId="184" fontId="0" fillId="3" borderId="0" xfId="0" applyNumberFormat="1" applyFill="1" applyBorder="1" applyAlignment="1">
      <alignment horizontal="left" vertical="center"/>
    </xf>
    <xf numFmtId="184" fontId="0" fillId="0" borderId="0" xfId="0" applyNumberFormat="1" applyBorder="1">
      <alignment vertical="center"/>
    </xf>
    <xf numFmtId="184" fontId="0" fillId="0" borderId="0" xfId="0" applyNumberFormat="1" applyBorder="1" applyAlignment="1">
      <alignment horizontal="left" vertical="center"/>
    </xf>
    <xf numFmtId="184" fontId="3" fillId="0" borderId="6" xfId="1" applyNumberFormat="1" applyBorder="1" applyAlignment="1" applyProtection="1">
      <alignment vertical="center"/>
    </xf>
    <xf numFmtId="184" fontId="0" fillId="0" borderId="0" xfId="0" applyNumberFormat="1" applyBorder="1" applyAlignment="1">
      <alignment vertical="center"/>
    </xf>
    <xf numFmtId="184" fontId="0" fillId="0" borderId="6" xfId="0" applyNumberFormat="1" applyBorder="1" applyAlignment="1">
      <alignment horizontal="left" vertical="center"/>
    </xf>
    <xf numFmtId="184" fontId="0" fillId="0" borderId="6" xfId="0" applyNumberFormat="1" applyBorder="1">
      <alignment vertical="center"/>
    </xf>
    <xf numFmtId="184" fontId="0" fillId="0" borderId="6" xfId="0" applyNumberFormat="1" applyBorder="1" applyAlignment="1">
      <alignment vertical="center"/>
    </xf>
    <xf numFmtId="184" fontId="36" fillId="0" borderId="6" xfId="0" applyNumberFormat="1" applyFont="1" applyBorder="1">
      <alignment vertical="center"/>
    </xf>
    <xf numFmtId="184" fontId="0" fillId="0" borderId="0" xfId="0" applyNumberFormat="1" applyAlignment="1">
      <alignment vertical="center"/>
    </xf>
    <xf numFmtId="184" fontId="0" fillId="0" borderId="0" xfId="0" applyNumberFormat="1">
      <alignment vertical="center"/>
    </xf>
    <xf numFmtId="184" fontId="3" fillId="0" borderId="0" xfId="1" applyNumberFormat="1" applyBorder="1" applyAlignment="1" applyProtection="1">
      <alignment vertical="center"/>
    </xf>
    <xf numFmtId="184" fontId="10" fillId="3" borderId="0" xfId="0" applyNumberFormat="1" applyFont="1" applyFill="1" applyBorder="1" applyAlignment="1">
      <alignment horizontal="left" vertical="center"/>
    </xf>
    <xf numFmtId="184" fontId="10" fillId="3" borderId="0" xfId="0" applyNumberFormat="1" applyFont="1" applyFill="1" applyBorder="1" applyAlignment="1">
      <alignment horizontal="center" vertical="center"/>
    </xf>
    <xf numFmtId="184" fontId="10" fillId="0" borderId="0" xfId="0" applyNumberFormat="1" applyFont="1" applyAlignment="1">
      <alignment horizontal="center" vertical="center"/>
    </xf>
    <xf numFmtId="184" fontId="10" fillId="0" borderId="0" xfId="0" applyNumberFormat="1" applyFont="1" applyAlignment="1">
      <alignment horizontal="left" vertical="center"/>
    </xf>
    <xf numFmtId="184" fontId="10" fillId="0" borderId="0" xfId="0" applyNumberFormat="1" applyFont="1">
      <alignment vertical="center"/>
    </xf>
    <xf numFmtId="184" fontId="10" fillId="0" borderId="0" xfId="0" applyNumberFormat="1" applyFont="1" applyAlignment="1">
      <alignment horizontal="right" vertical="center"/>
    </xf>
    <xf numFmtId="184" fontId="10" fillId="0" borderId="0" xfId="0" applyNumberFormat="1" applyFont="1" applyBorder="1">
      <alignment vertical="center"/>
    </xf>
    <xf numFmtId="184" fontId="10" fillId="0" borderId="0" xfId="0" applyNumberFormat="1" applyFont="1" applyBorder="1" applyAlignment="1">
      <alignment horizontal="left" vertical="center"/>
    </xf>
    <xf numFmtId="184" fontId="10" fillId="0" borderId="0" xfId="0" applyNumberFormat="1" applyFont="1" applyBorder="1" applyAlignment="1">
      <alignment horizontal="right" vertical="center"/>
    </xf>
    <xf numFmtId="184" fontId="10" fillId="0" borderId="0" xfId="0" applyNumberFormat="1" applyFont="1" applyBorder="1" applyAlignment="1">
      <alignment horizontal="center" vertical="center"/>
    </xf>
    <xf numFmtId="184" fontId="10" fillId="0" borderId="0" xfId="0" applyNumberFormat="1" applyFont="1" applyAlignment="1">
      <alignment vertical="center"/>
    </xf>
    <xf numFmtId="184" fontId="11" fillId="3" borderId="13" xfId="0" applyNumberFormat="1" applyFont="1" applyFill="1" applyBorder="1" applyAlignment="1">
      <alignment horizontal="left" vertical="center"/>
    </xf>
    <xf numFmtId="184" fontId="11" fillId="3" borderId="0" xfId="0" applyNumberFormat="1" applyFont="1" applyFill="1" applyBorder="1" applyAlignment="1">
      <alignment horizontal="left" vertical="center"/>
    </xf>
    <xf numFmtId="184" fontId="10" fillId="3" borderId="0" xfId="0" applyNumberFormat="1" applyFont="1" applyFill="1" applyBorder="1" applyAlignment="1">
      <alignment vertical="center"/>
    </xf>
    <xf numFmtId="184" fontId="10" fillId="3" borderId="12" xfId="0" applyNumberFormat="1" applyFont="1" applyFill="1" applyBorder="1" applyAlignment="1">
      <alignment horizontal="left" vertical="center"/>
    </xf>
    <xf numFmtId="184" fontId="5" fillId="0" borderId="6" xfId="0" applyNumberFormat="1" applyFont="1" applyBorder="1">
      <alignment vertical="center"/>
    </xf>
    <xf numFmtId="184" fontId="5" fillId="0" borderId="0" xfId="0" applyNumberFormat="1" applyFont="1">
      <alignment vertical="center"/>
    </xf>
    <xf numFmtId="184" fontId="10" fillId="0" borderId="0" xfId="0" applyNumberFormat="1" applyFont="1" applyBorder="1" applyAlignment="1">
      <alignment vertical="center"/>
    </xf>
    <xf numFmtId="184" fontId="5" fillId="0" borderId="0" xfId="0" applyNumberFormat="1" applyFont="1" applyBorder="1">
      <alignment vertical="center"/>
    </xf>
    <xf numFmtId="184" fontId="10" fillId="0" borderId="0" xfId="0" quotePrefix="1" applyNumberFormat="1" applyFont="1" applyAlignment="1">
      <alignment horizontal="right" vertical="center"/>
    </xf>
    <xf numFmtId="184" fontId="5" fillId="0" borderId="0" xfId="0" applyNumberFormat="1" applyFont="1" applyBorder="1" applyAlignment="1">
      <alignment vertical="center"/>
    </xf>
    <xf numFmtId="184" fontId="5" fillId="0" borderId="6" xfId="0" applyNumberFormat="1" applyFont="1" applyBorder="1" applyAlignment="1">
      <alignment horizontal="left" vertical="center"/>
    </xf>
    <xf numFmtId="184" fontId="2" fillId="0" borderId="0" xfId="0" applyNumberFormat="1" applyFont="1">
      <alignment vertical="center"/>
    </xf>
    <xf numFmtId="184" fontId="2" fillId="0" borderId="0" xfId="0" applyNumberFormat="1" applyFont="1" applyBorder="1" applyAlignment="1">
      <alignment horizontal="left" vertical="center"/>
    </xf>
    <xf numFmtId="184" fontId="2" fillId="0" borderId="0" xfId="0" applyNumberFormat="1" applyFont="1" applyBorder="1">
      <alignment vertical="center"/>
    </xf>
    <xf numFmtId="184" fontId="5" fillId="0" borderId="0" xfId="0" applyNumberFormat="1" applyFont="1" applyBorder="1" applyAlignment="1">
      <alignment horizontal="left" vertical="center"/>
    </xf>
    <xf numFmtId="184" fontId="3" fillId="0" borderId="0" xfId="1" applyNumberFormat="1" applyAlignment="1" applyProtection="1">
      <alignment vertical="center"/>
    </xf>
    <xf numFmtId="184" fontId="0" fillId="0" borderId="0" xfId="0" applyNumberFormat="1" applyAlignment="1">
      <alignment horizontal="left" vertical="center"/>
    </xf>
    <xf numFmtId="184" fontId="0" fillId="0" borderId="6" xfId="0" applyNumberFormat="1" applyBorder="1" applyAlignment="1">
      <alignment horizontal="center" vertical="center"/>
    </xf>
    <xf numFmtId="184" fontId="2" fillId="0" borderId="0" xfId="1" applyNumberFormat="1" applyFont="1" applyFill="1" applyBorder="1" applyAlignment="1" applyProtection="1">
      <alignment vertical="center"/>
    </xf>
    <xf numFmtId="184" fontId="7" fillId="3" borderId="9" xfId="0" applyNumberFormat="1" applyFont="1" applyFill="1" applyBorder="1" applyAlignment="1">
      <alignment horizontal="center" vertical="center"/>
    </xf>
    <xf numFmtId="184" fontId="2" fillId="0" borderId="6" xfId="1" applyNumberFormat="1" applyFont="1" applyBorder="1" applyAlignment="1" applyProtection="1">
      <alignment vertical="center"/>
    </xf>
    <xf numFmtId="184" fontId="10" fillId="0" borderId="5" xfId="0" applyNumberFormat="1" applyFont="1" applyBorder="1" applyAlignment="1">
      <alignment horizontal="left" vertical="center"/>
    </xf>
    <xf numFmtId="49" fontId="10" fillId="3" borderId="0" xfId="0" applyNumberFormat="1" applyFont="1" applyFill="1" applyBorder="1" applyAlignment="1">
      <alignment vertical="center"/>
    </xf>
    <xf numFmtId="49" fontId="10" fillId="0" borderId="0" xfId="0" applyNumberFormat="1" applyFont="1">
      <alignment vertical="center"/>
    </xf>
    <xf numFmtId="49" fontId="10" fillId="0" borderId="0" xfId="0" applyNumberFormat="1" applyFont="1" applyAlignment="1">
      <alignment vertical="center"/>
    </xf>
    <xf numFmtId="49" fontId="10" fillId="0" borderId="0" xfId="0" applyNumberFormat="1" applyFont="1" applyBorder="1" applyAlignment="1">
      <alignment vertical="center"/>
    </xf>
    <xf numFmtId="49" fontId="5" fillId="0" borderId="0" xfId="0" applyNumberFormat="1" applyFont="1" applyBorder="1">
      <alignment vertical="center"/>
    </xf>
    <xf numFmtId="49" fontId="10" fillId="0" borderId="0" xfId="0" applyNumberFormat="1" applyFont="1" applyBorder="1">
      <alignment vertical="center"/>
    </xf>
    <xf numFmtId="49" fontId="5" fillId="0" borderId="0" xfId="0" applyNumberFormat="1" applyFont="1">
      <alignment vertical="center"/>
    </xf>
    <xf numFmtId="184" fontId="3" fillId="0" borderId="0" xfId="1" applyNumberFormat="1" applyFill="1" applyAlignment="1" applyProtection="1">
      <alignment vertical="center"/>
    </xf>
    <xf numFmtId="184" fontId="0" fillId="0" borderId="0" xfId="0" applyNumberFormat="1" applyAlignment="1">
      <alignment horizontal="center" vertical="center"/>
    </xf>
    <xf numFmtId="0" fontId="10" fillId="0" borderId="0" xfId="0" applyNumberFormat="1" applyFont="1" applyAlignment="1">
      <alignment vertical="center"/>
    </xf>
    <xf numFmtId="0" fontId="10" fillId="0" borderId="0" xfId="0" applyNumberFormat="1" applyFont="1" applyAlignment="1">
      <alignment horizontal="left" vertical="center"/>
    </xf>
    <xf numFmtId="0" fontId="10" fillId="0" borderId="6" xfId="0" applyNumberFormat="1" applyFont="1" applyBorder="1" applyAlignment="1">
      <alignment horizontal="left" vertical="center"/>
    </xf>
    <xf numFmtId="0" fontId="10" fillId="0" borderId="5" xfId="0" applyNumberFormat="1" applyFont="1" applyBorder="1" applyAlignment="1">
      <alignment horizontal="left" vertical="center"/>
    </xf>
    <xf numFmtId="0" fontId="10" fillId="0" borderId="0" xfId="0" applyNumberFormat="1" applyFont="1" applyBorder="1" applyAlignment="1">
      <alignment horizontal="left" vertical="center"/>
    </xf>
    <xf numFmtId="0" fontId="2" fillId="0" borderId="0" xfId="0" applyNumberFormat="1" applyFont="1" applyBorder="1" applyAlignment="1">
      <alignment horizontal="left" vertical="center"/>
    </xf>
    <xf numFmtId="0" fontId="0" fillId="0" borderId="0" xfId="0" applyNumberFormat="1" applyBorder="1" applyAlignment="1">
      <alignment horizontal="left" vertical="center"/>
    </xf>
    <xf numFmtId="0" fontId="0" fillId="0" borderId="0" xfId="0" applyNumberFormat="1" applyAlignment="1">
      <alignment horizontal="left" vertical="center"/>
    </xf>
    <xf numFmtId="0" fontId="3" fillId="0" borderId="0" xfId="1" applyNumberFormat="1" applyFill="1" applyBorder="1" applyAlignment="1" applyProtection="1">
      <alignment vertical="center"/>
    </xf>
    <xf numFmtId="0" fontId="0" fillId="0" borderId="6" xfId="0" applyNumberFormat="1" applyBorder="1">
      <alignment vertical="center"/>
    </xf>
    <xf numFmtId="0" fontId="0" fillId="0" borderId="0" xfId="0" applyNumberFormat="1" applyBorder="1" applyAlignment="1">
      <alignment horizontal="center" vertical="center"/>
    </xf>
    <xf numFmtId="0" fontId="0" fillId="0" borderId="6" xfId="0" applyNumberFormat="1" applyBorder="1" applyAlignment="1">
      <alignment horizontal="center" vertical="center"/>
    </xf>
    <xf numFmtId="0" fontId="0" fillId="0" borderId="0" xfId="0" applyNumberFormat="1" applyBorder="1" applyAlignment="1">
      <alignment vertical="center"/>
    </xf>
    <xf numFmtId="0" fontId="2" fillId="0" borderId="0" xfId="0" applyNumberFormat="1" applyFont="1" applyBorder="1">
      <alignment vertical="center"/>
    </xf>
    <xf numFmtId="0" fontId="0" fillId="0" borderId="0" xfId="0" applyNumberFormat="1" applyBorder="1">
      <alignment vertical="center"/>
    </xf>
    <xf numFmtId="0" fontId="3" fillId="0" borderId="6" xfId="1" applyNumberFormat="1" applyBorder="1" applyAlignment="1" applyProtection="1">
      <alignment vertical="center"/>
    </xf>
    <xf numFmtId="0" fontId="0" fillId="0" borderId="6" xfId="0" applyNumberFormat="1" applyBorder="1" applyAlignment="1">
      <alignment horizontal="left" vertical="center"/>
    </xf>
    <xf numFmtId="0" fontId="10" fillId="0" borderId="0" xfId="0" applyNumberFormat="1" applyFont="1" applyBorder="1" applyAlignment="1">
      <alignment vertical="center"/>
    </xf>
    <xf numFmtId="0" fontId="10" fillId="0" borderId="0" xfId="0" applyNumberFormat="1" applyFont="1" applyBorder="1">
      <alignment vertical="center"/>
    </xf>
    <xf numFmtId="184" fontId="3" fillId="0" borderId="0" xfId="1" applyNumberFormat="1" applyAlignment="1" applyProtection="1">
      <alignment horizontal="left" vertical="center"/>
    </xf>
    <xf numFmtId="0" fontId="10" fillId="0" borderId="6" xfId="0" applyNumberFormat="1" applyFont="1" applyBorder="1" applyAlignment="1">
      <alignment vertical="center"/>
    </xf>
    <xf numFmtId="0" fontId="0" fillId="0" borderId="0" xfId="0" applyNumberFormat="1" applyFill="1" applyBorder="1">
      <alignment vertical="center"/>
    </xf>
    <xf numFmtId="185" fontId="0" fillId="0" borderId="0" xfId="0" applyNumberFormat="1" applyBorder="1" applyAlignment="1">
      <alignment horizontal="center" vertical="center"/>
    </xf>
    <xf numFmtId="0" fontId="0" fillId="0" borderId="6" xfId="0" applyNumberFormat="1" applyBorder="1" applyAlignment="1">
      <alignment vertical="center"/>
    </xf>
    <xf numFmtId="14" fontId="10" fillId="3" borderId="10" xfId="0" applyNumberFormat="1" applyFont="1" applyFill="1" applyBorder="1" applyAlignment="1">
      <alignment horizontal="center" vertical="center"/>
    </xf>
    <xf numFmtId="14" fontId="10" fillId="0" borderId="5" xfId="0" applyNumberFormat="1" applyFont="1" applyBorder="1" applyAlignment="1">
      <alignment horizontal="center" vertical="center"/>
    </xf>
    <xf numFmtId="14" fontId="10" fillId="0" borderId="0" xfId="0" applyNumberFormat="1" applyFont="1" applyBorder="1" applyAlignment="1">
      <alignment horizontal="center" vertical="center"/>
    </xf>
    <xf numFmtId="184" fontId="10" fillId="4" borderId="0" xfId="0" applyNumberFormat="1" applyFont="1" applyFill="1" applyBorder="1" applyAlignment="1">
      <alignment horizontal="center" vertical="center"/>
    </xf>
    <xf numFmtId="14" fontId="10" fillId="4" borderId="5" xfId="0" applyNumberFormat="1" applyFont="1" applyFill="1" applyBorder="1" applyAlignment="1">
      <alignment horizontal="center" vertical="center"/>
    </xf>
    <xf numFmtId="184" fontId="10" fillId="4" borderId="0" xfId="0" applyNumberFormat="1" applyFont="1" applyFill="1" applyBorder="1" applyAlignment="1">
      <alignment horizontal="left" vertical="center"/>
    </xf>
    <xf numFmtId="184" fontId="10" fillId="4" borderId="0" xfId="0" applyNumberFormat="1" applyFont="1" applyFill="1" applyBorder="1">
      <alignment vertical="center"/>
    </xf>
    <xf numFmtId="184" fontId="3" fillId="4" borderId="0" xfId="1" applyNumberFormat="1" applyFont="1" applyFill="1" applyBorder="1" applyAlignment="1" applyProtection="1">
      <alignment vertical="center"/>
    </xf>
    <xf numFmtId="184" fontId="2" fillId="4" borderId="0" xfId="0" applyNumberFormat="1" applyFont="1" applyFill="1" applyBorder="1">
      <alignment vertical="center"/>
    </xf>
    <xf numFmtId="184" fontId="10" fillId="4" borderId="0" xfId="0" applyNumberFormat="1" applyFont="1" applyFill="1" applyBorder="1" applyAlignment="1">
      <alignment horizontal="right" vertical="center"/>
    </xf>
    <xf numFmtId="180" fontId="23" fillId="4" borderId="0" xfId="0" applyNumberFormat="1" applyFont="1" applyFill="1" applyBorder="1" applyAlignment="1">
      <alignment horizontal="center" vertical="center"/>
    </xf>
    <xf numFmtId="184" fontId="5" fillId="4" borderId="6" xfId="0" applyNumberFormat="1" applyFont="1" applyFill="1" applyBorder="1">
      <alignment vertical="center"/>
    </xf>
    <xf numFmtId="184" fontId="5" fillId="4" borderId="0" xfId="0" applyNumberFormat="1" applyFont="1" applyFill="1" applyBorder="1">
      <alignment vertical="center"/>
    </xf>
    <xf numFmtId="49" fontId="10" fillId="4" borderId="0" xfId="0" applyNumberFormat="1" applyFont="1" applyFill="1" applyBorder="1">
      <alignment vertical="center"/>
    </xf>
    <xf numFmtId="0" fontId="10" fillId="0" borderId="0" xfId="0" applyNumberFormat="1" applyFont="1" applyBorder="1" applyAlignment="1">
      <alignment horizontal="center" vertical="center"/>
    </xf>
    <xf numFmtId="0" fontId="39" fillId="0" borderId="0" xfId="1" applyNumberFormat="1" applyFont="1" applyBorder="1" applyAlignment="1" applyProtection="1">
      <alignment vertical="center"/>
    </xf>
    <xf numFmtId="0" fontId="2" fillId="0" borderId="0" xfId="0" applyNumberFormat="1" applyFont="1" applyBorder="1" applyAlignment="1">
      <alignment horizontal="center" vertical="center"/>
    </xf>
    <xf numFmtId="0" fontId="10" fillId="0" borderId="0" xfId="0" applyNumberFormat="1" applyFont="1" applyBorder="1" applyAlignment="1">
      <alignment horizontal="right" vertical="center"/>
    </xf>
    <xf numFmtId="0" fontId="3" fillId="0" borderId="0" xfId="1" applyNumberFormat="1" applyFont="1" applyBorder="1" applyAlignment="1" applyProtection="1">
      <alignment horizontal="left" vertical="center"/>
    </xf>
    <xf numFmtId="0" fontId="5" fillId="0" borderId="6" xfId="0" applyNumberFormat="1" applyFont="1" applyBorder="1" applyAlignment="1">
      <alignment horizontal="left" vertical="center"/>
    </xf>
    <xf numFmtId="0" fontId="5" fillId="0" borderId="0" xfId="0" applyNumberFormat="1" applyFont="1" applyBorder="1" applyAlignment="1">
      <alignment horizontal="center" vertical="center"/>
    </xf>
    <xf numFmtId="49" fontId="5" fillId="0" borderId="0" xfId="0" applyNumberFormat="1" applyFont="1" applyBorder="1" applyAlignment="1">
      <alignment horizontal="center" vertical="center"/>
    </xf>
    <xf numFmtId="0" fontId="5" fillId="0" borderId="0" xfId="0" applyNumberFormat="1" applyFont="1" applyBorder="1" applyAlignment="1">
      <alignment vertical="center"/>
    </xf>
    <xf numFmtId="0" fontId="3" fillId="0" borderId="0" xfId="1" applyNumberFormat="1" applyBorder="1" applyAlignment="1" applyProtection="1">
      <alignment horizontal="left" vertical="center"/>
    </xf>
    <xf numFmtId="0" fontId="10" fillId="4" borderId="0" xfId="0" applyNumberFormat="1" applyFont="1" applyFill="1" applyBorder="1" applyAlignment="1">
      <alignment vertical="center"/>
    </xf>
    <xf numFmtId="0" fontId="10" fillId="5" borderId="0" xfId="0" applyNumberFormat="1" applyFont="1" applyFill="1" applyBorder="1" applyAlignment="1">
      <alignment horizontal="left" vertical="center"/>
    </xf>
    <xf numFmtId="0" fontId="10" fillId="4" borderId="0" xfId="0" applyNumberFormat="1" applyFont="1" applyFill="1" applyBorder="1" applyAlignment="1">
      <alignment horizontal="left" vertical="center"/>
    </xf>
    <xf numFmtId="176" fontId="10" fillId="0" borderId="5" xfId="0" applyNumberFormat="1" applyFont="1" applyBorder="1" applyAlignment="1">
      <alignment horizontal="center" vertical="center"/>
    </xf>
    <xf numFmtId="0" fontId="10" fillId="5" borderId="0" xfId="0" applyNumberFormat="1" applyFont="1" applyFill="1" applyBorder="1" applyAlignment="1">
      <alignment vertical="center"/>
    </xf>
    <xf numFmtId="0" fontId="3" fillId="0" borderId="0" xfId="1" applyNumberFormat="1" applyBorder="1" applyAlignment="1" applyProtection="1">
      <alignment vertical="center"/>
    </xf>
    <xf numFmtId="0" fontId="2" fillId="5" borderId="0" xfId="0" applyNumberFormat="1" applyFont="1" applyFill="1" applyBorder="1" applyAlignment="1">
      <alignment vertical="center"/>
    </xf>
    <xf numFmtId="0" fontId="10" fillId="5" borderId="0" xfId="0" applyNumberFormat="1" applyFont="1" applyFill="1" applyBorder="1" applyAlignment="1">
      <alignment horizontal="center" vertical="center"/>
    </xf>
    <xf numFmtId="0" fontId="10" fillId="5" borderId="0" xfId="0" applyNumberFormat="1" applyFont="1" applyFill="1" applyBorder="1" applyAlignment="1">
      <alignment horizontal="right" vertical="center"/>
    </xf>
    <xf numFmtId="0" fontId="3" fillId="5" borderId="0" xfId="1" applyNumberFormat="1" applyFont="1" applyFill="1" applyBorder="1" applyAlignment="1" applyProtection="1">
      <alignment horizontal="left" vertical="center"/>
    </xf>
    <xf numFmtId="0" fontId="5" fillId="0" borderId="0" xfId="0" applyNumberFormat="1" applyFont="1" applyBorder="1">
      <alignment vertical="center"/>
    </xf>
    <xf numFmtId="0" fontId="2" fillId="4" borderId="0" xfId="0" applyNumberFormat="1" applyFont="1" applyFill="1" applyBorder="1" applyAlignment="1">
      <alignment vertical="center"/>
    </xf>
    <xf numFmtId="0" fontId="10" fillId="4" borderId="0" xfId="0" applyNumberFormat="1" applyFont="1" applyFill="1" applyBorder="1" applyAlignment="1">
      <alignment horizontal="center" vertical="center"/>
    </xf>
    <xf numFmtId="0" fontId="10" fillId="4" borderId="0" xfId="0" applyNumberFormat="1" applyFont="1" applyFill="1" applyBorder="1" applyAlignment="1">
      <alignment horizontal="right" vertical="center"/>
    </xf>
    <xf numFmtId="0" fontId="3" fillId="4" borderId="0" xfId="1" applyNumberFormat="1" applyFont="1" applyFill="1" applyBorder="1" applyAlignment="1" applyProtection="1">
      <alignment horizontal="left" vertical="center"/>
    </xf>
    <xf numFmtId="0" fontId="3" fillId="5" borderId="0" xfId="1" applyNumberFormat="1" applyFill="1" applyBorder="1" applyAlignment="1" applyProtection="1">
      <alignment horizontal="left" vertical="center"/>
    </xf>
    <xf numFmtId="184" fontId="3" fillId="0" borderId="0" xfId="1" applyNumberFormat="1" applyBorder="1" applyAlignment="1" applyProtection="1">
      <alignment horizontal="left" vertical="center"/>
    </xf>
    <xf numFmtId="0" fontId="2" fillId="0" borderId="19" xfId="0" applyNumberFormat="1" applyFont="1" applyFill="1" applyBorder="1" applyAlignment="1" applyProtection="1">
      <alignment vertical="center"/>
      <protection hidden="1"/>
    </xf>
    <xf numFmtId="0" fontId="2" fillId="0" borderId="0" xfId="0" applyNumberFormat="1" applyFont="1" applyFill="1" applyBorder="1" applyAlignment="1" applyProtection="1">
      <alignment horizontal="left" vertical="center"/>
      <protection hidden="1"/>
    </xf>
    <xf numFmtId="0" fontId="10" fillId="0" borderId="5" xfId="0" applyNumberFormat="1" applyFont="1" applyBorder="1" applyAlignment="1" applyProtection="1">
      <alignment horizontal="left" vertical="center"/>
      <protection hidden="1"/>
    </xf>
    <xf numFmtId="0" fontId="10" fillId="0" borderId="0" xfId="0" applyNumberFormat="1" applyFont="1" applyBorder="1" applyAlignment="1" applyProtection="1">
      <alignment horizontal="left" vertical="center"/>
      <protection hidden="1"/>
    </xf>
    <xf numFmtId="0" fontId="10" fillId="0" borderId="0" xfId="0" applyNumberFormat="1" applyFont="1" applyBorder="1" applyAlignment="1" applyProtection="1">
      <alignment horizontal="center" vertical="center"/>
      <protection hidden="1"/>
    </xf>
    <xf numFmtId="0" fontId="5" fillId="0" borderId="0" xfId="0" applyNumberFormat="1" applyFont="1" applyBorder="1" applyAlignment="1">
      <alignment horizontal="right" vertical="center"/>
    </xf>
    <xf numFmtId="49" fontId="5" fillId="0" borderId="0" xfId="0" applyNumberFormat="1" applyFont="1" applyBorder="1" applyAlignment="1">
      <alignment horizontal="right" vertical="center"/>
    </xf>
    <xf numFmtId="184" fontId="3" fillId="0" borderId="0" xfId="1" applyAlignment="1" applyProtection="1">
      <alignment vertical="center"/>
    </xf>
    <xf numFmtId="0" fontId="10" fillId="0" borderId="0" xfId="0" applyNumberFormat="1" applyFont="1" applyAlignment="1">
      <alignment horizontal="center" vertical="center"/>
    </xf>
    <xf numFmtId="0" fontId="10" fillId="0" borderId="0" xfId="0" applyNumberFormat="1" applyFont="1">
      <alignment vertical="center"/>
    </xf>
    <xf numFmtId="0" fontId="10" fillId="0" borderId="0" xfId="0" applyNumberFormat="1" applyFont="1" applyAlignment="1">
      <alignment horizontal="right" vertical="center"/>
    </xf>
    <xf numFmtId="0" fontId="3" fillId="0" borderId="0" xfId="1" applyNumberFormat="1" applyAlignment="1" applyProtection="1">
      <alignment horizontal="left" vertical="center"/>
    </xf>
    <xf numFmtId="0" fontId="5" fillId="0" borderId="0" xfId="0" applyNumberFormat="1" applyFont="1">
      <alignment vertical="center"/>
    </xf>
    <xf numFmtId="0" fontId="5" fillId="0" borderId="0" xfId="0" applyNumberFormat="1" applyFont="1" applyAlignment="1">
      <alignment vertical="center"/>
    </xf>
    <xf numFmtId="0" fontId="39" fillId="0" borderId="0" xfId="1" applyNumberFormat="1" applyFont="1" applyAlignment="1" applyProtection="1">
      <alignment vertical="center"/>
    </xf>
    <xf numFmtId="0" fontId="2" fillId="0" borderId="0" xfId="0" applyNumberFormat="1" applyFont="1">
      <alignment vertical="center"/>
    </xf>
    <xf numFmtId="0" fontId="2" fillId="0" borderId="17" xfId="0" applyNumberFormat="1" applyFont="1" applyFill="1" applyBorder="1" applyAlignment="1" applyProtection="1">
      <alignment horizontal="left" vertical="center"/>
      <protection hidden="1"/>
    </xf>
    <xf numFmtId="0" fontId="2" fillId="0" borderId="0" xfId="0" applyNumberFormat="1" applyFont="1" applyAlignment="1" applyProtection="1">
      <alignment horizontal="left" vertical="center"/>
      <protection hidden="1"/>
    </xf>
    <xf numFmtId="0" fontId="10" fillId="0" borderId="0" xfId="0" applyNumberFormat="1" applyFont="1" applyProtection="1">
      <alignment vertical="center"/>
      <protection hidden="1"/>
    </xf>
    <xf numFmtId="0" fontId="10" fillId="0" borderId="0" xfId="0" applyNumberFormat="1" applyFont="1" applyAlignment="1" applyProtection="1">
      <alignment horizontal="right" vertical="center"/>
      <protection hidden="1"/>
    </xf>
    <xf numFmtId="0" fontId="10" fillId="0" borderId="5" xfId="0" applyNumberFormat="1" applyFont="1" applyBorder="1" applyProtection="1">
      <alignment vertical="center"/>
      <protection hidden="1"/>
    </xf>
    <xf numFmtId="0" fontId="2" fillId="0" borderId="20" xfId="0" applyNumberFormat="1" applyFont="1" applyFill="1" applyBorder="1" applyAlignment="1" applyProtection="1">
      <alignment horizontal="left" vertical="center"/>
      <protection hidden="1"/>
    </xf>
    <xf numFmtId="0" fontId="2" fillId="0" borderId="0" xfId="0" applyNumberFormat="1" applyFont="1" applyFill="1" applyAlignment="1" applyProtection="1">
      <alignment horizontal="center" vertical="center"/>
      <protection hidden="1"/>
    </xf>
    <xf numFmtId="0" fontId="10" fillId="0" borderId="0" xfId="0" applyNumberFormat="1" applyFont="1" applyAlignment="1" applyProtection="1">
      <alignment vertical="center"/>
      <protection hidden="1"/>
    </xf>
    <xf numFmtId="0" fontId="10" fillId="0" borderId="0" xfId="0" applyNumberFormat="1" applyFont="1" applyAlignment="1" applyProtection="1">
      <alignment horizontal="center" vertical="center"/>
      <protection hidden="1"/>
    </xf>
    <xf numFmtId="0" fontId="2" fillId="0" borderId="20" xfId="0" applyNumberFormat="1" applyFont="1" applyFill="1" applyBorder="1" applyAlignment="1" applyProtection="1">
      <alignment vertical="center"/>
      <protection hidden="1"/>
    </xf>
    <xf numFmtId="0" fontId="2" fillId="0" borderId="0" xfId="0" applyNumberFormat="1" applyFont="1" applyFill="1" applyAlignment="1" applyProtection="1">
      <alignment horizontal="left" vertical="center"/>
      <protection hidden="1"/>
    </xf>
    <xf numFmtId="49" fontId="35" fillId="0" borderId="0" xfId="0" applyNumberFormat="1" applyFont="1" applyAlignment="1" applyProtection="1">
      <alignment vertical="center"/>
      <protection hidden="1"/>
    </xf>
    <xf numFmtId="184" fontId="9" fillId="3" borderId="4" xfId="0" applyNumberFormat="1" applyFont="1" applyFill="1" applyBorder="1" applyAlignment="1">
      <alignment horizontal="center" vertical="center"/>
    </xf>
    <xf numFmtId="0" fontId="10" fillId="0" borderId="0" xfId="0" applyNumberFormat="1" applyFont="1" applyBorder="1" applyProtection="1">
      <alignment vertical="center"/>
      <protection hidden="1"/>
    </xf>
    <xf numFmtId="0" fontId="2" fillId="0" borderId="0" xfId="0" applyNumberFormat="1" applyFont="1" applyFill="1" applyBorder="1" applyAlignment="1" applyProtection="1">
      <alignment vertical="center"/>
      <protection hidden="1"/>
    </xf>
    <xf numFmtId="184" fontId="10" fillId="3" borderId="0" xfId="0" applyFont="1" applyFill="1" applyAlignment="1">
      <alignment horizontal="left" vertical="center"/>
    </xf>
    <xf numFmtId="178" fontId="10" fillId="0" borderId="0" xfId="0" applyNumberFormat="1" applyFont="1" applyBorder="1" applyAlignment="1">
      <alignment horizontal="center" vertical="center"/>
    </xf>
    <xf numFmtId="178" fontId="0" fillId="0" borderId="0" xfId="0" applyNumberFormat="1" applyBorder="1" applyAlignment="1">
      <alignment horizontal="center" vertical="center"/>
    </xf>
    <xf numFmtId="178" fontId="0" fillId="0" borderId="0" xfId="0" applyNumberFormat="1" applyBorder="1">
      <alignment vertical="center"/>
    </xf>
    <xf numFmtId="178" fontId="13" fillId="0" borderId="6" xfId="0" applyNumberFormat="1" applyFont="1" applyBorder="1">
      <alignment vertical="center"/>
    </xf>
    <xf numFmtId="178" fontId="2" fillId="0" borderId="6" xfId="0" applyNumberFormat="1" applyFont="1" applyBorder="1" applyAlignment="1">
      <alignment vertical="center"/>
    </xf>
    <xf numFmtId="178" fontId="2" fillId="0" borderId="6" xfId="0" applyNumberFormat="1" applyFont="1" applyBorder="1">
      <alignment vertical="center"/>
    </xf>
    <xf numFmtId="178" fontId="22" fillId="0" borderId="6" xfId="0" applyNumberFormat="1" applyFont="1" applyBorder="1">
      <alignment vertical="center"/>
    </xf>
    <xf numFmtId="178" fontId="16" fillId="0" borderId="6" xfId="0" applyNumberFormat="1" applyFont="1" applyBorder="1">
      <alignment vertical="center"/>
    </xf>
    <xf numFmtId="178" fontId="18" fillId="0" borderId="6" xfId="0" applyNumberFormat="1" applyFont="1" applyBorder="1">
      <alignment vertical="center"/>
    </xf>
    <xf numFmtId="178" fontId="24" fillId="0" borderId="6" xfId="0" applyNumberFormat="1" applyFont="1" applyBorder="1">
      <alignment vertical="center"/>
    </xf>
    <xf numFmtId="178" fontId="2" fillId="0" borderId="6" xfId="0" applyNumberFormat="1" applyFont="1" applyBorder="1" applyAlignment="1">
      <alignment vertical="center" wrapText="1"/>
    </xf>
    <xf numFmtId="178" fontId="29" fillId="0" borderId="6" xfId="0" applyNumberFormat="1" applyFont="1" applyBorder="1">
      <alignment vertical="center"/>
    </xf>
    <xf numFmtId="178" fontId="26" fillId="0" borderId="6" xfId="0" applyNumberFormat="1" applyFont="1" applyBorder="1">
      <alignment vertical="center"/>
    </xf>
    <xf numFmtId="178" fontId="0" fillId="0" borderId="6" xfId="0" applyNumberFormat="1" applyBorder="1" applyAlignment="1">
      <alignment horizontal="center" vertical="center"/>
    </xf>
    <xf numFmtId="178" fontId="17" fillId="0" borderId="6" xfId="0" applyNumberFormat="1" applyFont="1" applyBorder="1">
      <alignment vertical="center"/>
    </xf>
    <xf numFmtId="178" fontId="21" fillId="0" borderId="6" xfId="0" applyNumberFormat="1" applyFont="1" applyBorder="1">
      <alignment vertical="center"/>
    </xf>
    <xf numFmtId="178" fontId="19" fillId="0" borderId="6" xfId="0" applyNumberFormat="1" applyFont="1" applyBorder="1">
      <alignment vertical="center"/>
    </xf>
    <xf numFmtId="178" fontId="25" fillId="0" borderId="6" xfId="0" applyNumberFormat="1" applyFont="1" applyBorder="1">
      <alignment vertical="center"/>
    </xf>
    <xf numFmtId="178" fontId="2" fillId="0" borderId="0" xfId="0" applyNumberFormat="1" applyFont="1" applyBorder="1">
      <alignment vertical="center"/>
    </xf>
    <xf numFmtId="0" fontId="10" fillId="4" borderId="25" xfId="0" applyNumberFormat="1" applyFont="1" applyFill="1" applyBorder="1" applyAlignment="1">
      <alignment horizontal="left" vertical="center"/>
    </xf>
    <xf numFmtId="0" fontId="10" fillId="5" borderId="25" xfId="0" applyNumberFormat="1" applyFont="1" applyFill="1" applyBorder="1" applyAlignment="1">
      <alignment horizontal="left" vertical="center"/>
    </xf>
    <xf numFmtId="0" fontId="10" fillId="4" borderId="24" xfId="0" applyNumberFormat="1" applyFont="1" applyFill="1" applyBorder="1" applyAlignment="1">
      <alignment horizontal="left" vertical="center"/>
    </xf>
    <xf numFmtId="0" fontId="10" fillId="4" borderId="26" xfId="0" applyNumberFormat="1" applyFont="1" applyFill="1" applyBorder="1" applyAlignment="1">
      <alignment horizontal="left" vertical="center"/>
    </xf>
    <xf numFmtId="0" fontId="10" fillId="5" borderId="20" xfId="0" applyNumberFormat="1" applyFont="1" applyFill="1" applyBorder="1" applyAlignment="1">
      <alignment horizontal="center" vertical="center"/>
    </xf>
    <xf numFmtId="20" fontId="0" fillId="0" borderId="0" xfId="0" applyNumberFormat="1" applyAlignment="1">
      <alignment horizontal="center" vertical="center"/>
    </xf>
    <xf numFmtId="176" fontId="42" fillId="0" borderId="0" xfId="4" applyNumberFormat="1" applyFont="1" applyAlignment="1">
      <alignment horizontal="center" vertical="center"/>
    </xf>
    <xf numFmtId="0" fontId="10" fillId="5" borderId="25" xfId="0" applyNumberFormat="1" applyFont="1" applyFill="1" applyBorder="1" applyAlignment="1">
      <alignment horizontal="center" vertical="center"/>
    </xf>
    <xf numFmtId="178" fontId="10" fillId="4" borderId="25" xfId="0" applyNumberFormat="1" applyFont="1" applyFill="1" applyBorder="1" applyAlignment="1">
      <alignment horizontal="center" vertical="center"/>
    </xf>
    <xf numFmtId="178" fontId="10" fillId="4" borderId="25" xfId="0" applyNumberFormat="1" applyFont="1" applyFill="1" applyBorder="1" applyAlignment="1">
      <alignment horizontal="left" vertical="center"/>
    </xf>
    <xf numFmtId="0" fontId="41" fillId="0" borderId="0" xfId="4">
      <alignment vertical="center"/>
    </xf>
    <xf numFmtId="0" fontId="3" fillId="0" borderId="27" xfId="1" applyNumberFormat="1" applyBorder="1" applyAlignment="1" applyProtection="1">
      <alignment horizontal="left" vertical="center"/>
    </xf>
    <xf numFmtId="184" fontId="10" fillId="5" borderId="0" xfId="0" applyNumberFormat="1" applyFont="1" applyFill="1" applyBorder="1" applyAlignment="1">
      <alignment horizontal="left" vertical="center"/>
    </xf>
    <xf numFmtId="184" fontId="10" fillId="4" borderId="27" xfId="0" applyNumberFormat="1" applyFont="1" applyFill="1" applyBorder="1">
      <alignment vertical="center"/>
    </xf>
    <xf numFmtId="184" fontId="3" fillId="5" borderId="0" xfId="1" applyNumberFormat="1" applyFill="1" applyBorder="1" applyAlignment="1" applyProtection="1">
      <alignment horizontal="left" vertical="center"/>
    </xf>
    <xf numFmtId="184" fontId="10" fillId="4" borderId="27" xfId="0" applyNumberFormat="1" applyFont="1" applyFill="1" applyBorder="1" applyAlignment="1">
      <alignment horizontal="center" vertical="center"/>
    </xf>
    <xf numFmtId="184" fontId="10" fillId="4" borderId="27" xfId="0" applyNumberFormat="1" applyFont="1" applyFill="1" applyBorder="1" applyAlignment="1">
      <alignment horizontal="left" vertical="center"/>
    </xf>
    <xf numFmtId="176" fontId="9" fillId="3" borderId="2" xfId="0" applyNumberFormat="1" applyFont="1" applyFill="1" applyBorder="1" applyAlignment="1">
      <alignment horizontal="center" vertical="center"/>
    </xf>
    <xf numFmtId="176" fontId="9" fillId="3" borderId="8" xfId="0" applyNumberFormat="1" applyFont="1" applyFill="1" applyBorder="1" applyAlignment="1">
      <alignment horizontal="center" vertical="center"/>
    </xf>
    <xf numFmtId="184" fontId="9" fillId="3" borderId="1" xfId="0" applyNumberFormat="1" applyFont="1" applyFill="1" applyBorder="1" applyAlignment="1">
      <alignment horizontal="center" vertical="center"/>
    </xf>
    <xf numFmtId="184" fontId="9" fillId="3" borderId="2" xfId="0" applyNumberFormat="1" applyFont="1" applyFill="1" applyBorder="1" applyAlignment="1">
      <alignment horizontal="center" vertical="center"/>
    </xf>
    <xf numFmtId="184" fontId="9" fillId="3" borderId="7" xfId="0" applyNumberFormat="1" applyFont="1" applyFill="1" applyBorder="1" applyAlignment="1">
      <alignment horizontal="center" vertical="center"/>
    </xf>
    <xf numFmtId="184" fontId="9" fillId="3" borderId="2" xfId="0" applyNumberFormat="1" applyFont="1" applyFill="1" applyBorder="1" applyAlignment="1">
      <alignment vertical="center"/>
    </xf>
    <xf numFmtId="184" fontId="9" fillId="3" borderId="21" xfId="0" applyNumberFormat="1" applyFont="1" applyFill="1" applyBorder="1" applyAlignment="1">
      <alignment horizontal="center" vertical="center"/>
    </xf>
    <xf numFmtId="184" fontId="9" fillId="3" borderId="3" xfId="0" applyNumberFormat="1" applyFont="1" applyFill="1" applyBorder="1" applyAlignment="1">
      <alignment horizontal="center" vertical="center"/>
    </xf>
    <xf numFmtId="184" fontId="9" fillId="3" borderId="1" xfId="0" applyFont="1" applyFill="1" applyBorder="1" applyAlignment="1">
      <alignment horizontal="center" vertical="center"/>
    </xf>
    <xf numFmtId="184" fontId="9" fillId="3" borderId="2" xfId="0" applyFont="1" applyFill="1" applyBorder="1" applyAlignment="1">
      <alignment horizontal="center" vertical="center"/>
    </xf>
    <xf numFmtId="184" fontId="9" fillId="3" borderId="3" xfId="0" applyFont="1" applyFill="1" applyBorder="1" applyAlignment="1">
      <alignment horizontal="center" vertical="center"/>
    </xf>
    <xf numFmtId="177" fontId="6" fillId="2" borderId="1" xfId="0" applyNumberFormat="1" applyFont="1" applyFill="1" applyBorder="1" applyAlignment="1">
      <alignment horizontal="center" vertical="center"/>
    </xf>
    <xf numFmtId="177" fontId="6" fillId="2" borderId="2" xfId="0" applyNumberFormat="1" applyFont="1" applyFill="1" applyBorder="1" applyAlignment="1">
      <alignment horizontal="center" vertical="center"/>
    </xf>
    <xf numFmtId="177" fontId="6" fillId="2" borderId="7" xfId="0" applyNumberFormat="1" applyFont="1" applyFill="1" applyBorder="1" applyAlignment="1">
      <alignment horizontal="center" vertical="center"/>
    </xf>
    <xf numFmtId="184" fontId="6" fillId="2" borderId="2" xfId="0" applyNumberFormat="1" applyFont="1" applyFill="1" applyBorder="1" applyAlignment="1">
      <alignment horizontal="center" vertical="center"/>
    </xf>
    <xf numFmtId="184" fontId="6" fillId="2" borderId="7" xfId="0" applyNumberFormat="1" applyFont="1" applyFill="1" applyBorder="1" applyAlignment="1">
      <alignment horizontal="center" vertical="center"/>
    </xf>
    <xf numFmtId="184" fontId="6" fillId="2" borderId="8" xfId="0" applyNumberFormat="1" applyFont="1" applyFill="1" applyBorder="1" applyAlignment="1">
      <alignment horizontal="center" vertical="center"/>
    </xf>
    <xf numFmtId="184" fontId="9" fillId="3" borderId="1" xfId="0" applyNumberFormat="1" applyFont="1" applyFill="1" applyBorder="1" applyAlignment="1" applyProtection="1">
      <alignment horizontal="center" vertical="center"/>
      <protection hidden="1"/>
    </xf>
    <xf numFmtId="184" fontId="9" fillId="3" borderId="3" xfId="0" applyNumberFormat="1" applyFont="1" applyFill="1" applyBorder="1" applyAlignment="1" applyProtection="1">
      <alignment horizontal="center" vertical="center"/>
      <protection hidden="1"/>
    </xf>
    <xf numFmtId="184" fontId="9" fillId="3" borderId="7" xfId="0" applyNumberFormat="1" applyFont="1" applyFill="1" applyBorder="1" applyAlignment="1" applyProtection="1">
      <alignment horizontal="center" vertical="center"/>
      <protection hidden="1"/>
    </xf>
    <xf numFmtId="184" fontId="9" fillId="3" borderId="2" xfId="0" applyNumberFormat="1" applyFont="1" applyFill="1" applyBorder="1" applyAlignment="1" applyProtection="1">
      <alignment horizontal="center" vertical="center"/>
      <protection hidden="1"/>
    </xf>
    <xf numFmtId="184" fontId="9" fillId="3" borderId="8" xfId="0" applyNumberFormat="1" applyFont="1" applyFill="1" applyBorder="1" applyAlignment="1" applyProtection="1">
      <alignment horizontal="center" vertical="center"/>
      <protection hidden="1"/>
    </xf>
    <xf numFmtId="184" fontId="9" fillId="3" borderId="1" xfId="0" applyFont="1" applyFill="1" applyBorder="1" applyAlignment="1" applyProtection="1">
      <alignment horizontal="center" vertical="center"/>
      <protection hidden="1"/>
    </xf>
    <xf numFmtId="184" fontId="9" fillId="3" borderId="3" xfId="0" applyFont="1" applyFill="1" applyBorder="1" applyAlignment="1" applyProtection="1">
      <alignment horizontal="center" vertical="center"/>
      <protection hidden="1"/>
    </xf>
    <xf numFmtId="184" fontId="9" fillId="3" borderId="2" xfId="0" applyFont="1" applyFill="1" applyBorder="1" applyAlignment="1" applyProtection="1">
      <alignment horizontal="center" vertical="center"/>
      <protection hidden="1"/>
    </xf>
    <xf numFmtId="184" fontId="32" fillId="3" borderId="1" xfId="0" applyNumberFormat="1" applyFont="1" applyFill="1" applyBorder="1" applyAlignment="1" applyProtection="1">
      <alignment horizontal="center" vertical="center"/>
      <protection hidden="1"/>
    </xf>
    <xf numFmtId="184" fontId="32" fillId="3" borderId="2" xfId="0" applyNumberFormat="1" applyFont="1" applyFill="1" applyBorder="1" applyAlignment="1" applyProtection="1">
      <alignment horizontal="center" vertical="center"/>
      <protection hidden="1"/>
    </xf>
    <xf numFmtId="184" fontId="32" fillId="3" borderId="3" xfId="0" applyNumberFormat="1" applyFont="1" applyFill="1" applyBorder="1" applyAlignment="1" applyProtection="1">
      <alignment horizontal="center" vertical="center"/>
      <protection hidden="1"/>
    </xf>
  </cellXfs>
  <cellStyles count="5">
    <cellStyle name="Normal_DRCM Telephone Directory - March_Book2_Consolidated+Telephone+Directory" xfId="2"/>
    <cellStyle name="常规" xfId="0" builtinId="0"/>
    <cellStyle name="常规 19" xfId="4"/>
    <cellStyle name="常规 2" xfId="3"/>
    <cellStyle name="超链接" xfId="1" builtinId="8"/>
  </cellStyles>
  <dxfs count="675">
    <dxf>
      <alignment horizontal="center" vertical="center" textRotation="0" wrapText="0" indent="0" justifyLastLine="0" shrinkToFit="0" readingOrder="0"/>
    </dxf>
    <dxf>
      <numFmt numFmtId="0" formatCode="General"/>
      <alignment horizontal="left" vertical="center" textRotation="0" wrapText="0" indent="0" justifyLastLine="0" shrinkToFit="0" readingOrder="0"/>
    </dxf>
    <dxf>
      <numFmt numFmtId="0" formatCode="General"/>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2"/>
        <color auto="1"/>
        <name val="华文细黑"/>
        <scheme val="none"/>
      </font>
      <numFmt numFmtId="0" formatCode="General"/>
      <alignment horizontal="general" vertical="center" textRotation="0" wrapText="0" indent="0" justifyLastLine="0" shrinkToFit="0" readingOrder="0"/>
      <protection locked="1" hidden="0"/>
    </dxf>
    <dxf>
      <numFmt numFmtId="176" formatCode="yyyy\-mm\-dd"/>
      <alignment horizontal="center" vertical="center" textRotation="0" wrapText="0" indent="0" justifyLastLine="0" shrinkToFit="0" readingOrder="0"/>
    </dxf>
    <dxf>
      <border outline="0">
        <top style="thin">
          <color theme="0"/>
        </top>
      </border>
    </dxf>
    <dxf>
      <fill>
        <patternFill patternType="solid">
          <fgColor indexed="64"/>
          <bgColor rgb="FF0070C0"/>
        </patternFill>
      </fill>
      <alignment horizontal="center" vertical="center" textRotation="0" wrapText="0" indent="0" justifyLastLine="0" shrinkToFit="0" readingOrder="0"/>
    </dxf>
    <dxf>
      <font>
        <strike val="0"/>
        <outline val="0"/>
        <shadow val="0"/>
        <u val="none"/>
        <vertAlign val="baseline"/>
        <sz val="12"/>
        <color rgb="FFCC0000"/>
        <name val="华文细黑"/>
        <scheme val="none"/>
      </font>
      <alignment vertical="center" textRotation="0" wrapText="0" indent="0" justifyLastLine="0" shrinkToFit="0" readingOrder="0"/>
      <protection locked="1" hidden="1"/>
    </dxf>
    <dxf>
      <font>
        <b val="0"/>
        <i val="0"/>
        <strike val="0"/>
        <condense val="0"/>
        <extend val="0"/>
        <outline val="0"/>
        <shadow val="0"/>
        <u val="none"/>
        <vertAlign val="baseline"/>
        <sz val="12"/>
        <color auto="1"/>
        <name val="华文细黑"/>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1"/>
    </dxf>
    <dxf>
      <font>
        <strike val="0"/>
        <outline val="0"/>
        <shadow val="0"/>
        <u val="none"/>
        <vertAlign val="baseline"/>
        <sz val="12"/>
        <color auto="1"/>
        <name val="华文细黑"/>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theme="0"/>
        </left>
        <right style="thin">
          <color theme="0"/>
        </right>
        <top/>
        <bottom/>
        <vertical/>
        <horizontal/>
      </border>
      <protection locked="1" hidden="1"/>
    </dxf>
    <dxf>
      <font>
        <b val="0"/>
        <i val="0"/>
        <strike val="0"/>
        <condense val="0"/>
        <extend val="0"/>
        <outline val="0"/>
        <shadow val="0"/>
        <u val="none"/>
        <vertAlign val="baseline"/>
        <sz val="12"/>
        <color theme="1"/>
        <name val="华文细黑"/>
        <scheme val="none"/>
      </font>
      <numFmt numFmtId="0" formatCode="General"/>
      <alignment horizontal="center" vertical="center" textRotation="0" wrapText="0" indent="0" justifyLastLine="0" shrinkToFit="0" readingOrder="0"/>
      <protection locked="1" hidden="1"/>
    </dxf>
    <dxf>
      <font>
        <b val="0"/>
        <i val="0"/>
        <strike val="0"/>
        <condense val="0"/>
        <extend val="0"/>
        <outline val="0"/>
        <shadow val="0"/>
        <u val="none"/>
        <vertAlign val="baseline"/>
        <sz val="12"/>
        <color theme="1"/>
        <name val="华文细黑"/>
        <scheme val="none"/>
      </font>
      <numFmt numFmtId="0" formatCode="General"/>
      <alignment horizontal="center" vertical="center" textRotation="0" wrapText="0" indent="0" justifyLastLine="0" shrinkToFit="0" readingOrder="0"/>
      <protection locked="1" hidden="1"/>
    </dxf>
    <dxf>
      <font>
        <b val="0"/>
        <i val="0"/>
        <strike val="0"/>
        <condense val="0"/>
        <extend val="0"/>
        <outline val="0"/>
        <shadow val="0"/>
        <u val="none"/>
        <vertAlign val="baseline"/>
        <sz val="12"/>
        <color theme="1"/>
        <name val="华文细黑"/>
        <scheme val="none"/>
      </font>
      <numFmt numFmtId="0" formatCode="General"/>
      <alignment horizontal="center" vertical="center" textRotation="0" wrapText="0" indent="0" justifyLastLine="0" shrinkToFit="0" readingOrder="0"/>
      <protection locked="1" hidden="1"/>
    </dxf>
    <dxf>
      <font>
        <b val="0"/>
        <i val="0"/>
        <strike val="0"/>
        <condense val="0"/>
        <extend val="0"/>
        <outline val="0"/>
        <shadow val="0"/>
        <u val="none"/>
        <vertAlign val="baseline"/>
        <sz val="12"/>
        <color theme="1"/>
        <name val="华文细黑"/>
        <scheme val="none"/>
      </font>
      <numFmt numFmtId="0" formatCode="General"/>
      <alignment horizontal="center" vertical="center" textRotation="0" wrapText="0" indent="0" justifyLastLine="0" shrinkToFit="0" readingOrder="0"/>
      <protection locked="1" hidden="1"/>
    </dxf>
    <dxf>
      <font>
        <b val="0"/>
        <i val="0"/>
        <strike val="0"/>
        <condense val="0"/>
        <extend val="0"/>
        <outline val="0"/>
        <shadow val="0"/>
        <u val="none"/>
        <vertAlign val="baseline"/>
        <sz val="12"/>
        <color theme="1"/>
        <name val="华文细黑"/>
        <scheme val="none"/>
      </font>
      <numFmt numFmtId="0" formatCode="General"/>
      <alignment horizontal="general" vertical="center" textRotation="0" wrapText="0" indent="0" justifyLastLine="0" shrinkToFit="0" readingOrder="0"/>
      <protection locked="1" hidden="1"/>
    </dxf>
    <dxf>
      <font>
        <b val="0"/>
        <i val="0"/>
        <strike val="0"/>
        <condense val="0"/>
        <extend val="0"/>
        <outline val="0"/>
        <shadow val="0"/>
        <u val="none"/>
        <vertAlign val="baseline"/>
        <sz val="12"/>
        <color theme="1"/>
        <name val="华文细黑"/>
        <scheme val="none"/>
      </font>
      <numFmt numFmtId="0" formatCode="General"/>
      <alignment horizontal="general" vertical="center" textRotation="0" wrapText="0" indent="0" justifyLastLine="0" shrinkToFit="0" readingOrder="0"/>
      <protection locked="1" hidden="1"/>
    </dxf>
    <dxf>
      <font>
        <b val="0"/>
        <i val="0"/>
        <strike val="0"/>
        <condense val="0"/>
        <extend val="0"/>
        <outline val="0"/>
        <shadow val="0"/>
        <u val="none"/>
        <vertAlign val="baseline"/>
        <sz val="12"/>
        <color auto="1"/>
        <name val="华文细黑"/>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1"/>
    </dxf>
    <dxf>
      <font>
        <strike val="0"/>
        <outline val="0"/>
        <shadow val="0"/>
        <u val="none"/>
        <vertAlign val="baseline"/>
        <sz val="12"/>
        <color auto="1"/>
        <name val="华文细黑"/>
        <scheme val="none"/>
      </font>
      <numFmt numFmtId="0" formatCode="General"/>
      <fill>
        <patternFill patternType="none">
          <fgColor indexed="64"/>
          <bgColor auto="1"/>
        </patternFill>
      </fill>
      <alignment horizontal="left" vertical="center" textRotation="0" wrapText="0" indent="0" justifyLastLine="0" shrinkToFit="0" readingOrder="0"/>
      <border diagonalUp="0" diagonalDown="0">
        <left style="thin">
          <color theme="0"/>
        </left>
        <right/>
        <top/>
        <bottom/>
      </border>
      <protection locked="1" hidden="1"/>
    </dxf>
    <dxf>
      <font>
        <b val="0"/>
        <i val="0"/>
        <strike val="0"/>
        <condense val="0"/>
        <extend val="0"/>
        <outline val="0"/>
        <shadow val="0"/>
        <u val="none"/>
        <vertAlign val="baseline"/>
        <sz val="12"/>
        <color auto="1"/>
        <name val="华文细黑"/>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theme="0"/>
        </left>
        <right/>
        <top/>
        <bottom/>
        <vertical/>
        <horizontal/>
      </border>
      <protection locked="1" hidden="1"/>
    </dxf>
    <dxf>
      <font>
        <strike val="0"/>
        <outline val="0"/>
        <shadow val="0"/>
        <u val="none"/>
        <vertAlign val="baseline"/>
        <sz val="12"/>
        <color auto="1"/>
        <name val="华文细黑"/>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theme="0"/>
        </left>
        <right style="thin">
          <color theme="0"/>
        </right>
        <top/>
        <bottom/>
      </border>
      <protection locked="1" hidden="1"/>
    </dxf>
    <dxf>
      <font>
        <b val="0"/>
        <i val="0"/>
        <strike val="0"/>
        <condense val="0"/>
        <extend val="0"/>
        <outline val="0"/>
        <shadow val="0"/>
        <u val="none"/>
        <vertAlign val="baseline"/>
        <sz val="12"/>
        <color auto="1"/>
        <name val="华文细黑"/>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right style="thin">
          <color theme="0"/>
        </right>
        <top/>
        <bottom/>
        <vertical/>
        <horizontal/>
      </border>
      <protection locked="1" hidden="1"/>
    </dxf>
    <dxf>
      <font>
        <b val="0"/>
        <i val="0"/>
        <strike val="0"/>
        <condense val="0"/>
        <extend val="0"/>
        <outline val="0"/>
        <shadow val="0"/>
        <u val="none"/>
        <vertAlign val="baseline"/>
        <sz val="12"/>
        <color auto="1"/>
        <name val="华文细黑"/>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right style="thin">
          <color theme="0"/>
        </right>
        <top/>
        <bottom/>
        <vertical/>
        <horizontal/>
      </border>
      <protection locked="1" hidden="1"/>
    </dxf>
    <dxf>
      <font>
        <b val="0"/>
        <i val="0"/>
        <strike val="0"/>
        <condense val="0"/>
        <extend val="0"/>
        <outline val="0"/>
        <shadow val="0"/>
        <u val="none"/>
        <vertAlign val="baseline"/>
        <sz val="12"/>
        <color auto="1"/>
        <name val="华文细黑"/>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right style="thin">
          <color theme="0"/>
        </right>
        <top/>
        <bottom/>
        <vertical/>
        <horizontal/>
      </border>
      <protection locked="1" hidden="1"/>
    </dxf>
    <dxf>
      <font>
        <strike val="0"/>
        <outline val="0"/>
        <shadow val="0"/>
        <u val="none"/>
        <vertAlign val="baseline"/>
        <sz val="12"/>
        <color auto="1"/>
        <name val="华文细黑"/>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right style="thin">
          <color theme="0"/>
        </right>
        <top/>
        <bottom/>
        <vertical/>
        <horizontal/>
      </border>
      <protection locked="1" hidden="1"/>
    </dxf>
    <dxf>
      <font>
        <strike val="0"/>
        <outline val="0"/>
        <shadow val="0"/>
        <u val="none"/>
        <vertAlign val="baseline"/>
        <sz val="12"/>
        <name val="华文细黑"/>
        <scheme val="none"/>
      </font>
      <numFmt numFmtId="0" formatCode="General"/>
      <border diagonalUp="0" diagonalDown="0">
        <left/>
        <right style="thick">
          <color rgb="FF0070C0"/>
        </right>
        <top/>
        <bottom/>
        <vertical/>
        <horizontal/>
      </border>
      <protection locked="1" hidden="1"/>
    </dxf>
    <dxf>
      <font>
        <strike val="0"/>
        <outline val="0"/>
        <shadow val="0"/>
        <u val="none"/>
        <vertAlign val="baseline"/>
        <sz val="12"/>
        <name val="华文细黑"/>
        <scheme val="none"/>
      </font>
      <numFmt numFmtId="0" formatCode="General"/>
      <alignment horizontal="center" vertical="center" textRotation="0" indent="0" justifyLastLine="0" shrinkToFit="0" readingOrder="0"/>
      <protection locked="1" hidden="1"/>
    </dxf>
    <dxf>
      <font>
        <strike val="0"/>
        <outline val="0"/>
        <shadow val="0"/>
        <u val="none"/>
        <vertAlign val="baseline"/>
        <sz val="12"/>
        <name val="华文细黑"/>
        <scheme val="none"/>
      </font>
      <numFmt numFmtId="0" formatCode="General"/>
      <protection locked="1" hidden="1"/>
    </dxf>
    <dxf>
      <font>
        <b val="0"/>
        <i val="0"/>
        <strike val="0"/>
        <condense val="0"/>
        <extend val="0"/>
        <outline val="0"/>
        <shadow val="0"/>
        <u val="none"/>
        <vertAlign val="baseline"/>
        <sz val="12"/>
        <color theme="1"/>
        <name val="华文细黑"/>
        <scheme val="none"/>
      </font>
      <numFmt numFmtId="0" formatCode="General"/>
      <alignment horizontal="right" vertical="center" textRotation="0" wrapText="0" indent="0" justifyLastLine="0" shrinkToFit="0" readingOrder="0"/>
      <protection locked="1" hidden="1"/>
    </dxf>
    <dxf>
      <font>
        <strike val="0"/>
        <outline val="0"/>
        <shadow val="0"/>
        <u val="none"/>
        <vertAlign val="baseline"/>
        <sz val="12"/>
        <name val="华文细黑"/>
        <scheme val="none"/>
      </font>
      <numFmt numFmtId="0" formatCode="General"/>
      <protection locked="1" hidden="1"/>
    </dxf>
    <dxf>
      <font>
        <strike val="0"/>
        <outline val="0"/>
        <shadow val="0"/>
        <u val="none"/>
        <vertAlign val="baseline"/>
        <sz val="12"/>
        <name val="华文细黑"/>
        <scheme val="none"/>
      </font>
      <numFmt numFmtId="0" formatCode="General"/>
      <alignment horizontal="left" vertical="center" textRotation="0" wrapText="0" indent="0" justifyLastLine="0" shrinkToFit="0" readingOrder="0"/>
      <protection locked="1" hidden="1"/>
    </dxf>
    <dxf>
      <font>
        <strike val="0"/>
        <outline val="0"/>
        <shadow val="0"/>
        <u val="none"/>
        <vertAlign val="baseline"/>
        <sz val="12"/>
        <name val="华文细黑"/>
        <scheme val="none"/>
      </font>
      <numFmt numFmtId="0" formatCode="General"/>
      <alignment horizontal="center" vertical="center" textRotation="0" wrapText="0" indent="0" justifyLastLine="0" shrinkToFit="0" readingOrder="0"/>
      <protection locked="1" hidden="1"/>
    </dxf>
    <dxf>
      <font>
        <b val="0"/>
        <i val="0"/>
        <strike val="0"/>
        <condense val="0"/>
        <extend val="0"/>
        <outline val="0"/>
        <shadow val="0"/>
        <u val="none"/>
        <vertAlign val="baseline"/>
        <sz val="12"/>
        <color theme="1"/>
        <name val="华文细黑"/>
        <scheme val="none"/>
      </font>
      <numFmt numFmtId="0" formatCode="General"/>
      <alignment horizontal="left" vertical="center" textRotation="0" wrapText="0" indent="0" justifyLastLine="0" shrinkToFit="0" readingOrder="0"/>
      <protection locked="1" hidden="1"/>
    </dxf>
    <dxf>
      <font>
        <b val="0"/>
        <i val="0"/>
        <strike val="0"/>
        <condense val="0"/>
        <extend val="0"/>
        <outline val="0"/>
        <shadow val="0"/>
        <u val="none"/>
        <vertAlign val="baseline"/>
        <sz val="12"/>
        <color theme="1"/>
        <name val="华文细黑"/>
        <scheme val="none"/>
      </font>
      <numFmt numFmtId="0" formatCode="General"/>
      <alignment horizontal="left" vertical="center" textRotation="0" wrapText="0" indent="0" justifyLastLine="0" shrinkToFit="0" readingOrder="0"/>
      <protection locked="1" hidden="1"/>
    </dxf>
    <dxf>
      <font>
        <b val="0"/>
        <i val="0"/>
        <strike val="0"/>
        <condense val="0"/>
        <extend val="0"/>
        <outline val="0"/>
        <shadow val="0"/>
        <u val="none"/>
        <vertAlign val="baseline"/>
        <sz val="12"/>
        <color theme="1"/>
        <name val="华文细黑"/>
        <scheme val="none"/>
      </font>
      <numFmt numFmtId="0" formatCode="General"/>
      <alignment horizontal="left" vertical="center" textRotation="0" wrapText="0" indent="0" justifyLastLine="0" shrinkToFit="0" readingOrder="0"/>
      <protection locked="1" hidden="1"/>
    </dxf>
    <dxf>
      <font>
        <strike val="0"/>
        <outline val="0"/>
        <shadow val="0"/>
        <u val="none"/>
        <vertAlign val="baseline"/>
        <sz val="12"/>
        <name val="华文细黑"/>
        <scheme val="none"/>
      </font>
      <numFmt numFmtId="0" formatCode="General"/>
      <border diagonalUp="0" diagonalDown="0">
        <left style="thick">
          <color rgb="FF0070C0"/>
        </left>
        <right/>
        <top/>
        <bottom/>
        <vertical/>
        <horizontal/>
      </border>
      <protection locked="1" hidden="1"/>
    </dxf>
    <dxf>
      <font>
        <b val="0"/>
        <i val="0"/>
        <strike val="0"/>
        <condense val="0"/>
        <extend val="0"/>
        <outline val="0"/>
        <shadow val="0"/>
        <u val="none"/>
        <vertAlign val="baseline"/>
        <sz val="12"/>
        <color auto="1"/>
        <name val="华文细黑"/>
        <scheme val="none"/>
      </font>
      <numFmt numFmtId="0" formatCode="General"/>
      <alignment horizontal="left" vertical="center" textRotation="0" wrapText="0" indent="0" justifyLastLine="0" shrinkToFit="0" readingOrder="0"/>
      <protection locked="1" hidden="1"/>
    </dxf>
    <dxf>
      <font>
        <b val="0"/>
        <i val="0"/>
        <strike val="0"/>
        <condense val="0"/>
        <extend val="0"/>
        <outline val="0"/>
        <shadow val="0"/>
        <u val="none"/>
        <vertAlign val="baseline"/>
        <sz val="12"/>
        <color theme="1"/>
        <name val="华文细黑"/>
        <scheme val="none"/>
      </font>
      <numFmt numFmtId="0" formatCode="General"/>
      <alignment horizontal="left" vertical="center" textRotation="0" wrapText="0" indent="0" justifyLastLine="0" shrinkToFit="0" readingOrder="0"/>
      <protection locked="1" hidden="1"/>
    </dxf>
    <dxf>
      <font>
        <b val="0"/>
        <i val="0"/>
        <strike val="0"/>
        <condense val="0"/>
        <extend val="0"/>
        <outline val="0"/>
        <shadow val="0"/>
        <u val="none"/>
        <vertAlign val="baseline"/>
        <sz val="12"/>
        <color theme="1"/>
        <name val="华文细黑"/>
        <scheme val="none"/>
      </font>
      <numFmt numFmtId="0" formatCode="General"/>
      <alignment horizontal="left" vertical="center" textRotation="0" wrapText="0" indent="0" justifyLastLine="0" shrinkToFit="0" readingOrder="0"/>
      <protection locked="1" hidden="1"/>
    </dxf>
    <dxf>
      <font>
        <b val="0"/>
        <i val="0"/>
        <strike val="0"/>
        <condense val="0"/>
        <extend val="0"/>
        <outline val="0"/>
        <shadow val="0"/>
        <u val="none"/>
        <vertAlign val="baseline"/>
        <sz val="12"/>
        <color theme="1"/>
        <name val="华文细黑"/>
        <scheme val="none"/>
      </font>
      <numFmt numFmtId="0" formatCode="General"/>
      <alignment horizontal="left" vertical="center" textRotation="0" wrapText="0" indent="0" justifyLastLine="0" shrinkToFit="0" readingOrder="0"/>
      <protection locked="1" hidden="1"/>
    </dxf>
    <dxf>
      <font>
        <b val="0"/>
        <i val="0"/>
        <strike val="0"/>
        <condense val="0"/>
        <extend val="0"/>
        <outline val="0"/>
        <shadow val="0"/>
        <u val="none"/>
        <vertAlign val="baseline"/>
        <sz val="12"/>
        <color theme="1"/>
        <name val="华文细黑"/>
        <scheme val="none"/>
      </font>
      <numFmt numFmtId="176" formatCode="yyyy\-mm\-dd"/>
      <alignment horizontal="center" vertical="center" textRotation="0" wrapText="0" indent="0" justifyLastLine="0" shrinkToFit="0" readingOrder="0"/>
      <protection locked="1" hidden="1"/>
    </dxf>
    <dxf>
      <font>
        <strike val="0"/>
        <outline val="0"/>
        <shadow val="0"/>
        <u val="none"/>
        <vertAlign val="baseline"/>
        <sz val="12"/>
        <name val="华文细黑"/>
        <scheme val="none"/>
      </font>
      <alignment horizontal="center" vertical="center" textRotation="0" wrapText="0" indent="0" justifyLastLine="0" shrinkToFit="0" readingOrder="0"/>
      <protection locked="1" hidden="1"/>
    </dxf>
    <dxf>
      <font>
        <strike val="0"/>
        <outline val="0"/>
        <shadow val="0"/>
        <u val="none"/>
        <vertAlign val="baseline"/>
        <sz val="12"/>
        <name val="华文细黑"/>
        <scheme val="none"/>
      </font>
      <numFmt numFmtId="176" formatCode="yyyy\-mm\-dd"/>
      <alignment horizontal="center" vertical="center" textRotation="0" wrapText="0" indent="0" justifyLastLine="0" shrinkToFit="0" readingOrder="0"/>
      <protection locked="1" hidden="1"/>
    </dxf>
    <dxf>
      <border outline="0">
        <top style="thin">
          <color theme="0"/>
        </top>
      </border>
    </dxf>
    <dxf>
      <border outline="0">
        <left style="thin">
          <color theme="0"/>
        </left>
      </border>
    </dxf>
    <dxf>
      <font>
        <strike val="0"/>
        <outline val="0"/>
        <shadow val="0"/>
        <u val="none"/>
        <vertAlign val="baseline"/>
        <sz val="12"/>
        <name val="华文细黑"/>
        <scheme val="none"/>
      </font>
      <alignment vertical="center" textRotation="0" wrapText="0" indent="0" justifyLastLine="0" shrinkToFit="0" readingOrder="0"/>
      <protection locked="1" hidden="1"/>
    </dxf>
    <dxf>
      <border outline="0">
        <bottom style="thick">
          <color theme="0"/>
        </bottom>
      </border>
    </dxf>
    <dxf>
      <font>
        <b/>
        <i val="0"/>
        <strike val="0"/>
        <condense val="0"/>
        <extend val="0"/>
        <outline val="0"/>
        <shadow val="0"/>
        <u val="none"/>
        <vertAlign val="baseline"/>
        <sz val="12"/>
        <color theme="0"/>
        <name val="华文细黑"/>
        <scheme val="none"/>
      </font>
      <fill>
        <patternFill patternType="solid">
          <fgColor indexed="64"/>
          <bgColor rgb="FF0070C0"/>
        </patternFill>
      </fill>
      <alignment horizontal="center" vertical="center" textRotation="0" wrapText="0" indent="0" justifyLastLine="0" shrinkToFit="0" readingOrder="0"/>
      <border diagonalUp="0" diagonalDown="0">
        <left style="thin">
          <color theme="0"/>
        </left>
        <right style="thin">
          <color theme="0"/>
        </right>
        <top/>
        <bottom/>
      </border>
      <protection locked="1" hidden="1"/>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strike val="0"/>
        <outline val="0"/>
        <shadow val="0"/>
        <u val="none"/>
        <vertAlign val="baseline"/>
        <sz val="12"/>
        <name val="华文细黑"/>
        <scheme val="none"/>
      </font>
      <numFmt numFmtId="0" formatCode="General"/>
      <alignment horizontal="left" vertical="center" textRotation="0" wrapText="0" indent="0" justifyLastLine="0" shrinkToFit="0" readingOrder="0"/>
    </dxf>
    <dxf>
      <font>
        <strike val="0"/>
        <outline val="0"/>
        <shadow val="0"/>
        <u val="none"/>
        <vertAlign val="baseline"/>
        <sz val="12"/>
        <name val="华文细黑"/>
        <scheme val="none"/>
      </font>
      <numFmt numFmtId="0" formatCode="General"/>
      <alignment horizontal="left" vertical="center" textRotation="0" wrapText="0" indent="0" justifyLastLine="0" shrinkToFit="0" readingOrder="0"/>
    </dxf>
    <dxf>
      <font>
        <strike val="0"/>
        <outline val="0"/>
        <shadow val="0"/>
        <u val="none"/>
        <vertAlign val="baseline"/>
        <sz val="12"/>
        <name val="华文细黑"/>
        <scheme val="none"/>
      </font>
      <numFmt numFmtId="0" formatCode="General"/>
      <alignment horizontal="left" vertical="center" textRotation="0" wrapText="0" indent="0" justifyLastLine="0" shrinkToFit="0" readingOrder="0"/>
      <border diagonalUp="0" diagonalDown="0">
        <left/>
        <right style="thick">
          <color rgb="FF0070C0"/>
        </right>
        <top/>
        <bottom/>
      </border>
    </dxf>
    <dxf>
      <font>
        <strike val="0"/>
        <outline val="0"/>
        <shadow val="0"/>
        <u val="none"/>
        <vertAlign val="baseline"/>
        <sz val="12"/>
        <name val="华文细黑"/>
        <scheme val="none"/>
      </font>
      <numFmt numFmtId="0" formatCode="General"/>
      <alignment vertical="center" textRotation="0" wrapText="0" indent="0" justifyLastLine="0" shrinkToFit="0" readingOrder="0"/>
      <border diagonalUp="0" diagonalDown="0">
        <left style="thick">
          <color rgb="FF0070C0"/>
        </left>
        <right/>
        <top/>
        <bottom/>
        <vertical/>
        <horizontal/>
      </border>
    </dxf>
    <dxf>
      <font>
        <strike val="0"/>
        <outline val="0"/>
        <shadow val="0"/>
        <u val="none"/>
        <vertAlign val="baseline"/>
        <sz val="12"/>
        <name val="华文细黑"/>
        <scheme val="none"/>
      </font>
      <numFmt numFmtId="184" formatCode="[$-804]aaa;@"/>
      <alignment horizontal="center" vertical="center" textRotation="0" wrapText="0" indent="0" justifyLastLine="0" shrinkToFit="0" readingOrder="0"/>
    </dxf>
    <dxf>
      <font>
        <strike val="0"/>
        <outline val="0"/>
        <shadow val="0"/>
        <u val="none"/>
        <vertAlign val="baseline"/>
        <sz val="12"/>
        <name val="华文细黑"/>
        <scheme val="none"/>
      </font>
      <numFmt numFmtId="0" formatCode="General"/>
      <alignment horizontal="left" vertical="center" textRotation="0" wrapText="0" indent="0" justifyLastLine="0" shrinkToFit="0" readingOrder="0"/>
    </dxf>
    <dxf>
      <font>
        <strike val="0"/>
        <outline val="0"/>
        <shadow val="0"/>
        <u val="none"/>
        <vertAlign val="baseline"/>
        <sz val="12"/>
        <name val="华文细黑"/>
        <scheme val="none"/>
      </font>
      <numFmt numFmtId="0" formatCode="General"/>
      <alignment horizontal="left" vertical="center" textRotation="0" wrapText="0" indent="0" justifyLastLine="0" shrinkToFit="0" readingOrder="0"/>
    </dxf>
    <dxf>
      <font>
        <strike val="0"/>
        <outline val="0"/>
        <shadow val="0"/>
        <u val="none"/>
        <vertAlign val="baseline"/>
        <sz val="12"/>
        <name val="华文细黑"/>
        <scheme val="none"/>
      </font>
      <numFmt numFmtId="0" formatCode="General"/>
      <alignment horizontal="left" vertical="center" textRotation="0" wrapText="0" indent="0" justifyLastLine="0" shrinkToFit="0" readingOrder="0"/>
    </dxf>
    <dxf>
      <font>
        <strike val="0"/>
        <outline val="0"/>
        <shadow val="0"/>
        <u val="none"/>
        <vertAlign val="baseline"/>
        <sz val="12"/>
        <name val="华文细黑"/>
        <scheme val="none"/>
      </font>
      <numFmt numFmtId="181" formatCode="hh:mm"/>
      <alignment vertical="center" textRotation="0" wrapText="0" indent="0" justifyLastLine="0" shrinkToFit="0" readingOrder="0"/>
    </dxf>
    <dxf>
      <font>
        <strike val="0"/>
        <outline val="0"/>
        <shadow val="0"/>
        <u val="none"/>
        <vertAlign val="baseline"/>
        <sz val="12"/>
        <name val="华文细黑"/>
        <scheme val="none"/>
      </font>
      <numFmt numFmtId="184" formatCode="[$-804]aaa;@"/>
      <alignment horizontal="center" vertical="center" textRotation="0" wrapText="0" indent="0" justifyLastLine="0" shrinkToFit="0" readingOrder="0"/>
    </dxf>
    <dxf>
      <font>
        <strike val="0"/>
        <outline val="0"/>
        <shadow val="0"/>
        <u val="none"/>
        <vertAlign val="baseline"/>
        <sz val="12"/>
        <name val="华文细黑"/>
        <scheme val="none"/>
      </font>
      <numFmt numFmtId="176" formatCode="yyyy\-mm\-dd"/>
      <alignment horizontal="center" vertical="center" textRotation="0" wrapText="0" indent="0" justifyLastLine="0" shrinkToFit="0" readingOrder="0"/>
    </dxf>
    <dxf>
      <font>
        <strike val="0"/>
        <outline val="0"/>
        <shadow val="0"/>
        <u val="none"/>
        <vertAlign val="baseline"/>
        <sz val="12"/>
        <name val="华文细黑"/>
        <scheme val="none"/>
      </font>
      <alignment vertical="center" textRotation="0" wrapText="0" indent="0" justifyLastLine="0" shrinkToFit="0" readingOrder="0"/>
    </dxf>
    <dxf>
      <font>
        <strike val="0"/>
        <outline val="0"/>
        <shadow val="0"/>
        <u val="none"/>
        <vertAlign val="baseline"/>
        <sz val="12"/>
        <name val="华文细黑"/>
        <scheme val="none"/>
      </font>
      <alignment horizontal="center" vertical="center" textRotation="0" wrapText="0" indent="0" justifyLastLine="0" shrinkToFit="0" readingOrder="0"/>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dxf>
    <dxf>
      <font>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lor rgb="FF9C0006"/>
      </font>
    </dxf>
    <dxf>
      <border>
        <left style="thin">
          <color rgb="FF9C0006"/>
        </left>
        <right style="thin">
          <color rgb="FF9C0006"/>
        </right>
        <top style="thin">
          <color rgb="FF9C0006"/>
        </top>
        <bottom style="thin">
          <color rgb="FF9C0006"/>
        </bottom>
        <vertical/>
        <horizontal/>
      </border>
    </dxf>
    <dxf>
      <font>
        <color rgb="FF9C0006"/>
      </font>
    </dxf>
    <dxf>
      <font>
        <color rgb="FF9C0006"/>
      </font>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dxf>
    <dxf>
      <font>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lor rgb="FF9C0006"/>
      </font>
    </dxf>
    <dxf>
      <border>
        <left style="thin">
          <color rgb="FF9C0006"/>
        </left>
        <right style="thin">
          <color rgb="FF9C0006"/>
        </right>
        <top style="thin">
          <color rgb="FF9C0006"/>
        </top>
        <bottom style="thin">
          <color rgb="FF9C0006"/>
        </bottom>
        <vertical/>
        <horizontal/>
      </border>
    </dxf>
    <dxf>
      <font>
        <color rgb="FF9C0006"/>
      </font>
    </dxf>
    <dxf>
      <font>
        <color rgb="FF9C0006"/>
      </font>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dxf>
    <dxf>
      <font>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lor rgb="FF9C0006"/>
      </font>
    </dxf>
    <dxf>
      <border>
        <left style="thin">
          <color rgb="FF9C0006"/>
        </left>
        <right style="thin">
          <color rgb="FF9C0006"/>
        </right>
        <top style="thin">
          <color rgb="FF9C0006"/>
        </top>
        <bottom style="thin">
          <color rgb="FF9C0006"/>
        </bottom>
        <vertical/>
        <horizontal/>
      </border>
    </dxf>
    <dxf>
      <font>
        <color rgb="FF9C0006"/>
      </font>
    </dxf>
    <dxf>
      <font>
        <color rgb="FF9C0006"/>
      </font>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dxf>
    <dxf>
      <font>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lor rgb="FF9C0006"/>
      </font>
    </dxf>
    <dxf>
      <border>
        <left style="thin">
          <color rgb="FF9C0006"/>
        </left>
        <right style="thin">
          <color rgb="FF9C0006"/>
        </right>
        <top style="thin">
          <color rgb="FF9C0006"/>
        </top>
        <bottom style="thin">
          <color rgb="FF9C0006"/>
        </bottom>
        <vertical/>
        <horizontal/>
      </border>
    </dxf>
    <dxf>
      <font>
        <color rgb="FF9C0006"/>
      </font>
    </dxf>
    <dxf>
      <font>
        <color rgb="FF9C0006"/>
      </font>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dxf>
    <dxf>
      <font>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lor rgb="FF9C0006"/>
      </font>
    </dxf>
    <dxf>
      <border>
        <left style="thin">
          <color rgb="FF9C0006"/>
        </left>
        <right style="thin">
          <color rgb="FF9C0006"/>
        </right>
        <top style="thin">
          <color rgb="FF9C0006"/>
        </top>
        <bottom style="thin">
          <color rgb="FF9C0006"/>
        </bottom>
        <vertical/>
        <horizontal/>
      </border>
    </dxf>
    <dxf>
      <font>
        <color rgb="FF9C0006"/>
      </font>
    </dxf>
    <dxf>
      <font>
        <color rgb="FF9C0006"/>
      </font>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dxf>
    <dxf>
      <font>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lor rgb="FF9C0006"/>
      </font>
    </dxf>
    <dxf>
      <border>
        <left style="thin">
          <color rgb="FF9C0006"/>
        </left>
        <right style="thin">
          <color rgb="FF9C0006"/>
        </right>
        <top style="thin">
          <color rgb="FF9C0006"/>
        </top>
        <bottom style="thin">
          <color rgb="FF9C0006"/>
        </bottom>
        <vertical/>
        <horizontal/>
      </border>
    </dxf>
    <dxf>
      <font>
        <color rgb="FF9C0006"/>
      </font>
    </dxf>
    <dxf>
      <font>
        <color rgb="FF9C0006"/>
      </font>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dxf>
    <dxf>
      <font>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lor rgb="FF9C0006"/>
      </font>
    </dxf>
    <dxf>
      <border>
        <left style="thin">
          <color rgb="FF9C0006"/>
        </left>
        <right style="thin">
          <color rgb="FF9C0006"/>
        </right>
        <top style="thin">
          <color rgb="FF9C0006"/>
        </top>
        <bottom style="thin">
          <color rgb="FF9C0006"/>
        </bottom>
        <vertical/>
        <horizontal/>
      </border>
    </dxf>
    <dxf>
      <font>
        <color rgb="FF9C0006"/>
      </font>
    </dxf>
    <dxf>
      <font>
        <color rgb="FF9C0006"/>
      </font>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dxf>
    <dxf>
      <font>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lor rgb="FF9C0006"/>
      </font>
    </dxf>
    <dxf>
      <border>
        <left style="thin">
          <color rgb="FF9C0006"/>
        </left>
        <right style="thin">
          <color rgb="FF9C0006"/>
        </right>
        <top style="thin">
          <color rgb="FF9C0006"/>
        </top>
        <bottom style="thin">
          <color rgb="FF9C0006"/>
        </bottom>
        <vertical/>
        <horizontal/>
      </border>
    </dxf>
    <dxf>
      <font>
        <color rgb="FF9C0006"/>
      </font>
    </dxf>
    <dxf>
      <font>
        <color rgb="FF9C0006"/>
      </font>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dxf>
    <dxf>
      <font>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lor rgb="FF9C0006"/>
      </font>
    </dxf>
    <dxf>
      <border>
        <left style="thin">
          <color rgb="FF9C0006"/>
        </left>
        <right style="thin">
          <color rgb="FF9C0006"/>
        </right>
        <top style="thin">
          <color rgb="FF9C0006"/>
        </top>
        <bottom style="thin">
          <color rgb="FF9C0006"/>
        </bottom>
        <vertical/>
        <horizontal/>
      </border>
    </dxf>
    <dxf>
      <font>
        <color rgb="FF9C0006"/>
      </font>
    </dxf>
    <dxf>
      <font>
        <color rgb="FF9C0006"/>
      </font>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dxf>
    <dxf>
      <font>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lor rgb="FF9C0006"/>
      </font>
    </dxf>
    <dxf>
      <border>
        <left style="thin">
          <color rgb="FF9C0006"/>
        </left>
        <right style="thin">
          <color rgb="FF9C0006"/>
        </right>
        <top style="thin">
          <color rgb="FF9C0006"/>
        </top>
        <bottom style="thin">
          <color rgb="FF9C0006"/>
        </bottom>
        <vertical/>
        <horizontal/>
      </border>
    </dxf>
    <dxf>
      <font>
        <color rgb="FF9C0006"/>
      </font>
    </dxf>
    <dxf>
      <font>
        <color rgb="FF9C0006"/>
      </font>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dxf>
    <dxf>
      <font>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lor rgb="FF9C0006"/>
      </font>
    </dxf>
    <dxf>
      <border>
        <left style="thin">
          <color rgb="FF9C0006"/>
        </left>
        <right style="thin">
          <color rgb="FF9C0006"/>
        </right>
        <top style="thin">
          <color rgb="FF9C0006"/>
        </top>
        <bottom style="thin">
          <color rgb="FF9C0006"/>
        </bottom>
        <vertical/>
        <horizontal/>
      </border>
    </dxf>
    <dxf>
      <font>
        <color rgb="FF9C0006"/>
      </font>
    </dxf>
    <dxf>
      <font>
        <color rgb="FF9C0006"/>
      </font>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dxf>
    <dxf>
      <font>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lor rgb="FF9C0006"/>
      </font>
    </dxf>
    <dxf>
      <border>
        <left style="thin">
          <color rgb="FF9C0006"/>
        </left>
        <right style="thin">
          <color rgb="FF9C0006"/>
        </right>
        <top style="thin">
          <color rgb="FF9C0006"/>
        </top>
        <bottom style="thin">
          <color rgb="FF9C0006"/>
        </bottom>
        <vertical/>
        <horizontal/>
      </border>
    </dxf>
    <dxf>
      <font>
        <color rgb="FF9C0006"/>
      </font>
    </dxf>
    <dxf>
      <font>
        <color rgb="FF9C0006"/>
      </font>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dxf>
    <dxf>
      <font>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lor rgb="FF9C0006"/>
      </font>
    </dxf>
    <dxf>
      <border>
        <left style="thin">
          <color rgb="FF9C0006"/>
        </left>
        <right style="thin">
          <color rgb="FF9C0006"/>
        </right>
        <top style="thin">
          <color rgb="FF9C0006"/>
        </top>
        <bottom style="thin">
          <color rgb="FF9C0006"/>
        </bottom>
        <vertical/>
        <horizontal/>
      </border>
    </dxf>
    <dxf>
      <font>
        <color rgb="FF9C0006"/>
      </font>
    </dxf>
    <dxf>
      <font>
        <color rgb="FF9C0006"/>
      </font>
    </dxf>
    <dxf>
      <numFmt numFmtId="0" formatCode="General"/>
    </dxf>
    <dxf>
      <numFmt numFmtId="0" formatCode="General"/>
    </dxf>
    <dxf>
      <numFmt numFmtId="0" formatCode="General"/>
    </dxf>
    <dxf>
      <numFmt numFmtId="0" formatCode="General"/>
    </dxf>
    <dxf>
      <numFmt numFmtId="0" formatCode="General"/>
    </dxf>
    <dxf>
      <numFmt numFmtId="0" formatCode="General"/>
      <border diagonalUp="0" diagonalDown="0">
        <left style="thick">
          <color rgb="FF0070C0"/>
        </left>
        <right/>
        <top/>
        <bottom/>
        <vertical/>
        <horizontal/>
      </border>
    </dxf>
    <dxf>
      <numFmt numFmtId="0" formatCode="General"/>
    </dxf>
    <dxf>
      <numFmt numFmtId="0" formatCode="General"/>
      <alignment horizontal="left" vertical="center" textRotation="0" wrapText="0" indent="0" justifyLastLine="0" shrinkToFit="0" readingOrder="0"/>
    </dxf>
    <dxf>
      <numFmt numFmtId="0" formatCode="General"/>
    </dxf>
    <dxf>
      <numFmt numFmtId="0" formatCode="General"/>
    </dxf>
    <dxf>
      <numFmt numFmtId="0" formatCode="General"/>
      <alignment horizontal="general"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border diagonalUp="0" diagonalDown="0">
        <left style="thick">
          <color rgb="FF0070C0"/>
        </left>
        <right/>
        <top/>
        <bottom/>
        <vertical/>
        <horizontal/>
      </border>
    </dxf>
    <dxf>
      <numFmt numFmtId="0" formatCode="General"/>
    </dxf>
    <dxf>
      <numFmt numFmtId="184" formatCode="[$-804]aaa;@"/>
      <alignment horizontal="left" vertical="center" textRotation="0" wrapText="0" indent="0" justifyLastLine="0" shrinkToFit="0" readingOrder="0"/>
    </dxf>
    <dxf>
      <numFmt numFmtId="0" formatCode="General"/>
    </dxf>
    <dxf>
      <numFmt numFmtId="0" formatCode="General"/>
    </dxf>
    <dxf>
      <numFmt numFmtId="0" formatCode="General"/>
      <alignment horizontal="left" vertical="center" textRotation="0" wrapText="0" indent="0" justifyLastLine="0" shrinkToFit="0" readingOrder="0"/>
    </dxf>
    <dxf>
      <numFmt numFmtId="0" formatCode="General"/>
      <alignment horizontal="center" vertical="center" textRotation="0" wrapText="0" indent="0" justifyLastLine="0" shrinkToFit="0" readingOrder="0"/>
    </dxf>
    <dxf>
      <numFmt numFmtId="184" formatCode="[$-804]aaa;@"/>
    </dxf>
    <dxf>
      <numFmt numFmtId="0" formatCode="General"/>
      <alignment horizontal="left" vertical="center" textRotation="0" wrapText="0" indent="0" justifyLastLine="0" shrinkToFit="0" readingOrder="0"/>
    </dxf>
    <dxf>
      <numFmt numFmtId="0" formatCode="General"/>
      <alignment horizontal="left" vertical="center" textRotation="0" wrapText="0" indent="0" justifyLastLine="0" shrinkToFit="0" readingOrder="0"/>
    </dxf>
    <dxf>
      <numFmt numFmtId="185" formatCode="yyyy/mm/dd"/>
      <alignment horizontal="center" vertical="center" textRotation="0" wrapText="0" indent="0" justifyLastLine="0" shrinkToFit="0" readingOrder="0"/>
    </dxf>
    <dxf>
      <font>
        <b val="0"/>
        <i val="0"/>
        <strike val="0"/>
        <condense val="0"/>
        <extend val="0"/>
        <outline val="0"/>
        <shadow val="0"/>
        <u val="none"/>
        <vertAlign val="baseline"/>
        <sz val="12"/>
        <color auto="1"/>
        <name val="华文细黑"/>
        <scheme val="none"/>
      </font>
      <numFmt numFmtId="0" formatCode="General"/>
      <alignment horizontal="left" vertical="center" textRotation="0" wrapText="0" indent="0" justifyLastLine="0" shrinkToFit="0" readingOrder="0"/>
    </dxf>
    <dxf>
      <font>
        <b val="0"/>
        <i val="0"/>
        <strike val="0"/>
        <condense val="0"/>
        <extend val="0"/>
        <outline val="0"/>
        <shadow val="0"/>
        <u val="none"/>
        <vertAlign val="baseline"/>
        <sz val="12"/>
        <color auto="1"/>
        <name val="华文细黑"/>
        <scheme val="none"/>
      </font>
      <numFmt numFmtId="0" formatCode="General"/>
      <alignment horizontal="left" vertical="center" textRotation="0" indent="0" justifyLastLine="0" shrinkToFit="0" readingOrder="0"/>
    </dxf>
    <dxf>
      <font>
        <b val="0"/>
        <i val="0"/>
        <strike val="0"/>
        <condense val="0"/>
        <extend val="0"/>
        <outline val="0"/>
        <shadow val="0"/>
        <u val="none"/>
        <vertAlign val="baseline"/>
        <sz val="12"/>
        <color auto="1"/>
        <name val="华文细黑"/>
        <scheme val="none"/>
      </font>
      <numFmt numFmtId="0" formatCode="General"/>
    </dxf>
    <dxf>
      <font>
        <b val="0"/>
        <i val="0"/>
        <strike val="0"/>
        <condense val="0"/>
        <extend val="0"/>
        <outline val="0"/>
        <shadow val="0"/>
        <u val="none"/>
        <vertAlign val="baseline"/>
        <sz val="12"/>
        <color auto="1"/>
        <name val="华文细黑"/>
        <scheme val="none"/>
      </font>
      <numFmt numFmtId="0" formatCode="General"/>
    </dxf>
    <dxf>
      <font>
        <b val="0"/>
        <i val="0"/>
        <strike val="0"/>
        <condense val="0"/>
        <extend val="0"/>
        <outline val="0"/>
        <shadow val="0"/>
        <u val="none"/>
        <vertAlign val="baseline"/>
        <sz val="12"/>
        <color auto="1"/>
        <name val="华文细黑"/>
        <scheme val="none"/>
      </font>
      <numFmt numFmtId="0" formatCode="General"/>
    </dxf>
    <dxf>
      <font>
        <strike val="0"/>
        <outline val="0"/>
        <shadow val="0"/>
        <u val="none"/>
        <vertAlign val="baseline"/>
        <sz val="12"/>
        <color auto="1"/>
        <name val="华文细黑"/>
        <scheme val="none"/>
      </font>
      <numFmt numFmtId="178" formatCode="0_ "/>
    </dxf>
    <dxf>
      <numFmt numFmtId="0" formatCode="General"/>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border diagonalUp="0" diagonalDown="0">
        <left style="thick">
          <color rgb="FF0070C0"/>
        </left>
        <right/>
        <top/>
        <bottom/>
        <vertical/>
        <horizontal/>
      </border>
    </dxf>
    <dxf>
      <font>
        <b val="0"/>
        <strike val="0"/>
        <outline val="0"/>
        <shadow val="0"/>
        <u val="none"/>
        <vertAlign val="baseline"/>
        <sz val="12"/>
        <color auto="1"/>
        <name val="华文细黑"/>
        <scheme val="none"/>
      </font>
      <numFmt numFmtId="182" formatCode="0\ ;\-0\ ;&quot;&quot;\ "/>
    </dxf>
    <dxf>
      <numFmt numFmtId="177" formatCode="0_);[Red]\(0\)"/>
    </dxf>
    <dxf>
      <numFmt numFmtId="1" formatCode="0"/>
      <alignment horizontal="right" vertical="center" textRotation="0" wrapText="0" indent="0" justifyLastLine="0" shrinkToFit="0" readingOrder="0"/>
      <border diagonalUp="0" diagonalDown="0">
        <left style="thick">
          <color rgb="FF0070C0"/>
        </left>
        <right/>
        <top/>
        <bottom/>
        <vertical/>
        <horizontal/>
      </border>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fill>
        <patternFill patternType="none">
          <fgColor indexed="64"/>
          <bgColor auto="1"/>
        </patternFill>
      </fill>
    </dxf>
    <dxf>
      <numFmt numFmtId="0" formatCode="General"/>
      <alignment horizontal="left" vertical="center" textRotation="0" wrapText="0" indent="0" justifyLastLine="0" shrinkToFit="0" readingOrder="0"/>
    </dxf>
    <dxf>
      <numFmt numFmtId="0" formatCode="General"/>
      <alignment horizontal="left" vertical="center" textRotation="0" wrapText="0" indent="0" justifyLastLine="0" shrinkToFit="0" readingOrder="0"/>
    </dxf>
    <dxf>
      <numFmt numFmtId="176" formatCode="yyyy\-mm\-dd"/>
      <alignment horizontal="center" vertical="center" textRotation="0" wrapText="0" indent="0" justifyLastLine="0" shrinkToFit="0" readingOrder="0"/>
    </dxf>
    <dxf>
      <fill>
        <patternFill patternType="solid">
          <fgColor indexed="64"/>
          <bgColor rgb="FF0070C0"/>
        </patternFill>
      </fill>
      <alignment horizontal="center" vertical="center" textRotation="0" wrapText="0" indent="0" justifyLastLine="0" shrinkToFit="0" readingOrder="0"/>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strike val="0"/>
        <outline val="0"/>
        <shadow val="0"/>
        <vertAlign val="baseline"/>
        <sz val="12"/>
        <name val="华文细黑"/>
        <scheme val="none"/>
      </font>
      <numFmt numFmtId="178" formatCode="0_ "/>
      <alignment horizontal="center" vertical="center" textRotation="0" wrapText="0" indent="0" justifyLastLine="0" shrinkToFit="0" readingOrder="0"/>
    </dxf>
    <dxf>
      <font>
        <strike val="0"/>
        <outline val="0"/>
        <shadow val="0"/>
        <vertAlign val="baseline"/>
        <sz val="12"/>
        <name val="华文细黑"/>
        <scheme val="none"/>
      </font>
      <numFmt numFmtId="0" formatCode="General"/>
    </dxf>
    <dxf>
      <font>
        <strike val="0"/>
        <outline val="0"/>
        <shadow val="0"/>
        <u val="none"/>
        <vertAlign val="baseline"/>
        <sz val="12"/>
        <color rgb="FF3333FF"/>
        <name val="华文细黑"/>
        <scheme val="none"/>
      </font>
      <numFmt numFmtId="0" formatCode="General"/>
    </dxf>
    <dxf>
      <font>
        <strike val="0"/>
        <outline val="0"/>
        <shadow val="0"/>
        <vertAlign val="baseline"/>
        <sz val="12"/>
        <name val="华文细黑"/>
        <scheme val="none"/>
      </font>
      <numFmt numFmtId="0" formatCode="General"/>
      <alignment horizontal="general" vertical="center" textRotation="0" wrapText="0" indent="0" justifyLastLine="0" shrinkToFit="0" readingOrder="0"/>
    </dxf>
    <dxf>
      <font>
        <strike val="0"/>
        <outline val="0"/>
        <shadow val="0"/>
        <vertAlign val="baseline"/>
        <sz val="12"/>
        <name val="华文细黑"/>
        <scheme val="none"/>
      </font>
      <numFmt numFmtId="0" formatCode="General"/>
    </dxf>
    <dxf>
      <font>
        <strike val="0"/>
        <outline val="0"/>
        <shadow val="0"/>
        <vertAlign val="baseline"/>
        <sz val="12"/>
        <name val="华文细黑"/>
        <scheme val="none"/>
      </font>
      <numFmt numFmtId="0" formatCode="General"/>
    </dxf>
    <dxf>
      <font>
        <strike val="0"/>
        <outline val="0"/>
        <shadow val="0"/>
        <vertAlign val="baseline"/>
        <sz val="12"/>
        <color rgb="FF3333FF"/>
        <name val="华文细黑"/>
        <scheme val="none"/>
      </font>
      <numFmt numFmtId="0" formatCode="General"/>
      <alignment horizontal="general" vertical="center" textRotation="0" wrapText="0" indent="0" justifyLastLine="0" shrinkToFit="0" readingOrder="0"/>
    </dxf>
    <dxf>
      <font>
        <strike val="0"/>
        <outline val="0"/>
        <shadow val="0"/>
        <vertAlign val="baseline"/>
        <sz val="12"/>
        <color rgb="FF3333FF"/>
        <name val="华文细黑"/>
        <scheme val="none"/>
      </font>
      <numFmt numFmtId="30" formatCode="@"/>
    </dxf>
    <dxf>
      <font>
        <strike val="0"/>
        <outline val="0"/>
        <shadow val="0"/>
        <u val="none"/>
        <vertAlign val="baseline"/>
        <sz val="12"/>
        <color rgb="FF3333FF"/>
        <name val="华文细黑"/>
        <scheme val="none"/>
      </font>
      <numFmt numFmtId="0" formatCode="General"/>
    </dxf>
    <dxf>
      <font>
        <strike val="0"/>
        <outline val="0"/>
        <shadow val="0"/>
        <u val="none"/>
        <vertAlign val="baseline"/>
        <sz val="12"/>
        <color rgb="FF3333FF"/>
        <name val="华文细黑"/>
        <scheme val="none"/>
      </font>
      <numFmt numFmtId="0" formatCode="General"/>
    </dxf>
    <dxf>
      <font>
        <strike val="0"/>
        <outline val="0"/>
        <shadow val="0"/>
        <u val="none"/>
        <vertAlign val="baseline"/>
        <sz val="12"/>
        <color rgb="FF3333FF"/>
        <name val="华文细黑"/>
        <scheme val="none"/>
      </font>
      <numFmt numFmtId="0" formatCode="General"/>
      <alignment horizontal="left" vertical="center" textRotation="0" wrapText="0" indent="0" justifyLastLine="0" shrinkToFit="0" readingOrder="0"/>
      <border diagonalUp="0" diagonalDown="0">
        <left style="thick">
          <color rgb="FF0070C0"/>
        </left>
        <right/>
        <top/>
        <bottom/>
        <vertical/>
        <horizontal/>
      </border>
    </dxf>
    <dxf>
      <font>
        <strike val="0"/>
        <outline val="0"/>
        <shadow val="0"/>
        <vertAlign val="baseline"/>
        <sz val="12"/>
        <name val="华文细黑"/>
        <scheme val="none"/>
      </font>
      <numFmt numFmtId="0" formatCode="General"/>
      <alignment horizontal="left" vertical="center" textRotation="0" wrapText="0" indent="0" justifyLastLine="0" shrinkToFit="0" readingOrder="0"/>
      <protection locked="1" hidden="0"/>
    </dxf>
    <dxf>
      <font>
        <strike val="0"/>
        <outline val="0"/>
        <shadow val="0"/>
        <vertAlign val="baseline"/>
        <sz val="12"/>
        <name val="华文细黑"/>
        <scheme val="none"/>
      </font>
      <numFmt numFmtId="0" formatCode="General"/>
      <alignment horizontal="right" vertical="center" textRotation="0" wrapText="0" indent="0" justifyLastLine="0" shrinkToFit="0" readingOrder="0"/>
    </dxf>
    <dxf>
      <font>
        <strike val="0"/>
        <outline val="0"/>
        <shadow val="0"/>
        <vertAlign val="baseline"/>
        <sz val="12"/>
        <name val="华文细黑"/>
        <scheme val="none"/>
      </font>
      <numFmt numFmtId="0" formatCode="General"/>
      <alignment horizontal="general" vertical="center" textRotation="0" wrapText="0" indent="0" justifyLastLine="0" shrinkToFit="0" readingOrder="0"/>
    </dxf>
    <dxf>
      <font>
        <b/>
        <strike val="0"/>
        <outline val="0"/>
        <shadow val="0"/>
        <u val="none"/>
        <vertAlign val="baseline"/>
        <sz val="12"/>
        <color rgb="FFFF0000"/>
        <name val="华文细黑"/>
        <scheme val="none"/>
      </font>
      <numFmt numFmtId="180" formatCode="0;0;&quot;&quot;"/>
      <alignment horizontal="center" vertical="center" textRotation="0" wrapText="0" indent="0" justifyLastLine="0" shrinkToFit="0" readingOrder="0"/>
    </dxf>
    <dxf>
      <font>
        <strike val="0"/>
        <outline val="0"/>
        <shadow val="0"/>
        <vertAlign val="baseline"/>
        <sz val="12"/>
        <name val="华文细黑"/>
        <scheme val="none"/>
      </font>
      <numFmt numFmtId="0" formatCode="General"/>
      <alignment horizontal="right" vertical="center" textRotation="0" wrapText="0" indent="0" justifyLastLine="0" shrinkToFit="0" readingOrder="0"/>
    </dxf>
    <dxf>
      <font>
        <strike val="0"/>
        <outline val="0"/>
        <shadow val="0"/>
        <vertAlign val="baseline"/>
        <sz val="12"/>
        <name val="华文细黑"/>
        <scheme val="none"/>
      </font>
      <numFmt numFmtId="0" formatCode="General"/>
      <alignment horizontal="right" vertical="center" textRotation="0" wrapText="0" indent="0" justifyLastLine="0" shrinkToFit="0" readingOrder="0"/>
    </dxf>
    <dxf>
      <font>
        <strike val="0"/>
        <outline val="0"/>
        <shadow val="0"/>
        <vertAlign val="baseline"/>
        <sz val="12"/>
        <name val="华文细黑"/>
        <scheme val="none"/>
      </font>
      <numFmt numFmtId="0" formatCode="General"/>
      <alignment horizontal="left" vertical="center" textRotation="0" wrapText="0" indent="0" justifyLastLine="0" shrinkToFit="0" readingOrder="0"/>
    </dxf>
    <dxf>
      <font>
        <strike val="0"/>
        <outline val="0"/>
        <shadow val="0"/>
        <vertAlign val="baseline"/>
        <sz val="12"/>
        <name val="华文细黑"/>
        <scheme val="none"/>
      </font>
      <numFmt numFmtId="0" formatCode="General"/>
      <alignment horizontal="left" vertical="center" textRotation="0" wrapText="0" indent="0" justifyLastLine="0" shrinkToFit="0" readingOrder="0"/>
    </dxf>
    <dxf>
      <font>
        <strike val="0"/>
        <outline val="0"/>
        <shadow val="0"/>
        <vertAlign val="baseline"/>
        <sz val="12"/>
        <name val="华文细黑"/>
        <scheme val="none"/>
      </font>
      <numFmt numFmtId="0" formatCode="General"/>
      <alignment horizontal="left" vertical="center" textRotation="0" wrapText="0" indent="0" justifyLastLine="0" shrinkToFit="0" readingOrder="0"/>
    </dxf>
    <dxf>
      <font>
        <strike val="0"/>
        <outline val="0"/>
        <shadow val="0"/>
        <vertAlign val="baseline"/>
        <sz val="12"/>
        <name val="华文细黑"/>
        <scheme val="none"/>
      </font>
      <numFmt numFmtId="0" formatCode="General"/>
      <alignment horizontal="center" vertical="center" textRotation="0" wrapText="0" indent="0" justifyLastLine="0" shrinkToFit="0" readingOrder="0"/>
    </dxf>
    <dxf>
      <font>
        <strike val="0"/>
        <outline val="0"/>
        <shadow val="0"/>
        <vertAlign val="baseline"/>
        <sz val="12"/>
        <name val="华文细黑"/>
        <scheme val="none"/>
      </font>
      <numFmt numFmtId="0" formatCode="General"/>
      <alignment horizontal="center" vertical="center" textRotation="0" wrapText="0" indent="0" justifyLastLine="0" shrinkToFit="0" readingOrder="0"/>
    </dxf>
    <dxf>
      <font>
        <strike val="0"/>
        <outline val="0"/>
        <shadow val="0"/>
        <vertAlign val="baseline"/>
        <sz val="12"/>
        <name val="华文细黑"/>
        <scheme val="none"/>
      </font>
      <numFmt numFmtId="0" formatCode="General"/>
      <alignment horizontal="center" vertical="center" textRotation="0" wrapText="0" indent="0" justifyLastLine="0" shrinkToFit="0" readingOrder="0"/>
    </dxf>
    <dxf>
      <font>
        <strike val="0"/>
        <outline val="0"/>
        <shadow val="0"/>
        <vertAlign val="baseline"/>
        <sz val="12"/>
        <name val="华文细黑"/>
        <scheme val="none"/>
      </font>
      <numFmt numFmtId="0" formatCode="General"/>
      <alignment horizontal="center" vertical="center" textRotation="0" wrapText="0" indent="0" justifyLastLine="0" shrinkToFit="0" readingOrder="0"/>
    </dxf>
    <dxf>
      <font>
        <strike val="0"/>
        <outline val="0"/>
        <shadow val="0"/>
        <vertAlign val="baseline"/>
        <sz val="12"/>
        <name val="华文细黑"/>
        <scheme val="none"/>
      </font>
      <numFmt numFmtId="0" formatCode="General"/>
    </dxf>
    <dxf>
      <font>
        <strike val="0"/>
        <outline val="0"/>
        <shadow val="0"/>
        <u val="none"/>
        <vertAlign val="baseline"/>
        <sz val="12"/>
        <color auto="1"/>
        <name val="华文细黑"/>
        <scheme val="none"/>
      </font>
      <numFmt numFmtId="0" formatCode="General"/>
    </dxf>
    <dxf>
      <font>
        <strike val="0"/>
        <outline val="0"/>
        <shadow val="0"/>
        <u/>
        <vertAlign val="baseline"/>
        <sz val="12"/>
        <color rgb="FF3333FF"/>
        <name val="华文细黑"/>
        <scheme val="none"/>
      </font>
      <numFmt numFmtId="0" formatCode="General"/>
      <alignment horizontal="general" vertical="center" textRotation="0" wrapText="0" indent="0" justifyLastLine="0" shrinkToFit="0" readingOrder="0"/>
      <protection locked="1" hidden="0"/>
    </dxf>
    <dxf>
      <font>
        <strike val="0"/>
        <outline val="0"/>
        <shadow val="0"/>
        <vertAlign val="baseline"/>
        <sz val="12"/>
        <name val="华文细黑"/>
        <scheme val="none"/>
      </font>
      <numFmt numFmtId="0" formatCode="General"/>
    </dxf>
    <dxf>
      <font>
        <strike val="0"/>
        <outline val="0"/>
        <shadow val="0"/>
        <vertAlign val="baseline"/>
        <sz val="12"/>
        <name val="华文细黑"/>
        <scheme val="none"/>
      </font>
      <numFmt numFmtId="0" formatCode="General"/>
      <alignment horizontal="general" vertical="center" textRotation="0" wrapText="0" indent="0" justifyLastLine="0" shrinkToFit="0" readingOrder="0"/>
    </dxf>
    <dxf>
      <font>
        <strike val="0"/>
        <outline val="0"/>
        <shadow val="0"/>
        <vertAlign val="baseline"/>
        <sz val="12"/>
        <name val="华文细黑"/>
        <scheme val="none"/>
      </font>
      <numFmt numFmtId="0" formatCode="General"/>
      <alignment horizontal="general" vertical="center" textRotation="0" wrapText="0" indent="0" justifyLastLine="0" shrinkToFit="0" readingOrder="0"/>
    </dxf>
    <dxf>
      <font>
        <strike val="0"/>
        <outline val="0"/>
        <shadow val="0"/>
        <vertAlign val="baseline"/>
        <sz val="12"/>
        <name val="华文细黑"/>
        <scheme val="none"/>
      </font>
      <numFmt numFmtId="184" formatCode="[$-804]aaa;@"/>
      <alignment horizontal="left" vertical="center" textRotation="0" wrapText="0" indent="0" justifyLastLine="0" shrinkToFit="0" readingOrder="0"/>
    </dxf>
    <dxf>
      <font>
        <strike val="0"/>
        <outline val="0"/>
        <shadow val="0"/>
        <vertAlign val="baseline"/>
        <sz val="12"/>
        <name val="华文细黑"/>
        <scheme val="none"/>
      </font>
      <numFmt numFmtId="19" formatCode="yyyy/m/d"/>
      <alignment horizontal="center" vertical="center" textRotation="0" wrapText="0" indent="0" justifyLastLine="0" shrinkToFit="0" readingOrder="0"/>
    </dxf>
    <dxf>
      <font>
        <strike val="0"/>
        <outline val="0"/>
        <shadow val="0"/>
        <vertAlign val="baseline"/>
        <sz val="12"/>
        <name val="华文细黑"/>
        <scheme val="none"/>
      </font>
      <numFmt numFmtId="0" formatCode="General"/>
      <alignment horizontal="center" vertical="center" textRotation="0" wrapText="0" indent="0" justifyLastLine="0" shrinkToFit="0" readingOrder="0"/>
    </dxf>
    <dxf>
      <font>
        <strike val="0"/>
        <outline val="0"/>
        <shadow val="0"/>
        <vertAlign val="baseline"/>
        <sz val="12"/>
        <name val="华文细黑"/>
        <scheme val="none"/>
      </font>
      <fill>
        <patternFill patternType="solid">
          <fgColor indexed="64"/>
          <bgColor rgb="FF0070C0"/>
        </patternFill>
      </fill>
      <alignment horizontal="left" vertical="center"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ndense val="0"/>
        <extend val="0"/>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ndense val="0"/>
        <extend val="0"/>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ndense val="0"/>
        <extend val="0"/>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colors>
    <mruColors>
      <color rgb="FF005082"/>
      <color rgb="FF3333FF"/>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externalLink" Target="externalLinks/externalLink7.xml"/><Relationship Id="rId10" Type="http://schemas.openxmlformats.org/officeDocument/2006/relationships/externalLink" Target="externalLinks/externalLink2.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YueDeng/Downloads/&#38271;&#27743;&#35777;&#21048;&#37329;&#34701;&#24037;&#31243;&#37096;&#36890;&#35759;&#24405;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dministrator/Desktop/&#38271;&#27743;&#35777;&#21048;&#37329;&#34701;&#24037;&#31243;&#37096;&#36890;&#35759;&#24405;%20-%20&#21103;&#2641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YueDeng/Desktop/&#38271;&#27743;&#35777;&#21048;&#37329;&#34701;&#24037;&#31243;&#37096;&#36890;&#35759;&#24405;--&#37011;&#36234;.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F:\&#38271;&#27743;&#35777;&#21048;&#37329;&#34701;&#24037;&#31243;&#37096;&#36890;&#35759;&#24405;1.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Administrator/Desktop/&#22825;&#36719;&#36164;&#26009;/&#38271;&#27743;&#35777;&#21048;&#37329;&#34701;&#24037;&#31243;&#37096;&#36890;&#35759;&#24405;3.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YueDeng/Desktop/&#38271;&#27743;&#35777;&#21048;&#37329;&#34701;&#24037;&#31243;&#37096;&#36890;&#35759;&#24405;(&#20914;&#31361;_Yue_2015-10-26%2017-02-33).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F:\360data\&#37325;&#35201;&#25968;&#25454;\&#26700;&#38754;\&#36335;&#2843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人"/>
      <sheetName val="公司"/>
      <sheetName val="服务"/>
      <sheetName val="活动"/>
      <sheetName val="酒店"/>
      <sheetName val="基金规模"/>
      <sheetName val="资管规模"/>
      <sheetName val="私募规模"/>
      <sheetName val="长江证券金融工程部通讯录2"/>
    </sheetNames>
    <sheetDataSet>
      <sheetData sheetId="0"/>
      <sheetData sheetId="1"/>
      <sheetData sheetId="2"/>
      <sheetData sheetId="3"/>
      <sheetData sheetId="4"/>
      <sheetData sheetId="5"/>
      <sheetData sheetId="6"/>
      <sheetData sheetId="7"/>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人"/>
      <sheetName val="基金规模"/>
      <sheetName val="资管规模"/>
      <sheetName val="私募规模"/>
      <sheetName val="长江证券金融工程部通讯录 - 副本"/>
    </sheetNames>
    <sheetDataSet>
      <sheetData sheetId="0"/>
      <sheetData sheetId="1"/>
      <sheetData sheetId="2"/>
      <sheetData sheetId="3"/>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人"/>
      <sheetName val="公司"/>
      <sheetName val="服务"/>
      <sheetName val="活动"/>
      <sheetName val="酒店"/>
      <sheetName val="基金规模"/>
      <sheetName val="资管规模"/>
      <sheetName val="私募规模"/>
      <sheetName val="长江证券金融工程部通讯录--邓越"/>
    </sheetNames>
    <sheetDataSet>
      <sheetData sheetId="0"/>
      <sheetData sheetId="1"/>
      <sheetData sheetId="2"/>
      <sheetData sheetId="3"/>
      <sheetData sheetId="4"/>
      <sheetData sheetId="5"/>
      <sheetData sheetId="6"/>
      <sheetData sheetId="7"/>
      <sheetData sheetId="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人"/>
      <sheetName val="公司"/>
      <sheetName val="服务"/>
      <sheetName val="活动"/>
      <sheetName val="酒店"/>
      <sheetName val="基金规模"/>
      <sheetName val="资管规模"/>
      <sheetName val="私募规模"/>
      <sheetName val="长江证券金融工程部通讯录1"/>
    </sheetNames>
    <sheetDataSet>
      <sheetData sheetId="0"/>
      <sheetData sheetId="1">
        <row r="1">
          <cell r="G1" t="str">
            <v>规模</v>
          </cell>
        </row>
      </sheetData>
      <sheetData sheetId="2"/>
      <sheetData sheetId="3"/>
      <sheetData sheetId="4"/>
      <sheetData sheetId="5"/>
      <sheetData sheetId="6"/>
      <sheetData sheetId="7"/>
      <sheetData sheetId="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人"/>
      <sheetName val="公司"/>
      <sheetName val="服务"/>
      <sheetName val="活动"/>
      <sheetName val="酒店"/>
      <sheetName val="基金规模"/>
      <sheetName val="资管规模"/>
      <sheetName val="私募规模"/>
      <sheetName val="长江证券金融工程部通讯录3"/>
    </sheetNames>
    <sheetDataSet>
      <sheetData sheetId="0"/>
      <sheetData sheetId="1"/>
      <sheetData sheetId="2"/>
      <sheetData sheetId="3" refreshError="1"/>
      <sheetData sheetId="4" refreshError="1"/>
      <sheetData sheetId="5"/>
      <sheetData sheetId="6"/>
      <sheetData sheetId="7"/>
      <sheetData sheetId="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人"/>
      <sheetName val="公司"/>
      <sheetName val="服务"/>
      <sheetName val="活动"/>
      <sheetName val="酒店"/>
      <sheetName val="基金规模"/>
      <sheetName val="资管规模"/>
      <sheetName val="私募规模"/>
      <sheetName val="长江证券金融工程部通讯录(冲突_Yue_2015-10-26 "/>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人"/>
      <sheetName val="公司"/>
      <sheetName val="服务"/>
      <sheetName val="活动"/>
      <sheetName val="酒店"/>
      <sheetName val="基金规模"/>
      <sheetName val="资管规模"/>
      <sheetName val="私募规模"/>
      <sheetName val="路演"/>
    </sheetNames>
    <sheetDataSet>
      <sheetData sheetId="0"/>
      <sheetData sheetId="1"/>
      <sheetData sheetId="2"/>
      <sheetData sheetId="3"/>
      <sheetData sheetId="4"/>
      <sheetData sheetId="5"/>
      <sheetData sheetId="6"/>
      <sheetData sheetId="7"/>
      <sheetData sheetId="8" refreshError="1"/>
    </sheetDataSet>
  </externalBook>
</externalLink>
</file>

<file path=xl/tables/table1.xml><?xml version="1.0" encoding="utf-8"?>
<table xmlns="http://schemas.openxmlformats.org/spreadsheetml/2006/main" id="6" name="表1_66" displayName="表1_66" ref="A2:AG1735" totalsRowShown="0" headerRowDxfId="354">
  <autoFilter ref="A2:AG1735"/>
  <sortState ref="A3:AG1720">
    <sortCondition ref="D2:D1720"/>
  </sortState>
  <tableColumns count="33">
    <tableColumn id="15" name="更新人" dataDxfId="353"/>
    <tableColumn id="26" name="更新时间" dataDxfId="352"/>
    <tableColumn id="17" name="标识" dataDxfId="351"/>
    <tableColumn id="1" name="姓名" dataDxfId="350"/>
    <tableColumn id="19" name="昵称" dataDxfId="349"/>
    <tableColumn id="2" name="性别" dataDxfId="348"/>
    <tableColumn id="14" name="照片" dataDxfId="347" dataCellStyle="超链接"/>
    <tableColumn id="4" name="公司" dataDxfId="346"/>
    <tableColumn id="5" name="类型" dataDxfId="345"/>
    <tableColumn id="3" name="城市" dataDxfId="344"/>
    <tableColumn id="30" name="买方" dataDxfId="343"/>
    <tableColumn id="31" name="量化" dataDxfId="342"/>
    <tableColumn id="32" name="投研" dataDxfId="341"/>
    <tableColumn id="8" name="部门" dataDxfId="340"/>
    <tableColumn id="33" name="小组" dataDxfId="339"/>
    <tableColumn id="21" name="职位" dataDxfId="338"/>
    <tableColumn id="9" name="负责" dataDxfId="337"/>
    <tableColumn id="60" name="规模（加总，2013-2-6）" dataDxfId="336"/>
    <tableColumn id="61" name="新财富票" dataDxfId="335"/>
    <tableColumn id="13" name="电话1" dataDxfId="334"/>
    <tableColumn id="10" name="手机1" dataDxfId="333"/>
    <tableColumn id="11" name="邮件1" dataDxfId="332" dataCellStyle="超链接"/>
    <tableColumn id="20" name="资格" dataDxfId="331"/>
    <tableColumn id="24" name="历职、校友" dataDxfId="330"/>
    <tableColumn id="25" name="籍贯" dataDxfId="329"/>
    <tableColumn id="27" name="简历" dataDxfId="328"/>
    <tableColumn id="28" name="爱好" dataDxfId="327"/>
    <tableColumn id="22" name="邮件2" dataDxfId="326"/>
    <tableColumn id="18" name="电话2" dataDxfId="325"/>
    <tableColumn id="62" name="手机2" dataDxfId="324"/>
    <tableColumn id="6" name="英文名" dataDxfId="323"/>
    <tableColumn id="16" name="地址" dataDxfId="322"/>
    <tableColumn id="7" name="基本邮件" dataDxfId="321"/>
  </tableColumns>
  <tableStyleInfo name="TableStyleMedium9" showFirstColumn="0" showLastColumn="0" showRowStripes="1" showColumnStripes="0"/>
</table>
</file>

<file path=xl/tables/table2.xml><?xml version="1.0" encoding="utf-8"?>
<table xmlns="http://schemas.openxmlformats.org/spreadsheetml/2006/main" id="2" name="表2" displayName="表2" ref="A2:AS270" totalsRowShown="0" headerRowDxfId="234">
  <sortState ref="A151:BA254">
    <sortCondition descending="1" ref="W2:W261"/>
  </sortState>
  <tableColumns count="45">
    <tableColumn id="1" name="更新时间" dataDxfId="233"/>
    <tableColumn id="53" name="全名" dataDxfId="232"/>
    <tableColumn id="56" name="英文名" dataDxfId="231"/>
    <tableColumn id="2" name="公司简称" dataDxfId="230"/>
    <tableColumn id="5" name="城市" dataDxfId="229"/>
    <tableColumn id="6" name="类型" dataDxfId="228"/>
    <tableColumn id="15" name="股票" dataDxfId="227">
      <calculatedColumnFormula>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calculatedColumnFormula>
    </tableColumn>
    <tableColumn id="3" name="权重" dataDxfId="226"/>
    <tableColumn id="43" name="新财富总票" dataDxfId="225">
      <calculatedColumnFormula>SUMIF(表1_66[公司],"="&amp;表2[公司简称],表1_66[新财富票])</calculatedColumnFormula>
    </tableColumn>
    <tableColumn id="46" name="量化部门是否打分" dataDxfId="224"/>
    <tableColumn id="34" name="我们是否在对方打分列表中" dataDxfId="223"/>
    <tableColumn id="47" name="频率" dataDxfId="222"/>
    <tableColumn id="51" name="时间" dataDxfId="221"/>
    <tableColumn id="58" name="前几打分" dataDxfId="220"/>
    <tableColumn id="57" name="打分的部门" dataDxfId="219"/>
    <tableColumn id="48" name="详情" dataDxfId="218"/>
    <tableColumn id="23" name="人数" dataDxfId="217"/>
    <tableColumn id="37" name="负责人" dataDxfId="216"/>
    <tableColumn id="38" name="二把手" dataDxfId="215"/>
    <tableColumn id="36" name="其他人" dataDxfId="214"/>
    <tableColumn id="39" name="量专户" dataDxfId="213"/>
    <tableColumn id="24" name="其他部门（做量化）" dataDxfId="212"/>
    <tableColumn id="11" name="上次路演" dataDxfId="211">
      <calculatedColumnFormula>IF(ISNUMBER(MATCH(表2[[#This Row],[公司简称]],服务!E:E,0)),INDIRECT("服务!A"&amp;MATCH(表2[[#This Row],[公司简称]],服务!E:E,0)),"")</calculatedColumnFormula>
    </tableColumn>
    <tableColumn id="30" name="姓名" dataDxfId="210"/>
    <tableColumn id="19" name="称呼" dataDxfId="209">
      <calculatedColumnFormula>IF(ISTEXT(VLOOKUP(表2[[#This Row],[公司简称]]&amp;表2[[#This Row],[姓名]],表1_66[[标识]:[昵称]],3,FALSE)),VLOOKUP(表2[[#This Row],[公司简称]]&amp;表2[[#This Row],[姓名]],表1_66[[标识]:[昵称]],3,FALSE),"")</calculatedColumnFormula>
    </tableColumn>
    <tableColumn id="12" name="座机" dataDxfId="208">
      <calculatedColumnFormula>IF(ISTEXT(VLOOKUP(表2[[#This Row],[公司简称]]&amp;表2[[#This Row],[姓名]],表1_66[[标识]:[邮件1]],18,FALSE)),VLOOKUP(表2[[#This Row],[公司简称]]&amp;表2[[#This Row],[姓名]],表1_66[[标识]:[邮件1]],18,FALSE),"")</calculatedColumnFormula>
    </tableColumn>
    <tableColumn id="13" name="手机" dataDxfId="207">
      <calculatedColumnFormula>IF(NOT(ISNA(VLOOKUP(表2[[#This Row],[公司简称]]&amp;表2[[#This Row],[姓名]],表1_66[[标识]:[邮件1]],19,FALSE))),VLOOKUP(表2[[#This Row],[公司简称]]&amp;表2[[#This Row],[姓名]],表1_66[[标识]:[邮件1]],19,FALSE),"")</calculatedColumnFormula>
    </tableColumn>
    <tableColumn id="14" name="电邮" dataDxfId="206">
      <calculatedColumnFormula>IF(NOT(ISNA(VLOOKUP(表2[[#This Row],[公司简称]]&amp;表2[[#This Row],[姓名]],表1_66[[标识]:[邮件1]],20,FALSE))),VLOOKUP(表2[[#This Row],[公司简称]]&amp;表2[[#This Row],[姓名]],表1_66[[标识]:[邮件1]],20,FALSE),"")</calculatedColumnFormula>
    </tableColumn>
    <tableColumn id="18" name="姓名 " dataDxfId="205"/>
    <tableColumn id="8" name="座机 " dataDxfId="204">
      <calculatedColumnFormula>IF(NOT(ISNA(VLOOKUP(表2[[#This Row],[公司简称]]&amp;表2[[#This Row],[姓名 ]],表1_66[[标识]:[邮件1]],18,FALSE))),VLOOKUP(表2[[#This Row],[公司简称]]&amp;表2[[#This Row],[姓名 ]],表1_66[[标识]:[邮件1]],18,FALSE),"")</calculatedColumnFormula>
    </tableColumn>
    <tableColumn id="9" name="手机 " dataDxfId="203">
      <calculatedColumnFormula>IF(NOT(ISNA(VLOOKUP(表2[[#This Row],[公司简称]]&amp;表2[[#This Row],[姓名 ]],表1_66[[标识]:[邮件1]],19,FALSE))),VLOOKUP(表2[[#This Row],[公司简称]]&amp;表2[[#This Row],[姓名 ]],表1_66[[标识]:[邮件1]],19,FALSE),"")</calculatedColumnFormula>
    </tableColumn>
    <tableColumn id="10" name="电邮 " dataDxfId="202">
      <calculatedColumnFormula>IF(NOT(ISNA(VLOOKUP(表2[[#This Row],[公司简称]]&amp;表2[[#This Row],[姓名 ]],表1_66[[标识]:[邮件1]],20,FALSE))),VLOOKUP(表2[[#This Row],[公司简称]]&amp;表2[[#This Row],[姓名 ]],表1_66[[标识]:[邮件1]],20,FALSE),"")</calculatedColumnFormula>
    </tableColumn>
    <tableColumn id="4" name="地址" dataDxfId="201"/>
    <tableColumn id="17" name="邮编" dataDxfId="200"/>
    <tableColumn id="21" name="网址" dataDxfId="199"/>
    <tableColumn id="16" name="已有数据库" dataDxfId="198"/>
    <tableColumn id="7" name="使用软件" dataDxfId="197"/>
    <tableColumn id="26" name="名称" dataDxfId="196"/>
    <tableColumn id="27" name="位置" dataDxfId="195"/>
    <tableColumn id="25" name="第一大" dataDxfId="194"/>
    <tableColumn id="28" name=" " dataDxfId="193"/>
    <tableColumn id="29" name="第二大" dataDxfId="192"/>
    <tableColumn id="31" name="  " dataDxfId="191"/>
    <tableColumn id="32" name="第三大" dataDxfId="190"/>
    <tableColumn id="33" name="   " dataDxfId="189"/>
  </tableColumns>
  <tableStyleInfo name="TableStyleMedium9" showFirstColumn="0" showLastColumn="0" showRowStripes="1" showColumnStripes="0"/>
</table>
</file>

<file path=xl/tables/table3.xml><?xml version="1.0" encoding="utf-8"?>
<table xmlns="http://schemas.openxmlformats.org/spreadsheetml/2006/main" id="4" name="表4" displayName="表4" ref="A1:K151" totalsRowShown="0" headerRowDxfId="71" dataDxfId="70">
  <autoFilter ref="A1:K151"/>
  <sortState ref="A2:O3104">
    <sortCondition descending="1" ref="A1:A3104"/>
  </sortState>
  <tableColumns count="11">
    <tableColumn id="1" name="开始日期" dataDxfId="69"/>
    <tableColumn id="19" name="星期" dataDxfId="68">
      <calculatedColumnFormula>[7]!表4[[#This Row],[开始日期]]</calculatedColumnFormula>
    </tableColumn>
    <tableColumn id="2" name="时间" dataDxfId="67"/>
    <tableColumn id="11" name="方式" dataDxfId="66"/>
    <tableColumn id="3" name="公司" dataDxfId="65"/>
    <tableColumn id="12" name="部门" dataDxfId="64"/>
    <tableColumn id="4" name="区域" dataDxfId="63">
      <calculatedColumnFormula>IF(ISTEXT(VLOOKUP(表4[[#This Row],[公司]],表2[[公司简称]:[类型]],2,FALSE)),VLOOKUP(表4[[#This Row],[公司]],表2[[公司简称]:[类型]],2,FALSE),"")</calculatedColumnFormula>
    </tableColumn>
    <tableColumn id="18" name="我方人员" dataDxfId="62"/>
    <tableColumn id="8" name="对方人员" dataDxfId="61"/>
    <tableColumn id="9" name="题目内容" dataDxfId="60"/>
    <tableColumn id="10" name="对方情况" dataDxfId="59"/>
  </tableColumns>
  <tableStyleInfo name="TableStyleMedium9" showFirstColumn="0" showLastColumn="0" showRowStripes="1" showColumnStripes="0"/>
</table>
</file>

<file path=xl/tables/table4.xml><?xml version="1.0" encoding="utf-8"?>
<table xmlns="http://schemas.openxmlformats.org/spreadsheetml/2006/main" id="5" name="表2_6" displayName="表2_6" ref="A2:AI41" totalsRowShown="0" headerRowDxfId="52" dataDxfId="50" headerRowBorderDxfId="51" tableBorderDxfId="49" totalsRowBorderDxfId="48">
  <autoFilter ref="A2:AI41"/>
  <sortState ref="A3:AI834">
    <sortCondition descending="1" ref="A2:A834"/>
  </sortState>
  <tableColumns count="35">
    <tableColumn id="1" name="更新日期" dataDxfId="47"/>
    <tableColumn id="15" name="更新人" dataDxfId="46"/>
    <tableColumn id="30" name="开始日期" dataDxfId="45"/>
    <tableColumn id="5" name="地点" dataDxfId="44"/>
    <tableColumn id="6" name="主办" dataDxfId="43"/>
    <tableColumn id="31" name="题目" dataDxfId="42"/>
    <tableColumn id="35" name="标识" dataDxfId="41">
      <calculatedColumnFormula>表2_6[[#This Row],[公司]]&amp;表2_6[[#This Row],[姓名]]</calculatedColumnFormula>
    </tableColumn>
    <tableColumn id="7" name="姓名" dataDxfId="40"/>
    <tableColumn id="24" name="称呼" dataDxfId="39">
      <calculatedColumnFormula>IF(ISTEXT(VLOOKUP(表2_6[[#This Row],[标识]],表1_66[[标识]:[昵称]],3,FALSE)),VLOOKUP(表2_6[[#This Row],[标识]],表1_66[[标识]:[昵称]],3,FALSE),"")</calculatedColumnFormula>
    </tableColumn>
    <tableColumn id="25" name="性别" dataDxfId="38">
      <calculatedColumnFormula>IF(ISTEXT(VLOOKUP(表2_6[[#This Row],[标识]],表1_66[[标识]:[籍贯]],4,FALSE)),VLOOKUP(表2_6[[#This Row],[标识]],表1_66[[标识]:[籍贯]],4,FALSE),"")</calculatedColumnFormula>
    </tableColumn>
    <tableColumn id="26" name="城市" dataDxfId="37">
      <calculatedColumnFormula>IF(ISTEXT(VLOOKUP(表2_6[[#This Row],[标识]],表1_66[[标识]:[城市]],9,FALSE)),VLOOKUP(表2_6[[#This Row],[标识]],表1_66[[标识]:[城市]],9,FALSE),"")</calculatedColumnFormula>
    </tableColumn>
    <tableColumn id="2" name="类型" dataDxfId="36">
      <calculatedColumnFormula>IF(ISTEXT(VLOOKUP(表2_6[[#This Row],[标识]],表1_66[[标识]:[类型]],7,FALSE)),VLOOKUP(表2_6[[#This Row],[标识]],表1_66[[标识]:[类型]],7,FALSE),"")</calculatedColumnFormula>
    </tableColumn>
    <tableColumn id="10" name="公司" dataDxfId="35"/>
    <tableColumn id="11" name="部门" dataDxfId="34">
      <calculatedColumnFormula>IF(ISTEXT(VLOOKUP(表2_6[[#This Row],[标识]],表1_66[[标识]:[籍贯]],13,FALSE)),VLOOKUP(表2_6[[#This Row],[标识]],表1_66[[标识]:[籍贯]],13,FALSE),"")</calculatedColumnFormula>
    </tableColumn>
    <tableColumn id="27" name="职位" dataDxfId="33">
      <calculatedColumnFormula>IF(ISTEXT(VLOOKUP(表2_6[[#This Row],[标识]],表1_66[[标识]:[籍贯]],15,FALSE)),VLOOKUP(表2_6[[#This Row],[标识]],表1_66[[标识]:[籍贯]],15,FALSE),"")</calculatedColumnFormula>
    </tableColumn>
    <tableColumn id="12" name="座机号" dataDxfId="32">
      <calculatedColumnFormula>IF(ISTEXT(VLOOKUP(表2_6[[#This Row],[标识]],表1_66[[标识]:[籍贯]],19,FALSE)),VLOOKUP(表2_6[[#This Row],[标识]],表1_66[[标识]:[籍贯]],19,FALSE),"")</calculatedColumnFormula>
    </tableColumn>
    <tableColumn id="14" name="手机号" dataDxfId="31">
      <calculatedColumnFormula>IF(ISNUMBER(VLOOKUP(表2_6[[#This Row],[标识]],表1_66[[标识]:[籍贯]],20,FALSE)),VLOOKUP(表2_6[[#This Row],[标识]],表1_66[[标识]:[籍贯]],20,FALSE),"")</calculatedColumnFormula>
    </tableColumn>
    <tableColumn id="13" name="邮箱" dataDxfId="30">
      <calculatedColumnFormula>IF(ISTEXT(VLOOKUP(表2_6[[#This Row],[标识]],表1_66[[标识]:[籍贯]],21,FALSE)),VLOOKUP(表2_6[[#This Row],[标识]],表1_66[[标识]:[籍贯]],21,FALSE),"")</calculatedColumnFormula>
    </tableColumn>
    <tableColumn id="3" name="宿" dataDxfId="29"/>
    <tableColumn id="16" name="游" dataDxfId="28"/>
    <tableColumn id="36" name="机" dataDxfId="27"/>
    <tableColumn id="29" name=" 机 " dataDxfId="26"/>
    <tableColumn id="8" name="到达" dataDxfId="25"/>
    <tableColumn id="33" name="日期来" dataDxfId="24"/>
    <tableColumn id="9" name="返回" dataDxfId="23"/>
    <tableColumn id="34" name="日期回" dataDxfId="22"/>
    <tableColumn id="17" name="床型" dataDxfId="21"/>
    <tableColumn id="23" name="同住人" dataDxfId="20"/>
    <tableColumn id="21" name="三" dataDxfId="19"/>
    <tableColumn id="18" name="四" dataDxfId="18"/>
    <tableColumn id="19" name="五" dataDxfId="17"/>
    <tableColumn id="22" name="六" dataDxfId="16"/>
    <tableColumn id="4" name="身份证" dataDxfId="15"/>
    <tableColumn id="32" name="籍贯" dataDxfId="14">
      <calculatedColumnFormula>IF(ISTEXT(VLOOKUP(表2_6[[#This Row],[标识]],表1_66[[标识]:[籍贯]],32,FALSE)),VLOOKUP(表2_6[[#This Row],[标识]],表1_66[[标识]:[籍贯]],32,FALSE),"")</calculatedColumnFormula>
    </tableColumn>
    <tableColumn id="28" name="信息" dataDxfId="13"/>
  </tableColumns>
  <tableStyleInfo name="TableStyleMedium9" showFirstColumn="0" showLastColumn="0" showRowStripes="1" showColumnStripes="0"/>
</table>
</file>

<file path=xl/tables/table5.xml><?xml version="1.0" encoding="utf-8"?>
<table xmlns="http://schemas.openxmlformats.org/spreadsheetml/2006/main" id="3" name="表3" displayName="表3" ref="A1:K15" totalsRowShown="0" headerRowDxfId="12" tableBorderDxfId="11">
  <sortState ref="A2:I8">
    <sortCondition ref="C1"/>
  </sortState>
  <tableColumns count="11">
    <tableColumn id="1" name="更新时间" dataDxfId="10"/>
    <tableColumn id="2" name="公司简称" dataDxfId="9" dataCellStyle="超链接"/>
    <tableColumn id="5" name="城市" dataDxfId="8"/>
    <tableColumn id="7" name="协议" dataDxfId="7"/>
    <tableColumn id="10" name="姓名" dataDxfId="6"/>
    <tableColumn id="12" name="座机" dataDxfId="5"/>
    <tableColumn id="13" name="手机" dataDxfId="4"/>
    <tableColumn id="14" name="参考价" dataDxfId="3"/>
    <tableColumn id="19" name="地址" dataDxfId="2"/>
    <tableColumn id="3" name="位置" dataDxfId="1"/>
    <tableColumn id="4" name="条件" dataDxfId="0"/>
  </tableColumns>
  <tableStyleInfo name="TableStyleMedium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mailto:wangyijun@tonganinvest.com" TargetMode="External"/><Relationship Id="rId299" Type="http://schemas.openxmlformats.org/officeDocument/2006/relationships/hyperlink" Target="mailto:zhangyue52@taikangamc.com.cn" TargetMode="External"/><Relationship Id="rId21" Type="http://schemas.openxmlformats.org/officeDocument/2006/relationships/hyperlink" Target="mailto:yujunhua@bxrfund.com" TargetMode="External"/><Relationship Id="rId63" Type="http://schemas.openxmlformats.org/officeDocument/2006/relationships/hyperlink" Target="mailto:zhangjunsheng@ruiyefund.com" TargetMode="External"/><Relationship Id="rId159" Type="http://schemas.openxmlformats.org/officeDocument/2006/relationships/hyperlink" Target="mailto:senbao.lu@sino-life.com" TargetMode="External"/><Relationship Id="rId324" Type="http://schemas.openxmlformats.org/officeDocument/2006/relationships/hyperlink" Target="mailto:guoym@homeocapital.com" TargetMode="External"/><Relationship Id="rId366" Type="http://schemas.openxmlformats.org/officeDocument/2006/relationships/hyperlink" Target="mailto:armstrongzhang@163.com" TargetMode="External"/><Relationship Id="rId170" Type="http://schemas.openxmlformats.org/officeDocument/2006/relationships/hyperlink" Target="mailto:cuihuijun@phfund.com.cn" TargetMode="External"/><Relationship Id="rId226" Type="http://schemas.openxmlformats.org/officeDocument/2006/relationships/hyperlink" Target="mailto:longxiang.wang@bundwealth.com" TargetMode="External"/><Relationship Id="rId268" Type="http://schemas.openxmlformats.org/officeDocument/2006/relationships/hyperlink" Target="mailto:zhangwp@scfund.com.cn" TargetMode="External"/><Relationship Id="rId32" Type="http://schemas.openxmlformats.org/officeDocument/2006/relationships/hyperlink" Target="mailto:dailing@cindasc.com" TargetMode="External"/><Relationship Id="rId74" Type="http://schemas.openxmlformats.org/officeDocument/2006/relationships/hyperlink" Target="mailto:haom@byfunds.com" TargetMode="External"/><Relationship Id="rId128" Type="http://schemas.openxmlformats.org/officeDocument/2006/relationships/hyperlink" Target="mailto:guojunhui@joincap.cn" TargetMode="External"/><Relationship Id="rId335" Type="http://schemas.openxmlformats.org/officeDocument/2006/relationships/hyperlink" Target="mailto:ytchen@hftfund.com" TargetMode="External"/><Relationship Id="rId377" Type="http://schemas.openxmlformats.org/officeDocument/2006/relationships/hyperlink" Target="mailto:sunwei@msjyfund.com.cn" TargetMode="External"/><Relationship Id="rId5" Type="http://schemas.openxmlformats.org/officeDocument/2006/relationships/hyperlink" Target="mailto:suojunshi@csc.com.cn" TargetMode="External"/><Relationship Id="rId181" Type="http://schemas.openxmlformats.org/officeDocument/2006/relationships/hyperlink" Target="mailto:yuan_qinghui@126.com" TargetMode="External"/><Relationship Id="rId237" Type="http://schemas.openxmlformats.org/officeDocument/2006/relationships/hyperlink" Target="mailto:wangsz@clamc.com" TargetMode="External"/><Relationship Id="rId279" Type="http://schemas.openxmlformats.org/officeDocument/2006/relationships/hyperlink" Target="mailto:fusq@jsfund.cn" TargetMode="External"/><Relationship Id="rId43" Type="http://schemas.openxmlformats.org/officeDocument/2006/relationships/hyperlink" Target="mailto:hanyaqian@mszq.com" TargetMode="External"/><Relationship Id="rId139" Type="http://schemas.openxmlformats.org/officeDocument/2006/relationships/hyperlink" Target="mailto:dothinking@foxmail.com" TargetMode="External"/><Relationship Id="rId290" Type="http://schemas.openxmlformats.org/officeDocument/2006/relationships/hyperlink" Target="mailto:Jiawei.Cui@grtrust.cn" TargetMode="External"/><Relationship Id="rId304" Type="http://schemas.openxmlformats.org/officeDocument/2006/relationships/hyperlink" Target="mailto:raoxihao@jhzqrs.com" TargetMode="External"/><Relationship Id="rId346" Type="http://schemas.openxmlformats.org/officeDocument/2006/relationships/hyperlink" Target="mailto:940891705@qq.com" TargetMode="External"/><Relationship Id="rId388" Type="http://schemas.openxmlformats.org/officeDocument/2006/relationships/printerSettings" Target="../printerSettings/printerSettings1.bin"/><Relationship Id="rId85" Type="http://schemas.openxmlformats.org/officeDocument/2006/relationships/hyperlink" Target="mailto:zhangj@igwfmc.com" TargetMode="External"/><Relationship Id="rId150" Type="http://schemas.openxmlformats.org/officeDocument/2006/relationships/hyperlink" Target="mailto:huxl@igwfmc.com" TargetMode="External"/><Relationship Id="rId192" Type="http://schemas.openxmlformats.org/officeDocument/2006/relationships/hyperlink" Target="mailto:gaofeng@bxrfund.com" TargetMode="External"/><Relationship Id="rId206" Type="http://schemas.openxmlformats.org/officeDocument/2006/relationships/hyperlink" Target="mailto:huangweifeng008@jysld.com" TargetMode="External"/><Relationship Id="rId248" Type="http://schemas.openxmlformats.org/officeDocument/2006/relationships/hyperlink" Target="mailto:yanxiaodie@fullgoal.com.cn" TargetMode="External"/><Relationship Id="rId12" Type="http://schemas.openxmlformats.org/officeDocument/2006/relationships/hyperlink" Target="mailto:xuj@founderff.com" TargetMode="External"/><Relationship Id="rId108" Type="http://schemas.openxmlformats.org/officeDocument/2006/relationships/hyperlink" Target="mailto:xin.guo@lordabbettchina.com" TargetMode="External"/><Relationship Id="rId315" Type="http://schemas.openxmlformats.org/officeDocument/2006/relationships/hyperlink" Target="mailto:HEYING653@pingan.com.cn" TargetMode="External"/><Relationship Id="rId357" Type="http://schemas.openxmlformats.org/officeDocument/2006/relationships/hyperlink" Target="mailto:zhul@ciec.com" TargetMode="External"/><Relationship Id="rId54" Type="http://schemas.openxmlformats.org/officeDocument/2006/relationships/hyperlink" Target="mailto:lewuqiong@htffund.com" TargetMode="External"/><Relationship Id="rId96" Type="http://schemas.openxmlformats.org/officeDocument/2006/relationships/hyperlink" Target="mailto:jinxiaofei@phfund.com.cn" TargetMode="External"/><Relationship Id="rId161" Type="http://schemas.openxmlformats.org/officeDocument/2006/relationships/hyperlink" Target="mailto:ronghui.li@sino-life.com" TargetMode="External"/><Relationship Id="rId217" Type="http://schemas.openxmlformats.org/officeDocument/2006/relationships/hyperlink" Target="mailto:sh_fangyuan1@sh.cebbank.com" TargetMode="External"/><Relationship Id="rId259" Type="http://schemas.openxmlformats.org/officeDocument/2006/relationships/hyperlink" Target="mailto:chenafu6@qq.com" TargetMode="External"/><Relationship Id="rId23" Type="http://schemas.openxmlformats.org/officeDocument/2006/relationships/hyperlink" Target="mailto:wenjian@lanshifund.com" TargetMode="External"/><Relationship Id="rId119" Type="http://schemas.openxmlformats.org/officeDocument/2006/relationships/hyperlink" Target="mailto:13512771888@139.com" TargetMode="External"/><Relationship Id="rId270" Type="http://schemas.openxmlformats.org/officeDocument/2006/relationships/hyperlink" Target="mailto:lizan@sywgtz.com.cn" TargetMode="External"/><Relationship Id="rId326" Type="http://schemas.openxmlformats.org/officeDocument/2006/relationships/hyperlink" Target="mailto:liuch517@foxmail.com" TargetMode="External"/><Relationship Id="rId65" Type="http://schemas.openxmlformats.org/officeDocument/2006/relationships/hyperlink" Target="mailto:lengxingxing@china-invs.cn" TargetMode="External"/><Relationship Id="rId130" Type="http://schemas.openxmlformats.org/officeDocument/2006/relationships/hyperlink" Target="mailto:xiaohuixiong@joincap.cn" TargetMode="External"/><Relationship Id="rId368" Type="http://schemas.openxmlformats.org/officeDocument/2006/relationships/hyperlink" Target="mailto:zhonghaochen@bocservices.com.cn" TargetMode="External"/><Relationship Id="rId172" Type="http://schemas.openxmlformats.org/officeDocument/2006/relationships/hyperlink" Target="mailto:chenjiangtao@baidu.com" TargetMode="External"/><Relationship Id="rId228" Type="http://schemas.openxmlformats.org/officeDocument/2006/relationships/hyperlink" Target="mailto:elva.hui@cifm.com" TargetMode="External"/><Relationship Id="rId281" Type="http://schemas.openxmlformats.org/officeDocument/2006/relationships/hyperlink" Target="mailto:wangyuewen@chinastock.com.cn" TargetMode="External"/><Relationship Id="rId337" Type="http://schemas.openxmlformats.org/officeDocument/2006/relationships/hyperlink" Target="mailto:yanjianshu@shangyafund.com" TargetMode="External"/><Relationship Id="rId34" Type="http://schemas.openxmlformats.org/officeDocument/2006/relationships/hyperlink" Target="mailto:gejj@cryuantafund.com" TargetMode="External"/><Relationship Id="rId76" Type="http://schemas.openxmlformats.org/officeDocument/2006/relationships/hyperlink" Target="mailto:wangjb@jyzq.cn" TargetMode="External"/><Relationship Id="rId141" Type="http://schemas.openxmlformats.org/officeDocument/2006/relationships/hyperlink" Target="mailto:wuzw@newvalue.com.cn" TargetMode="External"/><Relationship Id="rId379" Type="http://schemas.openxmlformats.org/officeDocument/2006/relationships/hyperlink" Target="mailto:yang.yiran@icbccs,com.cn" TargetMode="External"/><Relationship Id="rId7" Type="http://schemas.openxmlformats.org/officeDocument/2006/relationships/hyperlink" Target="mailto:liucong@csc.com.cn" TargetMode="External"/><Relationship Id="rId183" Type="http://schemas.openxmlformats.org/officeDocument/2006/relationships/hyperlink" Target="mailto:sutianxing@gsfunds.com.cn" TargetMode="External"/><Relationship Id="rId239" Type="http://schemas.openxmlformats.org/officeDocument/2006/relationships/hyperlink" Target="mailto:gaokaimin@sina.com" TargetMode="External"/><Relationship Id="rId250" Type="http://schemas.openxmlformats.org/officeDocument/2006/relationships/hyperlink" Target="mailto:yimingle@zritc.com" TargetMode="External"/><Relationship Id="rId292" Type="http://schemas.openxmlformats.org/officeDocument/2006/relationships/hyperlink" Target="mailto:wangjiajia@hczq.com" TargetMode="External"/><Relationship Id="rId306" Type="http://schemas.openxmlformats.org/officeDocument/2006/relationships/hyperlink" Target="mailto:biany@wjasset.com" TargetMode="External"/><Relationship Id="rId45" Type="http://schemas.openxmlformats.org/officeDocument/2006/relationships/hyperlink" Target="mailto:542557015@qq.com" TargetMode="External"/><Relationship Id="rId87" Type="http://schemas.openxmlformats.org/officeDocument/2006/relationships/hyperlink" Target="mailto:liwenning@cnht.com.cn" TargetMode="External"/><Relationship Id="rId110" Type="http://schemas.openxmlformats.org/officeDocument/2006/relationships/hyperlink" Target="mailto:gaomm@chinanature.com.cn" TargetMode="External"/><Relationship Id="rId348" Type="http://schemas.openxmlformats.org/officeDocument/2006/relationships/hyperlink" Target="mailto:zhanghaiy@longone.com.cn" TargetMode="External"/><Relationship Id="rId152" Type="http://schemas.openxmlformats.org/officeDocument/2006/relationships/hyperlink" Target="mailto:chentianming@hanxinchina.com" TargetMode="External"/><Relationship Id="rId194" Type="http://schemas.openxmlformats.org/officeDocument/2006/relationships/hyperlink" Target="mailto:ning.li@juniorchina.com" TargetMode="External"/><Relationship Id="rId208" Type="http://schemas.openxmlformats.org/officeDocument/2006/relationships/hyperlink" Target="mailto:chenyong@tpa.cntaiping.com" TargetMode="External"/><Relationship Id="rId261" Type="http://schemas.openxmlformats.org/officeDocument/2006/relationships/hyperlink" Target="mailto:jiangzehua@cpic.com.cn" TargetMode="External"/><Relationship Id="rId14" Type="http://schemas.openxmlformats.org/officeDocument/2006/relationships/hyperlink" Target="mailto:baix@founderff.com" TargetMode="External"/><Relationship Id="rId56" Type="http://schemas.openxmlformats.org/officeDocument/2006/relationships/hyperlink" Target="mailto:Libg@dcfund.com.cn" TargetMode="External"/><Relationship Id="rId317" Type="http://schemas.openxmlformats.org/officeDocument/2006/relationships/hyperlink" Target="mailto:LITUN343@pingan.com.cn" TargetMode="External"/><Relationship Id="rId359" Type="http://schemas.openxmlformats.org/officeDocument/2006/relationships/hyperlink" Target="mailto:zhangweishun@mtcapital.com" TargetMode="External"/><Relationship Id="rId98" Type="http://schemas.openxmlformats.org/officeDocument/2006/relationships/hyperlink" Target="mailto:wangyun1017@bosera.com" TargetMode="External"/><Relationship Id="rId121" Type="http://schemas.openxmlformats.org/officeDocument/2006/relationships/hyperlink" Target="mailto:hujie0758@163.com" TargetMode="External"/><Relationship Id="rId163" Type="http://schemas.openxmlformats.org/officeDocument/2006/relationships/hyperlink" Target="mailto:dechuan.sun@sinolifeamc.com" TargetMode="External"/><Relationship Id="rId219" Type="http://schemas.openxmlformats.org/officeDocument/2006/relationships/hyperlink" Target="mailto:yangxiaolei@huaan.com.cn" TargetMode="External"/><Relationship Id="rId370" Type="http://schemas.openxmlformats.org/officeDocument/2006/relationships/hyperlink" Target="mailto:suppermario1986@gmail.com" TargetMode="External"/><Relationship Id="rId230" Type="http://schemas.openxmlformats.org/officeDocument/2006/relationships/hyperlink" Target="mailto:sh_chulei@sh.cebbank.com" TargetMode="External"/><Relationship Id="rId25" Type="http://schemas.openxmlformats.org/officeDocument/2006/relationships/hyperlink" Target="mailto:wangsong@lanshifund.com" TargetMode="External"/><Relationship Id="rId67" Type="http://schemas.openxmlformats.org/officeDocument/2006/relationships/hyperlink" Target="mailto:yanghui4@guosen.com.cn" TargetMode="External"/><Relationship Id="rId272" Type="http://schemas.openxmlformats.org/officeDocument/2006/relationships/hyperlink" Target="mailto:wenke.mao@leadbank.com.cn" TargetMode="External"/><Relationship Id="rId328" Type="http://schemas.openxmlformats.org/officeDocument/2006/relationships/hyperlink" Target="mailto:zhuanghl@chinaamc.com" TargetMode="External"/><Relationship Id="rId132" Type="http://schemas.openxmlformats.org/officeDocument/2006/relationships/hyperlink" Target="mailto:dingweijie@joincap.cn" TargetMode="External"/><Relationship Id="rId174" Type="http://schemas.openxmlformats.org/officeDocument/2006/relationships/hyperlink" Target="mailto:weibei@ciccfund.com" TargetMode="External"/><Relationship Id="rId381" Type="http://schemas.openxmlformats.org/officeDocument/2006/relationships/hyperlink" Target="mailto:gao.di@icbccs,com.cn" TargetMode="External"/><Relationship Id="rId241" Type="http://schemas.openxmlformats.org/officeDocument/2006/relationships/hyperlink" Target="mailto:chengzixuan@hualife.cc" TargetMode="External"/><Relationship Id="rId36" Type="http://schemas.openxmlformats.org/officeDocument/2006/relationships/hyperlink" Target="mailto:huangzhen@zrfunds.com.cn" TargetMode="External"/><Relationship Id="rId283" Type="http://schemas.openxmlformats.org/officeDocument/2006/relationships/hyperlink" Target="mailto:liu_daming@ctgpc.com.cn" TargetMode="External"/><Relationship Id="rId339" Type="http://schemas.openxmlformats.org/officeDocument/2006/relationships/hyperlink" Target="mailto:lufeng@eastmoney.com" TargetMode="External"/><Relationship Id="rId78" Type="http://schemas.openxmlformats.org/officeDocument/2006/relationships/hyperlink" Target="mailto:yuxiulan@citics.com" TargetMode="External"/><Relationship Id="rId101" Type="http://schemas.openxmlformats.org/officeDocument/2006/relationships/hyperlink" Target="mailto:wangs@bosera.com" TargetMode="External"/><Relationship Id="rId143" Type="http://schemas.openxmlformats.org/officeDocument/2006/relationships/hyperlink" Target="mailto:songzx@efunds.com.cn" TargetMode="External"/><Relationship Id="rId185" Type="http://schemas.openxmlformats.org/officeDocument/2006/relationships/hyperlink" Target="mailto:wangzy@csc.com.cn" TargetMode="External"/><Relationship Id="rId350" Type="http://schemas.openxmlformats.org/officeDocument/2006/relationships/hyperlink" Target="mailto:qun.li@kingclean.com" TargetMode="External"/><Relationship Id="rId9" Type="http://schemas.openxmlformats.org/officeDocument/2006/relationships/hyperlink" Target="mailto:maryluo1971@qq.com" TargetMode="External"/><Relationship Id="rId210" Type="http://schemas.openxmlformats.org/officeDocument/2006/relationships/hyperlink" Target="mailto:michelle.guo@loyalfortune.com.cn" TargetMode="External"/><Relationship Id="rId252" Type="http://schemas.openxmlformats.org/officeDocument/2006/relationships/hyperlink" Target="mailto:malan@fullgoal.com.cn" TargetMode="External"/><Relationship Id="rId294" Type="http://schemas.openxmlformats.org/officeDocument/2006/relationships/hyperlink" Target="mailto:songshanshan@haoamc.com" TargetMode="External"/><Relationship Id="rId308" Type="http://schemas.openxmlformats.org/officeDocument/2006/relationships/hyperlink" Target="mailto:wanjuan@acfund.com.cn" TargetMode="External"/><Relationship Id="rId47" Type="http://schemas.openxmlformats.org/officeDocument/2006/relationships/hyperlink" Target="mailto:wangmin7@cjsc.com.cn" TargetMode="External"/><Relationship Id="rId89" Type="http://schemas.openxmlformats.org/officeDocument/2006/relationships/hyperlink" Target="mailto:huwb@jyzq.cn" TargetMode="External"/><Relationship Id="rId112" Type="http://schemas.openxmlformats.org/officeDocument/2006/relationships/hyperlink" Target="mailto:ge.shunkai@icbccs.com.cn" TargetMode="External"/><Relationship Id="rId154" Type="http://schemas.openxmlformats.org/officeDocument/2006/relationships/hyperlink" Target="mailto:jianglong@hanxinchina.com" TargetMode="External"/><Relationship Id="rId361" Type="http://schemas.openxmlformats.org/officeDocument/2006/relationships/hyperlink" Target="mailto:lihuifang@gjzq.com.cn" TargetMode="External"/><Relationship Id="rId196" Type="http://schemas.openxmlformats.org/officeDocument/2006/relationships/hyperlink" Target="mailto:break_00@126.com" TargetMode="External"/><Relationship Id="rId200" Type="http://schemas.openxmlformats.org/officeDocument/2006/relationships/hyperlink" Target="mailto:wangboiu@aliyun.com" TargetMode="External"/><Relationship Id="rId382" Type="http://schemas.openxmlformats.org/officeDocument/2006/relationships/hyperlink" Target="mailto:wangyf@yhfund.com.cn" TargetMode="External"/><Relationship Id="rId16" Type="http://schemas.openxmlformats.org/officeDocument/2006/relationships/hyperlink" Target="mailto:lulongkai@ccbfund.cn" TargetMode="External"/><Relationship Id="rId221" Type="http://schemas.openxmlformats.org/officeDocument/2006/relationships/hyperlink" Target="mailto:fuhaohan414@pingan.com.cn" TargetMode="External"/><Relationship Id="rId242" Type="http://schemas.openxmlformats.org/officeDocument/2006/relationships/hyperlink" Target="mailto:liuminghui@ccbfund.cn" TargetMode="External"/><Relationship Id="rId263" Type="http://schemas.openxmlformats.org/officeDocument/2006/relationships/hyperlink" Target="mailto:zhangqi@fsfund.com" TargetMode="External"/><Relationship Id="rId284" Type="http://schemas.openxmlformats.org/officeDocument/2006/relationships/hyperlink" Target="mailto:yu-wenxiang@ydiam.com" TargetMode="External"/><Relationship Id="rId319" Type="http://schemas.openxmlformats.org/officeDocument/2006/relationships/hyperlink" Target="mailto:MENGRUOYAN574@pingan.com.cn" TargetMode="External"/><Relationship Id="rId37" Type="http://schemas.openxmlformats.org/officeDocument/2006/relationships/hyperlink" Target="mailto:zhengzhiwen@zrfunds.com.cn" TargetMode="External"/><Relationship Id="rId58" Type="http://schemas.openxmlformats.org/officeDocument/2006/relationships/hyperlink" Target="mailto:lc@kingtoweram.com" TargetMode="External"/><Relationship Id="rId79" Type="http://schemas.openxmlformats.org/officeDocument/2006/relationships/hyperlink" Target="mailto:linrh@citis.com" TargetMode="External"/><Relationship Id="rId102" Type="http://schemas.openxmlformats.org/officeDocument/2006/relationships/hyperlink" Target="mailto:liyu@bosera.com" TargetMode="External"/><Relationship Id="rId123" Type="http://schemas.openxmlformats.org/officeDocument/2006/relationships/hyperlink" Target="mailto:zhaocm@gzs.com.cn" TargetMode="External"/><Relationship Id="rId144" Type="http://schemas.openxmlformats.org/officeDocument/2006/relationships/hyperlink" Target="mailto:guanzsfan@efunds.com.cn" TargetMode="External"/><Relationship Id="rId330" Type="http://schemas.openxmlformats.org/officeDocument/2006/relationships/hyperlink" Target="mailto:zhul@ciec.com" TargetMode="External"/><Relationship Id="rId90" Type="http://schemas.openxmlformats.org/officeDocument/2006/relationships/hyperlink" Target="mailto:songqd@jyzq.cn" TargetMode="External"/><Relationship Id="rId165" Type="http://schemas.openxmlformats.org/officeDocument/2006/relationships/hyperlink" Target="mailto:wangd@rtfund.com" TargetMode="External"/><Relationship Id="rId186" Type="http://schemas.openxmlformats.org/officeDocument/2006/relationships/hyperlink" Target="mailto:li.xiang02@icbccs.com.cn" TargetMode="External"/><Relationship Id="rId351" Type="http://schemas.openxmlformats.org/officeDocument/2006/relationships/hyperlink" Target="mailto:huyii@126.com" TargetMode="External"/><Relationship Id="rId372" Type="http://schemas.openxmlformats.org/officeDocument/2006/relationships/hyperlink" Target="mailto:zhubc@ncfund.com.cn" TargetMode="External"/><Relationship Id="rId211" Type="http://schemas.openxmlformats.org/officeDocument/2006/relationships/hyperlink" Target="mailto:wangyn@vstone.com.cn" TargetMode="External"/><Relationship Id="rId232" Type="http://schemas.openxmlformats.org/officeDocument/2006/relationships/hyperlink" Target="mailto:wanglin@thfund.com.cn" TargetMode="External"/><Relationship Id="rId253" Type="http://schemas.openxmlformats.org/officeDocument/2006/relationships/hyperlink" Target="mailto:yxzhang@fadfunds.com" TargetMode="External"/><Relationship Id="rId274" Type="http://schemas.openxmlformats.org/officeDocument/2006/relationships/hyperlink" Target="mailto:zhiqi@ftfund.com" TargetMode="External"/><Relationship Id="rId295" Type="http://schemas.openxmlformats.org/officeDocument/2006/relationships/hyperlink" Target="mailto:xiaoshuolei@126.com" TargetMode="External"/><Relationship Id="rId309" Type="http://schemas.openxmlformats.org/officeDocument/2006/relationships/hyperlink" Target="mailto:zhaxiaolei@zsfund.com" TargetMode="External"/><Relationship Id="rId27" Type="http://schemas.openxmlformats.org/officeDocument/2006/relationships/hyperlink" Target="mailto:wangle@rh-capital.cn" TargetMode="External"/><Relationship Id="rId48" Type="http://schemas.openxmlformats.org/officeDocument/2006/relationships/hyperlink" Target="mailto:liuxiaoliu@xyzq.com.cn/liuxiaoliusz@gmail.com" TargetMode="External"/><Relationship Id="rId69" Type="http://schemas.openxmlformats.org/officeDocument/2006/relationships/hyperlink" Target="mailto:wangbo1@southernfund.com" TargetMode="External"/><Relationship Id="rId113" Type="http://schemas.openxmlformats.org/officeDocument/2006/relationships/hyperlink" Target="mailto:yue_huang1@gtfund.com" TargetMode="External"/><Relationship Id="rId134" Type="http://schemas.openxmlformats.org/officeDocument/2006/relationships/hyperlink" Target="mailto:huangyf@gefund.com.cn" TargetMode="External"/><Relationship Id="rId320" Type="http://schemas.openxmlformats.org/officeDocument/2006/relationships/hyperlink" Target="mailto:GUOTAI762@pingan.com.cn" TargetMode="External"/><Relationship Id="rId80" Type="http://schemas.openxmlformats.org/officeDocument/2006/relationships/hyperlink" Target="mailto:jil@citics.com" TargetMode="External"/><Relationship Id="rId155" Type="http://schemas.openxmlformats.org/officeDocument/2006/relationships/hyperlink" Target="mailto:yangshengping@hanxinchina.com" TargetMode="External"/><Relationship Id="rId176" Type="http://schemas.openxmlformats.org/officeDocument/2006/relationships/hyperlink" Target="mailto:wuxiaoqi@chinastock.com.cn" TargetMode="External"/><Relationship Id="rId197" Type="http://schemas.openxmlformats.org/officeDocument/2006/relationships/hyperlink" Target="mailto:yuan.yu@slebam.com" TargetMode="External"/><Relationship Id="rId341" Type="http://schemas.openxmlformats.org/officeDocument/2006/relationships/hyperlink" Target="mailto:jinju@donghaifunds.com" TargetMode="External"/><Relationship Id="rId362" Type="http://schemas.openxmlformats.org/officeDocument/2006/relationships/hyperlink" Target="mailto:201546@cib.com.cn" TargetMode="External"/><Relationship Id="rId383" Type="http://schemas.openxmlformats.org/officeDocument/2006/relationships/hyperlink" Target="mailto:huangqf09@taikanggamc.com.cn" TargetMode="External"/><Relationship Id="rId201" Type="http://schemas.openxmlformats.org/officeDocument/2006/relationships/hyperlink" Target="mailto:shengz@dbfund.com.cn" TargetMode="External"/><Relationship Id="rId222" Type="http://schemas.openxmlformats.org/officeDocument/2006/relationships/hyperlink" Target="mailto:zhouxiaoying@orientsec.com.cn" TargetMode="External"/><Relationship Id="rId243" Type="http://schemas.openxmlformats.org/officeDocument/2006/relationships/hyperlink" Target="mailto:caij@bayinvestment.net" TargetMode="External"/><Relationship Id="rId264" Type="http://schemas.openxmlformats.org/officeDocument/2006/relationships/hyperlink" Target="mailto:fanguoning@jgtzchina.com" TargetMode="External"/><Relationship Id="rId285" Type="http://schemas.openxmlformats.org/officeDocument/2006/relationships/hyperlink" Target="mailto:ys@hfml.net" TargetMode="External"/><Relationship Id="rId17" Type="http://schemas.openxmlformats.org/officeDocument/2006/relationships/hyperlink" Target="mailto:chzh@citics.com" TargetMode="External"/><Relationship Id="rId38" Type="http://schemas.openxmlformats.org/officeDocument/2006/relationships/hyperlink" Target="mailto:wust@xyfunds.com.cn" TargetMode="External"/><Relationship Id="rId59" Type="http://schemas.openxmlformats.org/officeDocument/2006/relationships/hyperlink" Target="mailto:zhenfeng@dcfund.com.cn" TargetMode="External"/><Relationship Id="rId103" Type="http://schemas.openxmlformats.org/officeDocument/2006/relationships/hyperlink" Target="mailto:chengyuan@bosera.com" TargetMode="External"/><Relationship Id="rId124" Type="http://schemas.openxmlformats.org/officeDocument/2006/relationships/hyperlink" Target="mailto:chensw@gzs.com.cn" TargetMode="External"/><Relationship Id="rId310" Type="http://schemas.openxmlformats.org/officeDocument/2006/relationships/hyperlink" Target="mailto:frank.fang@cifm.com" TargetMode="External"/><Relationship Id="rId70" Type="http://schemas.openxmlformats.org/officeDocument/2006/relationships/hyperlink" Target="mailto:sunbaoyang@southernfund.com" TargetMode="External"/><Relationship Id="rId91" Type="http://schemas.openxmlformats.org/officeDocument/2006/relationships/hyperlink" Target="mailto:lianglj@jyzq.cn" TargetMode="External"/><Relationship Id="rId145" Type="http://schemas.openxmlformats.org/officeDocument/2006/relationships/hyperlink" Target="mailto:liusr@efunds.com.cn" TargetMode="External"/><Relationship Id="rId166" Type="http://schemas.openxmlformats.org/officeDocument/2006/relationships/hyperlink" Target="mailto:yangxi@cmfchina.com" TargetMode="External"/><Relationship Id="rId187" Type="http://schemas.openxmlformats.org/officeDocument/2006/relationships/hyperlink" Target="mailto:zhouz@postfund.com.cn" TargetMode="External"/><Relationship Id="rId331" Type="http://schemas.openxmlformats.org/officeDocument/2006/relationships/hyperlink" Target="mailto:wshvictor@163.com" TargetMode="External"/><Relationship Id="rId352" Type="http://schemas.openxmlformats.org/officeDocument/2006/relationships/hyperlink" Target="mailto:matao014324@gtjas.com" TargetMode="External"/><Relationship Id="rId373" Type="http://schemas.openxmlformats.org/officeDocument/2006/relationships/hyperlink" Target="mailto:liuyh@ncfund.com.cn" TargetMode="External"/><Relationship Id="rId1" Type="http://schemas.openxmlformats.org/officeDocument/2006/relationships/hyperlink" Target="mailto:ivan.zhang@msfunds.com.cn" TargetMode="External"/><Relationship Id="rId212" Type="http://schemas.openxmlformats.org/officeDocument/2006/relationships/hyperlink" Target="mailto:zhangziyan@orientsec.com.cn" TargetMode="External"/><Relationship Id="rId233" Type="http://schemas.openxmlformats.org/officeDocument/2006/relationships/hyperlink" Target="mailto:chenq@thfund.com.cn" TargetMode="External"/><Relationship Id="rId254" Type="http://schemas.openxmlformats.org/officeDocument/2006/relationships/hyperlink" Target="mailto:zhouxin@chinatimessh.com" TargetMode="External"/><Relationship Id="rId28" Type="http://schemas.openxmlformats.org/officeDocument/2006/relationships/hyperlink" Target="mailto:18910539092@163.com" TargetMode="External"/><Relationship Id="rId49" Type="http://schemas.openxmlformats.org/officeDocument/2006/relationships/hyperlink" Target="mailto:nie-xiuxin@ydiam.com" TargetMode="External"/><Relationship Id="rId114" Type="http://schemas.openxmlformats.org/officeDocument/2006/relationships/hyperlink" Target="mailto:ye_jin@gtfund.com" TargetMode="External"/><Relationship Id="rId275" Type="http://schemas.openxmlformats.org/officeDocument/2006/relationships/hyperlink" Target="mailto:ouwenrui@china-invs.cn" TargetMode="External"/><Relationship Id="rId296" Type="http://schemas.openxmlformats.org/officeDocument/2006/relationships/hyperlink" Target="mailto:yuankaizhi@chinastock.com.cn" TargetMode="External"/><Relationship Id="rId300" Type="http://schemas.openxmlformats.org/officeDocument/2006/relationships/hyperlink" Target="mailto:yangxuan07@taikangamc.com.cn" TargetMode="External"/><Relationship Id="rId60" Type="http://schemas.openxmlformats.org/officeDocument/2006/relationships/hyperlink" Target="mailto:wangzh@guosen.com.cn" TargetMode="External"/><Relationship Id="rId81" Type="http://schemas.openxmlformats.org/officeDocument/2006/relationships/hyperlink" Target="mailto:caiwangpeng@southernfund.com" TargetMode="External"/><Relationship Id="rId135" Type="http://schemas.openxmlformats.org/officeDocument/2006/relationships/hyperlink" Target="mailto:zhongls@newvalue.com.cn" TargetMode="External"/><Relationship Id="rId156" Type="http://schemas.openxmlformats.org/officeDocument/2006/relationships/hyperlink" Target="mailto:songwei@hanxinchina.com" TargetMode="External"/><Relationship Id="rId177" Type="http://schemas.openxmlformats.org/officeDocument/2006/relationships/hyperlink" Target="mailto:makalu@qiyaoinvest.com" TargetMode="External"/><Relationship Id="rId198" Type="http://schemas.openxmlformats.org/officeDocument/2006/relationships/hyperlink" Target="mailto:suchangjing@hongdefund.com" TargetMode="External"/><Relationship Id="rId321" Type="http://schemas.openxmlformats.org/officeDocument/2006/relationships/hyperlink" Target="mailto:sundongning254@pingan.com.cn" TargetMode="External"/><Relationship Id="rId342" Type="http://schemas.openxmlformats.org/officeDocument/2006/relationships/hyperlink" Target="mailto:lishen@chinanature.com.cn" TargetMode="External"/><Relationship Id="rId363" Type="http://schemas.openxmlformats.org/officeDocument/2006/relationships/hyperlink" Target="mailto:zhengyuanzhuang@justwe.cn" TargetMode="External"/><Relationship Id="rId384" Type="http://schemas.openxmlformats.org/officeDocument/2006/relationships/hyperlink" Target="mailto:weixi@taikanggamc.com.cn" TargetMode="External"/><Relationship Id="rId202" Type="http://schemas.openxmlformats.org/officeDocument/2006/relationships/hyperlink" Target="mailto:hej@dbfund.com.cn" TargetMode="External"/><Relationship Id="rId223" Type="http://schemas.openxmlformats.org/officeDocument/2006/relationships/hyperlink" Target="mailto:le.yin@cifm.com" TargetMode="External"/><Relationship Id="rId244" Type="http://schemas.openxmlformats.org/officeDocument/2006/relationships/hyperlink" Target="mailto:yejia@rtcapital.cn" TargetMode="External"/><Relationship Id="rId18" Type="http://schemas.openxmlformats.org/officeDocument/2006/relationships/hyperlink" Target="mailto:luji@ssf.gov.cn" TargetMode="External"/><Relationship Id="rId39" Type="http://schemas.openxmlformats.org/officeDocument/2006/relationships/hyperlink" Target="mailto:suntong@xyfunds.com.cn" TargetMode="External"/><Relationship Id="rId265" Type="http://schemas.openxmlformats.org/officeDocument/2006/relationships/hyperlink" Target="mailto:yanyk@piccamc.com" TargetMode="External"/><Relationship Id="rId286" Type="http://schemas.openxmlformats.org/officeDocument/2006/relationships/hyperlink" Target="mailto:liuzhongbo@taikangamc.com.cn" TargetMode="External"/><Relationship Id="rId50" Type="http://schemas.openxmlformats.org/officeDocument/2006/relationships/hyperlink" Target="mailto:zhuchenge@huaan.com.cn" TargetMode="External"/><Relationship Id="rId104" Type="http://schemas.openxmlformats.org/officeDocument/2006/relationships/hyperlink" Target="mailto:panglz@bosera.com" TargetMode="External"/><Relationship Id="rId125" Type="http://schemas.openxmlformats.org/officeDocument/2006/relationships/hyperlink" Target="mailto:luogq@gffunds.com.cn" TargetMode="External"/><Relationship Id="rId146" Type="http://schemas.openxmlformats.org/officeDocument/2006/relationships/hyperlink" Target="mailto:yezhix@cmbchina.com" TargetMode="External"/><Relationship Id="rId167" Type="http://schemas.openxmlformats.org/officeDocument/2006/relationships/hyperlink" Target="mailto:xuran@cmfchina.com" TargetMode="External"/><Relationship Id="rId188" Type="http://schemas.openxmlformats.org/officeDocument/2006/relationships/hyperlink" Target="mailto:wuhao1@chinaamc.com" TargetMode="External"/><Relationship Id="rId311" Type="http://schemas.openxmlformats.org/officeDocument/2006/relationships/hyperlink" Target="mailto:liangkai@vstone.com.cn" TargetMode="External"/><Relationship Id="rId332" Type="http://schemas.openxmlformats.org/officeDocument/2006/relationships/hyperlink" Target="mailto:meerkat@163.com" TargetMode="External"/><Relationship Id="rId353" Type="http://schemas.openxmlformats.org/officeDocument/2006/relationships/hyperlink" Target="mailto:120249805@qq.com" TargetMode="External"/><Relationship Id="rId374" Type="http://schemas.openxmlformats.org/officeDocument/2006/relationships/hyperlink" Target="mailto:luwt@ncfund.com.cn" TargetMode="External"/><Relationship Id="rId71" Type="http://schemas.openxmlformats.org/officeDocument/2006/relationships/hyperlink" Target="mailto:lijc@cmfchina.com" TargetMode="External"/><Relationship Id="rId92" Type="http://schemas.openxmlformats.org/officeDocument/2006/relationships/hyperlink" Target="mailto:weiqg@dcfund.com.cn" TargetMode="External"/><Relationship Id="rId213" Type="http://schemas.openxmlformats.org/officeDocument/2006/relationships/hyperlink" Target="mailto:jun.zhou@tsthamc.com" TargetMode="External"/><Relationship Id="rId234" Type="http://schemas.openxmlformats.org/officeDocument/2006/relationships/hyperlink" Target="mailto:huangjianjie@zrfunds.com.cn" TargetMode="External"/><Relationship Id="rId2" Type="http://schemas.openxmlformats.org/officeDocument/2006/relationships/hyperlink" Target="mailto:zhangy@cfcgroup.com.cn" TargetMode="External"/><Relationship Id="rId29" Type="http://schemas.openxmlformats.org/officeDocument/2006/relationships/hyperlink" Target="mailto:shangzn@thfund.com.cn" TargetMode="External"/><Relationship Id="rId255" Type="http://schemas.openxmlformats.org/officeDocument/2006/relationships/hyperlink" Target="mailto:lilf@purestassets.com" TargetMode="External"/><Relationship Id="rId276" Type="http://schemas.openxmlformats.org/officeDocument/2006/relationships/hyperlink" Target="mailto:heru@jsfund.cn" TargetMode="External"/><Relationship Id="rId297" Type="http://schemas.openxmlformats.org/officeDocument/2006/relationships/hyperlink" Target="mailto:threson@126.com" TargetMode="External"/><Relationship Id="rId40" Type="http://schemas.openxmlformats.org/officeDocument/2006/relationships/hyperlink" Target="mailto:liyj@xyfunds.com.cn" TargetMode="External"/><Relationship Id="rId115" Type="http://schemas.openxmlformats.org/officeDocument/2006/relationships/hyperlink" Target="mailto:cheng.shen@westleadfund.com" TargetMode="External"/><Relationship Id="rId136" Type="http://schemas.openxmlformats.org/officeDocument/2006/relationships/hyperlink" Target="mailto:pengzf@newvalue.com.cn" TargetMode="External"/><Relationship Id="rId157" Type="http://schemas.openxmlformats.org/officeDocument/2006/relationships/hyperlink" Target="mailto:honghe.shen@sino-life.com" TargetMode="External"/><Relationship Id="rId178" Type="http://schemas.openxmlformats.org/officeDocument/2006/relationships/hyperlink" Target="mailto:liu.ruirui@icbccs.com.cn" TargetMode="External"/><Relationship Id="rId301" Type="http://schemas.openxmlformats.org/officeDocument/2006/relationships/hyperlink" Target="mailto:lih@orient-fund.com" TargetMode="External"/><Relationship Id="rId322" Type="http://schemas.openxmlformats.org/officeDocument/2006/relationships/hyperlink" Target="mailto:chengzhitian@cjhxfund.com" TargetMode="External"/><Relationship Id="rId343" Type="http://schemas.openxmlformats.org/officeDocument/2006/relationships/hyperlink" Target="mailto:meerkat@163.com" TargetMode="External"/><Relationship Id="rId364" Type="http://schemas.openxmlformats.org/officeDocument/2006/relationships/hyperlink" Target="mailto:chenmx@timeasset.com.cn" TargetMode="External"/><Relationship Id="rId61" Type="http://schemas.openxmlformats.org/officeDocument/2006/relationships/hyperlink" Target="mailto:liuyang3@china-invs.cn" TargetMode="External"/><Relationship Id="rId82" Type="http://schemas.openxmlformats.org/officeDocument/2006/relationships/hyperlink" Target="mailto:zhuqian4675@htsc.com.cn" TargetMode="External"/><Relationship Id="rId199" Type="http://schemas.openxmlformats.org/officeDocument/2006/relationships/hyperlink" Target="mailto:zhaokai@hongdefund.com" TargetMode="External"/><Relationship Id="rId203" Type="http://schemas.openxmlformats.org/officeDocument/2006/relationships/hyperlink" Target="mailto:sungqing@clamc.com" TargetMode="External"/><Relationship Id="rId385" Type="http://schemas.openxmlformats.org/officeDocument/2006/relationships/hyperlink" Target="mailto:wanghy@orient-fund.com" TargetMode="External"/><Relationship Id="rId19" Type="http://schemas.openxmlformats.org/officeDocument/2006/relationships/hyperlink" Target="mailto:zhangxs@chinaamc.com" TargetMode="External"/><Relationship Id="rId224" Type="http://schemas.openxmlformats.org/officeDocument/2006/relationships/hyperlink" Target="mailto:18926242069@sina.com" TargetMode="External"/><Relationship Id="rId245" Type="http://schemas.openxmlformats.org/officeDocument/2006/relationships/hyperlink" Target="mailto:michelle.guo@loyalfortune.com.cn" TargetMode="External"/><Relationship Id="rId266" Type="http://schemas.openxmlformats.org/officeDocument/2006/relationships/hyperlink" Target="mailto:15121036095@163.com" TargetMode="External"/><Relationship Id="rId287" Type="http://schemas.openxmlformats.org/officeDocument/2006/relationships/hyperlink" Target="mailto:syb1800@126.com" TargetMode="External"/><Relationship Id="rId30" Type="http://schemas.openxmlformats.org/officeDocument/2006/relationships/hyperlink" Target="mailto:anyj@thfund.com.cn" TargetMode="External"/><Relationship Id="rId105" Type="http://schemas.openxmlformats.org/officeDocument/2006/relationships/hyperlink" Target="mailto:wangqi_stock@163.com" TargetMode="External"/><Relationship Id="rId126" Type="http://schemas.openxmlformats.org/officeDocument/2006/relationships/hyperlink" Target="mailto:rxf@gf.com.cn" TargetMode="External"/><Relationship Id="rId147" Type="http://schemas.openxmlformats.org/officeDocument/2006/relationships/hyperlink" Target="mailto:lill@igwfmc.com" TargetMode="External"/><Relationship Id="rId168" Type="http://schemas.openxmlformats.org/officeDocument/2006/relationships/hyperlink" Target="mailto:linsong@phfund.com.cn" TargetMode="External"/><Relationship Id="rId312" Type="http://schemas.openxmlformats.org/officeDocument/2006/relationships/hyperlink" Target="mailto:sundongning254@pingan.com.cn" TargetMode="External"/><Relationship Id="rId333" Type="http://schemas.openxmlformats.org/officeDocument/2006/relationships/hyperlink" Target="mailto:906615625@qq.com" TargetMode="External"/><Relationship Id="rId354" Type="http://schemas.openxmlformats.org/officeDocument/2006/relationships/hyperlink" Target="mailto:wshvictor@163.com" TargetMode="External"/><Relationship Id="rId51" Type="http://schemas.openxmlformats.org/officeDocument/2006/relationships/hyperlink" Target="mailto:wumengshu@gogherasset.com" TargetMode="External"/><Relationship Id="rId72" Type="http://schemas.openxmlformats.org/officeDocument/2006/relationships/hyperlink" Target="mailto:liugf@byfunds.com" TargetMode="External"/><Relationship Id="rId93" Type="http://schemas.openxmlformats.org/officeDocument/2006/relationships/hyperlink" Target="mailto:lihuijie@phfund.com.cn" TargetMode="External"/><Relationship Id="rId189" Type="http://schemas.openxmlformats.org/officeDocument/2006/relationships/hyperlink" Target="mailto:wangjx@ydamc.com" TargetMode="External"/><Relationship Id="rId375" Type="http://schemas.openxmlformats.org/officeDocument/2006/relationships/hyperlink" Target="mailto:liushuo@msjyfund.com.cn" TargetMode="External"/><Relationship Id="rId3" Type="http://schemas.openxmlformats.org/officeDocument/2006/relationships/hyperlink" Target="mailto:yangzm08@taikangamc.com.cn" TargetMode="External"/><Relationship Id="rId214" Type="http://schemas.openxmlformats.org/officeDocument/2006/relationships/hyperlink" Target="mailto:chenjianguang@ssres.com.cn" TargetMode="External"/><Relationship Id="rId235" Type="http://schemas.openxmlformats.org/officeDocument/2006/relationships/hyperlink" Target="mailto:chenyouzhang@zrfunds.com.cn" TargetMode="External"/><Relationship Id="rId256" Type="http://schemas.openxmlformats.org/officeDocument/2006/relationships/hyperlink" Target="mailto:huyii@126.com" TargetMode="External"/><Relationship Id="rId277" Type="http://schemas.openxmlformats.org/officeDocument/2006/relationships/hyperlink" Target="mailto:xieyu@jsfund.cn" TargetMode="External"/><Relationship Id="rId298" Type="http://schemas.openxmlformats.org/officeDocument/2006/relationships/hyperlink" Target="mailto:yangjy@hacbzc.com" TargetMode="External"/><Relationship Id="rId116" Type="http://schemas.openxmlformats.org/officeDocument/2006/relationships/hyperlink" Target="mailto:zhangya@tonganinvest.com" TargetMode="External"/><Relationship Id="rId137" Type="http://schemas.openxmlformats.org/officeDocument/2006/relationships/hyperlink" Target="mailto:wuyl@newvalue.com.cn" TargetMode="External"/><Relationship Id="rId158" Type="http://schemas.openxmlformats.org/officeDocument/2006/relationships/hyperlink" Target="mailto:cong.liang@sinolifeamc.com" TargetMode="External"/><Relationship Id="rId302" Type="http://schemas.openxmlformats.org/officeDocument/2006/relationships/hyperlink" Target="mailto:yuweikang@guodu.com" TargetMode="External"/><Relationship Id="rId323" Type="http://schemas.openxmlformats.org/officeDocument/2006/relationships/hyperlink" Target="mailto:pangshien@cjhxfund.com" TargetMode="External"/><Relationship Id="rId344" Type="http://schemas.openxmlformats.org/officeDocument/2006/relationships/hyperlink" Target="mailto:minxiang@dxqh.net" TargetMode="External"/><Relationship Id="rId20" Type="http://schemas.openxmlformats.org/officeDocument/2006/relationships/hyperlink" Target="mailto:jinxiaolong@bxrfund.com" TargetMode="External"/><Relationship Id="rId41" Type="http://schemas.openxmlformats.org/officeDocument/2006/relationships/hyperlink" Target="mailto:luzhaohong@mszq.com" TargetMode="External"/><Relationship Id="rId62" Type="http://schemas.openxmlformats.org/officeDocument/2006/relationships/hyperlink" Target="mailto:liuhui@htamc.cm.cn" TargetMode="External"/><Relationship Id="rId83" Type="http://schemas.openxmlformats.org/officeDocument/2006/relationships/hyperlink" Target="mailto:liyunliang@cnht.com.cn" TargetMode="External"/><Relationship Id="rId179" Type="http://schemas.openxmlformats.org/officeDocument/2006/relationships/hyperlink" Target="mailto:yusijing@163.com" TargetMode="External"/><Relationship Id="rId365" Type="http://schemas.openxmlformats.org/officeDocument/2006/relationships/hyperlink" Target="mailto:wangjian@zsfund.com" TargetMode="External"/><Relationship Id="rId386" Type="http://schemas.openxmlformats.org/officeDocument/2006/relationships/hyperlink" Target="mailto:wangbc@hsfund.com" TargetMode="External"/><Relationship Id="rId190" Type="http://schemas.openxmlformats.org/officeDocument/2006/relationships/hyperlink" Target="mailto:yi.zhou@bocim.com" TargetMode="External"/><Relationship Id="rId204" Type="http://schemas.openxmlformats.org/officeDocument/2006/relationships/hyperlink" Target="mailto:chely@tbamc.com" TargetMode="External"/><Relationship Id="rId225" Type="http://schemas.openxmlformats.org/officeDocument/2006/relationships/hyperlink" Target="mailto:lvcj@piccamc.com" TargetMode="External"/><Relationship Id="rId246" Type="http://schemas.openxmlformats.org/officeDocument/2006/relationships/hyperlink" Target="mailto:salina0806@126.com" TargetMode="External"/><Relationship Id="rId267" Type="http://schemas.openxmlformats.org/officeDocument/2006/relationships/hyperlink" Target="mailto:guozb@vstone.com.cn" TargetMode="External"/><Relationship Id="rId288" Type="http://schemas.openxmlformats.org/officeDocument/2006/relationships/hyperlink" Target="mailto:royalbear@163.com" TargetMode="External"/><Relationship Id="rId106" Type="http://schemas.openxmlformats.org/officeDocument/2006/relationships/hyperlink" Target="mailto:llz_cn@163.com" TargetMode="External"/><Relationship Id="rId127" Type="http://schemas.openxmlformats.org/officeDocument/2006/relationships/hyperlink" Target="mailto:chenhuayou@joincap.cn" TargetMode="External"/><Relationship Id="rId313" Type="http://schemas.openxmlformats.org/officeDocument/2006/relationships/hyperlink" Target="mailto:guoym@homeocapital.com" TargetMode="External"/><Relationship Id="rId10" Type="http://schemas.openxmlformats.org/officeDocument/2006/relationships/hyperlink" Target="mailto:shuoguozhu@rh-capital.cn" TargetMode="External"/><Relationship Id="rId31" Type="http://schemas.openxmlformats.org/officeDocument/2006/relationships/hyperlink" Target="mailto:yangzj@bosera.com" TargetMode="External"/><Relationship Id="rId52" Type="http://schemas.openxmlformats.org/officeDocument/2006/relationships/hyperlink" Target="mailto:wusiwen@ehuatai.com" TargetMode="External"/><Relationship Id="rId73" Type="http://schemas.openxmlformats.org/officeDocument/2006/relationships/hyperlink" Target="mailto:wanglt@byfunds.com" TargetMode="External"/><Relationship Id="rId94" Type="http://schemas.openxmlformats.org/officeDocument/2006/relationships/hyperlink" Target="mailto:chenyuanming@phfund.com.cn" TargetMode="External"/><Relationship Id="rId148" Type="http://schemas.openxmlformats.org/officeDocument/2006/relationships/hyperlink" Target="mailto:jiadc@igwfmc.com" TargetMode="External"/><Relationship Id="rId169" Type="http://schemas.openxmlformats.org/officeDocument/2006/relationships/hyperlink" Target="mailto:chenlong@phfund.com.cn" TargetMode="External"/><Relationship Id="rId334" Type="http://schemas.openxmlformats.org/officeDocument/2006/relationships/hyperlink" Target="mailto:2464487251@qq.com" TargetMode="External"/><Relationship Id="rId355" Type="http://schemas.openxmlformats.org/officeDocument/2006/relationships/hyperlink" Target="mailto:jonochen@sina.com" TargetMode="External"/><Relationship Id="rId376" Type="http://schemas.openxmlformats.org/officeDocument/2006/relationships/hyperlink" Target="mailto:zhanggang@msjyfund.com.cn" TargetMode="External"/><Relationship Id="rId4" Type="http://schemas.openxmlformats.org/officeDocument/2006/relationships/hyperlink" Target="mailto:huangzh@csc.com.cn" TargetMode="External"/><Relationship Id="rId180" Type="http://schemas.openxmlformats.org/officeDocument/2006/relationships/hyperlink" Target="mailto:syb1800@126.com" TargetMode="External"/><Relationship Id="rId215" Type="http://schemas.openxmlformats.org/officeDocument/2006/relationships/hyperlink" Target="mailto:91099589@163.com" TargetMode="External"/><Relationship Id="rId236" Type="http://schemas.openxmlformats.org/officeDocument/2006/relationships/hyperlink" Target="mailto:guwenbo@zrfunds.com.cn" TargetMode="External"/><Relationship Id="rId257" Type="http://schemas.openxmlformats.org/officeDocument/2006/relationships/hyperlink" Target="mailto:lilin@longone.com.cn" TargetMode="External"/><Relationship Id="rId278" Type="http://schemas.openxmlformats.org/officeDocument/2006/relationships/hyperlink" Target="mailto:zhangxu@jsfund.cn" TargetMode="External"/><Relationship Id="rId303" Type="http://schemas.openxmlformats.org/officeDocument/2006/relationships/hyperlink" Target="mailto:wshoujunzhe@163.com" TargetMode="External"/><Relationship Id="rId42" Type="http://schemas.openxmlformats.org/officeDocument/2006/relationships/hyperlink" Target="mailto:wangnan_ty@mszq.com" TargetMode="External"/><Relationship Id="rId84" Type="http://schemas.openxmlformats.org/officeDocument/2006/relationships/hyperlink" Target="mailto:xucong@fscinda.com" TargetMode="External"/><Relationship Id="rId138" Type="http://schemas.openxmlformats.org/officeDocument/2006/relationships/hyperlink" Target="mailto:zhongyl@newvalue.com.cn" TargetMode="External"/><Relationship Id="rId345" Type="http://schemas.openxmlformats.org/officeDocument/2006/relationships/hyperlink" Target="mailto:haojw2010@hotmail.com" TargetMode="External"/><Relationship Id="rId387" Type="http://schemas.openxmlformats.org/officeDocument/2006/relationships/hyperlink" Target="mailto:husanming@cnht.com.cn" TargetMode="External"/><Relationship Id="rId191" Type="http://schemas.openxmlformats.org/officeDocument/2006/relationships/hyperlink" Target="mailto:zhangliang@zritc.com" TargetMode="External"/><Relationship Id="rId205" Type="http://schemas.openxmlformats.org/officeDocument/2006/relationships/hyperlink" Target="mailto:shenggang.zhang@bocim.com" TargetMode="External"/><Relationship Id="rId247" Type="http://schemas.openxmlformats.org/officeDocument/2006/relationships/hyperlink" Target="mailto:liqing@yxwyfund.com" TargetMode="External"/><Relationship Id="rId107" Type="http://schemas.openxmlformats.org/officeDocument/2006/relationships/hyperlink" Target="mailto:yiming.tian@lordabbettchina.com" TargetMode="External"/><Relationship Id="rId289" Type="http://schemas.openxmlformats.org/officeDocument/2006/relationships/hyperlink" Target="mailto:76352085@qq.com" TargetMode="External"/><Relationship Id="rId11" Type="http://schemas.openxmlformats.org/officeDocument/2006/relationships/hyperlink" Target="mailto:lir@founderff.com" TargetMode="External"/><Relationship Id="rId53" Type="http://schemas.openxmlformats.org/officeDocument/2006/relationships/hyperlink" Target="mailto:lixiaolong@htffund.com" TargetMode="External"/><Relationship Id="rId149" Type="http://schemas.openxmlformats.org/officeDocument/2006/relationships/hyperlink" Target="mailto:jiangkh@igwfmc.com" TargetMode="External"/><Relationship Id="rId314" Type="http://schemas.openxmlformats.org/officeDocument/2006/relationships/hyperlink" Target="mailto:chengjun802@pingan.com.cn" TargetMode="External"/><Relationship Id="rId356" Type="http://schemas.openxmlformats.org/officeDocument/2006/relationships/hyperlink" Target="mailto:chuqiao@phfund.com.cn" TargetMode="External"/><Relationship Id="rId95" Type="http://schemas.openxmlformats.org/officeDocument/2006/relationships/hyperlink" Target="mailto:lijun@phfund.com.cn" TargetMode="External"/><Relationship Id="rId160" Type="http://schemas.openxmlformats.org/officeDocument/2006/relationships/hyperlink" Target="mailto:xueyan.dai@sino-life.com" TargetMode="External"/><Relationship Id="rId216" Type="http://schemas.openxmlformats.org/officeDocument/2006/relationships/hyperlink" Target="mailto:chenshengrui@donghaifunds.com" TargetMode="External"/><Relationship Id="rId258" Type="http://schemas.openxmlformats.org/officeDocument/2006/relationships/hyperlink" Target="mailto:zhuk@gffunds.com.cn" TargetMode="External"/><Relationship Id="rId22" Type="http://schemas.openxmlformats.org/officeDocument/2006/relationships/hyperlink" Target="mailto:wushibin@bxrfund.com" TargetMode="External"/><Relationship Id="rId64" Type="http://schemas.openxmlformats.org/officeDocument/2006/relationships/hyperlink" Target="mailto:zhongyu@guosen.com.cn" TargetMode="External"/><Relationship Id="rId118" Type="http://schemas.openxmlformats.org/officeDocument/2006/relationships/hyperlink" Target="mailto:zhengdj@gzs.com.cn" TargetMode="External"/><Relationship Id="rId325" Type="http://schemas.openxmlformats.org/officeDocument/2006/relationships/hyperlink" Target="mailto:chenyi4@cjsc.com" TargetMode="External"/><Relationship Id="rId367" Type="http://schemas.openxmlformats.org/officeDocument/2006/relationships/hyperlink" Target="mailto:hzshi@hftfund.com" TargetMode="External"/><Relationship Id="rId171" Type="http://schemas.openxmlformats.org/officeDocument/2006/relationships/hyperlink" Target="mailto:yanpy1104@vip.sina.com" TargetMode="External"/><Relationship Id="rId227" Type="http://schemas.openxmlformats.org/officeDocument/2006/relationships/hyperlink" Target="mailto:luye@fullgoal.com.cn" TargetMode="External"/><Relationship Id="rId269" Type="http://schemas.openxmlformats.org/officeDocument/2006/relationships/hyperlink" Target="mailto:jiangyonglei@htsc.com" TargetMode="External"/><Relationship Id="rId33" Type="http://schemas.openxmlformats.org/officeDocument/2006/relationships/hyperlink" Target="mailto:jiawei.wang@mfcteda.com" TargetMode="External"/><Relationship Id="rId129" Type="http://schemas.openxmlformats.org/officeDocument/2006/relationships/hyperlink" Target="mailto:lizhenhua@joincap.cn" TargetMode="External"/><Relationship Id="rId280" Type="http://schemas.openxmlformats.org/officeDocument/2006/relationships/hyperlink" Target="mailto:hanling@msjyfund.com.cn" TargetMode="External"/><Relationship Id="rId336" Type="http://schemas.openxmlformats.org/officeDocument/2006/relationships/hyperlink" Target="mailto:yichaozhang@126.com" TargetMode="External"/><Relationship Id="rId75" Type="http://schemas.openxmlformats.org/officeDocument/2006/relationships/hyperlink" Target="mailto:gaojf@jyzq.cn" TargetMode="External"/><Relationship Id="rId140" Type="http://schemas.openxmlformats.org/officeDocument/2006/relationships/hyperlink" Target="mailto:linshuai@newvalue.com.cn" TargetMode="External"/><Relationship Id="rId182" Type="http://schemas.openxmlformats.org/officeDocument/2006/relationships/hyperlink" Target="mailto:shiyaoyao@rcbda.cn" TargetMode="External"/><Relationship Id="rId378" Type="http://schemas.openxmlformats.org/officeDocument/2006/relationships/hyperlink" Target="mailto:wu.xin@icbccs,com.cn" TargetMode="External"/><Relationship Id="rId6" Type="http://schemas.openxmlformats.org/officeDocument/2006/relationships/hyperlink" Target="mailto:zhangdanbj@csc.com.cn" TargetMode="External"/><Relationship Id="rId238" Type="http://schemas.openxmlformats.org/officeDocument/2006/relationships/hyperlink" Target="mailto:chenxy@orient-fund.com" TargetMode="External"/><Relationship Id="rId291" Type="http://schemas.openxmlformats.org/officeDocument/2006/relationships/hyperlink" Target="mailto:wangshuai@thfund.com.cn" TargetMode="External"/><Relationship Id="rId305" Type="http://schemas.openxmlformats.org/officeDocument/2006/relationships/hyperlink" Target="mailto:xhl@chongyang.net" TargetMode="External"/><Relationship Id="rId347" Type="http://schemas.openxmlformats.org/officeDocument/2006/relationships/hyperlink" Target="mailto:loryie@163.com" TargetMode="External"/><Relationship Id="rId44" Type="http://schemas.openxmlformats.org/officeDocument/2006/relationships/hyperlink" Target="mailto:langlingyun@mszq.com" TargetMode="External"/><Relationship Id="rId86" Type="http://schemas.openxmlformats.org/officeDocument/2006/relationships/hyperlink" Target="mailto:zhangyong@igwfmc.com" TargetMode="External"/><Relationship Id="rId151" Type="http://schemas.openxmlformats.org/officeDocument/2006/relationships/hyperlink" Target="mailto:sunjian@hanxinchina.com" TargetMode="External"/><Relationship Id="rId389" Type="http://schemas.openxmlformats.org/officeDocument/2006/relationships/table" Target="../tables/table1.xml"/><Relationship Id="rId193" Type="http://schemas.openxmlformats.org/officeDocument/2006/relationships/hyperlink" Target="mailto:281007@qq.com" TargetMode="External"/><Relationship Id="rId207" Type="http://schemas.openxmlformats.org/officeDocument/2006/relationships/hyperlink" Target="mailto:yangjs@ymfund.com" TargetMode="External"/><Relationship Id="rId249" Type="http://schemas.openxmlformats.org/officeDocument/2006/relationships/hyperlink" Target="mailto:qudl@scfund.com.cn" TargetMode="External"/><Relationship Id="rId13" Type="http://schemas.openxmlformats.org/officeDocument/2006/relationships/hyperlink" Target="mailto:chengwh@founderff.com" TargetMode="External"/><Relationship Id="rId109" Type="http://schemas.openxmlformats.org/officeDocument/2006/relationships/hyperlink" Target="mailto:wudi@ctfund.com" TargetMode="External"/><Relationship Id="rId260" Type="http://schemas.openxmlformats.org/officeDocument/2006/relationships/hyperlink" Target="mailto:william.x.t.shi@hsbcjt.cn" TargetMode="External"/><Relationship Id="rId316" Type="http://schemas.openxmlformats.org/officeDocument/2006/relationships/hyperlink" Target="mailto:TIANWEI886@pingan.com.cn" TargetMode="External"/><Relationship Id="rId55" Type="http://schemas.openxmlformats.org/officeDocument/2006/relationships/hyperlink" Target="mailto:zhangyuanfei@htffund.com" TargetMode="External"/><Relationship Id="rId97" Type="http://schemas.openxmlformats.org/officeDocument/2006/relationships/hyperlink" Target="mailto:luox@bosera.com" TargetMode="External"/><Relationship Id="rId120" Type="http://schemas.openxmlformats.org/officeDocument/2006/relationships/hyperlink" Target="mailto:251456739@qq.com" TargetMode="External"/><Relationship Id="rId358" Type="http://schemas.openxmlformats.org/officeDocument/2006/relationships/hyperlink" Target="mailto:chenshengrui@donghaifunds.com" TargetMode="External"/><Relationship Id="rId162" Type="http://schemas.openxmlformats.org/officeDocument/2006/relationships/hyperlink" Target="mailto:lucy.chen@sinolifeamc.com" TargetMode="External"/><Relationship Id="rId218" Type="http://schemas.openxmlformats.org/officeDocument/2006/relationships/hyperlink" Target="mailto:niujinling@huaan.com.cn" TargetMode="External"/><Relationship Id="rId271" Type="http://schemas.openxmlformats.org/officeDocument/2006/relationships/hyperlink" Target="mailto:zhoutuo473@pingan.com.cn" TargetMode="External"/><Relationship Id="rId24" Type="http://schemas.openxmlformats.org/officeDocument/2006/relationships/hyperlink" Target="mailto:fanghe@lanshifund.com" TargetMode="External"/><Relationship Id="rId66" Type="http://schemas.openxmlformats.org/officeDocument/2006/relationships/hyperlink" Target="mailto:xiongby@guosen.com.cn" TargetMode="External"/><Relationship Id="rId131" Type="http://schemas.openxmlformats.org/officeDocument/2006/relationships/hyperlink" Target="mailto:liumengcheng@joincap.cn" TargetMode="External"/><Relationship Id="rId327" Type="http://schemas.openxmlformats.org/officeDocument/2006/relationships/hyperlink" Target="mailto:wangzw@yhfund.com.cn" TargetMode="External"/><Relationship Id="rId369" Type="http://schemas.openxmlformats.org/officeDocument/2006/relationships/hyperlink" Target="mailto:zhaoyunyu@ccbfund.cn" TargetMode="External"/><Relationship Id="rId173" Type="http://schemas.openxmlformats.org/officeDocument/2006/relationships/hyperlink" Target="mailto:lih@orient-fund.com" TargetMode="External"/><Relationship Id="rId229" Type="http://schemas.openxmlformats.org/officeDocument/2006/relationships/hyperlink" Target="mailto:xiuru_jin@cmbchina.com" TargetMode="External"/><Relationship Id="rId380" Type="http://schemas.openxmlformats.org/officeDocument/2006/relationships/hyperlink" Target="mailto:liu.ruirui@icbccs,com.cn" TargetMode="External"/><Relationship Id="rId240" Type="http://schemas.openxmlformats.org/officeDocument/2006/relationships/hyperlink" Target="mailto:caixiao@msjyfund.com.cn" TargetMode="External"/><Relationship Id="rId35" Type="http://schemas.openxmlformats.org/officeDocument/2006/relationships/hyperlink" Target="mailto:sunxy@ncfund.com.cn" TargetMode="External"/><Relationship Id="rId77" Type="http://schemas.openxmlformats.org/officeDocument/2006/relationships/hyperlink" Target="mailto:laiqy@yjzq.cn" TargetMode="External"/><Relationship Id="rId100" Type="http://schemas.openxmlformats.org/officeDocument/2006/relationships/hyperlink" Target="mailto:niyj@bosera.com" TargetMode="External"/><Relationship Id="rId282" Type="http://schemas.openxmlformats.org/officeDocument/2006/relationships/hyperlink" Target="mailto:zhengzhiyong@jisilu.com" TargetMode="External"/><Relationship Id="rId338" Type="http://schemas.openxmlformats.org/officeDocument/2006/relationships/hyperlink" Target="mailto:1821220866@qq.com" TargetMode="External"/><Relationship Id="rId8" Type="http://schemas.openxmlformats.org/officeDocument/2006/relationships/hyperlink" Target="mailto:maryluo@rh-capital.cn" TargetMode="External"/><Relationship Id="rId142" Type="http://schemas.openxmlformats.org/officeDocument/2006/relationships/hyperlink" Target="mailto:yangjun@efunds.com.cn" TargetMode="External"/><Relationship Id="rId184" Type="http://schemas.openxmlformats.org/officeDocument/2006/relationships/hyperlink" Target="mailto:liufeng@cfund108.com" TargetMode="External"/><Relationship Id="rId251" Type="http://schemas.openxmlformats.org/officeDocument/2006/relationships/hyperlink" Target="mailto:xchen@mhfunds.com" TargetMode="External"/><Relationship Id="rId46" Type="http://schemas.openxmlformats.org/officeDocument/2006/relationships/hyperlink" Target="mailto:xiayuan@cjsc.com.cn" TargetMode="External"/><Relationship Id="rId293" Type="http://schemas.openxmlformats.org/officeDocument/2006/relationships/hyperlink" Target="mailto:wangqing@ymfund.com" TargetMode="External"/><Relationship Id="rId307" Type="http://schemas.openxmlformats.org/officeDocument/2006/relationships/hyperlink" Target="mailto:lijian@sinatay.com" TargetMode="External"/><Relationship Id="rId349" Type="http://schemas.openxmlformats.org/officeDocument/2006/relationships/hyperlink" Target="mailto:zhouji@live.cn" TargetMode="External"/><Relationship Id="rId88" Type="http://schemas.openxmlformats.org/officeDocument/2006/relationships/hyperlink" Target="mailto:xielixing@citics.com" TargetMode="External"/><Relationship Id="rId111" Type="http://schemas.openxmlformats.org/officeDocument/2006/relationships/hyperlink" Target="mailto:zhangshenyuan@fullgoal.com.cn" TargetMode="External"/><Relationship Id="rId153" Type="http://schemas.openxmlformats.org/officeDocument/2006/relationships/hyperlink" Target="mailto:lianzhaoming@hanxinchina.com" TargetMode="External"/><Relationship Id="rId195" Type="http://schemas.openxmlformats.org/officeDocument/2006/relationships/hyperlink" Target="mailto:wanghui@dbfund.com.cn" TargetMode="External"/><Relationship Id="rId209" Type="http://schemas.openxmlformats.org/officeDocument/2006/relationships/hyperlink" Target="mailto:penghui@dfasset.com" TargetMode="External"/><Relationship Id="rId360" Type="http://schemas.openxmlformats.org/officeDocument/2006/relationships/hyperlink" Target="mailto:liujundl@163.com" TargetMode="External"/><Relationship Id="rId220" Type="http://schemas.openxmlformats.org/officeDocument/2006/relationships/hyperlink" Target="mailto:cj001128@163.com" TargetMode="External"/><Relationship Id="rId15" Type="http://schemas.openxmlformats.org/officeDocument/2006/relationships/hyperlink" Target="mailto:lizq@qh-capital.com" TargetMode="External"/><Relationship Id="rId57" Type="http://schemas.openxmlformats.org/officeDocument/2006/relationships/hyperlink" Target="mailto:wiselv@163.com" TargetMode="External"/><Relationship Id="rId262" Type="http://schemas.openxmlformats.org/officeDocument/2006/relationships/hyperlink" Target="mailto:luof001@foresealife.com" TargetMode="External"/><Relationship Id="rId318" Type="http://schemas.openxmlformats.org/officeDocument/2006/relationships/hyperlink" Target="mailto:DINGZHENHUAN103@pingan.com.cn" TargetMode="External"/><Relationship Id="rId99" Type="http://schemas.openxmlformats.org/officeDocument/2006/relationships/hyperlink" Target="mailto:gaoh@bosera.com" TargetMode="External"/><Relationship Id="rId122" Type="http://schemas.openxmlformats.org/officeDocument/2006/relationships/hyperlink" Target="mailto:huangjh_b@gzs.com.cn" TargetMode="External"/><Relationship Id="rId164" Type="http://schemas.openxmlformats.org/officeDocument/2006/relationships/hyperlink" Target="mailto:weizf@rtfund.com" TargetMode="External"/><Relationship Id="rId371" Type="http://schemas.openxmlformats.org/officeDocument/2006/relationships/hyperlink" Target="mailto:lixh@huatai-pb.com" TargetMode="External"/><Relationship Id="rId26" Type="http://schemas.openxmlformats.org/officeDocument/2006/relationships/hyperlink" Target="mailto:liusy@yhfund.com.cn" TargetMode="External"/><Relationship Id="rId231" Type="http://schemas.openxmlformats.org/officeDocument/2006/relationships/hyperlink" Target="mailto:fux@orient-fund.com" TargetMode="External"/><Relationship Id="rId273" Type="http://schemas.openxmlformats.org/officeDocument/2006/relationships/hyperlink" Target="mailto:yangpl_tju@163.com" TargetMode="External"/><Relationship Id="rId329" Type="http://schemas.openxmlformats.org/officeDocument/2006/relationships/hyperlink" Target="mailto:wanshanfeng@citics.com" TargetMode="External"/><Relationship Id="rId68" Type="http://schemas.openxmlformats.org/officeDocument/2006/relationships/hyperlink" Target="mailto:shangzy@guosen.com.cn" TargetMode="External"/><Relationship Id="rId133" Type="http://schemas.openxmlformats.org/officeDocument/2006/relationships/hyperlink" Target="mailto:huangzg@gefund.com.cn" TargetMode="External"/><Relationship Id="rId175" Type="http://schemas.openxmlformats.org/officeDocument/2006/relationships/hyperlink" Target="mailto:huangxi@chinastock.com.cn" TargetMode="External"/><Relationship Id="rId340" Type="http://schemas.openxmlformats.org/officeDocument/2006/relationships/hyperlink" Target="mailto:deyi.chen@richhedging.com"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map.soso.com/?l=25421847" TargetMode="External"/><Relationship Id="rId299" Type="http://schemas.openxmlformats.org/officeDocument/2006/relationships/hyperlink" Target="http://map.qq.com/?l=157650471" TargetMode="External"/><Relationship Id="rId21" Type="http://schemas.openxmlformats.org/officeDocument/2006/relationships/hyperlink" Target="file:///F:\360data\&#37325;&#35201;&#25968;&#25454;\&#26700;&#38754;\&#21516;&#19994;&#29031;&#29255;\&#24314;&#20449;&#22522;&#37329;.jpg" TargetMode="External"/><Relationship Id="rId63" Type="http://schemas.openxmlformats.org/officeDocument/2006/relationships/hyperlink" Target="file:///F:\360data\&#37325;&#35201;&#25968;&#25454;\&#26700;&#38754;\&#21516;&#19994;&#29031;&#29255;\&#22825;&#39532;&#36164;&#20135;.png" TargetMode="External"/><Relationship Id="rId159" Type="http://schemas.openxmlformats.org/officeDocument/2006/relationships/hyperlink" Target="http://map.qq.com/?l=251670542" TargetMode="External"/><Relationship Id="rId324" Type="http://schemas.openxmlformats.org/officeDocument/2006/relationships/hyperlink" Target="file:///F:\360data\&#37325;&#35201;&#25968;&#25454;\&#26700;&#38754;\&#21516;&#19994;&#29031;&#29255;\&#29983;&#21629;&#20154;&#23551;.png" TargetMode="External"/><Relationship Id="rId170" Type="http://schemas.openxmlformats.org/officeDocument/2006/relationships/hyperlink" Target="http://map.soso.com/?l=25444588" TargetMode="External"/><Relationship Id="rId226" Type="http://schemas.openxmlformats.org/officeDocument/2006/relationships/hyperlink" Target="http://map.soso.com/?l=81274960" TargetMode="External"/><Relationship Id="rId268" Type="http://schemas.openxmlformats.org/officeDocument/2006/relationships/hyperlink" Target="file:///F:\360data\&#37325;&#35201;&#25968;&#25454;\&#26700;&#38754;\&#21516;&#19994;&#29031;&#29255;\&#40718;&#38155;&#36164;&#20135;.png" TargetMode="External"/><Relationship Id="rId32" Type="http://schemas.openxmlformats.org/officeDocument/2006/relationships/hyperlink" Target="file:///F:\360data\&#37325;&#35201;&#25968;&#25454;\&#26700;&#38754;\&#21516;&#19994;&#29031;&#29255;\&#22269;&#27888;&#22522;&#37329;.jpg" TargetMode="External"/><Relationship Id="rId74" Type="http://schemas.openxmlformats.org/officeDocument/2006/relationships/hyperlink" Target="file:///F:\360data\&#37325;&#35201;&#25968;&#25454;\&#26700;&#38754;\&#21516;&#19994;&#29031;&#29255;\&#28129;&#27700;&#27849;.png" TargetMode="External"/><Relationship Id="rId128" Type="http://schemas.openxmlformats.org/officeDocument/2006/relationships/hyperlink" Target="http://map.soso.com/?l=25426030" TargetMode="External"/><Relationship Id="rId335" Type="http://schemas.openxmlformats.org/officeDocument/2006/relationships/hyperlink" Target="http://map.qq.com/?l=217471161" TargetMode="External"/><Relationship Id="rId5" Type="http://schemas.openxmlformats.org/officeDocument/2006/relationships/hyperlink" Target="file:///F:\360data\&#37325;&#35201;&#25968;&#25454;\&#26700;&#38754;\&#21516;&#19994;&#29031;&#29255;\&#22823;&#25104;&#22522;&#37329;.gif" TargetMode="External"/><Relationship Id="rId181" Type="http://schemas.openxmlformats.org/officeDocument/2006/relationships/hyperlink" Target="http://map.soso.com/?l=82077489" TargetMode="External"/><Relationship Id="rId237" Type="http://schemas.openxmlformats.org/officeDocument/2006/relationships/hyperlink" Target="file:///F:\360data\&#37325;&#35201;&#25968;&#25454;\&#26700;&#38754;\&#21516;&#19994;&#29031;&#29255;\&#23439;&#28304;&#35777;&#21048;.png" TargetMode="External"/><Relationship Id="rId279" Type="http://schemas.openxmlformats.org/officeDocument/2006/relationships/hyperlink" Target="http://map.qq.com/?l=204814517" TargetMode="External"/><Relationship Id="rId43" Type="http://schemas.openxmlformats.org/officeDocument/2006/relationships/hyperlink" Target="file:///F:\360data\&#37325;&#35201;&#25968;&#25454;\&#26700;&#38754;\&#21516;&#19994;&#29031;&#29255;\&#27888;&#20449;&#22522;&#37329;.png" TargetMode="External"/><Relationship Id="rId139" Type="http://schemas.openxmlformats.org/officeDocument/2006/relationships/hyperlink" Target="http://map.soso.com/?l=25433011" TargetMode="External"/><Relationship Id="rId290" Type="http://schemas.openxmlformats.org/officeDocument/2006/relationships/hyperlink" Target="http://map.qq.com/?l=157648804" TargetMode="External"/><Relationship Id="rId304" Type="http://schemas.openxmlformats.org/officeDocument/2006/relationships/hyperlink" Target="http://map.qq.com/?l=157647492" TargetMode="External"/><Relationship Id="rId346" Type="http://schemas.openxmlformats.org/officeDocument/2006/relationships/hyperlink" Target="http://map.qq.com/?l=259745268" TargetMode="External"/><Relationship Id="rId85" Type="http://schemas.openxmlformats.org/officeDocument/2006/relationships/hyperlink" Target="file:///F:\360data\&#37325;&#35201;&#25968;&#25454;\&#26700;&#38754;\&#21516;&#19994;&#29031;&#29255;\&#38134;&#27827;&#35777;&#21048;.jpg" TargetMode="External"/><Relationship Id="rId150" Type="http://schemas.openxmlformats.org/officeDocument/2006/relationships/hyperlink" Target="http://map.soso.com/?l=77111281" TargetMode="External"/><Relationship Id="rId192" Type="http://schemas.openxmlformats.org/officeDocument/2006/relationships/hyperlink" Target="http://map.soso.com/?l=38976922" TargetMode="External"/><Relationship Id="rId206" Type="http://schemas.openxmlformats.org/officeDocument/2006/relationships/hyperlink" Target="http://map.soso.com/?l=71503723" TargetMode="External"/><Relationship Id="rId248" Type="http://schemas.openxmlformats.org/officeDocument/2006/relationships/hyperlink" Target="http://map.soso.com/?l=102816480" TargetMode="External"/><Relationship Id="rId12" Type="http://schemas.openxmlformats.org/officeDocument/2006/relationships/hyperlink" Target="file:///F:\360data\&#37325;&#35201;&#25968;&#25454;\&#26700;&#38754;\&#21516;&#19994;&#29031;&#29255;\&#28023;&#23500;&#36890;.jpg" TargetMode="External"/><Relationship Id="rId108" Type="http://schemas.openxmlformats.org/officeDocument/2006/relationships/hyperlink" Target="file:///F:\360data\&#37325;&#35201;&#25968;&#25454;\&#26700;&#38754;\&#21516;&#19994;&#29031;&#29255;\&#20013;&#20449;&#35777;&#21048;.png" TargetMode="External"/><Relationship Id="rId315" Type="http://schemas.openxmlformats.org/officeDocument/2006/relationships/hyperlink" Target="http://map.qq.com/?l=178406660" TargetMode="External"/><Relationship Id="rId54" Type="http://schemas.openxmlformats.org/officeDocument/2006/relationships/hyperlink" Target="file:///F:\360data\&#37325;&#35201;&#25968;&#25454;\&#26700;&#38754;\&#21516;&#19994;&#29031;&#29255;\&#27719;&#28155;&#23500;.gif" TargetMode="External"/><Relationship Id="rId96" Type="http://schemas.openxmlformats.org/officeDocument/2006/relationships/hyperlink" Target="file:///F:\360data\&#37325;&#35201;&#25968;&#25454;\&#26700;&#38754;\&#21516;&#19994;&#29031;&#29255;\&#24658;&#36816;&#30427;.png" TargetMode="External"/><Relationship Id="rId161" Type="http://schemas.openxmlformats.org/officeDocument/2006/relationships/hyperlink" Target="http://map.soso.com/?l=25440317" TargetMode="External"/><Relationship Id="rId217" Type="http://schemas.openxmlformats.org/officeDocument/2006/relationships/hyperlink" Target="http://map.soso.com/?l=80042143" TargetMode="External"/><Relationship Id="rId259" Type="http://schemas.openxmlformats.org/officeDocument/2006/relationships/hyperlink" Target="http://map.soso.com/?l=81859188" TargetMode="External"/><Relationship Id="rId23" Type="http://schemas.openxmlformats.org/officeDocument/2006/relationships/hyperlink" Target="file:///F:\360data\&#37325;&#35201;&#25968;&#25454;\&#26700;&#38754;\&#21516;&#19994;&#29031;&#29255;\&#21326;&#21830;&#22522;&#37329;.gif" TargetMode="External"/><Relationship Id="rId119" Type="http://schemas.openxmlformats.org/officeDocument/2006/relationships/hyperlink" Target="http://map.soso.com/?l=25422214" TargetMode="External"/><Relationship Id="rId270" Type="http://schemas.openxmlformats.org/officeDocument/2006/relationships/hyperlink" Target="http://map.soso.com/?l=125059941" TargetMode="External"/><Relationship Id="rId326" Type="http://schemas.openxmlformats.org/officeDocument/2006/relationships/hyperlink" Target="file:///F:\360data\&#37325;&#35201;&#25968;&#25454;\&#26700;&#38754;\&#24352;&#27704;&#20219;" TargetMode="External"/><Relationship Id="rId65" Type="http://schemas.openxmlformats.org/officeDocument/2006/relationships/hyperlink" Target="file:///F:\360data\&#37325;&#35201;&#25968;&#25454;\&#26700;&#38754;\&#21516;&#19994;&#29031;&#29255;\&#27888;&#24247;&#36164;&#31649;.png" TargetMode="External"/><Relationship Id="rId130" Type="http://schemas.openxmlformats.org/officeDocument/2006/relationships/hyperlink" Target="http://map.soso.com/?l=25427720" TargetMode="External"/><Relationship Id="rId172" Type="http://schemas.openxmlformats.org/officeDocument/2006/relationships/hyperlink" Target="http://map.soso.com/?l=25445552" TargetMode="External"/><Relationship Id="rId228" Type="http://schemas.openxmlformats.org/officeDocument/2006/relationships/hyperlink" Target="http://map.soso.com/?l=81275502" TargetMode="External"/><Relationship Id="rId281" Type="http://schemas.openxmlformats.org/officeDocument/2006/relationships/hyperlink" Target="http://map.qq.com/?l=157647017" TargetMode="External"/><Relationship Id="rId337" Type="http://schemas.openxmlformats.org/officeDocument/2006/relationships/hyperlink" Target="http://map.qq.com/?l=217480215" TargetMode="External"/><Relationship Id="rId34" Type="http://schemas.openxmlformats.org/officeDocument/2006/relationships/hyperlink" Target="file:///F:\360data\&#37325;&#35201;&#25968;&#25454;\&#26700;&#38754;\&#21516;&#19994;&#29031;&#29255;\&#22269;&#25237;&#29790;&#38134;.png" TargetMode="External"/><Relationship Id="rId76" Type="http://schemas.openxmlformats.org/officeDocument/2006/relationships/hyperlink" Target="file:///F:\360data\&#37325;&#35201;&#25968;&#25454;\&#26700;&#38754;\&#21516;&#19994;&#29031;&#29255;\&#26041;&#27491;&#23500;&#37030;.png" TargetMode="External"/><Relationship Id="rId141" Type="http://schemas.openxmlformats.org/officeDocument/2006/relationships/hyperlink" Target="http://map.qq.com/?l=202150297" TargetMode="External"/><Relationship Id="rId7" Type="http://schemas.openxmlformats.org/officeDocument/2006/relationships/hyperlink" Target="file:///F:\360data\&#37325;&#35201;&#25968;&#25454;\&#26700;&#38754;\&#21516;&#19994;&#29031;&#29255;\&#24037;&#38134;&#29790;&#20449;.gif" TargetMode="External"/><Relationship Id="rId183" Type="http://schemas.openxmlformats.org/officeDocument/2006/relationships/hyperlink" Target="http://map.soso.com/?l=25447710" TargetMode="External"/><Relationship Id="rId239" Type="http://schemas.openxmlformats.org/officeDocument/2006/relationships/hyperlink" Target="http://map.soso.com/?l=84910959" TargetMode="External"/><Relationship Id="rId250" Type="http://schemas.openxmlformats.org/officeDocument/2006/relationships/hyperlink" Target="http://map.soso.com/?l=117323482" TargetMode="External"/><Relationship Id="rId292" Type="http://schemas.openxmlformats.org/officeDocument/2006/relationships/hyperlink" Target="http://map.qq.com/?l=157649294" TargetMode="External"/><Relationship Id="rId306" Type="http://schemas.openxmlformats.org/officeDocument/2006/relationships/hyperlink" Target="http://map.qq.com/?l=166057258" TargetMode="External"/><Relationship Id="rId45" Type="http://schemas.openxmlformats.org/officeDocument/2006/relationships/hyperlink" Target="file:///F:\360data\&#37325;&#35201;&#25968;&#25454;\&#26700;&#38754;\&#21516;&#19994;&#29031;&#29255;\&#21326;&#23500;&#22522;&#37329;.png" TargetMode="External"/><Relationship Id="rId87" Type="http://schemas.openxmlformats.org/officeDocument/2006/relationships/hyperlink" Target="file:///F:\360data\&#37325;&#35201;&#25968;&#25454;\&#26700;&#38754;\&#21516;&#19994;&#29031;&#29255;\&#20013;&#22269;&#20154;&#23551;.png" TargetMode="External"/><Relationship Id="rId110" Type="http://schemas.openxmlformats.org/officeDocument/2006/relationships/hyperlink" Target="http://map.soso.com/?l=25419102" TargetMode="External"/><Relationship Id="rId348" Type="http://schemas.openxmlformats.org/officeDocument/2006/relationships/hyperlink" Target="http://map.qq.com/?l=261022324" TargetMode="External"/><Relationship Id="rId152" Type="http://schemas.openxmlformats.org/officeDocument/2006/relationships/hyperlink" Target="http://map.soso.com/?l=77110719" TargetMode="External"/><Relationship Id="rId194" Type="http://schemas.openxmlformats.org/officeDocument/2006/relationships/hyperlink" Target="file:///F:\360data\&#37325;&#35201;&#25968;&#25454;\&#26700;&#38754;\&#21516;&#19994;&#29031;&#29255;\&#30003;&#38134;&#19975;&#22269;.png" TargetMode="External"/><Relationship Id="rId208" Type="http://schemas.openxmlformats.org/officeDocument/2006/relationships/hyperlink" Target="http://map.qq.com/?l=216523461" TargetMode="External"/><Relationship Id="rId261" Type="http://schemas.openxmlformats.org/officeDocument/2006/relationships/hyperlink" Target="http://map.soso.com/?l=25444588" TargetMode="External"/><Relationship Id="rId14" Type="http://schemas.openxmlformats.org/officeDocument/2006/relationships/hyperlink" Target="file:///F:\360data\&#37325;&#35201;&#25968;&#25454;\&#26700;&#38754;\&#21516;&#19994;&#29031;&#29255;\&#27888;&#36798;&#23439;&#21033;.gif" TargetMode="External"/><Relationship Id="rId56" Type="http://schemas.openxmlformats.org/officeDocument/2006/relationships/hyperlink" Target="file:///F:\360data\&#37325;&#35201;&#25968;&#25454;\&#26700;&#38754;\&#21516;&#19994;&#29031;&#29255;\&#20809;&#22823;&#20445;&#24503;&#20449;.png" TargetMode="External"/><Relationship Id="rId317" Type="http://schemas.openxmlformats.org/officeDocument/2006/relationships/hyperlink" Target="http://map.qq.com/?l=178688193" TargetMode="External"/><Relationship Id="rId98" Type="http://schemas.openxmlformats.org/officeDocument/2006/relationships/hyperlink" Target="file:///F:\360data\&#37325;&#35201;&#25968;&#25454;\&#26700;&#38754;\&#21516;&#19994;&#29031;&#29255;\&#38125;&#36828;&#25237;&#36164;.png" TargetMode="External"/><Relationship Id="rId121" Type="http://schemas.openxmlformats.org/officeDocument/2006/relationships/hyperlink" Target="http://map.soso.com/?l=25423170" TargetMode="External"/><Relationship Id="rId163" Type="http://schemas.openxmlformats.org/officeDocument/2006/relationships/hyperlink" Target="http://map.soso.com/?l=77110016" TargetMode="External"/><Relationship Id="rId219" Type="http://schemas.openxmlformats.org/officeDocument/2006/relationships/hyperlink" Target="http://map.soso.com/?l=25436411" TargetMode="External"/><Relationship Id="rId230" Type="http://schemas.openxmlformats.org/officeDocument/2006/relationships/hyperlink" Target="http://map.soso.com/?l=81276342" TargetMode="External"/><Relationship Id="rId251" Type="http://schemas.openxmlformats.org/officeDocument/2006/relationships/hyperlink" Target="http://map.soso.com/?l=104191074" TargetMode="External"/><Relationship Id="rId25" Type="http://schemas.openxmlformats.org/officeDocument/2006/relationships/hyperlink" Target="file:///F:\360data\&#37325;&#35201;&#25968;&#25454;\&#26700;&#38754;\&#21516;&#19994;&#29031;&#29255;\&#20013;&#38134;&#22522;&#37329;.gif" TargetMode="External"/><Relationship Id="rId46" Type="http://schemas.openxmlformats.org/officeDocument/2006/relationships/hyperlink" Target="file:///F:\360data\&#37325;&#35201;&#25968;&#25454;\&#26700;&#38754;\&#21516;&#19994;&#29031;&#29255;\&#23453;&#30408;&#22522;&#37329;.png" TargetMode="External"/><Relationship Id="rId67" Type="http://schemas.openxmlformats.org/officeDocument/2006/relationships/hyperlink" Target="file:///F:\360data\&#37325;&#35201;&#25968;&#25454;\&#26700;&#38754;\&#21516;&#19994;&#29031;&#29255;\&#20809;&#22823;&#35777;&#21048;.png" TargetMode="External"/><Relationship Id="rId272" Type="http://schemas.openxmlformats.org/officeDocument/2006/relationships/hyperlink" Target="http://map.soso.com/?l=125074422" TargetMode="External"/><Relationship Id="rId293" Type="http://schemas.openxmlformats.org/officeDocument/2006/relationships/hyperlink" Target="http://map.qq.com/?l=157649377" TargetMode="External"/><Relationship Id="rId307" Type="http://schemas.openxmlformats.org/officeDocument/2006/relationships/hyperlink" Target="http://map.qq.com/?l=166066008" TargetMode="External"/><Relationship Id="rId328" Type="http://schemas.openxmlformats.org/officeDocument/2006/relationships/hyperlink" Target="http://map.qq.com/?l=202518612" TargetMode="External"/><Relationship Id="rId349" Type="http://schemas.openxmlformats.org/officeDocument/2006/relationships/hyperlink" Target="http://map.qq.com/?l=268688611" TargetMode="External"/><Relationship Id="rId88" Type="http://schemas.openxmlformats.org/officeDocument/2006/relationships/hyperlink" Target="file:///F:\360data\&#37325;&#35201;&#25968;&#25454;\&#26700;&#38754;\&#21516;&#19994;&#29031;&#29255;\&#23433;&#37030;&#20445;&#38505;.png" TargetMode="External"/><Relationship Id="rId111" Type="http://schemas.openxmlformats.org/officeDocument/2006/relationships/hyperlink" Target="http://map.soso.com/?l=25419102" TargetMode="External"/><Relationship Id="rId132" Type="http://schemas.openxmlformats.org/officeDocument/2006/relationships/hyperlink" Target="http://map.soso.com/?l=25428815" TargetMode="External"/><Relationship Id="rId153" Type="http://schemas.openxmlformats.org/officeDocument/2006/relationships/hyperlink" Target="http://map.soso.com/?l=25441095" TargetMode="External"/><Relationship Id="rId174" Type="http://schemas.openxmlformats.org/officeDocument/2006/relationships/hyperlink" Target="http://map.soso.com/?l=25446890" TargetMode="External"/><Relationship Id="rId195" Type="http://schemas.openxmlformats.org/officeDocument/2006/relationships/hyperlink" Target="file:///F:\360data\&#37325;&#35201;&#25968;&#25454;\&#26700;&#38754;\&#21516;&#19994;&#29031;&#29255;\&#21512;&#20247;&#20154;&#23551;.png" TargetMode="External"/><Relationship Id="rId209" Type="http://schemas.openxmlformats.org/officeDocument/2006/relationships/hyperlink" Target="http://map.soso.com/?l=77108212" TargetMode="External"/><Relationship Id="rId220" Type="http://schemas.openxmlformats.org/officeDocument/2006/relationships/hyperlink" Target="http://map.soso.com/?l=77110719" TargetMode="External"/><Relationship Id="rId241" Type="http://schemas.openxmlformats.org/officeDocument/2006/relationships/hyperlink" Target="http://map.soso.com/?l=86480028" TargetMode="External"/><Relationship Id="rId15" Type="http://schemas.openxmlformats.org/officeDocument/2006/relationships/hyperlink" Target="file:///F:\360data\&#37325;&#35201;&#25968;&#25454;\&#26700;&#38754;\&#21516;&#19994;&#29031;&#29255;\&#20013;&#28023;&#22522;&#37329;.gif" TargetMode="External"/><Relationship Id="rId36" Type="http://schemas.openxmlformats.org/officeDocument/2006/relationships/hyperlink" Target="file:///F:\360data\&#37325;&#35201;&#25968;&#25454;\&#26700;&#38754;\&#21516;&#19994;&#29031;&#29255;\&#38271;&#20449;&#22522;&#37329;.png" TargetMode="External"/><Relationship Id="rId57" Type="http://schemas.openxmlformats.org/officeDocument/2006/relationships/hyperlink" Target="file:///F:\360data\&#37325;&#35201;&#25968;&#25454;\&#26700;&#38754;\&#21516;&#19994;&#29031;&#29255;\&#19975;&#23478;&#22522;&#37329;.png" TargetMode="External"/><Relationship Id="rId262" Type="http://schemas.openxmlformats.org/officeDocument/2006/relationships/hyperlink" Target="http://map.soso.com/?l=117322601" TargetMode="External"/><Relationship Id="rId283" Type="http://schemas.openxmlformats.org/officeDocument/2006/relationships/hyperlink" Target="http://map.qq.com/?l=157647664" TargetMode="External"/><Relationship Id="rId318" Type="http://schemas.openxmlformats.org/officeDocument/2006/relationships/hyperlink" Target="http://map.soso.com/?l=25436411" TargetMode="External"/><Relationship Id="rId339" Type="http://schemas.openxmlformats.org/officeDocument/2006/relationships/hyperlink" Target="http://map.qq.com/?l=222124567" TargetMode="External"/><Relationship Id="rId78" Type="http://schemas.openxmlformats.org/officeDocument/2006/relationships/hyperlink" Target="file:///F:\360data\&#37325;&#35201;&#25968;&#25454;\&#26700;&#38754;\&#21516;&#19994;&#29031;&#29255;\&#26417;&#38592;&#25237;&#36164;.png" TargetMode="External"/><Relationship Id="rId99" Type="http://schemas.openxmlformats.org/officeDocument/2006/relationships/hyperlink" Target="file:///F:\360data\&#37325;&#35201;&#25968;&#25454;\&#26700;&#38754;\&#21516;&#19994;&#29031;&#29255;\&#20013;&#30591;&#21512;&#38134;.png" TargetMode="External"/><Relationship Id="rId101" Type="http://schemas.openxmlformats.org/officeDocument/2006/relationships/hyperlink" Target="file:///F:\360data\&#37325;&#35201;&#25968;&#25454;\&#26700;&#38754;\&#21516;&#19994;&#29031;&#29255;\&#38271;&#23433;&#22522;&#37329;.png" TargetMode="External"/><Relationship Id="rId122" Type="http://schemas.openxmlformats.org/officeDocument/2006/relationships/hyperlink" Target="http://map.soso.com/?l=25423616" TargetMode="External"/><Relationship Id="rId143" Type="http://schemas.openxmlformats.org/officeDocument/2006/relationships/hyperlink" Target="http://map.soso.com/?l=25433895" TargetMode="External"/><Relationship Id="rId164" Type="http://schemas.openxmlformats.org/officeDocument/2006/relationships/hyperlink" Target="http://map.soso.com/?l=25442376" TargetMode="External"/><Relationship Id="rId185" Type="http://schemas.openxmlformats.org/officeDocument/2006/relationships/hyperlink" Target="http://map.soso.com/?l=25448412" TargetMode="External"/><Relationship Id="rId350" Type="http://schemas.openxmlformats.org/officeDocument/2006/relationships/hyperlink" Target="http://map.qq.com/?l=268689507" TargetMode="External"/><Relationship Id="rId9" Type="http://schemas.openxmlformats.org/officeDocument/2006/relationships/hyperlink" Target="file:///F:\360data\&#37325;&#35201;&#25968;&#25454;\&#26700;&#38754;\&#21516;&#19994;&#29031;&#29255;\&#34701;&#36890;&#22522;&#37329;.png" TargetMode="External"/><Relationship Id="rId210" Type="http://schemas.openxmlformats.org/officeDocument/2006/relationships/hyperlink" Target="http://map.soso.com/?l=77108600" TargetMode="External"/><Relationship Id="rId26" Type="http://schemas.openxmlformats.org/officeDocument/2006/relationships/hyperlink" Target="file:///F:\360data\&#37325;&#35201;&#25968;&#25454;\&#26700;&#38754;\&#21516;&#19994;&#29031;&#29255;\&#20449;&#35802;&#22522;&#37329;.png" TargetMode="External"/><Relationship Id="rId231" Type="http://schemas.openxmlformats.org/officeDocument/2006/relationships/hyperlink" Target="http://map.soso.com/?l=81774057" TargetMode="External"/><Relationship Id="rId252" Type="http://schemas.openxmlformats.org/officeDocument/2006/relationships/hyperlink" Target="http://map.soso.com/?l=104224363" TargetMode="External"/><Relationship Id="rId273" Type="http://schemas.openxmlformats.org/officeDocument/2006/relationships/hyperlink" Target="http://map.soso.com/?l=82077489" TargetMode="External"/><Relationship Id="rId294" Type="http://schemas.openxmlformats.org/officeDocument/2006/relationships/hyperlink" Target="http://map.qq.com/?l=157649625" TargetMode="External"/><Relationship Id="rId308" Type="http://schemas.openxmlformats.org/officeDocument/2006/relationships/hyperlink" Target="http://map.qq.com/?l=167879015" TargetMode="External"/><Relationship Id="rId329" Type="http://schemas.openxmlformats.org/officeDocument/2006/relationships/hyperlink" Target="http://map.soso.com/?l=25435877" TargetMode="External"/><Relationship Id="rId47" Type="http://schemas.openxmlformats.org/officeDocument/2006/relationships/hyperlink" Target="file:///F:\360data\&#37325;&#35201;&#25968;&#25454;\&#26700;&#38754;\&#21516;&#19994;&#29031;&#29255;\&#22825;&#24344;&#22522;&#37329;.png" TargetMode="External"/><Relationship Id="rId68" Type="http://schemas.openxmlformats.org/officeDocument/2006/relationships/hyperlink" Target="file:///F:\360data\&#37325;&#35201;&#25968;&#25454;\&#26700;&#38754;\&#21516;&#19994;&#29031;&#29255;\&#24179;&#23433;&#36164;&#31649;.png" TargetMode="External"/><Relationship Id="rId89" Type="http://schemas.openxmlformats.org/officeDocument/2006/relationships/hyperlink" Target="file:///F:\360data\&#37325;&#35201;&#25968;&#25454;\&#26700;&#38754;\&#21516;&#19994;&#29031;&#29255;\&#31038;&#20445;&#22522;&#37329;.jpg" TargetMode="External"/><Relationship Id="rId112" Type="http://schemas.openxmlformats.org/officeDocument/2006/relationships/hyperlink" Target="http://map.soso.com/?l=71501976" TargetMode="External"/><Relationship Id="rId133" Type="http://schemas.openxmlformats.org/officeDocument/2006/relationships/hyperlink" Target="http://map.soso.com/?l=25428815" TargetMode="External"/><Relationship Id="rId154" Type="http://schemas.openxmlformats.org/officeDocument/2006/relationships/hyperlink" Target="http://map.soso.com/?l=25438861" TargetMode="External"/><Relationship Id="rId175" Type="http://schemas.openxmlformats.org/officeDocument/2006/relationships/hyperlink" Target="http://map.soso.com/?l=25440317" TargetMode="External"/><Relationship Id="rId340" Type="http://schemas.openxmlformats.org/officeDocument/2006/relationships/hyperlink" Target="http://map.soso.com/?l=25419102" TargetMode="External"/><Relationship Id="rId196" Type="http://schemas.openxmlformats.org/officeDocument/2006/relationships/hyperlink" Target="file:///F:\360data\&#37325;&#35201;&#25968;&#25454;\&#26700;&#38754;\&#21516;&#19994;&#29031;&#29255;\&#21326;&#23480;&#26410;&#26469;.png" TargetMode="External"/><Relationship Id="rId200" Type="http://schemas.openxmlformats.org/officeDocument/2006/relationships/hyperlink" Target="http://map.soso.com/?l=71498247" TargetMode="External"/><Relationship Id="rId16" Type="http://schemas.openxmlformats.org/officeDocument/2006/relationships/hyperlink" Target="file:///F:\360data\&#37325;&#35201;&#25968;&#25454;\&#26700;&#38754;\&#21516;&#19994;&#29031;&#29255;\&#21338;&#26102;&#22522;&#37329;.jpg" TargetMode="External"/><Relationship Id="rId221" Type="http://schemas.openxmlformats.org/officeDocument/2006/relationships/hyperlink" Target="file:///F:\360data\&#37325;&#35201;&#25968;&#25454;\&#26700;&#38754;\&#21516;&#19994;&#29031;&#29255;\&#38271;&#27743;&#20859;&#32769;.png" TargetMode="External"/><Relationship Id="rId242" Type="http://schemas.openxmlformats.org/officeDocument/2006/relationships/hyperlink" Target="http://map.soso.com/?l=86583221" TargetMode="External"/><Relationship Id="rId263" Type="http://schemas.openxmlformats.org/officeDocument/2006/relationships/hyperlink" Target="http://map.soso.com/?l=120489629" TargetMode="External"/><Relationship Id="rId284" Type="http://schemas.openxmlformats.org/officeDocument/2006/relationships/hyperlink" Target="http://map.qq.com/?l=157647798" TargetMode="External"/><Relationship Id="rId319" Type="http://schemas.openxmlformats.org/officeDocument/2006/relationships/hyperlink" Target="http://map.qq.com/?l=192893214" TargetMode="External"/><Relationship Id="rId37" Type="http://schemas.openxmlformats.org/officeDocument/2006/relationships/hyperlink" Target="file:///F:\360data\&#37325;&#35201;&#25968;&#25454;\&#26700;&#38754;\&#21516;&#19994;&#29031;&#29255;\&#21326;&#27888;&#26575;&#29790;.png" TargetMode="External"/><Relationship Id="rId58" Type="http://schemas.openxmlformats.org/officeDocument/2006/relationships/hyperlink" Target="file:///F:\360data\&#37325;&#35201;&#25968;&#25454;\&#26700;&#38754;\&#21516;&#19994;&#29031;&#29255;\&#20449;&#36798;&#28595;&#38134;.png" TargetMode="External"/><Relationship Id="rId79" Type="http://schemas.openxmlformats.org/officeDocument/2006/relationships/hyperlink" Target="file:///F:\360data\&#37325;&#35201;&#25968;&#25454;\&#26700;&#38754;\&#21516;&#19994;&#29031;&#29255;\&#21531;&#23500;&#25237;&#36164;.png" TargetMode="External"/><Relationship Id="rId102" Type="http://schemas.openxmlformats.org/officeDocument/2006/relationships/hyperlink" Target="file:///F:\360data\&#37325;&#35201;&#25968;&#25454;\&#26700;&#38754;\&#21516;&#19994;&#29031;&#29255;\&#36130;&#36890;&#35777;&#21048;.png" TargetMode="External"/><Relationship Id="rId123" Type="http://schemas.openxmlformats.org/officeDocument/2006/relationships/hyperlink" Target="http://map.soso.com/?l=25423897" TargetMode="External"/><Relationship Id="rId144" Type="http://schemas.openxmlformats.org/officeDocument/2006/relationships/hyperlink" Target="http://map.soso.com/?l=25434423" TargetMode="External"/><Relationship Id="rId330" Type="http://schemas.openxmlformats.org/officeDocument/2006/relationships/hyperlink" Target="http://map.qq.com/?l=209006381" TargetMode="External"/><Relationship Id="rId90" Type="http://schemas.openxmlformats.org/officeDocument/2006/relationships/hyperlink" Target="file:///F:\360data\&#37325;&#35201;&#25968;&#25454;\&#26700;&#38754;\&#21516;&#19994;&#29031;&#29255;\&#20975;&#30707;&#25237;&#36164;.png" TargetMode="External"/><Relationship Id="rId165" Type="http://schemas.openxmlformats.org/officeDocument/2006/relationships/hyperlink" Target="http://map.soso.com/?l=81274661" TargetMode="External"/><Relationship Id="rId186" Type="http://schemas.openxmlformats.org/officeDocument/2006/relationships/hyperlink" Target="http://map.soso.com/?l=25448744" TargetMode="External"/><Relationship Id="rId351" Type="http://schemas.openxmlformats.org/officeDocument/2006/relationships/hyperlink" Target="http://map.qq.com/?l=268691083" TargetMode="External"/><Relationship Id="rId211" Type="http://schemas.openxmlformats.org/officeDocument/2006/relationships/hyperlink" Target="http://map.soso.com/?l=77119148" TargetMode="External"/><Relationship Id="rId232" Type="http://schemas.openxmlformats.org/officeDocument/2006/relationships/hyperlink" Target="http://map.soso.com/?l=81859188" TargetMode="External"/><Relationship Id="rId253" Type="http://schemas.openxmlformats.org/officeDocument/2006/relationships/hyperlink" Target="http://map.soso.com/?l=104403883" TargetMode="External"/><Relationship Id="rId274" Type="http://schemas.openxmlformats.org/officeDocument/2006/relationships/hyperlink" Target="http://map.soso.com/?l=104224363" TargetMode="External"/><Relationship Id="rId295" Type="http://schemas.openxmlformats.org/officeDocument/2006/relationships/hyperlink" Target="http://map.qq.com/?l=157649912" TargetMode="External"/><Relationship Id="rId309" Type="http://schemas.openxmlformats.org/officeDocument/2006/relationships/hyperlink" Target="http://map.qq.com/?l=168020271" TargetMode="External"/><Relationship Id="rId27" Type="http://schemas.openxmlformats.org/officeDocument/2006/relationships/hyperlink" Target="file:///F:\360data\&#37325;&#35201;&#25968;&#25454;\&#26700;&#38754;\&#21516;&#19994;&#29031;&#29255;\&#20892;&#38134;&#27719;&#29702;.png" TargetMode="External"/><Relationship Id="rId48" Type="http://schemas.openxmlformats.org/officeDocument/2006/relationships/hyperlink" Target="file:///F:\360data\&#37325;&#35201;&#25968;&#25454;\&#26700;&#38754;\&#21516;&#19994;&#29031;&#29255;\&#37329;&#40560;&#22522;&#37329;.jpg" TargetMode="External"/><Relationship Id="rId69" Type="http://schemas.openxmlformats.org/officeDocument/2006/relationships/hyperlink" Target="file:///F:\360data\&#37325;&#35201;&#25968;&#25454;\&#26700;&#38754;\&#21516;&#19994;&#29031;&#29255;\&#22826;&#24179;&#27915;&#20445;&#38505;.png" TargetMode="External"/><Relationship Id="rId113" Type="http://schemas.openxmlformats.org/officeDocument/2006/relationships/hyperlink" Target="http://map.soso.com/?l=25420517" TargetMode="External"/><Relationship Id="rId134" Type="http://schemas.openxmlformats.org/officeDocument/2006/relationships/hyperlink" Target="http://map.soso.com/?l=25427720" TargetMode="External"/><Relationship Id="rId320" Type="http://schemas.openxmlformats.org/officeDocument/2006/relationships/hyperlink" Target="http://map.qq.com/?l=192898444" TargetMode="External"/><Relationship Id="rId80" Type="http://schemas.openxmlformats.org/officeDocument/2006/relationships/hyperlink" Target="file:///F:\360data\&#37325;&#35201;&#25968;&#25454;\&#26700;&#38754;\&#21516;&#19994;&#29031;&#29255;\&#26032;&#21326;&#20445;&#38505;.png" TargetMode="External"/><Relationship Id="rId155" Type="http://schemas.openxmlformats.org/officeDocument/2006/relationships/hyperlink" Target="http://map.soso.com/?l=25439985" TargetMode="External"/><Relationship Id="rId176" Type="http://schemas.openxmlformats.org/officeDocument/2006/relationships/hyperlink" Target="http://map.soso.com/?l=25441537" TargetMode="External"/><Relationship Id="rId197" Type="http://schemas.openxmlformats.org/officeDocument/2006/relationships/hyperlink" Target="file:///F:\360data\&#37325;&#35201;&#25968;&#25454;\&#26700;&#38754;\&#21516;&#19994;&#29031;&#29255;\&#29790;&#22825;&#25237;&#36164;.png" TargetMode="External"/><Relationship Id="rId341" Type="http://schemas.openxmlformats.org/officeDocument/2006/relationships/hyperlink" Target="http://map.soso.com/?l=81859188" TargetMode="External"/><Relationship Id="rId201" Type="http://schemas.openxmlformats.org/officeDocument/2006/relationships/hyperlink" Target="http://map.soso.com/?l=38976922" TargetMode="External"/><Relationship Id="rId222" Type="http://schemas.openxmlformats.org/officeDocument/2006/relationships/hyperlink" Target="http://map.soso.com/?l=81073816" TargetMode="External"/><Relationship Id="rId243" Type="http://schemas.openxmlformats.org/officeDocument/2006/relationships/hyperlink" Target="file:///F:\360data\&#37325;&#35201;&#25968;&#25454;\&#26700;&#38754;\&#21516;&#19994;&#29031;&#29255;\&#23562;&#22025;&#36164;&#20135;.png" TargetMode="External"/><Relationship Id="rId264" Type="http://schemas.openxmlformats.org/officeDocument/2006/relationships/hyperlink" Target="http://map.soso.com/?l=120883497" TargetMode="External"/><Relationship Id="rId285" Type="http://schemas.openxmlformats.org/officeDocument/2006/relationships/hyperlink" Target="http://map.qq.com/?l=157648025" TargetMode="External"/><Relationship Id="rId17" Type="http://schemas.openxmlformats.org/officeDocument/2006/relationships/hyperlink" Target="file:///F:\360data\&#37325;&#35201;&#25968;&#25454;\&#26700;&#38754;\&#21516;&#19994;&#29031;&#29255;\&#24191;&#21457;&#22522;&#37329;.png" TargetMode="External"/><Relationship Id="rId38" Type="http://schemas.openxmlformats.org/officeDocument/2006/relationships/hyperlink" Target="file:///F:\360data\&#37325;&#35201;&#25968;&#25454;\&#26700;&#38754;\&#21516;&#19994;&#29031;&#29255;\&#22269;&#32852;&#23433;.gif" TargetMode="External"/><Relationship Id="rId59" Type="http://schemas.openxmlformats.org/officeDocument/2006/relationships/hyperlink" Target="file:///F:\360data\&#37325;&#35201;&#25968;&#25454;\&#26700;&#38754;\&#21516;&#19994;&#29031;&#29255;\&#20013;&#27431;&#22522;&#37329;.jpg" TargetMode="External"/><Relationship Id="rId103" Type="http://schemas.openxmlformats.org/officeDocument/2006/relationships/hyperlink" Target="file:///F:\360data\&#37325;&#35201;&#25968;&#25454;\&#26700;&#38754;\&#21516;&#19994;&#29031;&#29255;\&#26223;&#23500;&#25237;&#36164;.png" TargetMode="External"/><Relationship Id="rId124" Type="http://schemas.openxmlformats.org/officeDocument/2006/relationships/hyperlink" Target="http://map.soso.com/?l=25424118" TargetMode="External"/><Relationship Id="rId310" Type="http://schemas.openxmlformats.org/officeDocument/2006/relationships/hyperlink" Target="http://map.qq.com/?l=170094145" TargetMode="External"/><Relationship Id="rId70" Type="http://schemas.openxmlformats.org/officeDocument/2006/relationships/hyperlink" Target="file:///F:\360data\&#37325;&#35201;&#25968;&#25454;\&#26700;&#38754;\&#21516;&#19994;&#29031;&#29255;\&#22826;&#24179;&#20445;&#38505;.png" TargetMode="External"/><Relationship Id="rId91" Type="http://schemas.openxmlformats.org/officeDocument/2006/relationships/hyperlink" Target="file:///F:\360data\&#37325;&#35201;&#25968;&#25454;\&#26700;&#38754;\&#21516;&#19994;&#29031;&#29255;\&#22269;&#27888;&#21531;&#23433;.png" TargetMode="External"/><Relationship Id="rId145" Type="http://schemas.openxmlformats.org/officeDocument/2006/relationships/hyperlink" Target="http://map.soso.com/?l=25434940" TargetMode="External"/><Relationship Id="rId166" Type="http://schemas.openxmlformats.org/officeDocument/2006/relationships/hyperlink" Target="http://map.soso.com/?l=25442891" TargetMode="External"/><Relationship Id="rId187" Type="http://schemas.openxmlformats.org/officeDocument/2006/relationships/hyperlink" Target="http://map.soso.com/?l=81276342" TargetMode="External"/><Relationship Id="rId331" Type="http://schemas.openxmlformats.org/officeDocument/2006/relationships/hyperlink" Target="http://map.soso.com/?l=81274960" TargetMode="External"/><Relationship Id="rId352" Type="http://schemas.openxmlformats.org/officeDocument/2006/relationships/hyperlink" Target="http://map.qq.com/?l=268713807" TargetMode="External"/><Relationship Id="rId1" Type="http://schemas.openxmlformats.org/officeDocument/2006/relationships/hyperlink" Target="file:///F:\360data\&#37325;&#35201;&#25968;&#25454;\&#26700;&#38754;\&#21516;&#19994;&#29031;&#29255;\&#21326;&#22799;&#22522;&#37329;.jpg" TargetMode="External"/><Relationship Id="rId212" Type="http://schemas.openxmlformats.org/officeDocument/2006/relationships/hyperlink" Target="http://map.soso.com/?l=77349328" TargetMode="External"/><Relationship Id="rId233" Type="http://schemas.openxmlformats.org/officeDocument/2006/relationships/hyperlink" Target="http://map.soso.com/?l=82073658" TargetMode="External"/><Relationship Id="rId254" Type="http://schemas.openxmlformats.org/officeDocument/2006/relationships/hyperlink" Target="http://map.soso.com/?l=104404520" TargetMode="External"/><Relationship Id="rId28" Type="http://schemas.openxmlformats.org/officeDocument/2006/relationships/hyperlink" Target="file:///F:\360data\&#37325;&#35201;&#25968;&#25454;\&#26700;&#38754;\&#21516;&#19994;&#29031;&#29255;\&#19996;&#21556;&#22522;&#37329;.png" TargetMode="External"/><Relationship Id="rId49" Type="http://schemas.openxmlformats.org/officeDocument/2006/relationships/hyperlink" Target="file:///F:\360data\&#37325;&#35201;&#25968;&#25454;\&#26700;&#38754;\&#21516;&#19994;&#29031;&#29255;\&#26032;&#21326;&#22522;&#37329;.png" TargetMode="External"/><Relationship Id="rId114" Type="http://schemas.openxmlformats.org/officeDocument/2006/relationships/hyperlink" Target="http://map.soso.com/?l=25420839" TargetMode="External"/><Relationship Id="rId275" Type="http://schemas.openxmlformats.org/officeDocument/2006/relationships/hyperlink" Target="http://map.soso.com/?l=25423897" TargetMode="External"/><Relationship Id="rId296" Type="http://schemas.openxmlformats.org/officeDocument/2006/relationships/hyperlink" Target="http://map.qq.com/?l=157650117" TargetMode="External"/><Relationship Id="rId300" Type="http://schemas.openxmlformats.org/officeDocument/2006/relationships/hyperlink" Target="http://map.qq.com/?l=157650787" TargetMode="External"/><Relationship Id="rId60" Type="http://schemas.openxmlformats.org/officeDocument/2006/relationships/hyperlink" Target="file:///F:\360data\&#37325;&#35201;&#25968;&#25454;\&#26700;&#38754;\&#21516;&#19994;&#29031;&#29255;\&#28006;&#38134;&#23433;&#30427;.png" TargetMode="External"/><Relationship Id="rId81" Type="http://schemas.openxmlformats.org/officeDocument/2006/relationships/hyperlink" Target="file:///F:\360data\&#37325;&#35201;&#25968;&#25454;\&#26700;&#38754;\&#21516;&#19994;&#29031;&#29255;\&#20013;&#27431;&#29790;&#21338;.png" TargetMode="External"/><Relationship Id="rId135" Type="http://schemas.openxmlformats.org/officeDocument/2006/relationships/hyperlink" Target="http://map.soso.com/?l=25430354" TargetMode="External"/><Relationship Id="rId156" Type="http://schemas.openxmlformats.org/officeDocument/2006/relationships/hyperlink" Target="http://map.soso.com/?l=25437420" TargetMode="External"/><Relationship Id="rId177" Type="http://schemas.openxmlformats.org/officeDocument/2006/relationships/hyperlink" Target="http://map.soso.com/?l=25438203" TargetMode="External"/><Relationship Id="rId198" Type="http://schemas.openxmlformats.org/officeDocument/2006/relationships/hyperlink" Target="file:///F:\360data\&#37325;&#35201;&#25968;&#25454;\&#26700;&#38754;\&#21516;&#19994;&#29031;&#29255;\&#26032;&#20215;&#20540;.png" TargetMode="External"/><Relationship Id="rId321" Type="http://schemas.openxmlformats.org/officeDocument/2006/relationships/hyperlink" Target="http://map.qq.com/?l=157649377" TargetMode="External"/><Relationship Id="rId342" Type="http://schemas.openxmlformats.org/officeDocument/2006/relationships/hyperlink" Target="http://map.qq.com/?l=225749232" TargetMode="External"/><Relationship Id="rId202" Type="http://schemas.openxmlformats.org/officeDocument/2006/relationships/hyperlink" Target="http://map.soso.com/?l=71500037" TargetMode="External"/><Relationship Id="rId223" Type="http://schemas.openxmlformats.org/officeDocument/2006/relationships/hyperlink" Target="file:///F:\360data\&#37325;&#35201;&#25968;&#25454;\&#26700;&#38754;\&#21516;&#19994;&#29031;&#29255;\&#20449;&#27888;&#20154;&#23551;.png" TargetMode="External"/><Relationship Id="rId244" Type="http://schemas.openxmlformats.org/officeDocument/2006/relationships/hyperlink" Target="http://map.soso.com/?l=87734404" TargetMode="External"/><Relationship Id="rId18" Type="http://schemas.openxmlformats.org/officeDocument/2006/relationships/hyperlink" Target="file:///F:\360data\&#37325;&#35201;&#25968;&#25454;\&#26700;&#38754;\&#21516;&#19994;&#29031;&#29255;\&#38134;&#21326;&#22522;&#37329;.png" TargetMode="External"/><Relationship Id="rId39" Type="http://schemas.openxmlformats.org/officeDocument/2006/relationships/hyperlink" Target="file:///F:\360data\&#37325;&#35201;&#25968;&#25454;\&#26700;&#38754;\&#21516;&#19994;&#29031;&#29255;\&#22269;&#28023;&#22522;&#37329;.png" TargetMode="External"/><Relationship Id="rId265" Type="http://schemas.openxmlformats.org/officeDocument/2006/relationships/hyperlink" Target="http://map.soso.com/?l=120883497" TargetMode="External"/><Relationship Id="rId286" Type="http://schemas.openxmlformats.org/officeDocument/2006/relationships/hyperlink" Target="http://map.qq.com/?l=157648132" TargetMode="External"/><Relationship Id="rId50" Type="http://schemas.openxmlformats.org/officeDocument/2006/relationships/hyperlink" Target="file:///F:\360data\&#37325;&#35201;&#25968;&#25454;\&#26700;&#38754;\&#21516;&#19994;&#29031;&#29255;\&#30410;&#27665;&#22522;&#37329;.png" TargetMode="External"/><Relationship Id="rId104" Type="http://schemas.openxmlformats.org/officeDocument/2006/relationships/hyperlink" Target="file:///F:\360data\&#37325;&#35201;&#25968;&#25454;\&#26700;&#38754;\&#21516;&#19994;&#29031;&#29255;\&#27993;&#21830;&#22522;&#37329;.png" TargetMode="External"/><Relationship Id="rId125" Type="http://schemas.openxmlformats.org/officeDocument/2006/relationships/hyperlink" Target="http://map.soso.com/?l=25424331" TargetMode="External"/><Relationship Id="rId146" Type="http://schemas.openxmlformats.org/officeDocument/2006/relationships/hyperlink" Target="http://map.soso.com/?l=25433895" TargetMode="External"/><Relationship Id="rId167" Type="http://schemas.openxmlformats.org/officeDocument/2006/relationships/hyperlink" Target="http://map.soso.com/?l=25443480" TargetMode="External"/><Relationship Id="rId188" Type="http://schemas.openxmlformats.org/officeDocument/2006/relationships/hyperlink" Target="http://map.soso.com/?l=25449019" TargetMode="External"/><Relationship Id="rId311" Type="http://schemas.openxmlformats.org/officeDocument/2006/relationships/hyperlink" Target="http://map.qq.com/?l=170102009" TargetMode="External"/><Relationship Id="rId332" Type="http://schemas.openxmlformats.org/officeDocument/2006/relationships/hyperlink" Target="http://www.gjzq.com.cn/" TargetMode="External"/><Relationship Id="rId353" Type="http://schemas.openxmlformats.org/officeDocument/2006/relationships/printerSettings" Target="../printerSettings/printerSettings2.bin"/><Relationship Id="rId71" Type="http://schemas.openxmlformats.org/officeDocument/2006/relationships/hyperlink" Target="file:///F:\360data\&#37325;&#35201;&#25968;&#25454;\&#26700;&#38754;\&#21516;&#19994;&#29031;&#29255;\&#37329;&#20013;&#21644;.jpg" TargetMode="External"/><Relationship Id="rId92" Type="http://schemas.openxmlformats.org/officeDocument/2006/relationships/hyperlink" Target="file:///F:\360data\&#37325;&#35201;&#25968;&#25454;\&#26700;&#38754;\&#21516;&#19994;&#29031;&#29255;\&#21326;&#27888;&#20445;&#38505;.png" TargetMode="External"/><Relationship Id="rId213" Type="http://schemas.openxmlformats.org/officeDocument/2006/relationships/hyperlink" Target="http://map.soso.com/?l=77999006" TargetMode="External"/><Relationship Id="rId234" Type="http://schemas.openxmlformats.org/officeDocument/2006/relationships/hyperlink" Target="http://map.soso.com/?l=82073794" TargetMode="External"/><Relationship Id="rId2" Type="http://schemas.openxmlformats.org/officeDocument/2006/relationships/hyperlink" Target="file:///F:\360data\&#37325;&#35201;&#25968;&#25454;\&#26700;&#38754;\&#21516;&#19994;&#29031;&#29255;\&#22025;&#23454;&#22522;&#37329;.jpg" TargetMode="External"/><Relationship Id="rId29" Type="http://schemas.openxmlformats.org/officeDocument/2006/relationships/hyperlink" Target="file:///F:\360data\&#37325;&#35201;&#25968;&#25454;\&#26700;&#38754;\&#21516;&#19994;&#29031;&#29255;\&#19996;&#26041;&#22522;&#37329;.png" TargetMode="External"/><Relationship Id="rId255" Type="http://schemas.openxmlformats.org/officeDocument/2006/relationships/hyperlink" Target="http://map.soso.com/?l=104404865" TargetMode="External"/><Relationship Id="rId276" Type="http://schemas.openxmlformats.org/officeDocument/2006/relationships/hyperlink" Target="http://map.soso.com/?l=86480028" TargetMode="External"/><Relationship Id="rId297" Type="http://schemas.openxmlformats.org/officeDocument/2006/relationships/hyperlink" Target="http://map.soso.com/?l=25444588" TargetMode="External"/><Relationship Id="rId40" Type="http://schemas.openxmlformats.org/officeDocument/2006/relationships/hyperlink" Target="file:///F:\360data\&#37325;&#35201;&#25968;&#25454;\&#26700;&#38754;\&#21516;&#19994;&#29031;&#29255;\&#38134;&#27827;&#22522;&#37329;.jpg" TargetMode="External"/><Relationship Id="rId115" Type="http://schemas.openxmlformats.org/officeDocument/2006/relationships/hyperlink" Target="http://map.soso.com/?l=25421069" TargetMode="External"/><Relationship Id="rId136" Type="http://schemas.openxmlformats.org/officeDocument/2006/relationships/hyperlink" Target="http://map.soso.com/?l=25428243" TargetMode="External"/><Relationship Id="rId157" Type="http://schemas.openxmlformats.org/officeDocument/2006/relationships/hyperlink" Target="http://map.soso.com/?l=25440267" TargetMode="External"/><Relationship Id="rId178" Type="http://schemas.openxmlformats.org/officeDocument/2006/relationships/hyperlink" Target="http://map.soso.com/?l=77107635" TargetMode="External"/><Relationship Id="rId301" Type="http://schemas.openxmlformats.org/officeDocument/2006/relationships/hyperlink" Target="http://map.qq.com/?l=157651127" TargetMode="External"/><Relationship Id="rId322" Type="http://schemas.openxmlformats.org/officeDocument/2006/relationships/hyperlink" Target="http://map.soso.com/?l=71504042" TargetMode="External"/><Relationship Id="rId343" Type="http://schemas.openxmlformats.org/officeDocument/2006/relationships/hyperlink" Target="http://map.qq.com/?l=225750903" TargetMode="External"/><Relationship Id="rId61" Type="http://schemas.openxmlformats.org/officeDocument/2006/relationships/hyperlink" Target="file:///F:\360data\&#37325;&#35201;&#25968;&#25454;\&#26700;&#38754;\&#21516;&#19994;&#29031;&#29255;\&#32445;&#38134;&#26757;&#38534;.jpg" TargetMode="External"/><Relationship Id="rId82" Type="http://schemas.openxmlformats.org/officeDocument/2006/relationships/hyperlink" Target="file:///F:\360data\&#37325;&#35201;&#25968;&#25454;\&#26700;&#38754;\&#21516;&#19994;&#29031;&#29255;\&#30408;&#23792;&#36164;&#26412;.png" TargetMode="External"/><Relationship Id="rId199" Type="http://schemas.openxmlformats.org/officeDocument/2006/relationships/hyperlink" Target="file:///F:\360data\&#37325;&#35201;&#25968;&#25454;\&#26700;&#38754;\&#21516;&#19994;&#29031;&#29255;\&#20809;&#22823;&#27704;&#26126;.png" TargetMode="External"/><Relationship Id="rId203" Type="http://schemas.openxmlformats.org/officeDocument/2006/relationships/hyperlink" Target="http://map.soso.com/?l=71500516" TargetMode="External"/><Relationship Id="rId19" Type="http://schemas.openxmlformats.org/officeDocument/2006/relationships/hyperlink" Target="file:///F:\360data\&#37325;&#35201;&#25968;&#25454;\&#26700;&#38754;\&#21516;&#19994;&#29031;&#29255;\&#23500;&#22269;&#22522;&#37329;.png" TargetMode="External"/><Relationship Id="rId224" Type="http://schemas.openxmlformats.org/officeDocument/2006/relationships/hyperlink" Target="file:///F:\360data\&#37325;&#35201;&#25968;&#25454;\&#26700;&#38754;\&#21516;&#19994;&#29031;&#29255;\&#20013;&#22269;&#20154;&#20445;.png" TargetMode="External"/><Relationship Id="rId245" Type="http://schemas.openxmlformats.org/officeDocument/2006/relationships/hyperlink" Target="http://map.soso.com/?l=82073794" TargetMode="External"/><Relationship Id="rId266" Type="http://schemas.openxmlformats.org/officeDocument/2006/relationships/hyperlink" Target="http://map.soso.com/?l=25430354" TargetMode="External"/><Relationship Id="rId287" Type="http://schemas.openxmlformats.org/officeDocument/2006/relationships/hyperlink" Target="http://map.qq.com/?l=157648425" TargetMode="External"/><Relationship Id="rId30" Type="http://schemas.openxmlformats.org/officeDocument/2006/relationships/hyperlink" Target="file:///F:\360data\&#37325;&#35201;&#25968;&#25454;\&#26700;&#38754;\&#21516;&#19994;&#29031;&#29255;\&#27665;&#29983;&#21152;&#38134;.png" TargetMode="External"/><Relationship Id="rId105" Type="http://schemas.openxmlformats.org/officeDocument/2006/relationships/hyperlink" Target="file:///F:\360data\&#37325;&#35201;&#25968;&#25454;\&#26700;&#38754;\&#21516;&#19994;&#29031;&#29255;\&#22269;&#37329;&#36890;&#29992;.png" TargetMode="External"/><Relationship Id="rId126" Type="http://schemas.openxmlformats.org/officeDocument/2006/relationships/hyperlink" Target="http://map.soso.com/?l=25424936" TargetMode="External"/><Relationship Id="rId147" Type="http://schemas.openxmlformats.org/officeDocument/2006/relationships/hyperlink" Target="http://map.qq.com/?l=192881963" TargetMode="External"/><Relationship Id="rId168" Type="http://schemas.openxmlformats.org/officeDocument/2006/relationships/hyperlink" Target="http://map.soso.com/?l=25443696" TargetMode="External"/><Relationship Id="rId312" Type="http://schemas.openxmlformats.org/officeDocument/2006/relationships/hyperlink" Target="http://map.qq.com/?l=170105972" TargetMode="External"/><Relationship Id="rId333" Type="http://schemas.openxmlformats.org/officeDocument/2006/relationships/hyperlink" Target="http://map.qq.com/?l=210982455" TargetMode="External"/><Relationship Id="rId354" Type="http://schemas.openxmlformats.org/officeDocument/2006/relationships/table" Target="../tables/table2.xml"/><Relationship Id="rId51" Type="http://schemas.openxmlformats.org/officeDocument/2006/relationships/hyperlink" Target="file:///F:\360data\&#37325;&#35201;&#25968;&#25454;\&#26700;&#38754;\&#21516;&#19994;&#29031;&#29255;\&#22825;&#27835;&#22522;&#37329;.png" TargetMode="External"/><Relationship Id="rId72" Type="http://schemas.openxmlformats.org/officeDocument/2006/relationships/hyperlink" Target="file:///F:\360data\&#37325;&#35201;&#25968;&#25454;\&#26700;&#38754;\&#21516;&#19994;&#29031;&#29255;\&#20013;&#20877;&#36164;&#31649;.jpg" TargetMode="External"/><Relationship Id="rId93" Type="http://schemas.openxmlformats.org/officeDocument/2006/relationships/hyperlink" Target="file:///F:\360data\&#37325;&#35201;&#25968;&#25454;\&#26700;&#38754;\&#21516;&#19994;&#29031;&#29255;\&#35199;&#37096;&#35777;&#21048;.png" TargetMode="External"/><Relationship Id="rId189" Type="http://schemas.openxmlformats.org/officeDocument/2006/relationships/hyperlink" Target="http://map.soso.com/?l=25449256" TargetMode="External"/><Relationship Id="rId3" Type="http://schemas.openxmlformats.org/officeDocument/2006/relationships/hyperlink" Target="file:///F:\360data\&#37325;&#35201;&#25968;&#25454;\&#26700;&#38754;\&#21516;&#19994;&#29031;&#29255;\&#26131;&#26041;&#36798;.jpg" TargetMode="External"/><Relationship Id="rId214" Type="http://schemas.openxmlformats.org/officeDocument/2006/relationships/hyperlink" Target="file:///F:\360data\&#37325;&#35201;&#25968;&#25454;\&#26700;&#38754;\&#21516;&#19994;&#29031;&#29255;\&#20892;&#38134;&#20154;&#23551;.png" TargetMode="External"/><Relationship Id="rId235" Type="http://schemas.openxmlformats.org/officeDocument/2006/relationships/hyperlink" Target="http://map.soso.com/?l=82074111" TargetMode="External"/><Relationship Id="rId256" Type="http://schemas.openxmlformats.org/officeDocument/2006/relationships/hyperlink" Target="http://map.soso.com/?l=106193206" TargetMode="External"/><Relationship Id="rId277" Type="http://schemas.openxmlformats.org/officeDocument/2006/relationships/hyperlink" Target="http://map.qq.com/?l=153858380" TargetMode="External"/><Relationship Id="rId298" Type="http://schemas.openxmlformats.org/officeDocument/2006/relationships/hyperlink" Target="http://map.qq.com/?l=157650343" TargetMode="External"/><Relationship Id="rId116" Type="http://schemas.openxmlformats.org/officeDocument/2006/relationships/hyperlink" Target="http://map.soso.com/?l=25421496" TargetMode="External"/><Relationship Id="rId137" Type="http://schemas.openxmlformats.org/officeDocument/2006/relationships/hyperlink" Target="http://map.soso.com/?l=25432335" TargetMode="External"/><Relationship Id="rId158" Type="http://schemas.openxmlformats.org/officeDocument/2006/relationships/hyperlink" Target="http://map.soso.com/?l=25440317" TargetMode="External"/><Relationship Id="rId302" Type="http://schemas.openxmlformats.org/officeDocument/2006/relationships/hyperlink" Target="http://map.qq.com/?l=157651279" TargetMode="External"/><Relationship Id="rId323" Type="http://schemas.openxmlformats.org/officeDocument/2006/relationships/hyperlink" Target="file:///F:\360data\&#37325;&#35201;&#25968;&#25454;\&#26700;&#38754;\&#21516;&#19994;&#29031;&#29255;\&#21326;&#28070;&#20803;&#22823;.jpg" TargetMode="External"/><Relationship Id="rId344" Type="http://schemas.openxmlformats.org/officeDocument/2006/relationships/hyperlink" Target="http://map.qq.com/?l=225752037" TargetMode="External"/><Relationship Id="rId20" Type="http://schemas.openxmlformats.org/officeDocument/2006/relationships/hyperlink" Target="file:///F:\360data\&#37325;&#35201;&#25968;&#25454;\&#26700;&#38754;\&#21516;&#19994;&#29031;&#29255;\&#40527;&#21326;&#22522;&#37329;.jpg" TargetMode="External"/><Relationship Id="rId41" Type="http://schemas.openxmlformats.org/officeDocument/2006/relationships/hyperlink" Target="file:///F:\360data\&#37325;&#35201;&#25968;&#25454;\&#26700;&#38754;\&#21516;&#19994;&#29031;&#29255;\&#30003;&#19975;&#33777;&#20449;.png" TargetMode="External"/><Relationship Id="rId62" Type="http://schemas.openxmlformats.org/officeDocument/2006/relationships/hyperlink" Target="file:///F:\360data\&#37325;&#35201;&#25968;&#25454;\&#26700;&#38754;\&#21516;&#19994;&#29031;&#29255;\&#19996;&#35777;&#36164;&#31649;.png" TargetMode="External"/><Relationship Id="rId83" Type="http://schemas.openxmlformats.org/officeDocument/2006/relationships/hyperlink" Target="file:///F:\360data\&#37325;&#35201;&#25968;&#25454;\&#26700;&#38754;\&#21516;&#19994;&#29031;&#29255;\&#20140;&#31119;&#36164;&#20135;.png" TargetMode="External"/><Relationship Id="rId179" Type="http://schemas.openxmlformats.org/officeDocument/2006/relationships/hyperlink" Target="http://map.soso.com/?l=25447351" TargetMode="External"/><Relationship Id="rId190" Type="http://schemas.openxmlformats.org/officeDocument/2006/relationships/hyperlink" Target="http://map.soso.com/?l=25449629" TargetMode="External"/><Relationship Id="rId204" Type="http://schemas.openxmlformats.org/officeDocument/2006/relationships/hyperlink" Target="http://map.soso.com/?l=71500801" TargetMode="External"/><Relationship Id="rId225" Type="http://schemas.openxmlformats.org/officeDocument/2006/relationships/hyperlink" Target="http://map.soso.com/?l=81274960" TargetMode="External"/><Relationship Id="rId246" Type="http://schemas.openxmlformats.org/officeDocument/2006/relationships/hyperlink" Target="http://map.soso.com/?l=82074111" TargetMode="External"/><Relationship Id="rId267" Type="http://schemas.openxmlformats.org/officeDocument/2006/relationships/hyperlink" Target="http://map.soso.com/?l=122508947" TargetMode="External"/><Relationship Id="rId288" Type="http://schemas.openxmlformats.org/officeDocument/2006/relationships/hyperlink" Target="http://map.qq.com/?l=157648768" TargetMode="External"/><Relationship Id="rId106" Type="http://schemas.openxmlformats.org/officeDocument/2006/relationships/hyperlink" Target="file:///F:\360data\&#37325;&#35201;&#25968;&#25454;\&#26700;&#38754;\&#21516;&#19994;&#29031;&#29255;\&#20140;&#23500;&#34701;&#28304;.png" TargetMode="External"/><Relationship Id="rId127" Type="http://schemas.openxmlformats.org/officeDocument/2006/relationships/hyperlink" Target="http://map.soso.com/?l=25425668" TargetMode="External"/><Relationship Id="rId313" Type="http://schemas.openxmlformats.org/officeDocument/2006/relationships/hyperlink" Target="http://map.qq.com/?l=178406660" TargetMode="External"/><Relationship Id="rId10" Type="http://schemas.openxmlformats.org/officeDocument/2006/relationships/hyperlink" Target="file:///F:\360data\&#37325;&#35201;&#25968;&#25454;\&#26700;&#38754;\&#21516;&#19994;&#29031;&#29255;\&#20132;&#38134;&#26045;&#32599;&#24503;.png" TargetMode="External"/><Relationship Id="rId31" Type="http://schemas.openxmlformats.org/officeDocument/2006/relationships/hyperlink" Target="file:///F:\360data\&#37325;&#35201;&#25968;&#25454;\&#26700;&#38754;\&#21516;&#19994;&#29031;&#29255;\&#35834;&#23433;&#22522;&#37329;.png" TargetMode="External"/><Relationship Id="rId52" Type="http://schemas.openxmlformats.org/officeDocument/2006/relationships/hyperlink" Target="file:///F:\360data\&#37325;&#35201;&#25968;&#25454;\&#26700;&#38754;\&#21516;&#19994;&#29031;&#29255;\&#35834;&#24503;&#22522;&#37329;.gif" TargetMode="External"/><Relationship Id="rId73" Type="http://schemas.openxmlformats.org/officeDocument/2006/relationships/hyperlink" Target="file:///F:\360data\&#37325;&#35201;&#25968;&#25454;\&#26700;&#38754;\&#21516;&#19994;&#29031;&#29255;\&#23500;&#23433;&#36798;.png" TargetMode="External"/><Relationship Id="rId94" Type="http://schemas.openxmlformats.org/officeDocument/2006/relationships/hyperlink" Target="file:///F:\360data\&#37325;&#35201;&#25968;&#25454;\&#26700;&#38754;\&#21516;&#19994;&#29031;&#29255;\&#21326;&#23433;&#35777;&#21048;.png" TargetMode="External"/><Relationship Id="rId148" Type="http://schemas.openxmlformats.org/officeDocument/2006/relationships/hyperlink" Target="http://map.soso.com/?l=25431646" TargetMode="External"/><Relationship Id="rId169" Type="http://schemas.openxmlformats.org/officeDocument/2006/relationships/hyperlink" Target="http://map.soso.com/?l=25444418" TargetMode="External"/><Relationship Id="rId334" Type="http://schemas.openxmlformats.org/officeDocument/2006/relationships/hyperlink" Target="http://map.soso.com/?l=80210525" TargetMode="External"/><Relationship Id="rId4" Type="http://schemas.openxmlformats.org/officeDocument/2006/relationships/hyperlink" Target="file:///F:\360data\&#37325;&#35201;&#25968;&#25454;\&#26700;&#38754;\&#21516;&#19994;&#29031;&#29255;\&#21335;&#26041;&#22522;&#37329;.jpg" TargetMode="External"/><Relationship Id="rId180" Type="http://schemas.openxmlformats.org/officeDocument/2006/relationships/hyperlink" Target="http://map.soso.com/?l=25440317" TargetMode="External"/><Relationship Id="rId215" Type="http://schemas.openxmlformats.org/officeDocument/2006/relationships/hyperlink" Target="http://map.soso.com/?l=80042143" TargetMode="External"/><Relationship Id="rId236" Type="http://schemas.openxmlformats.org/officeDocument/2006/relationships/hyperlink" Target="file:///F:\360data\&#37325;&#35201;&#25968;&#25454;\&#26700;&#38754;\&#21516;&#19994;&#29031;&#29255;\&#21326;&#34701;&#36164;&#31649;.png" TargetMode="External"/><Relationship Id="rId257" Type="http://schemas.openxmlformats.org/officeDocument/2006/relationships/hyperlink" Target="file:///F:\360data\&#37325;&#35201;&#25968;&#25454;\&#26700;&#38754;\&#21516;&#19994;&#29031;&#29255;\&#26118;&#20177;&#20154;&#23551;.png" TargetMode="External"/><Relationship Id="rId278" Type="http://schemas.openxmlformats.org/officeDocument/2006/relationships/hyperlink" Target="http://map.qq.com/?l=157645962" TargetMode="External"/><Relationship Id="rId303" Type="http://schemas.openxmlformats.org/officeDocument/2006/relationships/hyperlink" Target="http://map.soso.com/?l=25441537" TargetMode="External"/><Relationship Id="rId42" Type="http://schemas.openxmlformats.org/officeDocument/2006/relationships/hyperlink" Target="file:///F:\360data\&#37325;&#35201;&#25968;&#25454;\&#26700;&#38754;\&#21516;&#19994;&#29031;&#29255;\&#25705;&#26681;&#21326;&#37995;.png" TargetMode="External"/><Relationship Id="rId84" Type="http://schemas.openxmlformats.org/officeDocument/2006/relationships/hyperlink" Target="file:///F:\360data\&#37325;&#35201;&#25968;&#25454;\&#26700;&#38754;\&#21516;&#19994;&#29031;&#29255;\&#20174;&#23481;&#25237;&#36164;.png" TargetMode="External"/><Relationship Id="rId138" Type="http://schemas.openxmlformats.org/officeDocument/2006/relationships/hyperlink" Target="http://map.soso.com/?l=25432518" TargetMode="External"/><Relationship Id="rId345" Type="http://schemas.openxmlformats.org/officeDocument/2006/relationships/hyperlink" Target="http://map.soso.com/?l=81859188" TargetMode="External"/><Relationship Id="rId191" Type="http://schemas.openxmlformats.org/officeDocument/2006/relationships/hyperlink" Target="file:///F:\360data\&#37325;&#35201;&#25968;&#25454;\&#26700;&#38754;\&#21516;&#19994;&#29031;&#29255;\&#32764;&#34382;&#25237;&#36164;.png" TargetMode="External"/><Relationship Id="rId205" Type="http://schemas.openxmlformats.org/officeDocument/2006/relationships/hyperlink" Target="http://map.soso.com/?l=114602377" TargetMode="External"/><Relationship Id="rId247" Type="http://schemas.openxmlformats.org/officeDocument/2006/relationships/hyperlink" Target="http://map.soso.com/?l=96816385" TargetMode="External"/><Relationship Id="rId107" Type="http://schemas.openxmlformats.org/officeDocument/2006/relationships/hyperlink" Target="file:///F:\360data\&#37325;&#35201;&#25968;&#25454;\&#26700;&#38754;\&#21516;&#19994;&#29031;&#29255;\&#23433;&#20449;&#22522;&#37329;.png" TargetMode="External"/><Relationship Id="rId289" Type="http://schemas.openxmlformats.org/officeDocument/2006/relationships/hyperlink" Target="http://map.qq.com/?l=157648768" TargetMode="External"/><Relationship Id="rId11" Type="http://schemas.openxmlformats.org/officeDocument/2006/relationships/hyperlink" Target="file:///F:\360data\&#37325;&#35201;&#25968;&#25454;\&#26700;&#38754;\&#21516;&#19994;&#29031;&#29255;\&#21326;&#23453;&#20852;&#19994;.gif" TargetMode="External"/><Relationship Id="rId53" Type="http://schemas.openxmlformats.org/officeDocument/2006/relationships/hyperlink" Target="file:///F:\360data\&#37325;&#35201;&#25968;&#25454;\&#26700;&#38754;\&#21516;&#19994;&#29031;&#29255;\&#37329;&#20803;&#24800;&#29702;.png" TargetMode="External"/><Relationship Id="rId149" Type="http://schemas.openxmlformats.org/officeDocument/2006/relationships/hyperlink" Target="http://map.soso.com/?l=25436411" TargetMode="External"/><Relationship Id="rId314" Type="http://schemas.openxmlformats.org/officeDocument/2006/relationships/hyperlink" Target="http://map.qq.com/?l=178406660" TargetMode="External"/><Relationship Id="rId95" Type="http://schemas.openxmlformats.org/officeDocument/2006/relationships/hyperlink" Target="file:///F:\360data\&#37325;&#35201;&#25968;&#25454;\&#26700;&#38754;\&#21516;&#19994;&#29031;&#29255;\&#28248;&#36130;&#35777;&#21048;.png" TargetMode="External"/><Relationship Id="rId160" Type="http://schemas.openxmlformats.org/officeDocument/2006/relationships/hyperlink" Target="http://map.soso.com/?l=25441101" TargetMode="External"/><Relationship Id="rId216" Type="http://schemas.openxmlformats.org/officeDocument/2006/relationships/hyperlink" Target="file:///F:\360data\&#37325;&#35201;&#25968;&#25454;\&#26700;&#38754;\&#21516;&#19994;&#29031;&#29255;\&#38271;&#22478;&#20154;&#23551;.png" TargetMode="External"/><Relationship Id="rId258" Type="http://schemas.openxmlformats.org/officeDocument/2006/relationships/hyperlink" Target="http://map.soso.com/?l=107877763" TargetMode="External"/><Relationship Id="rId22" Type="http://schemas.openxmlformats.org/officeDocument/2006/relationships/hyperlink" Target="file:///F:\360data\&#37325;&#35201;&#25968;&#25454;\&#26700;&#38754;\&#21516;&#19994;&#29031;&#29255;\&#20852;&#19994;&#20840;&#29699;.png" TargetMode="External"/><Relationship Id="rId64" Type="http://schemas.openxmlformats.org/officeDocument/2006/relationships/hyperlink" Target="file:///F:\360data\&#37325;&#35201;&#25968;&#25454;\&#26700;&#38754;\&#21516;&#19994;&#29031;&#29255;\&#36130;&#36890;&#22522;&#37329;.png" TargetMode="External"/><Relationship Id="rId118" Type="http://schemas.openxmlformats.org/officeDocument/2006/relationships/hyperlink" Target="http://map.soso.com/?l=25422038" TargetMode="External"/><Relationship Id="rId325" Type="http://schemas.openxmlformats.org/officeDocument/2006/relationships/hyperlink" Target="file:///F:\360data\&#37325;&#35201;&#25968;&#25454;\&#26700;&#38754;\&#21516;&#19994;&#29031;&#29255;\&#21069;&#28023;&#20154;&#23551;.jpg" TargetMode="External"/><Relationship Id="rId171" Type="http://schemas.openxmlformats.org/officeDocument/2006/relationships/hyperlink" Target="http://map.soso.com/?l=25441095" TargetMode="External"/><Relationship Id="rId227" Type="http://schemas.openxmlformats.org/officeDocument/2006/relationships/hyperlink" Target="http://map.soso.com/?l=25448744" TargetMode="External"/><Relationship Id="rId269" Type="http://schemas.openxmlformats.org/officeDocument/2006/relationships/hyperlink" Target="http://map.soso.com/?l=71502806" TargetMode="External"/><Relationship Id="rId33" Type="http://schemas.openxmlformats.org/officeDocument/2006/relationships/hyperlink" Target="file:///F:\360data\&#37325;&#35201;&#25968;&#25454;\&#26700;&#38754;\&#21516;&#19994;&#29031;&#29255;\&#25307;&#21830;&#22522;&#37329;.jpg" TargetMode="External"/><Relationship Id="rId129" Type="http://schemas.openxmlformats.org/officeDocument/2006/relationships/hyperlink" Target="http://map.soso.com/?l=25426233" TargetMode="External"/><Relationship Id="rId280" Type="http://schemas.openxmlformats.org/officeDocument/2006/relationships/hyperlink" Target="http://map.qq.com/?l=157646886" TargetMode="External"/><Relationship Id="rId336" Type="http://schemas.openxmlformats.org/officeDocument/2006/relationships/hyperlink" Target="http://map.soso.com/?l=86479905" TargetMode="External"/><Relationship Id="rId75" Type="http://schemas.openxmlformats.org/officeDocument/2006/relationships/hyperlink" Target="file:///F:\360data\&#37325;&#35201;&#25968;&#25454;\&#26700;&#38754;\&#21516;&#19994;&#29031;&#29255;\&#28304;&#20048;&#26207;.png" TargetMode="External"/><Relationship Id="rId140" Type="http://schemas.openxmlformats.org/officeDocument/2006/relationships/hyperlink" Target="http://map.soso.com/?l=25430354" TargetMode="External"/><Relationship Id="rId182" Type="http://schemas.openxmlformats.org/officeDocument/2006/relationships/hyperlink" Target="http://map.soso.com/?l=25447408" TargetMode="External"/><Relationship Id="rId6" Type="http://schemas.openxmlformats.org/officeDocument/2006/relationships/hyperlink" Target="file:///F:\360data\&#37325;&#35201;&#25968;&#25454;\&#26700;&#38754;\&#21516;&#19994;&#29031;&#29255;\&#21326;&#23433;&#22522;&#37329;.png" TargetMode="External"/><Relationship Id="rId238" Type="http://schemas.openxmlformats.org/officeDocument/2006/relationships/hyperlink" Target="file:///F:\360data\&#37325;&#35201;&#25968;&#25454;\&#26700;&#38754;\&#21516;&#19994;&#29031;&#29255;\&#19990;&#35802;&#25237;&#36164;.png" TargetMode="External"/><Relationship Id="rId291" Type="http://schemas.openxmlformats.org/officeDocument/2006/relationships/hyperlink" Target="http://map.qq.com/?l=157649082" TargetMode="External"/><Relationship Id="rId305" Type="http://schemas.openxmlformats.org/officeDocument/2006/relationships/hyperlink" Target="http://map.qq.com/?l=165269783" TargetMode="External"/><Relationship Id="rId347" Type="http://schemas.openxmlformats.org/officeDocument/2006/relationships/hyperlink" Target="http://map.qq.com/?l=260284224" TargetMode="External"/><Relationship Id="rId44" Type="http://schemas.openxmlformats.org/officeDocument/2006/relationships/hyperlink" Target="file:///F:\360data\&#37325;&#35201;&#25968;&#25454;\&#26700;&#38754;\&#21516;&#19994;&#29031;&#29255;\&#27719;&#20016;&#26187;&#20449;.jpg" TargetMode="External"/><Relationship Id="rId86" Type="http://schemas.openxmlformats.org/officeDocument/2006/relationships/hyperlink" Target="file:///F:\360data\&#37325;&#35201;&#25968;&#25454;\&#26700;&#38754;\&#21516;&#19994;&#29031;&#29255;\&#20013;&#37329;&#20844;&#21496;.png" TargetMode="External"/><Relationship Id="rId151" Type="http://schemas.openxmlformats.org/officeDocument/2006/relationships/hyperlink" Target="http://map.soso.com/?l=25437655" TargetMode="External"/><Relationship Id="rId193" Type="http://schemas.openxmlformats.org/officeDocument/2006/relationships/hyperlink" Target="http://map.soso.com/?l=38976922" TargetMode="External"/><Relationship Id="rId207" Type="http://schemas.openxmlformats.org/officeDocument/2006/relationships/hyperlink" Target="http://map.soso.com/?l=71504042" TargetMode="External"/><Relationship Id="rId249" Type="http://schemas.openxmlformats.org/officeDocument/2006/relationships/hyperlink" Target="http://map.soso.com/?l=104178741" TargetMode="External"/><Relationship Id="rId13" Type="http://schemas.openxmlformats.org/officeDocument/2006/relationships/hyperlink" Target="file:///F:\360data\&#37325;&#35201;&#25968;&#25454;\&#26700;&#38754;\&#21516;&#19994;&#29031;&#29255;\&#26223;&#39034;&#38271;&#22478;.png" TargetMode="External"/><Relationship Id="rId109" Type="http://schemas.openxmlformats.org/officeDocument/2006/relationships/hyperlink" Target="http://map.soso.com/?l=71502806" TargetMode="External"/><Relationship Id="rId260" Type="http://schemas.openxmlformats.org/officeDocument/2006/relationships/hyperlink" Target="http://map.soso.com/?l=116165145" TargetMode="External"/><Relationship Id="rId316" Type="http://schemas.openxmlformats.org/officeDocument/2006/relationships/hyperlink" Target="http://map.qq.com/?l=178406660" TargetMode="External"/><Relationship Id="rId55" Type="http://schemas.openxmlformats.org/officeDocument/2006/relationships/hyperlink" Target="file:///F:\360data\&#37325;&#35201;&#25968;&#25454;\&#26700;&#38754;\&#21516;&#19994;&#29031;&#29255;\&#20013;&#37038;&#22522;&#37329;.jpg" TargetMode="External"/><Relationship Id="rId97" Type="http://schemas.openxmlformats.org/officeDocument/2006/relationships/hyperlink" Target="file:///F:\360data\&#37325;&#35201;&#25968;&#25454;\&#26700;&#38754;\&#21516;&#19994;&#29031;&#29255;\&#27665;&#26862;&#25237;&#36164;.png" TargetMode="External"/><Relationship Id="rId120" Type="http://schemas.openxmlformats.org/officeDocument/2006/relationships/hyperlink" Target="http://map.soso.com/?l=25422538" TargetMode="External"/><Relationship Id="rId162" Type="http://schemas.openxmlformats.org/officeDocument/2006/relationships/hyperlink" Target="http://map.soso.com/?l=25441537" TargetMode="External"/><Relationship Id="rId218" Type="http://schemas.openxmlformats.org/officeDocument/2006/relationships/hyperlink" Target="http://map.soso.com/?l=80210525" TargetMode="External"/><Relationship Id="rId271" Type="http://schemas.openxmlformats.org/officeDocument/2006/relationships/hyperlink" Target="http://map.soso.com/?l=125074339" TargetMode="External"/><Relationship Id="rId24" Type="http://schemas.openxmlformats.org/officeDocument/2006/relationships/hyperlink" Target="file:///F:\360data\&#37325;&#35201;&#25968;&#25454;\&#26700;&#38754;\&#21516;&#19994;&#29031;&#29255;\&#38271;&#30427;&#22522;&#37329;.gif" TargetMode="External"/><Relationship Id="rId66" Type="http://schemas.openxmlformats.org/officeDocument/2006/relationships/hyperlink" Target="file:///F:\360data\&#37325;&#35201;&#25968;&#25454;\&#26700;&#38754;\&#21516;&#19994;&#29031;&#29255;\&#20013;&#20449;&#36164;&#31649;.png" TargetMode="External"/><Relationship Id="rId131" Type="http://schemas.openxmlformats.org/officeDocument/2006/relationships/hyperlink" Target="http://map.soso.com/?l=25428243" TargetMode="External"/><Relationship Id="rId327" Type="http://schemas.openxmlformats.org/officeDocument/2006/relationships/hyperlink" Target="http://map.soso.com/?l=25436411" TargetMode="External"/><Relationship Id="rId173" Type="http://schemas.openxmlformats.org/officeDocument/2006/relationships/hyperlink" Target="http://map.soso.com/?l=25446519" TargetMode="External"/><Relationship Id="rId229" Type="http://schemas.openxmlformats.org/officeDocument/2006/relationships/hyperlink" Target="http://map.soso.com/?l=25449019" TargetMode="External"/><Relationship Id="rId240" Type="http://schemas.openxmlformats.org/officeDocument/2006/relationships/hyperlink" Target="http://map.soso.com/?l=86479905" TargetMode="External"/><Relationship Id="rId35" Type="http://schemas.openxmlformats.org/officeDocument/2006/relationships/hyperlink" Target="file:///F:\360data\&#37325;&#35201;&#25968;&#25454;\&#26700;&#38754;\&#21516;&#19994;&#29031;&#29255;\&#38271;&#22478;&#22522;&#37329;.png" TargetMode="External"/><Relationship Id="rId77" Type="http://schemas.openxmlformats.org/officeDocument/2006/relationships/hyperlink" Target="file:///F:\360data\&#37325;&#35201;&#25968;&#25454;\&#26700;&#38754;\&#21516;&#19994;&#29031;&#29255;\&#26234;&#24503;&#25237;&#36164;.png" TargetMode="External"/><Relationship Id="rId100" Type="http://schemas.openxmlformats.org/officeDocument/2006/relationships/hyperlink" Target="file:///F:\360data\&#37325;&#35201;&#25968;&#25454;\&#26700;&#38754;\&#21516;&#19994;&#29031;&#29255;\&#33729;&#33521;&#26102;&#20195;.png" TargetMode="External"/><Relationship Id="rId282" Type="http://schemas.openxmlformats.org/officeDocument/2006/relationships/hyperlink" Target="http://map.qq.com/?l=157647492" TargetMode="External"/><Relationship Id="rId338" Type="http://schemas.openxmlformats.org/officeDocument/2006/relationships/hyperlink" Target="http://map.soso.com/?l=25419102" TargetMode="External"/><Relationship Id="rId8" Type="http://schemas.openxmlformats.org/officeDocument/2006/relationships/hyperlink" Target="file:///F:\360data\&#37325;&#35201;&#25968;&#25454;\&#26700;&#38754;\&#21516;&#19994;&#29031;&#29255;\&#19978;&#25237;&#25705;&#26681;.jpg" TargetMode="External"/><Relationship Id="rId142" Type="http://schemas.openxmlformats.org/officeDocument/2006/relationships/hyperlink" Target="http://map.soso.com/?l=25435877" TargetMode="External"/><Relationship Id="rId184" Type="http://schemas.openxmlformats.org/officeDocument/2006/relationships/hyperlink" Target="http://map.soso.com/?l=25448351"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hyperlink" Target="http://map.soso.com/?l=22247318" TargetMode="External"/><Relationship Id="rId3" Type="http://schemas.openxmlformats.org/officeDocument/2006/relationships/hyperlink" Target="http://map.soso.com/?l=22235873" TargetMode="External"/><Relationship Id="rId7" Type="http://schemas.openxmlformats.org/officeDocument/2006/relationships/hyperlink" Target="http://map.soso.com/?l=22246775" TargetMode="External"/><Relationship Id="rId2" Type="http://schemas.openxmlformats.org/officeDocument/2006/relationships/hyperlink" Target="http://map.soso.com/?l=22235756" TargetMode="External"/><Relationship Id="rId1" Type="http://schemas.openxmlformats.org/officeDocument/2006/relationships/hyperlink" Target="http://map.soso.com/?l=22237571" TargetMode="External"/><Relationship Id="rId6" Type="http://schemas.openxmlformats.org/officeDocument/2006/relationships/hyperlink" Target="http://map.soso.com/?l=22238572" TargetMode="External"/><Relationship Id="rId11" Type="http://schemas.openxmlformats.org/officeDocument/2006/relationships/table" Target="../tables/table5.xml"/><Relationship Id="rId5" Type="http://schemas.openxmlformats.org/officeDocument/2006/relationships/hyperlink" Target="http://map.soso.com/?l=22237015" TargetMode="External"/><Relationship Id="rId10" Type="http://schemas.openxmlformats.org/officeDocument/2006/relationships/printerSettings" Target="../printerSettings/printerSettings5.bin"/><Relationship Id="rId4" Type="http://schemas.openxmlformats.org/officeDocument/2006/relationships/hyperlink" Target="http://map.soso.com/?l=22236588" TargetMode="External"/><Relationship Id="rId9" Type="http://schemas.openxmlformats.org/officeDocument/2006/relationships/hyperlink" Target="http://map.soso.com/?l=22276403"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G1735"/>
  <sheetViews>
    <sheetView showGridLines="0" tabSelected="1" topLeftCell="A1686" zoomScaleNormal="100" workbookViewId="0">
      <selection activeCell="J1736" sqref="J1736"/>
    </sheetView>
  </sheetViews>
  <sheetFormatPr defaultColWidth="8.88671875" defaultRowHeight="18" x14ac:dyDescent="0.3"/>
  <cols>
    <col min="1" max="1" width="5.88671875" style="72" customWidth="1"/>
    <col min="2" max="2" width="13.6640625" style="278" customWidth="1"/>
    <col min="3" max="3" width="28.109375" style="72" hidden="1" customWidth="1"/>
    <col min="4" max="4" width="7.6640625" style="107" customWidth="1"/>
    <col min="5" max="5" width="7.33203125" style="107" customWidth="1"/>
    <col min="6" max="6" width="4.6640625" style="108" customWidth="1"/>
    <col min="7" max="7" width="7.5546875" style="108" hidden="1" customWidth="1"/>
    <col min="8" max="8" width="9.44140625" style="109" customWidth="1"/>
    <col min="9" max="9" width="5" style="109" customWidth="1"/>
    <col min="10" max="10" width="4.33203125" style="143" customWidth="1"/>
    <col min="11" max="13" width="2.44140625" style="216" customWidth="1"/>
    <col min="14" max="14" width="10.77734375" style="214" customWidth="1"/>
    <col min="15" max="15" width="6.44140625" style="217" customWidth="1"/>
    <col min="16" max="16" width="7.77734375" style="217" customWidth="1"/>
    <col min="17" max="17" width="4" style="217" customWidth="1"/>
    <col min="18" max="18" width="4.33203125" style="217" customWidth="1"/>
    <col min="19" max="19" width="10" style="26" customWidth="1"/>
    <col min="20" max="20" width="18" style="141" customWidth="1"/>
    <col min="21" max="21" width="25" style="216" customWidth="1"/>
    <col min="22" max="22" width="26.109375" style="227" customWidth="1"/>
    <col min="23" max="23" width="4.44140625" style="235" customWidth="1"/>
    <col min="24" max="25" width="4.44140625" style="216" customWidth="1"/>
    <col min="26" max="26" width="4.44140625" style="247" customWidth="1"/>
    <col min="27" max="27" width="4.44140625" style="230" customWidth="1"/>
    <col min="28" max="28" width="8.21875" style="216" customWidth="1"/>
    <col min="29" max="31" width="4.44140625" style="216" customWidth="1"/>
    <col min="32" max="32" width="43.44140625" style="216" customWidth="1"/>
    <col min="33" max="16384" width="8.88671875" style="47"/>
  </cols>
  <sheetData>
    <row r="1" spans="1:33" s="9" customFormat="1" x14ac:dyDescent="0.3">
      <c r="A1" s="385" t="s">
        <v>1395</v>
      </c>
      <c r="B1" s="386"/>
      <c r="C1" s="389" t="s">
        <v>2173</v>
      </c>
      <c r="D1" s="388"/>
      <c r="E1" s="388"/>
      <c r="F1" s="388"/>
      <c r="G1" s="388"/>
      <c r="H1" s="387" t="s">
        <v>2174</v>
      </c>
      <c r="I1" s="388"/>
      <c r="J1" s="392"/>
      <c r="K1" s="393" t="s">
        <v>1396</v>
      </c>
      <c r="L1" s="394"/>
      <c r="M1" s="394"/>
      <c r="N1" s="394"/>
      <c r="O1" s="394"/>
      <c r="P1" s="394"/>
      <c r="Q1" s="394"/>
      <c r="R1" s="394"/>
      <c r="S1" s="395"/>
      <c r="T1" s="387" t="s">
        <v>1397</v>
      </c>
      <c r="U1" s="388"/>
      <c r="V1" s="388"/>
      <c r="W1" s="389" t="s">
        <v>1398</v>
      </c>
      <c r="X1" s="388"/>
      <c r="Y1" s="388"/>
      <c r="Z1" s="390"/>
      <c r="AA1" s="388"/>
      <c r="AB1" s="388"/>
      <c r="AC1" s="388"/>
      <c r="AD1" s="388"/>
      <c r="AE1" s="388"/>
      <c r="AF1" s="391"/>
      <c r="AG1" s="345" t="s">
        <v>1399</v>
      </c>
    </row>
    <row r="2" spans="1:33" s="33" customFormat="1" ht="16.5" customHeight="1" x14ac:dyDescent="0.3">
      <c r="A2" s="67" t="s">
        <v>1400</v>
      </c>
      <c r="B2" s="276" t="s">
        <v>1401</v>
      </c>
      <c r="C2" s="67" t="s">
        <v>2491</v>
      </c>
      <c r="D2" s="104" t="s">
        <v>7144</v>
      </c>
      <c r="E2" s="105" t="s">
        <v>1402</v>
      </c>
      <c r="F2" s="106" t="s">
        <v>1403</v>
      </c>
      <c r="G2" s="106" t="s">
        <v>2172</v>
      </c>
      <c r="H2" s="110" t="s">
        <v>1404</v>
      </c>
      <c r="I2" s="111" t="s">
        <v>1405</v>
      </c>
      <c r="J2" s="144" t="s">
        <v>1409</v>
      </c>
      <c r="K2" s="210" t="s">
        <v>1406</v>
      </c>
      <c r="L2" s="210" t="s">
        <v>1407</v>
      </c>
      <c r="M2" s="210" t="s">
        <v>1408</v>
      </c>
      <c r="N2" s="211" t="s">
        <v>2512</v>
      </c>
      <c r="O2" s="211" t="s">
        <v>2532</v>
      </c>
      <c r="P2" s="211" t="s">
        <v>1410</v>
      </c>
      <c r="Q2" s="211" t="s">
        <v>2513</v>
      </c>
      <c r="R2" s="210" t="s">
        <v>3083</v>
      </c>
      <c r="S2" s="62" t="s">
        <v>3084</v>
      </c>
      <c r="T2" s="140" t="s">
        <v>1411</v>
      </c>
      <c r="U2" s="211" t="s">
        <v>2455</v>
      </c>
      <c r="V2" s="210" t="s">
        <v>1412</v>
      </c>
      <c r="W2" s="221" t="s">
        <v>1413</v>
      </c>
      <c r="X2" s="222" t="s">
        <v>2308</v>
      </c>
      <c r="Y2" s="222" t="s">
        <v>1414</v>
      </c>
      <c r="Z2" s="243" t="s">
        <v>1415</v>
      </c>
      <c r="AA2" s="210" t="s">
        <v>1416</v>
      </c>
      <c r="AB2" s="210" t="s">
        <v>1417</v>
      </c>
      <c r="AC2" s="210" t="s">
        <v>1418</v>
      </c>
      <c r="AD2" s="223" t="s">
        <v>3344</v>
      </c>
      <c r="AE2" s="210" t="s">
        <v>1419</v>
      </c>
      <c r="AF2" s="224" t="s">
        <v>1420</v>
      </c>
      <c r="AG2" s="348" t="s">
        <v>9084</v>
      </c>
    </row>
    <row r="3" spans="1:33" s="219" customFormat="1" x14ac:dyDescent="0.3">
      <c r="A3" s="212" t="s">
        <v>612</v>
      </c>
      <c r="B3" s="277">
        <v>41282</v>
      </c>
      <c r="C3" s="217" t="e">
        <f>[1]!表1_66[[#This Row],[公司]]&amp;[1]!表1_66[[#This Row],[姓名]]</f>
        <v>#REF!</v>
      </c>
      <c r="D3" s="220" t="s">
        <v>403</v>
      </c>
      <c r="E3" s="220" t="s">
        <v>2324</v>
      </c>
      <c r="F3" s="214" t="s">
        <v>9306</v>
      </c>
      <c r="G3" s="236" t="e">
        <f>HYPERLINK("\同业照片\"&amp;[1]!表1_66[[#This Row],[公司]]&amp;IF([1]!表1_66[[#This Row],[公司]]="","","，"&amp;[1]!表1_66[[#This Row],[姓名]]&amp;".jpg"),"照片")</f>
        <v>#REF!</v>
      </c>
      <c r="H3" s="232" t="s">
        <v>92</v>
      </c>
      <c r="I3" s="214" t="s">
        <v>36</v>
      </c>
      <c r="J3" s="214" t="s">
        <v>45</v>
      </c>
      <c r="K3" s="212">
        <v>1</v>
      </c>
      <c r="L3" s="212">
        <v>1</v>
      </c>
      <c r="M3" s="212">
        <v>1</v>
      </c>
      <c r="N3" s="213" t="s">
        <v>958</v>
      </c>
      <c r="O3" s="214"/>
      <c r="P3" s="213" t="s">
        <v>9307</v>
      </c>
      <c r="Q3" s="215"/>
      <c r="R3" s="215">
        <v>0.13273078390000001</v>
      </c>
      <c r="S3"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3" s="220" t="s">
        <v>404</v>
      </c>
      <c r="U3" s="215">
        <v>18621576589</v>
      </c>
      <c r="V3" s="213" t="s">
        <v>405</v>
      </c>
      <c r="W3" s="225" t="s">
        <v>351</v>
      </c>
      <c r="X3" s="226" t="s">
        <v>9308</v>
      </c>
      <c r="Y3" s="226"/>
      <c r="Z3" s="244" t="s">
        <v>3056</v>
      </c>
      <c r="AA3" s="214"/>
      <c r="AB3" s="214"/>
      <c r="AC3" s="214"/>
      <c r="AD3" s="220">
        <v>13590483658</v>
      </c>
      <c r="AE3" s="226"/>
      <c r="AF3" s="214" t="s">
        <v>2733</v>
      </c>
      <c r="AG3" s="349">
        <v>1</v>
      </c>
    </row>
    <row r="4" spans="1:33" s="219" customFormat="1" x14ac:dyDescent="0.3">
      <c r="A4" s="212" t="s">
        <v>857</v>
      </c>
      <c r="B4" s="277">
        <v>41282</v>
      </c>
      <c r="C4" s="217" t="e">
        <f>[1]!表1_66[[#This Row],[公司]]&amp;[1]!表1_66[[#This Row],[姓名]]</f>
        <v>#REF!</v>
      </c>
      <c r="D4" s="220" t="s">
        <v>377</v>
      </c>
      <c r="E4" s="220" t="s">
        <v>764</v>
      </c>
      <c r="F4" s="214" t="s">
        <v>933</v>
      </c>
      <c r="G4" s="236" t="e">
        <f>HYPERLINK("\同业照片\"&amp;[1]!表1_66[[#This Row],[公司]]&amp;IF([1]!表1_66[[#This Row],[公司]]="","","，"&amp;[1]!表1_66[[#This Row],[姓名]]&amp;".jpg"),"照片")</f>
        <v>#REF!</v>
      </c>
      <c r="H4" s="232" t="s">
        <v>915</v>
      </c>
      <c r="I4" s="214" t="s">
        <v>36</v>
      </c>
      <c r="J4" s="214" t="s">
        <v>45</v>
      </c>
      <c r="K4" s="212">
        <v>1</v>
      </c>
      <c r="L4" s="212">
        <v>1</v>
      </c>
      <c r="M4" s="212">
        <v>1</v>
      </c>
      <c r="N4" s="213" t="s">
        <v>378</v>
      </c>
      <c r="O4" s="214"/>
      <c r="P4" s="213"/>
      <c r="Q4" s="215"/>
      <c r="R4" s="215" t="s">
        <v>392</v>
      </c>
      <c r="S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4" s="220" t="s">
        <v>380</v>
      </c>
      <c r="U4" s="215">
        <v>13795494084</v>
      </c>
      <c r="V4" s="213" t="s">
        <v>379</v>
      </c>
      <c r="W4" s="225" t="s">
        <v>351</v>
      </c>
      <c r="X4" s="226"/>
      <c r="Y4" s="226"/>
      <c r="Z4" s="244" t="s">
        <v>392</v>
      </c>
      <c r="AA4" s="214"/>
      <c r="AB4" s="214"/>
      <c r="AC4" s="214"/>
      <c r="AD4" s="220"/>
      <c r="AE4" s="226"/>
      <c r="AF4" s="214" t="s">
        <v>2228</v>
      </c>
      <c r="AG4" s="349">
        <v>1</v>
      </c>
    </row>
    <row r="5" spans="1:33" s="219" customFormat="1" x14ac:dyDescent="0.3">
      <c r="A5" s="212" t="s">
        <v>612</v>
      </c>
      <c r="B5" s="277">
        <v>41282</v>
      </c>
      <c r="C5" s="217" t="e">
        <f>[1]!表1_66[[#This Row],[公司]]&amp;[1]!表1_66[[#This Row],[姓名]]</f>
        <v>#REF!</v>
      </c>
      <c r="D5" s="220" t="s">
        <v>1836</v>
      </c>
      <c r="E5" s="220" t="s">
        <v>752</v>
      </c>
      <c r="F5" s="214" t="s">
        <v>2249</v>
      </c>
      <c r="G5" s="236" t="e">
        <f>HYPERLINK("\同业照片\"&amp;[1]!表1_66[[#This Row],[公司]]&amp;IF([1]!表1_66[[#This Row],[公司]]="","","，"&amp;[1]!表1_66[[#This Row],[姓名]]&amp;".jpg"),"照片")</f>
        <v>#REF!</v>
      </c>
      <c r="H5" s="232" t="s">
        <v>92</v>
      </c>
      <c r="I5" s="214" t="s">
        <v>36</v>
      </c>
      <c r="J5" s="214" t="s">
        <v>45</v>
      </c>
      <c r="K5" s="212">
        <v>1</v>
      </c>
      <c r="L5" s="212">
        <v>1</v>
      </c>
      <c r="M5" s="212">
        <v>1</v>
      </c>
      <c r="N5" s="213" t="s">
        <v>1436</v>
      </c>
      <c r="O5" s="214"/>
      <c r="P5" s="213" t="s">
        <v>2925</v>
      </c>
      <c r="Q5" s="215"/>
      <c r="R5" s="215" t="s">
        <v>392</v>
      </c>
      <c r="S5"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5" s="220" t="s">
        <v>2202</v>
      </c>
      <c r="U5" s="215">
        <v>13601672753</v>
      </c>
      <c r="V5" s="213" t="s">
        <v>1837</v>
      </c>
      <c r="W5" s="225" t="s">
        <v>9309</v>
      </c>
      <c r="X5" s="226"/>
      <c r="Y5" s="226"/>
      <c r="Z5" s="244" t="s">
        <v>392</v>
      </c>
      <c r="AA5" s="214" t="s">
        <v>9310</v>
      </c>
      <c r="AB5" s="214"/>
      <c r="AC5" s="214"/>
      <c r="AD5" s="220"/>
      <c r="AE5" s="226"/>
      <c r="AF5" s="214" t="s">
        <v>2733</v>
      </c>
      <c r="AG5" s="349">
        <v>1</v>
      </c>
    </row>
    <row r="6" spans="1:33" s="219" customFormat="1" x14ac:dyDescent="0.3">
      <c r="A6" s="212" t="s">
        <v>857</v>
      </c>
      <c r="B6" s="277">
        <v>41283</v>
      </c>
      <c r="C6" s="217" t="e">
        <f>[1]!表1_66[[#This Row],[公司]]&amp;[1]!表1_66[[#This Row],[姓名]]</f>
        <v>#REF!</v>
      </c>
      <c r="D6" s="220" t="s">
        <v>1985</v>
      </c>
      <c r="E6" s="220" t="s">
        <v>9311</v>
      </c>
      <c r="F6" s="214" t="s">
        <v>54</v>
      </c>
      <c r="G6" s="236" t="e">
        <f>HYPERLINK("\同业照片\"&amp;[1]!表1_66[[#This Row],[公司]]&amp;IF([1]!表1_66[[#This Row],[公司]]="","","，"&amp;[1]!表1_66[[#This Row],[姓名]]&amp;".jpg"),"照片")</f>
        <v>#REF!</v>
      </c>
      <c r="H6" s="232" t="s">
        <v>1986</v>
      </c>
      <c r="I6" s="214" t="s">
        <v>36</v>
      </c>
      <c r="J6" s="214" t="s">
        <v>45</v>
      </c>
      <c r="K6" s="212">
        <v>1</v>
      </c>
      <c r="L6" s="212">
        <v>1</v>
      </c>
      <c r="M6" s="212">
        <v>1</v>
      </c>
      <c r="N6" s="213" t="s">
        <v>958</v>
      </c>
      <c r="O6" s="214"/>
      <c r="P6" s="213" t="s">
        <v>2684</v>
      </c>
      <c r="Q6" s="215"/>
      <c r="R6" s="215" t="s">
        <v>392</v>
      </c>
      <c r="S6"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6" s="220" t="s">
        <v>1987</v>
      </c>
      <c r="U6" s="215">
        <v>18621182382</v>
      </c>
      <c r="V6" s="213" t="s">
        <v>1988</v>
      </c>
      <c r="W6" s="225" t="s">
        <v>351</v>
      </c>
      <c r="X6" s="226" t="s">
        <v>83</v>
      </c>
      <c r="Y6" s="226" t="s">
        <v>9312</v>
      </c>
      <c r="Z6" s="244" t="s">
        <v>3668</v>
      </c>
      <c r="AA6" s="214"/>
      <c r="AB6" s="214"/>
      <c r="AC6" s="214"/>
      <c r="AD6" s="220"/>
      <c r="AE6" s="226"/>
      <c r="AF6" s="214" t="s">
        <v>679</v>
      </c>
      <c r="AG6" s="349">
        <v>1</v>
      </c>
    </row>
    <row r="7" spans="1:33" s="219" customFormat="1" x14ac:dyDescent="0.3">
      <c r="A7" s="212" t="s">
        <v>612</v>
      </c>
      <c r="B7" s="277">
        <v>41283</v>
      </c>
      <c r="C7" s="217" t="e">
        <f>[1]!表1_66[[#This Row],[公司]]&amp;[1]!表1_66[[#This Row],[姓名]]</f>
        <v>#REF!</v>
      </c>
      <c r="D7" s="220" t="s">
        <v>1937</v>
      </c>
      <c r="E7" s="220" t="s">
        <v>1938</v>
      </c>
      <c r="F7" s="214" t="s">
        <v>2246</v>
      </c>
      <c r="G7" s="236" t="e">
        <f>HYPERLINK("\同业照片\"&amp;[1]!表1_66[[#This Row],[公司]]&amp;IF([1]!表1_66[[#This Row],[公司]]="","","，"&amp;[1]!表1_66[[#This Row],[姓名]]&amp;".jpg"),"照片")</f>
        <v>#REF!</v>
      </c>
      <c r="H7" s="232" t="s">
        <v>925</v>
      </c>
      <c r="I7" s="214" t="s">
        <v>36</v>
      </c>
      <c r="J7" s="214" t="s">
        <v>45</v>
      </c>
      <c r="K7" s="212">
        <v>1</v>
      </c>
      <c r="L7" s="212">
        <v>1</v>
      </c>
      <c r="M7" s="212">
        <v>1</v>
      </c>
      <c r="N7" s="213" t="s">
        <v>958</v>
      </c>
      <c r="O7" s="214"/>
      <c r="P7" s="213" t="s">
        <v>9313</v>
      </c>
      <c r="Q7" s="215"/>
      <c r="R7" s="215">
        <v>77.131944142800009</v>
      </c>
      <c r="S7"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7" s="220" t="s">
        <v>1939</v>
      </c>
      <c r="U7" s="215">
        <v>13816268515</v>
      </c>
      <c r="V7" s="213" t="s">
        <v>1940</v>
      </c>
      <c r="W7" s="225" t="s">
        <v>351</v>
      </c>
      <c r="X7" s="226"/>
      <c r="Y7" s="226"/>
      <c r="Z7" s="244" t="s">
        <v>3046</v>
      </c>
      <c r="AA7" s="214"/>
      <c r="AB7" s="214"/>
      <c r="AC7" s="214" t="s">
        <v>392</v>
      </c>
      <c r="AD7" s="220" t="s">
        <v>392</v>
      </c>
      <c r="AE7" s="226"/>
      <c r="AF7" s="214" t="s">
        <v>2732</v>
      </c>
      <c r="AG7" s="349">
        <v>1</v>
      </c>
    </row>
    <row r="8" spans="1:33" s="219" customFormat="1" x14ac:dyDescent="0.3">
      <c r="A8" s="212" t="s">
        <v>612</v>
      </c>
      <c r="B8" s="277">
        <v>41283</v>
      </c>
      <c r="C8" s="217" t="e">
        <f>[1]!表1_66[[#This Row],[公司]]&amp;[1]!表1_66[[#This Row],[姓名]]</f>
        <v>#REF!</v>
      </c>
      <c r="D8" s="220" t="s">
        <v>296</v>
      </c>
      <c r="E8" s="220" t="s">
        <v>9314</v>
      </c>
      <c r="F8" s="214" t="s">
        <v>2276</v>
      </c>
      <c r="G8" s="236" t="e">
        <f>HYPERLINK("\同业照片\"&amp;[1]!表1_66[[#This Row],[公司]]&amp;IF([1]!表1_66[[#This Row],[公司]]="","","，"&amp;[1]!表1_66[[#This Row],[姓名]]&amp;".jpg"),"照片")</f>
        <v>#REF!</v>
      </c>
      <c r="H8" s="232" t="s">
        <v>110</v>
      </c>
      <c r="I8" s="214" t="s">
        <v>36</v>
      </c>
      <c r="J8" s="214" t="s">
        <v>3004</v>
      </c>
      <c r="K8" s="212">
        <v>1</v>
      </c>
      <c r="L8" s="212">
        <v>1</v>
      </c>
      <c r="M8" s="212">
        <v>1</v>
      </c>
      <c r="N8" s="213" t="s">
        <v>629</v>
      </c>
      <c r="O8" s="214"/>
      <c r="P8" s="213" t="s">
        <v>944</v>
      </c>
      <c r="Q8" s="215" t="s">
        <v>297</v>
      </c>
      <c r="R8" s="215" t="s">
        <v>392</v>
      </c>
      <c r="S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8" s="220" t="s">
        <v>298</v>
      </c>
      <c r="U8" s="215">
        <v>18616783300</v>
      </c>
      <c r="V8" s="213" t="s">
        <v>9315</v>
      </c>
      <c r="W8" s="225" t="s">
        <v>351</v>
      </c>
      <c r="X8" s="226"/>
      <c r="Y8" s="226"/>
      <c r="Z8" s="244" t="s">
        <v>392</v>
      </c>
      <c r="AA8" s="214"/>
      <c r="AB8" s="214"/>
      <c r="AC8" s="214" t="s">
        <v>392</v>
      </c>
      <c r="AD8" s="220" t="s">
        <v>392</v>
      </c>
      <c r="AE8" s="226"/>
      <c r="AF8" s="214" t="s">
        <v>685</v>
      </c>
      <c r="AG8" s="349">
        <v>1</v>
      </c>
    </row>
    <row r="9" spans="1:33" s="219" customFormat="1" x14ac:dyDescent="0.3">
      <c r="A9" s="212" t="s">
        <v>857</v>
      </c>
      <c r="B9" s="277">
        <v>41283</v>
      </c>
      <c r="C9" s="217" t="e">
        <f>[1]!表1_66[[#This Row],[公司]]&amp;[1]!表1_66[[#This Row],[姓名]]</f>
        <v>#REF!</v>
      </c>
      <c r="D9" s="220" t="s">
        <v>2648</v>
      </c>
      <c r="E9" s="220" t="s">
        <v>2648</v>
      </c>
      <c r="F9" s="214" t="s">
        <v>2249</v>
      </c>
      <c r="G9" s="236" t="e">
        <f>HYPERLINK("\同业照片\"&amp;[1]!表1_66[[#This Row],[公司]]&amp;IF([1]!表1_66[[#This Row],[公司]]="","","，"&amp;[1]!表1_66[[#This Row],[姓名]]&amp;".jpg"),"照片")</f>
        <v>#REF!</v>
      </c>
      <c r="H9" s="232" t="s">
        <v>1986</v>
      </c>
      <c r="I9" s="214" t="s">
        <v>36</v>
      </c>
      <c r="J9" s="214" t="s">
        <v>45</v>
      </c>
      <c r="K9" s="212">
        <v>1</v>
      </c>
      <c r="L9" s="212">
        <v>1</v>
      </c>
      <c r="M9" s="212">
        <v>1</v>
      </c>
      <c r="N9" s="213" t="s">
        <v>958</v>
      </c>
      <c r="O9" s="214"/>
      <c r="P9" s="213" t="s">
        <v>2254</v>
      </c>
      <c r="Q9" s="215"/>
      <c r="R9" s="215" t="s">
        <v>392</v>
      </c>
      <c r="S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9" s="220"/>
      <c r="U9" s="215"/>
      <c r="V9" s="213"/>
      <c r="W9" s="225"/>
      <c r="X9" s="226"/>
      <c r="Y9" s="226"/>
      <c r="Z9" s="244" t="s">
        <v>392</v>
      </c>
      <c r="AA9" s="214"/>
      <c r="AB9" s="214"/>
      <c r="AC9" s="214"/>
      <c r="AD9" s="220"/>
      <c r="AE9" s="226"/>
      <c r="AF9" s="214" t="s">
        <v>679</v>
      </c>
      <c r="AG9" s="349">
        <v>1</v>
      </c>
    </row>
    <row r="10" spans="1:33" s="219" customFormat="1" x14ac:dyDescent="0.3">
      <c r="A10" s="212" t="s">
        <v>936</v>
      </c>
      <c r="B10" s="277">
        <v>41284</v>
      </c>
      <c r="C10" s="217" t="e">
        <f>[1]!表1_66[[#This Row],[公司]]&amp;[1]!表1_66[[#This Row],[姓名]]</f>
        <v>#REF!</v>
      </c>
      <c r="D10" s="220" t="s">
        <v>794</v>
      </c>
      <c r="E10" s="220" t="s">
        <v>794</v>
      </c>
      <c r="F10" s="214" t="s">
        <v>54</v>
      </c>
      <c r="G10" s="236" t="e">
        <f>HYPERLINK("\同业照片\"&amp;[1]!表1_66[[#This Row],[公司]]&amp;IF([1]!表1_66[[#This Row],[公司]]="","","，"&amp;[1]!表1_66[[#This Row],[姓名]]&amp;".jpg"),"照片")</f>
        <v>#REF!</v>
      </c>
      <c r="H10" s="232"/>
      <c r="I10" s="214" t="s">
        <v>9</v>
      </c>
      <c r="J10" s="214" t="s">
        <v>45</v>
      </c>
      <c r="K10" s="212">
        <v>1</v>
      </c>
      <c r="L10" s="212">
        <v>1</v>
      </c>
      <c r="M10" s="212">
        <v>1</v>
      </c>
      <c r="N10" s="213"/>
      <c r="O10" s="214"/>
      <c r="P10" s="213"/>
      <c r="Q10" s="215"/>
      <c r="R10" s="215" t="s">
        <v>392</v>
      </c>
      <c r="S1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0" s="220"/>
      <c r="U10" s="215">
        <v>15802156289</v>
      </c>
      <c r="V10" s="213"/>
      <c r="W10" s="225" t="s">
        <v>351</v>
      </c>
      <c r="X10" s="226" t="s">
        <v>287</v>
      </c>
      <c r="Y10" s="226" t="s">
        <v>1956</v>
      </c>
      <c r="Z10" s="244" t="s">
        <v>392</v>
      </c>
      <c r="AA10" s="214"/>
      <c r="AB10" s="214"/>
      <c r="AC10" s="214" t="s">
        <v>1953</v>
      </c>
      <c r="AD10" s="220"/>
      <c r="AE10" s="226" t="s">
        <v>1957</v>
      </c>
      <c r="AF10" s="214" t="s">
        <v>1954</v>
      </c>
      <c r="AG10" s="349">
        <v>1</v>
      </c>
    </row>
    <row r="11" spans="1:33" s="219" customFormat="1" x14ac:dyDescent="0.3">
      <c r="A11" s="212" t="s">
        <v>857</v>
      </c>
      <c r="B11" s="277">
        <v>41284</v>
      </c>
      <c r="C11" s="217" t="e">
        <f>[1]!表1_66[[#This Row],[公司]]&amp;[1]!表1_66[[#This Row],[姓名]]</f>
        <v>#REF!</v>
      </c>
      <c r="D11" s="220" t="s">
        <v>9316</v>
      </c>
      <c r="E11" s="220" t="s">
        <v>9317</v>
      </c>
      <c r="F11" s="214" t="s">
        <v>2249</v>
      </c>
      <c r="G11" s="236" t="e">
        <f>HYPERLINK("\同业照片\"&amp;[1]!表1_66[[#This Row],[公司]]&amp;IF([1]!表1_66[[#This Row],[公司]]="","","，"&amp;[1]!表1_66[[#This Row],[姓名]]&amp;".jpg"),"照片")</f>
        <v>#REF!</v>
      </c>
      <c r="H11" s="232" t="s">
        <v>2652</v>
      </c>
      <c r="I11" s="214" t="s">
        <v>339</v>
      </c>
      <c r="J11" s="214" t="s">
        <v>1</v>
      </c>
      <c r="K11" s="212">
        <v>1</v>
      </c>
      <c r="L11" s="212">
        <v>1</v>
      </c>
      <c r="M11" s="212">
        <v>1</v>
      </c>
      <c r="N11" s="213" t="s">
        <v>9318</v>
      </c>
      <c r="O11" s="214"/>
      <c r="P11" s="213" t="s">
        <v>2537</v>
      </c>
      <c r="Q11" s="215"/>
      <c r="R11" s="215" t="s">
        <v>392</v>
      </c>
      <c r="S1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1" s="220" t="s">
        <v>9319</v>
      </c>
      <c r="U11" s="215">
        <v>13818034098</v>
      </c>
      <c r="V11" s="213" t="s">
        <v>9320</v>
      </c>
      <c r="W11" s="225" t="s">
        <v>9321</v>
      </c>
      <c r="X11" s="226"/>
      <c r="Y11" s="226"/>
      <c r="Z11" s="244" t="s">
        <v>392</v>
      </c>
      <c r="AA11" s="214"/>
      <c r="AB11" s="214"/>
      <c r="AC11" s="214"/>
      <c r="AD11" s="220"/>
      <c r="AE11" s="226"/>
      <c r="AF11" s="214" t="s">
        <v>9322</v>
      </c>
      <c r="AG11" s="349">
        <v>1</v>
      </c>
    </row>
    <row r="12" spans="1:33" s="219" customFormat="1" x14ac:dyDescent="0.3">
      <c r="A12" s="212" t="s">
        <v>857</v>
      </c>
      <c r="B12" s="277">
        <v>41284</v>
      </c>
      <c r="C12" s="217" t="e">
        <f>[1]!表1_66[[#This Row],[公司]]&amp;[1]!表1_66[[#This Row],[姓名]]</f>
        <v>#REF!</v>
      </c>
      <c r="D12" s="220" t="s">
        <v>9323</v>
      </c>
      <c r="E12" s="220" t="s">
        <v>2651</v>
      </c>
      <c r="F12" s="214" t="s">
        <v>2249</v>
      </c>
      <c r="G12" s="236" t="e">
        <f>HYPERLINK("\同业照片\"&amp;[1]!表1_66[[#This Row],[公司]]&amp;IF([1]!表1_66[[#This Row],[公司]]="","","，"&amp;[1]!表1_66[[#This Row],[姓名]]&amp;".jpg"),"照片")</f>
        <v>#REF!</v>
      </c>
      <c r="H12" s="232" t="s">
        <v>2652</v>
      </c>
      <c r="I12" s="214" t="s">
        <v>9324</v>
      </c>
      <c r="J12" s="214" t="s">
        <v>1</v>
      </c>
      <c r="K12" s="212">
        <v>1</v>
      </c>
      <c r="L12" s="212">
        <v>1</v>
      </c>
      <c r="M12" s="212">
        <v>1</v>
      </c>
      <c r="N12" s="213" t="s">
        <v>9318</v>
      </c>
      <c r="O12" s="214"/>
      <c r="P12" s="213" t="s">
        <v>2537</v>
      </c>
      <c r="Q12" s="215"/>
      <c r="R12" s="215" t="s">
        <v>392</v>
      </c>
      <c r="S1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2" s="220" t="s">
        <v>9325</v>
      </c>
      <c r="U12" s="215">
        <v>15921083078</v>
      </c>
      <c r="V12" s="213" t="s">
        <v>9326</v>
      </c>
      <c r="W12" s="225" t="s">
        <v>9321</v>
      </c>
      <c r="X12" s="226"/>
      <c r="Y12" s="226"/>
      <c r="Z12" s="244" t="s">
        <v>392</v>
      </c>
      <c r="AA12" s="214"/>
      <c r="AB12" s="214"/>
      <c r="AC12" s="214"/>
      <c r="AD12" s="220"/>
      <c r="AE12" s="226"/>
      <c r="AF12" s="214" t="s">
        <v>9327</v>
      </c>
      <c r="AG12" s="349">
        <v>1</v>
      </c>
    </row>
    <row r="13" spans="1:33" s="219" customFormat="1" x14ac:dyDescent="0.3">
      <c r="A13" s="212" t="s">
        <v>9328</v>
      </c>
      <c r="B13" s="277">
        <v>41284</v>
      </c>
      <c r="C13" s="217" t="e">
        <f>[1]!表1_66[[#This Row],[公司]]&amp;[1]!表1_66[[#This Row],[姓名]]</f>
        <v>#REF!</v>
      </c>
      <c r="D13" s="220" t="s">
        <v>9329</v>
      </c>
      <c r="E13" s="220" t="s">
        <v>9331</v>
      </c>
      <c r="F13" s="214" t="s">
        <v>9332</v>
      </c>
      <c r="G13" s="236" t="e">
        <f>HYPERLINK("\同业照片\"&amp;[1]!表1_66[[#This Row],[公司]]&amp;IF([1]!表1_66[[#This Row],[公司]]="","","，"&amp;[1]!表1_66[[#This Row],[姓名]]&amp;".jpg"),"照片")</f>
        <v>#REF!</v>
      </c>
      <c r="H13" s="232" t="s">
        <v>9333</v>
      </c>
      <c r="I13" s="214" t="s">
        <v>9324</v>
      </c>
      <c r="J13" s="214" t="s">
        <v>9334</v>
      </c>
      <c r="K13" s="212">
        <v>1</v>
      </c>
      <c r="L13" s="212">
        <v>1</v>
      </c>
      <c r="M13" s="212">
        <v>1</v>
      </c>
      <c r="N13" s="213" t="s">
        <v>9336</v>
      </c>
      <c r="O13" s="214" t="s">
        <v>9337</v>
      </c>
      <c r="P13" s="213" t="s">
        <v>9338</v>
      </c>
      <c r="Q13" s="215"/>
      <c r="R13" s="215" t="s">
        <v>392</v>
      </c>
      <c r="S13"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3" s="220" t="s">
        <v>9339</v>
      </c>
      <c r="U13" s="215"/>
      <c r="V13" s="213"/>
      <c r="W13" s="225" t="s">
        <v>9321</v>
      </c>
      <c r="X13" s="226"/>
      <c r="Y13" s="226"/>
      <c r="Z13" s="244" t="s">
        <v>392</v>
      </c>
      <c r="AA13" s="214"/>
      <c r="AB13" s="214"/>
      <c r="AC13" s="214"/>
      <c r="AD13" s="220"/>
      <c r="AE13" s="226"/>
      <c r="AF13" s="214" t="s">
        <v>9327</v>
      </c>
      <c r="AG13" s="349">
        <v>1</v>
      </c>
    </row>
    <row r="14" spans="1:33" s="219" customFormat="1" x14ac:dyDescent="0.3">
      <c r="A14" s="212" t="s">
        <v>9340</v>
      </c>
      <c r="B14" s="277">
        <v>41284</v>
      </c>
      <c r="C14" s="217" t="e">
        <f>[1]!表1_66[[#This Row],[公司]]&amp;[1]!表1_66[[#This Row],[姓名]]</f>
        <v>#REF!</v>
      </c>
      <c r="D14" s="220" t="s">
        <v>9341</v>
      </c>
      <c r="E14" s="220" t="s">
        <v>9342</v>
      </c>
      <c r="F14" s="214" t="s">
        <v>9332</v>
      </c>
      <c r="G14" s="236" t="e">
        <f>HYPERLINK("\同业照片\"&amp;[1]!表1_66[[#This Row],[公司]]&amp;IF([1]!表1_66[[#This Row],[公司]]="","","，"&amp;[1]!表1_66[[#This Row],[姓名]]&amp;".jpg"),"照片")</f>
        <v>#REF!</v>
      </c>
      <c r="H14" s="232" t="s">
        <v>9333</v>
      </c>
      <c r="I14" s="214" t="s">
        <v>9324</v>
      </c>
      <c r="J14" s="214" t="s">
        <v>9334</v>
      </c>
      <c r="K14" s="212">
        <v>1</v>
      </c>
      <c r="L14" s="212">
        <v>1</v>
      </c>
      <c r="M14" s="212">
        <v>1</v>
      </c>
      <c r="N14" s="213" t="s">
        <v>9343</v>
      </c>
      <c r="O14" s="214"/>
      <c r="P14" s="213" t="s">
        <v>9344</v>
      </c>
      <c r="Q14" s="215"/>
      <c r="R14" s="215" t="s">
        <v>392</v>
      </c>
      <c r="S1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4" s="220" t="s">
        <v>9345</v>
      </c>
      <c r="U14" s="215">
        <v>18606252388</v>
      </c>
      <c r="V14" s="213" t="s">
        <v>2654</v>
      </c>
      <c r="W14" s="225" t="s">
        <v>9346</v>
      </c>
      <c r="X14" s="226"/>
      <c r="Y14" s="226"/>
      <c r="Z14" s="244" t="s">
        <v>392</v>
      </c>
      <c r="AA14" s="214"/>
      <c r="AB14" s="214"/>
      <c r="AC14" s="214"/>
      <c r="AD14" s="220"/>
      <c r="AE14" s="226"/>
      <c r="AF14" s="214" t="s">
        <v>9322</v>
      </c>
      <c r="AG14" s="349">
        <v>1</v>
      </c>
    </row>
    <row r="15" spans="1:33" s="219" customFormat="1" x14ac:dyDescent="0.3">
      <c r="A15" s="212" t="s">
        <v>9347</v>
      </c>
      <c r="B15" s="277">
        <v>41284</v>
      </c>
      <c r="C15" s="217" t="e">
        <f>[1]!表1_66[[#This Row],[公司]]&amp;[1]!表1_66[[#This Row],[姓名]]</f>
        <v>#REF!</v>
      </c>
      <c r="D15" s="220" t="s">
        <v>9348</v>
      </c>
      <c r="E15" s="220" t="s">
        <v>9350</v>
      </c>
      <c r="F15" s="214" t="s">
        <v>9351</v>
      </c>
      <c r="G15" s="236" t="e">
        <f>HYPERLINK("\同业照片\"&amp;[1]!表1_66[[#This Row],[公司]]&amp;IF([1]!表1_66[[#This Row],[公司]]="","","，"&amp;[1]!表1_66[[#This Row],[姓名]]&amp;".jpg"),"照片")</f>
        <v>#REF!</v>
      </c>
      <c r="H15" s="232" t="s">
        <v>9352</v>
      </c>
      <c r="I15" s="214" t="s">
        <v>9353</v>
      </c>
      <c r="J15" s="214" t="s">
        <v>9354</v>
      </c>
      <c r="K15" s="212">
        <v>1</v>
      </c>
      <c r="L15" s="212">
        <v>1</v>
      </c>
      <c r="M15" s="212">
        <v>1</v>
      </c>
      <c r="N15" s="213" t="s">
        <v>9355</v>
      </c>
      <c r="O15" s="214"/>
      <c r="P15" s="213" t="s">
        <v>8356</v>
      </c>
      <c r="Q15" s="215"/>
      <c r="R15" s="215" t="s">
        <v>392</v>
      </c>
      <c r="S15"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5" s="220" t="s">
        <v>9356</v>
      </c>
      <c r="U15" s="215">
        <v>18721521282</v>
      </c>
      <c r="V15" s="213" t="s">
        <v>9357</v>
      </c>
      <c r="W15" s="225" t="s">
        <v>351</v>
      </c>
      <c r="X15" s="226"/>
      <c r="Y15" s="226"/>
      <c r="Z15" s="244" t="s">
        <v>392</v>
      </c>
      <c r="AA15" s="214"/>
      <c r="AB15" s="214"/>
      <c r="AC15" s="214"/>
      <c r="AD15" s="220"/>
      <c r="AE15" s="226"/>
      <c r="AF15" s="214" t="s">
        <v>9322</v>
      </c>
      <c r="AG15" s="349">
        <v>1</v>
      </c>
    </row>
    <row r="16" spans="1:33" s="219" customFormat="1" x14ac:dyDescent="0.3">
      <c r="A16" s="212" t="s">
        <v>857</v>
      </c>
      <c r="B16" s="277">
        <v>41284</v>
      </c>
      <c r="C16" s="217" t="e">
        <f>[1]!表1_66[[#This Row],[公司]]&amp;[1]!表1_66[[#This Row],[姓名]]</f>
        <v>#REF!</v>
      </c>
      <c r="D16" s="220" t="s">
        <v>9358</v>
      </c>
      <c r="E16" s="220" t="s">
        <v>4168</v>
      </c>
      <c r="F16" s="214" t="s">
        <v>2249</v>
      </c>
      <c r="G16" s="236" t="e">
        <f>HYPERLINK("\同业照片\"&amp;[1]!表1_66[[#This Row],[公司]]&amp;IF([1]!表1_66[[#This Row],[公司]]="","","，"&amp;[1]!表1_66[[#This Row],[姓名]]&amp;".jpg"),"照片")</f>
        <v>#REF!</v>
      </c>
      <c r="H16" s="232" t="s">
        <v>2652</v>
      </c>
      <c r="I16" s="214" t="s">
        <v>339</v>
      </c>
      <c r="J16" s="214" t="s">
        <v>1</v>
      </c>
      <c r="K16" s="212">
        <v>1</v>
      </c>
      <c r="L16" s="212">
        <v>1</v>
      </c>
      <c r="M16" s="212">
        <v>1</v>
      </c>
      <c r="N16" s="213" t="s">
        <v>9335</v>
      </c>
      <c r="O16" s="214" t="s">
        <v>958</v>
      </c>
      <c r="P16" s="213" t="s">
        <v>3163</v>
      </c>
      <c r="Q16" s="215"/>
      <c r="R16" s="215" t="s">
        <v>392</v>
      </c>
      <c r="S16"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6" s="220" t="s">
        <v>2655</v>
      </c>
      <c r="U16" s="215"/>
      <c r="V16" s="213"/>
      <c r="W16" s="225" t="s">
        <v>351</v>
      </c>
      <c r="X16" s="226"/>
      <c r="Y16" s="226"/>
      <c r="Z16" s="244" t="s">
        <v>392</v>
      </c>
      <c r="AA16" s="214"/>
      <c r="AB16" s="214"/>
      <c r="AC16" s="214"/>
      <c r="AD16" s="220"/>
      <c r="AE16" s="226"/>
      <c r="AF16" s="214" t="s">
        <v>9322</v>
      </c>
      <c r="AG16" s="349">
        <v>1</v>
      </c>
    </row>
    <row r="17" spans="1:33" s="219" customFormat="1" x14ac:dyDescent="0.3">
      <c r="A17" s="212" t="s">
        <v>857</v>
      </c>
      <c r="B17" s="277">
        <v>41285</v>
      </c>
      <c r="C17" s="217" t="e">
        <f>[1]!表1_66[[#This Row],[公司]]&amp;[1]!表1_66[[#This Row],[姓名]]</f>
        <v>#REF!</v>
      </c>
      <c r="D17" s="220" t="s">
        <v>9359</v>
      </c>
      <c r="E17" s="220" t="s">
        <v>9360</v>
      </c>
      <c r="F17" s="214" t="s">
        <v>2249</v>
      </c>
      <c r="G17" s="236" t="e">
        <f>HYPERLINK("\同业照片\"&amp;[1]!表1_66[[#This Row],[公司]]&amp;IF([1]!表1_66[[#This Row],[公司]]="","","，"&amp;[1]!表1_66[[#This Row],[姓名]]&amp;".jpg"),"照片")</f>
        <v>#REF!</v>
      </c>
      <c r="H17" s="232" t="s">
        <v>89</v>
      </c>
      <c r="I17" s="214" t="s">
        <v>36</v>
      </c>
      <c r="J17" s="214" t="s">
        <v>45</v>
      </c>
      <c r="K17" s="212">
        <v>1</v>
      </c>
      <c r="L17" s="212">
        <v>1</v>
      </c>
      <c r="M17" s="212">
        <v>1</v>
      </c>
      <c r="N17" s="213" t="s">
        <v>1234</v>
      </c>
      <c r="O17" s="214"/>
      <c r="P17" s="213" t="s">
        <v>2254</v>
      </c>
      <c r="Q17" s="215"/>
      <c r="R17" s="215" t="s">
        <v>392</v>
      </c>
      <c r="S17"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7" s="220" t="s">
        <v>9361</v>
      </c>
      <c r="U17" s="215">
        <v>13816174102</v>
      </c>
      <c r="V17" s="213"/>
      <c r="W17" s="225"/>
      <c r="X17" s="226"/>
      <c r="Y17" s="226"/>
      <c r="Z17" s="244" t="s">
        <v>392</v>
      </c>
      <c r="AA17" s="214"/>
      <c r="AB17" s="214"/>
      <c r="AC17" s="214"/>
      <c r="AD17" s="220"/>
      <c r="AE17" s="226"/>
      <c r="AF17" s="214" t="s">
        <v>674</v>
      </c>
      <c r="AG17" s="349">
        <v>1</v>
      </c>
    </row>
    <row r="18" spans="1:33" s="219" customFormat="1" x14ac:dyDescent="0.3">
      <c r="A18" s="212" t="s">
        <v>612</v>
      </c>
      <c r="B18" s="277">
        <v>41285</v>
      </c>
      <c r="C18" s="217" t="e">
        <f>[1]!表1_66[[#This Row],[公司]]&amp;[1]!表1_66[[#This Row],[姓名]]</f>
        <v>#REF!</v>
      </c>
      <c r="D18" s="220" t="s">
        <v>254</v>
      </c>
      <c r="E18" s="220" t="s">
        <v>254</v>
      </c>
      <c r="F18" s="214" t="s">
        <v>2276</v>
      </c>
      <c r="G18" s="236" t="e">
        <f>HYPERLINK("\同业照片\"&amp;[1]!表1_66[[#This Row],[公司]]&amp;IF([1]!表1_66[[#This Row],[公司]]="","","，"&amp;[1]!表1_66[[#This Row],[姓名]]&amp;".jpg"),"照片")</f>
        <v>#REF!</v>
      </c>
      <c r="H18" s="232" t="s">
        <v>920</v>
      </c>
      <c r="I18" s="214" t="s">
        <v>36</v>
      </c>
      <c r="J18" s="214" t="s">
        <v>45</v>
      </c>
      <c r="K18" s="212">
        <v>1</v>
      </c>
      <c r="L18" s="212"/>
      <c r="M18" s="212">
        <v>1</v>
      </c>
      <c r="N18" s="213" t="s">
        <v>1437</v>
      </c>
      <c r="O18" s="214"/>
      <c r="P18" s="213"/>
      <c r="Q18" s="215" t="s">
        <v>9362</v>
      </c>
      <c r="R18" s="215" t="s">
        <v>392</v>
      </c>
      <c r="S1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8" s="220" t="s">
        <v>1863</v>
      </c>
      <c r="U18" s="215">
        <v>13701954731</v>
      </c>
      <c r="V18" s="213"/>
      <c r="W18" s="225" t="s">
        <v>351</v>
      </c>
      <c r="X18" s="226"/>
      <c r="Y18" s="226"/>
      <c r="Z18" s="244" t="s">
        <v>392</v>
      </c>
      <c r="AA18" s="214"/>
      <c r="AB18" s="214"/>
      <c r="AC18" s="214"/>
      <c r="AD18" s="220"/>
      <c r="AE18" s="226"/>
      <c r="AF18" s="214" t="s">
        <v>9363</v>
      </c>
      <c r="AG18" s="349">
        <v>1</v>
      </c>
    </row>
    <row r="19" spans="1:33" s="219" customFormat="1" x14ac:dyDescent="0.3">
      <c r="A19" s="212" t="s">
        <v>857</v>
      </c>
      <c r="B19" s="277">
        <v>41287</v>
      </c>
      <c r="C19" s="217" t="e">
        <f>[1]!表1_66[[#This Row],[公司]]&amp;[1]!表1_66[[#This Row],[姓名]]</f>
        <v>#REF!</v>
      </c>
      <c r="D19" s="220" t="s">
        <v>9364</v>
      </c>
      <c r="E19" s="220" t="s">
        <v>2673</v>
      </c>
      <c r="F19" s="214" t="s">
        <v>2276</v>
      </c>
      <c r="G19" s="236" t="e">
        <f>HYPERLINK("\同业照片\"&amp;[1]!表1_66[[#This Row],[公司]]&amp;IF([1]!表1_66[[#This Row],[公司]]="","","，"&amp;[1]!表1_66[[#This Row],[姓名]]&amp;".jpg"),"照片")</f>
        <v>#REF!</v>
      </c>
      <c r="H19" s="232" t="s">
        <v>2682</v>
      </c>
      <c r="I19" s="214" t="s">
        <v>339</v>
      </c>
      <c r="J19" s="214" t="s">
        <v>11</v>
      </c>
      <c r="K19" s="212">
        <v>1</v>
      </c>
      <c r="L19" s="212"/>
      <c r="M19" s="212">
        <v>1</v>
      </c>
      <c r="N19" s="213" t="s">
        <v>1173</v>
      </c>
      <c r="O19" s="214"/>
      <c r="P19" s="213" t="s">
        <v>2254</v>
      </c>
      <c r="Q19" s="215" t="s">
        <v>9365</v>
      </c>
      <c r="R19" s="215" t="s">
        <v>392</v>
      </c>
      <c r="S1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9" s="220" t="s">
        <v>9366</v>
      </c>
      <c r="U19" s="215">
        <v>13611251052</v>
      </c>
      <c r="V19" s="213" t="s">
        <v>9367</v>
      </c>
      <c r="W19" s="225" t="s">
        <v>351</v>
      </c>
      <c r="X19" s="226"/>
      <c r="Y19" s="226"/>
      <c r="Z19" s="244" t="s">
        <v>392</v>
      </c>
      <c r="AA19" s="214"/>
      <c r="AB19" s="214"/>
      <c r="AC19" s="214"/>
      <c r="AD19" s="220"/>
      <c r="AE19" s="226"/>
      <c r="AF19" s="214" t="s">
        <v>9368</v>
      </c>
      <c r="AG19" s="349">
        <v>1</v>
      </c>
    </row>
    <row r="20" spans="1:33" s="219" customFormat="1" x14ac:dyDescent="0.3">
      <c r="A20" s="212" t="s">
        <v>857</v>
      </c>
      <c r="B20" s="277">
        <v>41287</v>
      </c>
      <c r="C20" s="217" t="e">
        <f>[1]!表1_66[[#This Row],[公司]]&amp;[1]!表1_66[[#This Row],[姓名]]</f>
        <v>#REF!</v>
      </c>
      <c r="D20" s="220" t="s">
        <v>3534</v>
      </c>
      <c r="E20" s="220" t="s">
        <v>3544</v>
      </c>
      <c r="F20" s="214"/>
      <c r="G20" s="236" t="e">
        <f>HYPERLINK("\同业照片\"&amp;[1]!表1_66[[#This Row],[公司]]&amp;IF([1]!表1_66[[#This Row],[公司]]="","","，"&amp;[1]!表1_66[[#This Row],[姓名]]&amp;".jpg"),"照片")</f>
        <v>#REF!</v>
      </c>
      <c r="H20" s="232" t="s">
        <v>2682</v>
      </c>
      <c r="I20" s="214" t="s">
        <v>339</v>
      </c>
      <c r="J20" s="214" t="s">
        <v>11</v>
      </c>
      <c r="K20" s="212">
        <v>1</v>
      </c>
      <c r="L20" s="212"/>
      <c r="M20" s="212">
        <v>1</v>
      </c>
      <c r="N20" s="213" t="s">
        <v>1173</v>
      </c>
      <c r="O20" s="214"/>
      <c r="P20" s="213" t="s">
        <v>297</v>
      </c>
      <c r="Q20" s="215" t="s">
        <v>3546</v>
      </c>
      <c r="R20" s="215"/>
      <c r="S2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20" s="220" t="s">
        <v>3555</v>
      </c>
      <c r="U20" s="215">
        <v>13911406190</v>
      </c>
      <c r="V20" s="213" t="s">
        <v>3567</v>
      </c>
      <c r="W20" s="225"/>
      <c r="X20" s="226"/>
      <c r="Y20" s="226"/>
      <c r="Z20" s="244"/>
      <c r="AA20" s="214"/>
      <c r="AB20" s="214"/>
      <c r="AC20" s="214"/>
      <c r="AD20" s="220"/>
      <c r="AE20" s="226"/>
      <c r="AF20" s="214" t="s">
        <v>9368</v>
      </c>
      <c r="AG20" s="349">
        <v>1</v>
      </c>
    </row>
    <row r="21" spans="1:33" s="219" customFormat="1" x14ac:dyDescent="0.3">
      <c r="A21" s="212" t="s">
        <v>857</v>
      </c>
      <c r="B21" s="277">
        <v>41287</v>
      </c>
      <c r="C21" s="217" t="e">
        <f>[1]!表1_66[[#This Row],[公司]]&amp;[1]!表1_66[[#This Row],[姓名]]</f>
        <v>#REF!</v>
      </c>
      <c r="D21" s="220" t="s">
        <v>3541</v>
      </c>
      <c r="E21" s="220" t="s">
        <v>2275</v>
      </c>
      <c r="F21" s="214"/>
      <c r="G21" s="236" t="e">
        <f>HYPERLINK("\同业照片\"&amp;[1]!表1_66[[#This Row],[公司]]&amp;IF([1]!表1_66[[#This Row],[公司]]="","","，"&amp;[1]!表1_66[[#This Row],[姓名]]&amp;".jpg"),"照片")</f>
        <v>#REF!</v>
      </c>
      <c r="H21" s="232" t="s">
        <v>2682</v>
      </c>
      <c r="I21" s="214" t="s">
        <v>339</v>
      </c>
      <c r="J21" s="214" t="s">
        <v>11</v>
      </c>
      <c r="K21" s="212">
        <v>1</v>
      </c>
      <c r="L21" s="212"/>
      <c r="M21" s="212">
        <v>1</v>
      </c>
      <c r="N21" s="213" t="s">
        <v>1173</v>
      </c>
      <c r="O21" s="214"/>
      <c r="P21" s="213" t="s">
        <v>1849</v>
      </c>
      <c r="Q21" s="215" t="s">
        <v>1559</v>
      </c>
      <c r="R21" s="215"/>
      <c r="S2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21" s="220" t="s">
        <v>3560</v>
      </c>
      <c r="U21" s="215">
        <v>13811396416</v>
      </c>
      <c r="V21" s="213" t="s">
        <v>3571</v>
      </c>
      <c r="W21" s="225"/>
      <c r="X21" s="226"/>
      <c r="Y21" s="226"/>
      <c r="Z21" s="244"/>
      <c r="AA21" s="214"/>
      <c r="AB21" s="214"/>
      <c r="AC21" s="214"/>
      <c r="AD21" s="220"/>
      <c r="AE21" s="226"/>
      <c r="AF21" s="214" t="s">
        <v>9368</v>
      </c>
      <c r="AG21" s="349">
        <v>1</v>
      </c>
    </row>
    <row r="22" spans="1:33" s="219" customFormat="1" x14ac:dyDescent="0.3">
      <c r="A22" s="212" t="s">
        <v>857</v>
      </c>
      <c r="B22" s="277">
        <v>41287</v>
      </c>
      <c r="C22" s="217" t="e">
        <f>[1]!表1_66[[#This Row],[公司]]&amp;[1]!表1_66[[#This Row],[姓名]]</f>
        <v>#REF!</v>
      </c>
      <c r="D22" s="220" t="s">
        <v>9369</v>
      </c>
      <c r="E22" s="220" t="s">
        <v>2674</v>
      </c>
      <c r="F22" s="214" t="s">
        <v>2249</v>
      </c>
      <c r="G22" s="236" t="e">
        <f>HYPERLINK("\同业照片\"&amp;[1]!表1_66[[#This Row],[公司]]&amp;IF([1]!表1_66[[#This Row],[公司]]="","","，"&amp;[1]!表1_66[[#This Row],[姓名]]&amp;".jpg"),"照片")</f>
        <v>#REF!</v>
      </c>
      <c r="H22" s="232" t="s">
        <v>2682</v>
      </c>
      <c r="I22" s="214" t="s">
        <v>339</v>
      </c>
      <c r="J22" s="214" t="s">
        <v>11</v>
      </c>
      <c r="K22" s="212">
        <v>1</v>
      </c>
      <c r="L22" s="212"/>
      <c r="M22" s="212">
        <v>1</v>
      </c>
      <c r="N22" s="213" t="s">
        <v>1173</v>
      </c>
      <c r="O22" s="214"/>
      <c r="P22" s="213" t="s">
        <v>2254</v>
      </c>
      <c r="Q22" s="215"/>
      <c r="R22" s="215" t="s">
        <v>392</v>
      </c>
      <c r="S2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22" s="220" t="s">
        <v>9370</v>
      </c>
      <c r="U22" s="215">
        <v>13811302700</v>
      </c>
      <c r="V22" s="213" t="s">
        <v>9371</v>
      </c>
      <c r="W22" s="225" t="s">
        <v>351</v>
      </c>
      <c r="X22" s="226"/>
      <c r="Y22" s="226"/>
      <c r="Z22" s="244" t="s">
        <v>392</v>
      </c>
      <c r="AA22" s="214"/>
      <c r="AB22" s="214"/>
      <c r="AC22" s="214"/>
      <c r="AD22" s="220"/>
      <c r="AE22" s="226"/>
      <c r="AF22" s="214" t="s">
        <v>9368</v>
      </c>
      <c r="AG22" s="349">
        <v>1</v>
      </c>
    </row>
    <row r="23" spans="1:33" s="219" customFormat="1" x14ac:dyDescent="0.3">
      <c r="A23" s="212" t="s">
        <v>857</v>
      </c>
      <c r="B23" s="277">
        <v>41287</v>
      </c>
      <c r="C23" s="217" t="e">
        <f>[1]!表1_66[[#This Row],[公司]]&amp;[1]!表1_66[[#This Row],[姓名]]</f>
        <v>#REF!</v>
      </c>
      <c r="D23" s="220" t="s">
        <v>3537</v>
      </c>
      <c r="E23" s="220" t="s">
        <v>3537</v>
      </c>
      <c r="F23" s="214"/>
      <c r="G23" s="236" t="e">
        <f>HYPERLINK("\同业照片\"&amp;[1]!表1_66[[#This Row],[公司]]&amp;IF([1]!表1_66[[#This Row],[公司]]="","","，"&amp;[1]!表1_66[[#This Row],[姓名]]&amp;".jpg"),"照片")</f>
        <v>#REF!</v>
      </c>
      <c r="H23" s="232" t="s">
        <v>2682</v>
      </c>
      <c r="I23" s="214" t="s">
        <v>339</v>
      </c>
      <c r="J23" s="214" t="s">
        <v>11</v>
      </c>
      <c r="K23" s="212">
        <v>1</v>
      </c>
      <c r="L23" s="212"/>
      <c r="M23" s="212">
        <v>1</v>
      </c>
      <c r="N23" s="213" t="s">
        <v>1173</v>
      </c>
      <c r="O23" s="214"/>
      <c r="P23" s="213"/>
      <c r="Q23" s="215" t="s">
        <v>1347</v>
      </c>
      <c r="R23" s="215"/>
      <c r="S23"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23" s="220" t="s">
        <v>3555</v>
      </c>
      <c r="U23" s="215">
        <v>13810667740</v>
      </c>
      <c r="V23" s="213" t="s">
        <v>3573</v>
      </c>
      <c r="W23" s="225"/>
      <c r="X23" s="226"/>
      <c r="Y23" s="226"/>
      <c r="Z23" s="244"/>
      <c r="AA23" s="214"/>
      <c r="AB23" s="214"/>
      <c r="AC23" s="214"/>
      <c r="AD23" s="220"/>
      <c r="AE23" s="226"/>
      <c r="AF23" s="214" t="s">
        <v>9368</v>
      </c>
      <c r="AG23" s="349">
        <v>1</v>
      </c>
    </row>
    <row r="24" spans="1:33" s="219" customFormat="1" x14ac:dyDescent="0.3">
      <c r="A24" s="212" t="s">
        <v>857</v>
      </c>
      <c r="B24" s="277">
        <v>41287</v>
      </c>
      <c r="C24" s="217" t="e">
        <f>[1]!表1_66[[#This Row],[公司]]&amp;[1]!表1_66[[#This Row],[姓名]]</f>
        <v>#REF!</v>
      </c>
      <c r="D24" s="220" t="s">
        <v>3533</v>
      </c>
      <c r="E24" s="220" t="s">
        <v>9372</v>
      </c>
      <c r="F24" s="214" t="s">
        <v>2249</v>
      </c>
      <c r="G24" s="236" t="e">
        <f>HYPERLINK("\同业照片\"&amp;[1]!表1_66[[#This Row],[公司]]&amp;IF([1]!表1_66[[#This Row],[公司]]="","","，"&amp;[1]!表1_66[[#This Row],[姓名]]&amp;".jpg"),"照片")</f>
        <v>#REF!</v>
      </c>
      <c r="H24" s="232" t="s">
        <v>2682</v>
      </c>
      <c r="I24" s="214" t="s">
        <v>339</v>
      </c>
      <c r="J24" s="214" t="s">
        <v>11</v>
      </c>
      <c r="K24" s="212">
        <v>1</v>
      </c>
      <c r="L24" s="212">
        <v>1</v>
      </c>
      <c r="M24" s="212">
        <v>1</v>
      </c>
      <c r="N24" s="213" t="s">
        <v>1173</v>
      </c>
      <c r="O24" s="214"/>
      <c r="P24" s="213" t="s">
        <v>297</v>
      </c>
      <c r="Q24" s="215" t="s">
        <v>3545</v>
      </c>
      <c r="R24" s="215"/>
      <c r="S2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24" s="220" t="s">
        <v>3554</v>
      </c>
      <c r="U24" s="215">
        <v>13717950877</v>
      </c>
      <c r="V24" s="213" t="s">
        <v>3566</v>
      </c>
      <c r="W24" s="225"/>
      <c r="X24" s="226"/>
      <c r="Y24" s="226"/>
      <c r="Z24" s="244"/>
      <c r="AA24" s="214"/>
      <c r="AB24" s="214"/>
      <c r="AC24" s="214"/>
      <c r="AD24" s="220"/>
      <c r="AE24" s="226"/>
      <c r="AF24" s="214" t="s">
        <v>9368</v>
      </c>
      <c r="AG24" s="349">
        <v>1</v>
      </c>
    </row>
    <row r="25" spans="1:33" s="219" customFormat="1" x14ac:dyDescent="0.3">
      <c r="A25" s="212" t="s">
        <v>857</v>
      </c>
      <c r="B25" s="277">
        <v>41287</v>
      </c>
      <c r="C25" s="217" t="e">
        <f>[1]!表1_66[[#This Row],[公司]]&amp;[1]!表1_66[[#This Row],[姓名]]</f>
        <v>#REF!</v>
      </c>
      <c r="D25" s="220" t="s">
        <v>2024</v>
      </c>
      <c r="E25" s="220" t="s">
        <v>2024</v>
      </c>
      <c r="F25" s="214"/>
      <c r="G25" s="236" t="e">
        <f>HYPERLINK("\同业照片\"&amp;[1]!表1_66[[#This Row],[公司]]&amp;IF([1]!表1_66[[#This Row],[公司]]="","","，"&amp;[1]!表1_66[[#This Row],[姓名]]&amp;".jpg"),"照片")</f>
        <v>#REF!</v>
      </c>
      <c r="H25" s="232" t="s">
        <v>9373</v>
      </c>
      <c r="I25" s="214" t="s">
        <v>339</v>
      </c>
      <c r="J25" s="214" t="s">
        <v>11</v>
      </c>
      <c r="K25" s="212">
        <v>1</v>
      </c>
      <c r="L25" s="212"/>
      <c r="M25" s="212">
        <v>1</v>
      </c>
      <c r="N25" s="213" t="s">
        <v>1173</v>
      </c>
      <c r="O25" s="214"/>
      <c r="P25" s="213" t="s">
        <v>1531</v>
      </c>
      <c r="Q25" s="215" t="s">
        <v>1348</v>
      </c>
      <c r="R25" s="215"/>
      <c r="S25"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25" s="220" t="s">
        <v>3561</v>
      </c>
      <c r="U25" s="215">
        <v>13911908566</v>
      </c>
      <c r="V25" s="213" t="s">
        <v>3572</v>
      </c>
      <c r="W25" s="225"/>
      <c r="X25" s="226"/>
      <c r="Y25" s="226"/>
      <c r="Z25" s="244"/>
      <c r="AA25" s="214"/>
      <c r="AB25" s="214"/>
      <c r="AC25" s="214"/>
      <c r="AD25" s="220"/>
      <c r="AE25" s="226"/>
      <c r="AF25" s="214" t="s">
        <v>9368</v>
      </c>
      <c r="AG25" s="349">
        <v>1</v>
      </c>
    </row>
    <row r="26" spans="1:33" s="219" customFormat="1" x14ac:dyDescent="0.3">
      <c r="A26" s="212" t="s">
        <v>857</v>
      </c>
      <c r="B26" s="277">
        <v>41287</v>
      </c>
      <c r="C26" s="217" t="e">
        <f>[1]!表1_66[[#This Row],[公司]]&amp;[1]!表1_66[[#This Row],[姓名]]</f>
        <v>#REF!</v>
      </c>
      <c r="D26" s="220" t="s">
        <v>9374</v>
      </c>
      <c r="E26" s="220" t="s">
        <v>2468</v>
      </c>
      <c r="F26" s="214" t="s">
        <v>2249</v>
      </c>
      <c r="G26" s="236" t="e">
        <f>HYPERLINK("\同业照片\"&amp;[1]!表1_66[[#This Row],[公司]]&amp;IF([1]!表1_66[[#This Row],[公司]]="","","，"&amp;[1]!表1_66[[#This Row],[姓名]]&amp;".jpg"),"照片")</f>
        <v>#REF!</v>
      </c>
      <c r="H26" s="232" t="s">
        <v>2669</v>
      </c>
      <c r="I26" s="214" t="s">
        <v>339</v>
      </c>
      <c r="J26" s="214" t="s">
        <v>11</v>
      </c>
      <c r="K26" s="212">
        <v>1</v>
      </c>
      <c r="L26" s="212">
        <v>1</v>
      </c>
      <c r="M26" s="212">
        <v>1</v>
      </c>
      <c r="N26" s="213" t="s">
        <v>1173</v>
      </c>
      <c r="O26" s="214"/>
      <c r="P26" s="213" t="s">
        <v>9375</v>
      </c>
      <c r="Q26" s="215"/>
      <c r="R26" s="215" t="s">
        <v>392</v>
      </c>
      <c r="S26"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26" s="220" t="s">
        <v>9376</v>
      </c>
      <c r="U26" s="215">
        <v>15811358812</v>
      </c>
      <c r="V26" s="213" t="s">
        <v>9377</v>
      </c>
      <c r="W26" s="225"/>
      <c r="X26" s="226"/>
      <c r="Y26" s="226"/>
      <c r="Z26" s="244" t="s">
        <v>392</v>
      </c>
      <c r="AA26" s="214"/>
      <c r="AB26" s="214"/>
      <c r="AC26" s="214"/>
      <c r="AD26" s="220"/>
      <c r="AE26" s="226"/>
      <c r="AF26" s="214" t="s">
        <v>7273</v>
      </c>
      <c r="AG26" s="349">
        <v>1</v>
      </c>
    </row>
    <row r="27" spans="1:33" s="219" customFormat="1" x14ac:dyDescent="0.3">
      <c r="A27" s="212" t="s">
        <v>857</v>
      </c>
      <c r="B27" s="277">
        <v>41287</v>
      </c>
      <c r="C27" s="217" t="e">
        <f>[1]!表1_66[[#This Row],[公司]]&amp;[1]!表1_66[[#This Row],[姓名]]</f>
        <v>#REF!</v>
      </c>
      <c r="D27" s="220" t="s">
        <v>3530</v>
      </c>
      <c r="E27" s="220" t="s">
        <v>9378</v>
      </c>
      <c r="F27" s="214"/>
      <c r="G27" s="236" t="e">
        <f>HYPERLINK("\同业照片\"&amp;[1]!表1_66[[#This Row],[公司]]&amp;IF([1]!表1_66[[#This Row],[公司]]="","","，"&amp;[1]!表1_66[[#This Row],[姓名]]&amp;".jpg"),"照片")</f>
        <v>#REF!</v>
      </c>
      <c r="H27" s="232" t="s">
        <v>2682</v>
      </c>
      <c r="I27" s="214" t="s">
        <v>339</v>
      </c>
      <c r="J27" s="214" t="s">
        <v>11</v>
      </c>
      <c r="K27" s="212">
        <v>1</v>
      </c>
      <c r="L27" s="212"/>
      <c r="M27" s="212">
        <v>1</v>
      </c>
      <c r="N27" s="213" t="s">
        <v>1173</v>
      </c>
      <c r="O27" s="214"/>
      <c r="P27" s="213" t="s">
        <v>131</v>
      </c>
      <c r="Q27" s="215"/>
      <c r="R27" s="215"/>
      <c r="S27"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27" s="220" t="s">
        <v>3551</v>
      </c>
      <c r="U27" s="215">
        <v>13311225603</v>
      </c>
      <c r="V27" s="213" t="s">
        <v>3563</v>
      </c>
      <c r="W27" s="225"/>
      <c r="X27" s="226"/>
      <c r="Y27" s="226"/>
      <c r="Z27" s="244"/>
      <c r="AA27" s="214"/>
      <c r="AB27" s="214"/>
      <c r="AC27" s="214"/>
      <c r="AD27" s="220"/>
      <c r="AE27" s="226"/>
      <c r="AF27" s="214" t="s">
        <v>9368</v>
      </c>
      <c r="AG27" s="349">
        <v>1</v>
      </c>
    </row>
    <row r="28" spans="1:33" s="219" customFormat="1" x14ac:dyDescent="0.3">
      <c r="A28" s="212" t="s">
        <v>857</v>
      </c>
      <c r="B28" s="277">
        <v>41287</v>
      </c>
      <c r="C28" s="217" t="e">
        <f>[1]!表1_66[[#This Row],[公司]]&amp;[1]!表1_66[[#This Row],[姓名]]</f>
        <v>#REF!</v>
      </c>
      <c r="D28" s="220" t="s">
        <v>3535</v>
      </c>
      <c r="E28" s="220" t="s">
        <v>3542</v>
      </c>
      <c r="F28" s="214"/>
      <c r="G28" s="236" t="e">
        <f>HYPERLINK("\同业照片\"&amp;[1]!表1_66[[#This Row],[公司]]&amp;IF([1]!表1_66[[#This Row],[公司]]="","","，"&amp;[1]!表1_66[[#This Row],[姓名]]&amp;".jpg"),"照片")</f>
        <v>#REF!</v>
      </c>
      <c r="H28" s="232" t="s">
        <v>2682</v>
      </c>
      <c r="I28" s="214" t="s">
        <v>339</v>
      </c>
      <c r="J28" s="214" t="s">
        <v>11</v>
      </c>
      <c r="K28" s="212">
        <v>1</v>
      </c>
      <c r="L28" s="212"/>
      <c r="M28" s="212">
        <v>1</v>
      </c>
      <c r="N28" s="213" t="s">
        <v>1173</v>
      </c>
      <c r="O28" s="214"/>
      <c r="P28" s="213"/>
      <c r="Q28" s="215" t="s">
        <v>3547</v>
      </c>
      <c r="R28" s="215"/>
      <c r="S2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28" s="220" t="s">
        <v>3556</v>
      </c>
      <c r="U28" s="215">
        <v>13671099459</v>
      </c>
      <c r="V28" s="213"/>
      <c r="W28" s="225"/>
      <c r="X28" s="226"/>
      <c r="Y28" s="226"/>
      <c r="Z28" s="244"/>
      <c r="AA28" s="214"/>
      <c r="AB28" s="214"/>
      <c r="AC28" s="214"/>
      <c r="AD28" s="220"/>
      <c r="AE28" s="226"/>
      <c r="AF28" s="214" t="s">
        <v>9368</v>
      </c>
      <c r="AG28" s="349">
        <v>1</v>
      </c>
    </row>
    <row r="29" spans="1:33" s="219" customFormat="1" x14ac:dyDescent="0.3">
      <c r="A29" s="212" t="s">
        <v>857</v>
      </c>
      <c r="B29" s="277">
        <v>41287</v>
      </c>
      <c r="C29" s="217" t="e">
        <f>[1]!表1_66[[#This Row],[公司]]&amp;[1]!表1_66[[#This Row],[姓名]]</f>
        <v>#REF!</v>
      </c>
      <c r="D29" s="220" t="s">
        <v>9379</v>
      </c>
      <c r="E29" s="220" t="s">
        <v>2672</v>
      </c>
      <c r="F29" s="214" t="s">
        <v>9380</v>
      </c>
      <c r="G29" s="236" t="e">
        <f>HYPERLINK("\同业照片\"&amp;[1]!表1_66[[#This Row],[公司]]&amp;IF([1]!表1_66[[#This Row],[公司]]="","","，"&amp;[1]!表1_66[[#This Row],[姓名]]&amp;".jpg"),"照片")</f>
        <v>#REF!</v>
      </c>
      <c r="H29" s="232" t="s">
        <v>2682</v>
      </c>
      <c r="I29" s="214" t="s">
        <v>9381</v>
      </c>
      <c r="J29" s="214" t="s">
        <v>8287</v>
      </c>
      <c r="K29" s="212">
        <v>1</v>
      </c>
      <c r="L29" s="212"/>
      <c r="M29" s="212">
        <v>1</v>
      </c>
      <c r="N29" s="213" t="s">
        <v>1173</v>
      </c>
      <c r="O29" s="214"/>
      <c r="P29" s="213" t="s">
        <v>2254</v>
      </c>
      <c r="Q29" s="215" t="s">
        <v>9382</v>
      </c>
      <c r="R29" s="215" t="s">
        <v>392</v>
      </c>
      <c r="S2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29" s="220" t="s">
        <v>9383</v>
      </c>
      <c r="U29" s="215">
        <v>13811767100</v>
      </c>
      <c r="V29" s="213" t="s">
        <v>9384</v>
      </c>
      <c r="W29" s="225" t="s">
        <v>8319</v>
      </c>
      <c r="X29" s="226"/>
      <c r="Y29" s="226"/>
      <c r="Z29" s="244" t="s">
        <v>392</v>
      </c>
      <c r="AA29" s="214"/>
      <c r="AB29" s="214"/>
      <c r="AC29" s="214"/>
      <c r="AD29" s="220"/>
      <c r="AE29" s="226"/>
      <c r="AF29" s="214" t="s">
        <v>9368</v>
      </c>
      <c r="AG29" s="349">
        <v>1</v>
      </c>
    </row>
    <row r="30" spans="1:33" s="219" customFormat="1" x14ac:dyDescent="0.3">
      <c r="A30" s="212" t="s">
        <v>7282</v>
      </c>
      <c r="B30" s="277">
        <v>41287</v>
      </c>
      <c r="C30" s="217" t="e">
        <f>[1]!表1_66[[#This Row],[公司]]&amp;[1]!表1_66[[#This Row],[姓名]]</f>
        <v>#REF!</v>
      </c>
      <c r="D30" s="220" t="s">
        <v>3538</v>
      </c>
      <c r="E30" s="220" t="s">
        <v>1818</v>
      </c>
      <c r="F30" s="214"/>
      <c r="G30" s="236" t="e">
        <f>HYPERLINK("\同业照片\"&amp;[1]!表1_66[[#This Row],[公司]]&amp;IF([1]!表1_66[[#This Row],[公司]]="","","，"&amp;[1]!表1_66[[#This Row],[姓名]]&amp;".jpg"),"照片")</f>
        <v>#REF!</v>
      </c>
      <c r="H30" s="232" t="s">
        <v>2682</v>
      </c>
      <c r="I30" s="214" t="s">
        <v>339</v>
      </c>
      <c r="J30" s="214" t="s">
        <v>11</v>
      </c>
      <c r="K30" s="212">
        <v>1</v>
      </c>
      <c r="L30" s="212"/>
      <c r="M30" s="212">
        <v>1</v>
      </c>
      <c r="N30" s="213" t="s">
        <v>1173</v>
      </c>
      <c r="O30" s="214"/>
      <c r="P30" s="213"/>
      <c r="Q30" s="215" t="s">
        <v>3549</v>
      </c>
      <c r="R30" s="215"/>
      <c r="S3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30" s="220" t="s">
        <v>3558</v>
      </c>
      <c r="U30" s="215">
        <v>13520647033</v>
      </c>
      <c r="V30" s="213" t="s">
        <v>3574</v>
      </c>
      <c r="W30" s="225"/>
      <c r="X30" s="226"/>
      <c r="Y30" s="226"/>
      <c r="Z30" s="244"/>
      <c r="AA30" s="214"/>
      <c r="AB30" s="214"/>
      <c r="AC30" s="214"/>
      <c r="AD30" s="220"/>
      <c r="AE30" s="226"/>
      <c r="AF30" s="214" t="s">
        <v>9368</v>
      </c>
      <c r="AG30" s="349">
        <v>1</v>
      </c>
    </row>
    <row r="31" spans="1:33" s="219" customFormat="1" x14ac:dyDescent="0.3">
      <c r="A31" s="212" t="s">
        <v>857</v>
      </c>
      <c r="B31" s="277">
        <v>41287</v>
      </c>
      <c r="C31" s="217" t="e">
        <f>[1]!表1_66[[#This Row],[公司]]&amp;[1]!表1_66[[#This Row],[姓名]]</f>
        <v>#REF!</v>
      </c>
      <c r="D31" s="220" t="s">
        <v>3532</v>
      </c>
      <c r="E31" s="220" t="s">
        <v>2282</v>
      </c>
      <c r="F31" s="214"/>
      <c r="G31" s="236" t="e">
        <f>HYPERLINK("\同业照片\"&amp;[1]!表1_66[[#This Row],[公司]]&amp;IF([1]!表1_66[[#This Row],[公司]]="","","，"&amp;[1]!表1_66[[#This Row],[姓名]]&amp;".jpg"),"照片")</f>
        <v>#REF!</v>
      </c>
      <c r="H31" s="232" t="s">
        <v>2682</v>
      </c>
      <c r="I31" s="214" t="s">
        <v>8289</v>
      </c>
      <c r="J31" s="214" t="s">
        <v>11</v>
      </c>
      <c r="K31" s="212">
        <v>1</v>
      </c>
      <c r="L31" s="212"/>
      <c r="M31" s="212">
        <v>1</v>
      </c>
      <c r="N31" s="213" t="s">
        <v>1173</v>
      </c>
      <c r="O31" s="214"/>
      <c r="P31" s="213" t="s">
        <v>297</v>
      </c>
      <c r="Q31" s="215" t="s">
        <v>1438</v>
      </c>
      <c r="R31" s="215"/>
      <c r="S3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31" s="220" t="s">
        <v>3553</v>
      </c>
      <c r="U31" s="215">
        <v>18601225579</v>
      </c>
      <c r="V31" s="213" t="s">
        <v>3565</v>
      </c>
      <c r="W31" s="225"/>
      <c r="X31" s="226"/>
      <c r="Y31" s="226"/>
      <c r="Z31" s="244"/>
      <c r="AA31" s="214"/>
      <c r="AB31" s="214"/>
      <c r="AC31" s="214"/>
      <c r="AD31" s="220"/>
      <c r="AE31" s="226"/>
      <c r="AF31" s="214" t="s">
        <v>9385</v>
      </c>
      <c r="AG31" s="349">
        <v>1</v>
      </c>
    </row>
    <row r="32" spans="1:33" s="219" customFormat="1" x14ac:dyDescent="0.3">
      <c r="A32" s="212" t="s">
        <v>7282</v>
      </c>
      <c r="B32" s="277">
        <v>41287</v>
      </c>
      <c r="C32" s="217" t="e">
        <f>[1]!表1_66[[#This Row],[公司]]&amp;[1]!表1_66[[#This Row],[姓名]]</f>
        <v>#REF!</v>
      </c>
      <c r="D32" s="220" t="s">
        <v>3539</v>
      </c>
      <c r="E32" s="220" t="s">
        <v>3543</v>
      </c>
      <c r="F32" s="214"/>
      <c r="G32" s="236" t="e">
        <f>HYPERLINK("\同业照片\"&amp;[1]!表1_66[[#This Row],[公司]]&amp;IF([1]!表1_66[[#This Row],[公司]]="","","，"&amp;[1]!表1_66[[#This Row],[姓名]]&amp;".jpg"),"照片")</f>
        <v>#REF!</v>
      </c>
      <c r="H32" s="232" t="s">
        <v>2682</v>
      </c>
      <c r="I32" s="214" t="s">
        <v>339</v>
      </c>
      <c r="J32" s="214" t="s">
        <v>11</v>
      </c>
      <c r="K32" s="212">
        <v>1</v>
      </c>
      <c r="L32" s="212"/>
      <c r="M32" s="212">
        <v>1</v>
      </c>
      <c r="N32" s="213" t="s">
        <v>1173</v>
      </c>
      <c r="O32" s="214"/>
      <c r="P32" s="213" t="s">
        <v>1432</v>
      </c>
      <c r="Q32" s="215" t="s">
        <v>3550</v>
      </c>
      <c r="R32" s="215"/>
      <c r="S3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32" s="220" t="s">
        <v>3559</v>
      </c>
      <c r="U32" s="215">
        <v>13910021136</v>
      </c>
      <c r="V32" s="213" t="s">
        <v>3569</v>
      </c>
      <c r="W32" s="225"/>
      <c r="X32" s="226"/>
      <c r="Y32" s="226"/>
      <c r="Z32" s="244"/>
      <c r="AA32" s="214"/>
      <c r="AB32" s="214"/>
      <c r="AC32" s="214"/>
      <c r="AD32" s="220"/>
      <c r="AE32" s="226"/>
      <c r="AF32" s="214" t="s">
        <v>9385</v>
      </c>
      <c r="AG32" s="349">
        <v>1</v>
      </c>
    </row>
    <row r="33" spans="1:33" s="219" customFormat="1" x14ac:dyDescent="0.3">
      <c r="A33" s="212" t="s">
        <v>857</v>
      </c>
      <c r="B33" s="277">
        <v>41287</v>
      </c>
      <c r="C33" s="217" t="e">
        <f>[1]!表1_66[[#This Row],[公司]]&amp;[1]!表1_66[[#This Row],[姓名]]</f>
        <v>#REF!</v>
      </c>
      <c r="D33" s="220" t="s">
        <v>771</v>
      </c>
      <c r="E33" s="220" t="s">
        <v>771</v>
      </c>
      <c r="F33" s="214"/>
      <c r="G33" s="236" t="e">
        <f>HYPERLINK("\同业照片\"&amp;[1]!表1_66[[#This Row],[公司]]&amp;IF([1]!表1_66[[#This Row],[公司]]="","","，"&amp;[1]!表1_66[[#This Row],[姓名]]&amp;".jpg"),"照片")</f>
        <v>#REF!</v>
      </c>
      <c r="H33" s="232" t="s">
        <v>2682</v>
      </c>
      <c r="I33" s="214" t="s">
        <v>8289</v>
      </c>
      <c r="J33" s="214" t="s">
        <v>11</v>
      </c>
      <c r="K33" s="212">
        <v>1</v>
      </c>
      <c r="L33" s="212"/>
      <c r="M33" s="212">
        <v>1</v>
      </c>
      <c r="N33" s="213" t="s">
        <v>1173</v>
      </c>
      <c r="O33" s="214"/>
      <c r="P33" s="213" t="s">
        <v>1531</v>
      </c>
      <c r="Q33" s="215" t="s">
        <v>1352</v>
      </c>
      <c r="R33" s="215"/>
      <c r="S33"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33" s="220" t="s">
        <v>3562</v>
      </c>
      <c r="U33" s="215">
        <v>13581661021</v>
      </c>
      <c r="V33" s="213"/>
      <c r="W33" s="225"/>
      <c r="X33" s="226"/>
      <c r="Y33" s="226"/>
      <c r="Z33" s="244"/>
      <c r="AA33" s="214"/>
      <c r="AB33" s="214"/>
      <c r="AC33" s="214"/>
      <c r="AD33" s="220"/>
      <c r="AE33" s="226"/>
      <c r="AF33" s="214" t="s">
        <v>9368</v>
      </c>
      <c r="AG33" s="349">
        <v>1</v>
      </c>
    </row>
    <row r="34" spans="1:33" s="219" customFormat="1" x14ac:dyDescent="0.3">
      <c r="A34" s="212" t="s">
        <v>612</v>
      </c>
      <c r="B34" s="277">
        <v>41293</v>
      </c>
      <c r="C34" s="217" t="e">
        <f>[1]!表1_66[[#This Row],[公司]]&amp;[1]!表1_66[[#This Row],[姓名]]</f>
        <v>#REF!</v>
      </c>
      <c r="D34" s="220" t="s">
        <v>2104</v>
      </c>
      <c r="E34" s="220" t="s">
        <v>2105</v>
      </c>
      <c r="F34" s="214"/>
      <c r="G34" s="236" t="e">
        <f>HYPERLINK("\同业照片\"&amp;[1]!表1_66[[#This Row],[公司]]&amp;IF([1]!表1_66[[#This Row],[公司]]="","","，"&amp;[1]!表1_66[[#This Row],[姓名]]&amp;".jpg"),"照片")</f>
        <v>#REF!</v>
      </c>
      <c r="H34" s="232" t="s">
        <v>77</v>
      </c>
      <c r="I34" s="214" t="s">
        <v>36</v>
      </c>
      <c r="J34" s="214" t="s">
        <v>3004</v>
      </c>
      <c r="K34" s="212">
        <v>1</v>
      </c>
      <c r="L34" s="212"/>
      <c r="M34" s="212">
        <v>1</v>
      </c>
      <c r="N34" s="213" t="s">
        <v>1436</v>
      </c>
      <c r="O34" s="214" t="s">
        <v>2106</v>
      </c>
      <c r="P34" s="213"/>
      <c r="Q34" s="215" t="s">
        <v>9386</v>
      </c>
      <c r="R34" s="215" t="s">
        <v>392</v>
      </c>
      <c r="S3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34" s="220" t="s">
        <v>2107</v>
      </c>
      <c r="U34" s="215">
        <v>15900810034</v>
      </c>
      <c r="V34" s="213" t="s">
        <v>2108</v>
      </c>
      <c r="W34" s="225" t="s">
        <v>351</v>
      </c>
      <c r="X34" s="226"/>
      <c r="Y34" s="226"/>
      <c r="Z34" s="244" t="s">
        <v>392</v>
      </c>
      <c r="AA34" s="214"/>
      <c r="AB34" s="214"/>
      <c r="AC34" s="214" t="s">
        <v>392</v>
      </c>
      <c r="AD34" s="220" t="s">
        <v>392</v>
      </c>
      <c r="AE34" s="226"/>
      <c r="AF34" s="214" t="s">
        <v>2218</v>
      </c>
      <c r="AG34" s="349">
        <v>1</v>
      </c>
    </row>
    <row r="35" spans="1:33" s="219" customFormat="1" x14ac:dyDescent="0.3">
      <c r="A35" s="212" t="s">
        <v>857</v>
      </c>
      <c r="B35" s="277">
        <v>41293</v>
      </c>
      <c r="C35" s="217" t="e">
        <f>[1]!表1_66[[#This Row],[公司]]&amp;[1]!表1_66[[#This Row],[姓名]]</f>
        <v>#REF!</v>
      </c>
      <c r="D35" s="220" t="s">
        <v>9387</v>
      </c>
      <c r="E35" s="220" t="s">
        <v>2350</v>
      </c>
      <c r="F35" s="214" t="s">
        <v>2276</v>
      </c>
      <c r="G35" s="236" t="e">
        <f>HYPERLINK("\同业照片\"&amp;[1]!表1_66[[#This Row],[公司]]&amp;IF([1]!表1_66[[#This Row],[公司]]="","","，"&amp;[1]!表1_66[[#This Row],[姓名]]&amp;".jpg"),"照片")</f>
        <v>#REF!</v>
      </c>
      <c r="H35" s="232"/>
      <c r="I35" s="214"/>
      <c r="J35" s="214" t="s">
        <v>11</v>
      </c>
      <c r="K35" s="212">
        <v>1</v>
      </c>
      <c r="L35" s="212">
        <v>1</v>
      </c>
      <c r="M35" s="212">
        <v>1</v>
      </c>
      <c r="N35" s="213"/>
      <c r="O35" s="214"/>
      <c r="P35" s="213"/>
      <c r="Q35" s="215"/>
      <c r="R35" s="215" t="s">
        <v>392</v>
      </c>
      <c r="S35"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35" s="220"/>
      <c r="U35" s="215">
        <v>13811219636</v>
      </c>
      <c r="V35" s="213"/>
      <c r="W35" s="225"/>
      <c r="X35" s="226" t="s">
        <v>2243</v>
      </c>
      <c r="Y35" s="226"/>
      <c r="Z35" s="244" t="s">
        <v>392</v>
      </c>
      <c r="AA35" s="214"/>
      <c r="AB35" s="214" t="s">
        <v>9388</v>
      </c>
      <c r="AC35" s="214"/>
      <c r="AD35" s="220"/>
      <c r="AE35" s="226"/>
      <c r="AF35" s="214"/>
      <c r="AG35" s="349">
        <v>1</v>
      </c>
    </row>
    <row r="36" spans="1:33" s="219" customFormat="1" x14ac:dyDescent="0.3">
      <c r="A36" s="212" t="s">
        <v>612</v>
      </c>
      <c r="B36" s="277">
        <v>41293</v>
      </c>
      <c r="C36" s="217" t="e">
        <f>[1]!表1_66[[#This Row],[公司]]&amp;[1]!表1_66[[#This Row],[姓名]]</f>
        <v>#REF!</v>
      </c>
      <c r="D36" s="220" t="s">
        <v>9389</v>
      </c>
      <c r="E36" s="220" t="s">
        <v>784</v>
      </c>
      <c r="F36" s="214" t="s">
        <v>54</v>
      </c>
      <c r="G36" s="236" t="e">
        <f>HYPERLINK("\同业照片\"&amp;[1]!表1_66[[#This Row],[公司]]&amp;IF([1]!表1_66[[#This Row],[公司]]="","","，"&amp;[1]!表1_66[[#This Row],[姓名]]&amp;".jpg"),"照片")</f>
        <v>#REF!</v>
      </c>
      <c r="H36" s="232" t="s">
        <v>924</v>
      </c>
      <c r="I36" s="214" t="s">
        <v>711</v>
      </c>
      <c r="J36" s="214" t="s">
        <v>56</v>
      </c>
      <c r="K36" s="212">
        <v>1</v>
      </c>
      <c r="L36" s="212">
        <v>1</v>
      </c>
      <c r="M36" s="212">
        <v>1</v>
      </c>
      <c r="N36" s="213" t="s">
        <v>9390</v>
      </c>
      <c r="O36" s="214"/>
      <c r="P36" s="213" t="s">
        <v>2254</v>
      </c>
      <c r="Q36" s="215"/>
      <c r="R36" s="215" t="s">
        <v>392</v>
      </c>
      <c r="S36"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36" s="220" t="s">
        <v>1421</v>
      </c>
      <c r="U36" s="215">
        <v>13520557200</v>
      </c>
      <c r="V36" s="213" t="s">
        <v>1422</v>
      </c>
      <c r="W36" s="225" t="s">
        <v>351</v>
      </c>
      <c r="X36" s="226" t="s">
        <v>1423</v>
      </c>
      <c r="Y36" s="226" t="s">
        <v>56</v>
      </c>
      <c r="Z36" s="244" t="s">
        <v>392</v>
      </c>
      <c r="AA36" s="214" t="s">
        <v>1424</v>
      </c>
      <c r="AB36" s="214"/>
      <c r="AC36" s="214"/>
      <c r="AD36" s="220"/>
      <c r="AE36" s="226"/>
      <c r="AF36" s="214" t="s">
        <v>668</v>
      </c>
      <c r="AG36" s="349">
        <v>1</v>
      </c>
    </row>
    <row r="37" spans="1:33" s="219" customFormat="1" x14ac:dyDescent="0.3">
      <c r="A37" s="212" t="s">
        <v>612</v>
      </c>
      <c r="B37" s="277">
        <v>41293</v>
      </c>
      <c r="C37" s="217" t="e">
        <f>[1]!表1_66[[#This Row],[公司]]&amp;[1]!表1_66[[#This Row],[姓名]]</f>
        <v>#REF!</v>
      </c>
      <c r="D37" s="220" t="s">
        <v>9391</v>
      </c>
      <c r="E37" s="220" t="s">
        <v>9391</v>
      </c>
      <c r="F37" s="214" t="s">
        <v>54</v>
      </c>
      <c r="G37" s="236" t="e">
        <f>HYPERLINK("\同业照片\"&amp;[1]!表1_66[[#This Row],[公司]]&amp;IF([1]!表1_66[[#This Row],[公司]]="","","，"&amp;[1]!表1_66[[#This Row],[姓名]]&amp;".jpg"),"照片")</f>
        <v>#REF!</v>
      </c>
      <c r="H37" s="232" t="s">
        <v>73</v>
      </c>
      <c r="I37" s="214" t="s">
        <v>36</v>
      </c>
      <c r="J37" s="214" t="s">
        <v>3004</v>
      </c>
      <c r="K37" s="212">
        <v>1</v>
      </c>
      <c r="L37" s="212">
        <v>1</v>
      </c>
      <c r="M37" s="212">
        <v>1</v>
      </c>
      <c r="N37" s="213" t="s">
        <v>8250</v>
      </c>
      <c r="O37" s="214"/>
      <c r="P37" s="213" t="s">
        <v>1432</v>
      </c>
      <c r="Q37" s="215" t="s">
        <v>9392</v>
      </c>
      <c r="R37" s="215" t="s">
        <v>392</v>
      </c>
      <c r="S37"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37" s="220" t="s">
        <v>9393</v>
      </c>
      <c r="U37" s="215">
        <v>13926053157</v>
      </c>
      <c r="V37" s="213" t="s">
        <v>9394</v>
      </c>
      <c r="W37" s="225"/>
      <c r="X37" s="226"/>
      <c r="Y37" s="226"/>
      <c r="Z37" s="244" t="s">
        <v>392</v>
      </c>
      <c r="AA37" s="214"/>
      <c r="AB37" s="214"/>
      <c r="AC37" s="214"/>
      <c r="AD37" s="220"/>
      <c r="AE37" s="226"/>
      <c r="AF37" s="214" t="s">
        <v>689</v>
      </c>
      <c r="AG37" s="349">
        <v>1</v>
      </c>
    </row>
    <row r="38" spans="1:33" s="219" customFormat="1" x14ac:dyDescent="0.3">
      <c r="A38" s="212" t="s">
        <v>612</v>
      </c>
      <c r="B38" s="277">
        <v>41293</v>
      </c>
      <c r="C38" s="217" t="e">
        <f>[1]!表1_66[[#This Row],[公司]]&amp;[1]!表1_66[[#This Row],[姓名]]</f>
        <v>#REF!</v>
      </c>
      <c r="D38" s="220" t="s">
        <v>244</v>
      </c>
      <c r="E38" s="220" t="s">
        <v>694</v>
      </c>
      <c r="F38" s="214" t="s">
        <v>2249</v>
      </c>
      <c r="G38" s="236" t="e">
        <f>HYPERLINK("\同业照片\"&amp;[1]!表1_66[[#This Row],[公司]]&amp;IF([1]!表1_66[[#This Row],[公司]]="","","，"&amp;[1]!表1_66[[#This Row],[姓名]]&amp;".jpg"),"照片")</f>
        <v>#REF!</v>
      </c>
      <c r="H38" s="232" t="s">
        <v>46</v>
      </c>
      <c r="I38" s="214" t="s">
        <v>36</v>
      </c>
      <c r="J38" s="214" t="s">
        <v>45</v>
      </c>
      <c r="K38" s="212">
        <v>1</v>
      </c>
      <c r="L38" s="212">
        <v>1</v>
      </c>
      <c r="M38" s="212">
        <v>1</v>
      </c>
      <c r="N38" s="213" t="s">
        <v>1358</v>
      </c>
      <c r="O38" s="214"/>
      <c r="P38" s="213" t="s">
        <v>1361</v>
      </c>
      <c r="Q38" s="215"/>
      <c r="R38" s="215">
        <v>1.8893289969</v>
      </c>
      <c r="S3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38" s="220" t="s">
        <v>245</v>
      </c>
      <c r="U38" s="215">
        <v>13585962716</v>
      </c>
      <c r="V38" s="213" t="s">
        <v>1775</v>
      </c>
      <c r="W38" s="225" t="s">
        <v>8319</v>
      </c>
      <c r="X38" s="226" t="s">
        <v>109</v>
      </c>
      <c r="Y38" s="226"/>
      <c r="Z38" s="244" t="s">
        <v>3058</v>
      </c>
      <c r="AA38" s="214"/>
      <c r="AB38" s="214"/>
      <c r="AC38" s="214"/>
      <c r="AD38" s="220"/>
      <c r="AE38" s="226"/>
      <c r="AF38" s="214" t="s">
        <v>682</v>
      </c>
      <c r="AG38" s="349">
        <v>1</v>
      </c>
    </row>
    <row r="39" spans="1:33" s="219" customFormat="1" x14ac:dyDescent="0.3">
      <c r="A39" s="212" t="s">
        <v>612</v>
      </c>
      <c r="B39" s="277">
        <v>41293</v>
      </c>
      <c r="C39" s="217" t="e">
        <f>[1]!表1_66[[#This Row],[公司]]&amp;[1]!表1_66[[#This Row],[姓名]]</f>
        <v>#REF!</v>
      </c>
      <c r="D39" s="220" t="s">
        <v>238</v>
      </c>
      <c r="E39" s="220" t="s">
        <v>9395</v>
      </c>
      <c r="F39" s="214" t="s">
        <v>2249</v>
      </c>
      <c r="G39" s="236" t="e">
        <f>HYPERLINK("\同业照片\"&amp;[1]!表1_66[[#This Row],[公司]]&amp;IF([1]!表1_66[[#This Row],[公司]]="","","，"&amp;[1]!表1_66[[#This Row],[姓名]]&amp;".jpg"),"照片")</f>
        <v>#REF!</v>
      </c>
      <c r="H39" s="232" t="s">
        <v>2757</v>
      </c>
      <c r="I39" s="214" t="s">
        <v>583</v>
      </c>
      <c r="J39" s="214" t="s">
        <v>3004</v>
      </c>
      <c r="K39" s="212">
        <v>1</v>
      </c>
      <c r="L39" s="212">
        <v>1</v>
      </c>
      <c r="M39" s="212">
        <v>1</v>
      </c>
      <c r="N39" s="213"/>
      <c r="O39" s="214"/>
      <c r="P39" s="213"/>
      <c r="Q39" s="215"/>
      <c r="R39" s="215" t="s">
        <v>392</v>
      </c>
      <c r="S3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39" s="220"/>
      <c r="U39" s="215">
        <v>13570824819</v>
      </c>
      <c r="V39" s="213"/>
      <c r="W39" s="225" t="s">
        <v>9396</v>
      </c>
      <c r="X39" s="226"/>
      <c r="Y39" s="226"/>
      <c r="Z39" s="244" t="s">
        <v>392</v>
      </c>
      <c r="AA39" s="214"/>
      <c r="AB39" s="214"/>
      <c r="AC39" s="214" t="s">
        <v>392</v>
      </c>
      <c r="AD39" s="220" t="s">
        <v>392</v>
      </c>
      <c r="AE39" s="226"/>
      <c r="AF39" s="214" t="s">
        <v>2012</v>
      </c>
      <c r="AG39" s="349">
        <v>1</v>
      </c>
    </row>
    <row r="40" spans="1:33" s="219" customFormat="1" x14ac:dyDescent="0.3">
      <c r="A40" s="212" t="s">
        <v>612</v>
      </c>
      <c r="B40" s="277">
        <v>41293</v>
      </c>
      <c r="C40" s="217" t="e">
        <f>[1]!表1_66[[#This Row],[公司]]&amp;[1]!表1_66[[#This Row],[姓名]]</f>
        <v>#REF!</v>
      </c>
      <c r="D40" s="220" t="s">
        <v>358</v>
      </c>
      <c r="E40" s="220" t="s">
        <v>358</v>
      </c>
      <c r="F40" s="214" t="s">
        <v>2276</v>
      </c>
      <c r="G40" s="236" t="e">
        <f>HYPERLINK("\同业照片\"&amp;[1]!表1_66[[#This Row],[公司]]&amp;IF([1]!表1_66[[#This Row],[公司]]="","","，"&amp;[1]!表1_66[[#This Row],[姓名]]&amp;".jpg"),"照片")</f>
        <v>#REF!</v>
      </c>
      <c r="H40" s="232" t="s">
        <v>923</v>
      </c>
      <c r="I40" s="214" t="s">
        <v>36</v>
      </c>
      <c r="J40" s="214" t="s">
        <v>56</v>
      </c>
      <c r="K40" s="212">
        <v>1</v>
      </c>
      <c r="L40" s="212"/>
      <c r="M40" s="212">
        <v>1</v>
      </c>
      <c r="N40" s="213" t="s">
        <v>2466</v>
      </c>
      <c r="O40" s="214"/>
      <c r="P40" s="213" t="s">
        <v>2535</v>
      </c>
      <c r="Q40" s="215"/>
      <c r="R40" s="215" t="s">
        <v>392</v>
      </c>
      <c r="S4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40" s="220" t="s">
        <v>1732</v>
      </c>
      <c r="U40" s="215">
        <v>13910039247</v>
      </c>
      <c r="V40" s="213"/>
      <c r="W40" s="225" t="s">
        <v>351</v>
      </c>
      <c r="X40" s="226"/>
      <c r="Y40" s="226"/>
      <c r="Z40" s="244" t="s">
        <v>392</v>
      </c>
      <c r="AA40" s="214"/>
      <c r="AB40" s="214"/>
      <c r="AC40" s="214" t="s">
        <v>392</v>
      </c>
      <c r="AD40" s="220"/>
      <c r="AE40" s="226"/>
      <c r="AF40" s="214" t="s">
        <v>2175</v>
      </c>
      <c r="AG40" s="349">
        <v>1</v>
      </c>
    </row>
    <row r="41" spans="1:33" s="219" customFormat="1" x14ac:dyDescent="0.3">
      <c r="A41" s="212" t="s">
        <v>857</v>
      </c>
      <c r="B41" s="277">
        <v>41293</v>
      </c>
      <c r="C41" s="217" t="e">
        <f>[1]!表1_66[[#This Row],[公司]]&amp;[1]!表1_66[[#This Row],[姓名]]</f>
        <v>#REF!</v>
      </c>
      <c r="D41" s="220" t="s">
        <v>3578</v>
      </c>
      <c r="E41" s="220" t="s">
        <v>2983</v>
      </c>
      <c r="F41" s="214" t="s">
        <v>2276</v>
      </c>
      <c r="G41" s="236" t="e">
        <f>HYPERLINK("\同业照片\"&amp;[1]!表1_66[[#This Row],[公司]]&amp;IF([1]!表1_66[[#This Row],[公司]]="","","，"&amp;[1]!表1_66[[#This Row],[姓名]]&amp;".jpg"),"照片")</f>
        <v>#REF!</v>
      </c>
      <c r="H41" s="232"/>
      <c r="I41" s="214"/>
      <c r="J41" s="214" t="s">
        <v>11</v>
      </c>
      <c r="K41" s="212">
        <v>1</v>
      </c>
      <c r="L41" s="212">
        <v>1</v>
      </c>
      <c r="M41" s="212">
        <v>1</v>
      </c>
      <c r="N41" s="213"/>
      <c r="O41" s="214"/>
      <c r="P41" s="213"/>
      <c r="Q41" s="215"/>
      <c r="R41" s="215"/>
      <c r="S4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41" s="220"/>
      <c r="U41" s="215">
        <v>18611470625</v>
      </c>
      <c r="V41" s="213"/>
      <c r="W41" s="225"/>
      <c r="X41" s="226" t="s">
        <v>2243</v>
      </c>
      <c r="Y41" s="226"/>
      <c r="Z41" s="244" t="s">
        <v>392</v>
      </c>
      <c r="AA41" s="214"/>
      <c r="AB41" s="214"/>
      <c r="AC41" s="214"/>
      <c r="AD41" s="220"/>
      <c r="AE41" s="226"/>
      <c r="AF41" s="214"/>
      <c r="AG41" s="349">
        <v>1</v>
      </c>
    </row>
    <row r="42" spans="1:33" s="219" customFormat="1" x14ac:dyDescent="0.3">
      <c r="A42" s="212" t="s">
        <v>612</v>
      </c>
      <c r="B42" s="277">
        <v>41295</v>
      </c>
      <c r="C42" s="217" t="e">
        <f>[1]!表1_66[[#This Row],[公司]]&amp;[1]!表1_66[[#This Row],[姓名]]</f>
        <v>#REF!</v>
      </c>
      <c r="D42" s="220" t="s">
        <v>3089</v>
      </c>
      <c r="E42" s="220" t="s">
        <v>9397</v>
      </c>
      <c r="F42" s="214" t="s">
        <v>54</v>
      </c>
      <c r="G42" s="236" t="e">
        <f>HYPERLINK("\同业照片\"&amp;[1]!表1_66[[#This Row],[公司]]&amp;IF([1]!表1_66[[#This Row],[公司]]="","","，"&amp;[1]!表1_66[[#This Row],[姓名]]&amp;".jpg"),"照片")</f>
        <v>#REF!</v>
      </c>
      <c r="H42" s="232" t="s">
        <v>9398</v>
      </c>
      <c r="I42" s="214" t="s">
        <v>36</v>
      </c>
      <c r="J42" s="214" t="s">
        <v>8247</v>
      </c>
      <c r="K42" s="212">
        <v>1</v>
      </c>
      <c r="L42" s="212">
        <v>1</v>
      </c>
      <c r="M42" s="212">
        <v>1</v>
      </c>
      <c r="N42" s="213" t="s">
        <v>1186</v>
      </c>
      <c r="O42" s="214"/>
      <c r="P42" s="213" t="s">
        <v>2537</v>
      </c>
      <c r="Q42" s="215"/>
      <c r="R42" s="215" t="s">
        <v>392</v>
      </c>
      <c r="S4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42" s="220" t="s">
        <v>9399</v>
      </c>
      <c r="U42" s="215">
        <v>18601175637</v>
      </c>
      <c r="V42" s="213" t="s">
        <v>9400</v>
      </c>
      <c r="W42" s="225" t="s">
        <v>5902</v>
      </c>
      <c r="X42" s="226" t="s">
        <v>9401</v>
      </c>
      <c r="Y42" s="226" t="s">
        <v>1</v>
      </c>
      <c r="Z42" s="244" t="s">
        <v>392</v>
      </c>
      <c r="AA42" s="214"/>
      <c r="AB42" s="214"/>
      <c r="AC42" s="214"/>
      <c r="AD42" s="220"/>
      <c r="AE42" s="226"/>
      <c r="AF42" s="214" t="s">
        <v>2182</v>
      </c>
      <c r="AG42" s="349">
        <v>1</v>
      </c>
    </row>
    <row r="43" spans="1:33" s="219" customFormat="1" x14ac:dyDescent="0.3">
      <c r="A43" s="212" t="s">
        <v>612</v>
      </c>
      <c r="B43" s="277">
        <v>41295</v>
      </c>
      <c r="C43" s="217" t="e">
        <f>[1]!表1_66[[#This Row],[公司]]&amp;[1]!表1_66[[#This Row],[姓名]]</f>
        <v>#REF!</v>
      </c>
      <c r="D43" s="220" t="s">
        <v>1346</v>
      </c>
      <c r="E43" s="220" t="s">
        <v>1346</v>
      </c>
      <c r="F43" s="214" t="s">
        <v>54</v>
      </c>
      <c r="G43" s="236" t="e">
        <f>HYPERLINK("\同业照片\"&amp;[1]!表1_66[[#This Row],[公司]]&amp;IF([1]!表1_66[[#This Row],[公司]]="","","，"&amp;[1]!表1_66[[#This Row],[姓名]]&amp;".jpg"),"照片")</f>
        <v>#REF!</v>
      </c>
      <c r="H43" s="232" t="s">
        <v>85</v>
      </c>
      <c r="I43" s="214" t="s">
        <v>36</v>
      </c>
      <c r="J43" s="214" t="s">
        <v>45</v>
      </c>
      <c r="K43" s="212">
        <v>1</v>
      </c>
      <c r="L43" s="212">
        <v>1</v>
      </c>
      <c r="M43" s="212">
        <v>1</v>
      </c>
      <c r="N43" s="213" t="s">
        <v>280</v>
      </c>
      <c r="O43" s="214"/>
      <c r="P43" s="213" t="s">
        <v>2254</v>
      </c>
      <c r="Q43" s="215" t="s">
        <v>338</v>
      </c>
      <c r="R43" s="215" t="s">
        <v>392</v>
      </c>
      <c r="S43"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43" s="220" t="s">
        <v>1945</v>
      </c>
      <c r="U43" s="215">
        <v>13004399288</v>
      </c>
      <c r="V43" s="213" t="s">
        <v>1946</v>
      </c>
      <c r="W43" s="225" t="s">
        <v>351</v>
      </c>
      <c r="X43" s="226"/>
      <c r="Y43" s="226"/>
      <c r="Z43" s="244" t="s">
        <v>392</v>
      </c>
      <c r="AA43" s="214"/>
      <c r="AB43" s="214"/>
      <c r="AC43" s="214"/>
      <c r="AD43" s="220"/>
      <c r="AE43" s="226"/>
      <c r="AF43" s="214" t="s">
        <v>9402</v>
      </c>
      <c r="AG43" s="349">
        <v>1</v>
      </c>
    </row>
    <row r="44" spans="1:33" s="219" customFormat="1" x14ac:dyDescent="0.3">
      <c r="A44" s="212" t="s">
        <v>857</v>
      </c>
      <c r="B44" s="277">
        <v>41295</v>
      </c>
      <c r="C44" s="217" t="e">
        <f>[1]!表1_66[[#This Row],[公司]]&amp;[1]!表1_66[[#This Row],[姓名]]</f>
        <v>#REF!</v>
      </c>
      <c r="D44" s="220" t="s">
        <v>1904</v>
      </c>
      <c r="E44" s="220" t="s">
        <v>1905</v>
      </c>
      <c r="F44" s="214" t="s">
        <v>54</v>
      </c>
      <c r="G44" s="236" t="e">
        <f>HYPERLINK("\同业照片\"&amp;[1]!表1_66[[#This Row],[公司]]&amp;IF([1]!表1_66[[#This Row],[公司]]="","","，"&amp;[1]!表1_66[[#This Row],[姓名]]&amp;".jpg"),"照片")</f>
        <v>#REF!</v>
      </c>
      <c r="H44" s="232" t="s">
        <v>94</v>
      </c>
      <c r="I44" s="214" t="s">
        <v>36</v>
      </c>
      <c r="J44" s="214" t="s">
        <v>45</v>
      </c>
      <c r="K44" s="212">
        <v>1</v>
      </c>
      <c r="L44" s="212">
        <v>1</v>
      </c>
      <c r="M44" s="212">
        <v>1</v>
      </c>
      <c r="N44" s="213" t="s">
        <v>1234</v>
      </c>
      <c r="O44" s="214"/>
      <c r="P44" s="213" t="s">
        <v>8230</v>
      </c>
      <c r="Q44" s="215"/>
      <c r="R44" s="215" t="s">
        <v>392</v>
      </c>
      <c r="S4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44" s="220" t="s">
        <v>1906</v>
      </c>
      <c r="U44" s="215">
        <v>13501971130</v>
      </c>
      <c r="V44" s="213" t="s">
        <v>1907</v>
      </c>
      <c r="W44" s="225" t="s">
        <v>351</v>
      </c>
      <c r="X44" s="226"/>
      <c r="Y44" s="226"/>
      <c r="Z44" s="244" t="s">
        <v>392</v>
      </c>
      <c r="AA44" s="214"/>
      <c r="AB44" s="214"/>
      <c r="AC44" s="214"/>
      <c r="AD44" s="220"/>
      <c r="AE44" s="226"/>
      <c r="AF44" s="214" t="s">
        <v>672</v>
      </c>
      <c r="AG44" s="349">
        <v>1</v>
      </c>
    </row>
    <row r="45" spans="1:33" s="219" customFormat="1" x14ac:dyDescent="0.3">
      <c r="A45" s="212" t="s">
        <v>612</v>
      </c>
      <c r="B45" s="277">
        <v>41295</v>
      </c>
      <c r="C45" s="217" t="e">
        <f>[1]!表1_66[[#This Row],[公司]]&amp;[1]!表1_66[[#This Row],[姓名]]</f>
        <v>#REF!</v>
      </c>
      <c r="D45" s="220" t="s">
        <v>812</v>
      </c>
      <c r="E45" s="220" t="s">
        <v>812</v>
      </c>
      <c r="F45" s="214" t="s">
        <v>54</v>
      </c>
      <c r="G45" s="236" t="e">
        <f>HYPERLINK("\同业照片\"&amp;[1]!表1_66[[#This Row],[公司]]&amp;IF([1]!表1_66[[#This Row],[公司]]="","","，"&amp;[1]!表1_66[[#This Row],[姓名]]&amp;".jpg"),"照片")</f>
        <v>#REF!</v>
      </c>
      <c r="H45" s="232" t="s">
        <v>9403</v>
      </c>
      <c r="I45" s="214" t="s">
        <v>12</v>
      </c>
      <c r="J45" s="214" t="s">
        <v>45</v>
      </c>
      <c r="K45" s="212">
        <v>1</v>
      </c>
      <c r="L45" s="212">
        <v>1</v>
      </c>
      <c r="M45" s="212">
        <v>1</v>
      </c>
      <c r="N45" s="213"/>
      <c r="O45" s="214"/>
      <c r="P45" s="213"/>
      <c r="Q45" s="215"/>
      <c r="R45" s="215" t="s">
        <v>392</v>
      </c>
      <c r="S45"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45" s="220"/>
      <c r="U45" s="215"/>
      <c r="V45" s="213"/>
      <c r="W45" s="225" t="s">
        <v>351</v>
      </c>
      <c r="X45" s="226" t="s">
        <v>7274</v>
      </c>
      <c r="Y45" s="226"/>
      <c r="Z45" s="244" t="s">
        <v>392</v>
      </c>
      <c r="AA45" s="214"/>
      <c r="AB45" s="214"/>
      <c r="AC45" s="214"/>
      <c r="AD45" s="220"/>
      <c r="AE45" s="226"/>
      <c r="AF45" s="214" t="s">
        <v>2242</v>
      </c>
      <c r="AG45" s="349">
        <v>1</v>
      </c>
    </row>
    <row r="46" spans="1:33" s="219" customFormat="1" x14ac:dyDescent="0.3">
      <c r="A46" s="219" t="s">
        <v>857</v>
      </c>
      <c r="B46" s="277">
        <v>41296</v>
      </c>
      <c r="C46" s="217" t="e">
        <f>[1]!表1_66[[#This Row],[公司]]&amp;[1]!表1_66[[#This Row],[姓名]]</f>
        <v>#REF!</v>
      </c>
      <c r="D46" s="227" t="s">
        <v>2716</v>
      </c>
      <c r="E46" s="227" t="s">
        <v>2717</v>
      </c>
      <c r="F46" s="216" t="s">
        <v>7268</v>
      </c>
      <c r="G46" s="209" t="e">
        <f>HYPERLINK("\同业照片\"&amp;[1]!表1_66[[#This Row],[公司]]&amp;IF([1]!表1_66[[#This Row],[公司]]="","","，"&amp;[1]!表1_66[[#This Row],[姓名]]&amp;".jpg"),"照片")</f>
        <v>#REF!</v>
      </c>
      <c r="H46" s="234" t="s">
        <v>2711</v>
      </c>
      <c r="I46" s="216" t="s">
        <v>2</v>
      </c>
      <c r="J46" s="216" t="s">
        <v>3004</v>
      </c>
      <c r="K46" s="219">
        <v>1</v>
      </c>
      <c r="M46" s="219">
        <v>1</v>
      </c>
      <c r="N46" s="217" t="s">
        <v>2536</v>
      </c>
      <c r="O46" s="216"/>
      <c r="P46" s="217" t="s">
        <v>2254</v>
      </c>
      <c r="Q46" s="218"/>
      <c r="R46" s="218" t="s">
        <v>392</v>
      </c>
      <c r="S46" s="26">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46" s="227" t="s">
        <v>2718</v>
      </c>
      <c r="U46" s="218">
        <v>18938631490</v>
      </c>
      <c r="V46" s="217" t="s">
        <v>2719</v>
      </c>
      <c r="W46" s="225"/>
      <c r="X46" s="228" t="s">
        <v>2721</v>
      </c>
      <c r="Y46" s="228"/>
      <c r="Z46" s="248" t="s">
        <v>392</v>
      </c>
      <c r="AA46" s="216"/>
      <c r="AB46" s="216"/>
      <c r="AC46" s="216"/>
      <c r="AD46" s="227"/>
      <c r="AE46" s="228"/>
      <c r="AF46" s="216" t="s">
        <v>2722</v>
      </c>
      <c r="AG46" s="349">
        <v>1</v>
      </c>
    </row>
    <row r="47" spans="1:33" s="219" customFormat="1" x14ac:dyDescent="0.3">
      <c r="A47" s="212" t="s">
        <v>612</v>
      </c>
      <c r="B47" s="277">
        <v>41296</v>
      </c>
      <c r="C47" s="217" t="e">
        <f>[1]!表1_66[[#This Row],[公司]]&amp;[1]!表1_66[[#This Row],[姓名]]</f>
        <v>#REF!</v>
      </c>
      <c r="D47" s="220" t="s">
        <v>2478</v>
      </c>
      <c r="E47" s="220" t="s">
        <v>9404</v>
      </c>
      <c r="F47" s="214" t="s">
        <v>2249</v>
      </c>
      <c r="G47" s="236" t="e">
        <f>HYPERLINK("\同业照片\"&amp;[1]!表1_66[[#This Row],[公司]]&amp;IF([1]!表1_66[[#This Row],[公司]]="","","，"&amp;[1]!表1_66[[#This Row],[姓名]]&amp;".jpg"),"照片")</f>
        <v>#REF!</v>
      </c>
      <c r="H47" s="232" t="s">
        <v>87</v>
      </c>
      <c r="I47" s="214" t="s">
        <v>36</v>
      </c>
      <c r="J47" s="214" t="s">
        <v>45</v>
      </c>
      <c r="K47" s="212">
        <v>1</v>
      </c>
      <c r="L47" s="212"/>
      <c r="M47" s="212">
        <v>1</v>
      </c>
      <c r="N47" s="213" t="s">
        <v>1777</v>
      </c>
      <c r="O47" s="214"/>
      <c r="P47" s="213" t="s">
        <v>2925</v>
      </c>
      <c r="Q47" s="215" t="s">
        <v>1941</v>
      </c>
      <c r="R47" s="215" t="s">
        <v>392</v>
      </c>
      <c r="S47"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47" s="220" t="s">
        <v>1778</v>
      </c>
      <c r="U47" s="215">
        <v>18018699782</v>
      </c>
      <c r="V47" s="213" t="s">
        <v>1779</v>
      </c>
      <c r="W47" s="225" t="s">
        <v>351</v>
      </c>
      <c r="X47" s="226"/>
      <c r="Y47" s="226"/>
      <c r="Z47" s="244" t="s">
        <v>392</v>
      </c>
      <c r="AA47" s="214"/>
      <c r="AB47" s="214"/>
      <c r="AC47" s="214"/>
      <c r="AD47" s="220"/>
      <c r="AE47" s="226"/>
      <c r="AF47" s="214" t="s">
        <v>2185</v>
      </c>
      <c r="AG47" s="349">
        <v>1</v>
      </c>
    </row>
    <row r="48" spans="1:33" s="219" customFormat="1" x14ac:dyDescent="0.3">
      <c r="A48" s="212" t="s">
        <v>612</v>
      </c>
      <c r="B48" s="277">
        <v>41297</v>
      </c>
      <c r="C48" s="217" t="e">
        <f>[1]!表1_66[[#This Row],[公司]]&amp;[1]!表1_66[[#This Row],[姓名]]</f>
        <v>#REF!</v>
      </c>
      <c r="D48" s="220" t="s">
        <v>1912</v>
      </c>
      <c r="E48" s="220" t="s">
        <v>1745</v>
      </c>
      <c r="F48" s="214" t="s">
        <v>2276</v>
      </c>
      <c r="G48" s="236" t="e">
        <f>HYPERLINK("\同业照片\"&amp;[1]!表1_66[[#This Row],[公司]]&amp;IF([1]!表1_66[[#This Row],[公司]]="","","，"&amp;[1]!表1_66[[#This Row],[姓名]]&amp;".jpg"),"照片")</f>
        <v>#REF!</v>
      </c>
      <c r="H48" s="232" t="s">
        <v>35</v>
      </c>
      <c r="I48" s="214" t="s">
        <v>36</v>
      </c>
      <c r="J48" s="214" t="s">
        <v>45</v>
      </c>
      <c r="K48" s="212">
        <v>1</v>
      </c>
      <c r="L48" s="212">
        <v>1</v>
      </c>
      <c r="M48" s="212">
        <v>1</v>
      </c>
      <c r="N48" s="213"/>
      <c r="O48" s="214"/>
      <c r="P48" s="213"/>
      <c r="Q48" s="215"/>
      <c r="R48" s="215" t="s">
        <v>392</v>
      </c>
      <c r="S4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48" s="220"/>
      <c r="U48" s="215">
        <v>13764648557</v>
      </c>
      <c r="V48" s="213" t="s">
        <v>5809</v>
      </c>
      <c r="W48" s="225" t="s">
        <v>351</v>
      </c>
      <c r="X48" s="226"/>
      <c r="Y48" s="226"/>
      <c r="Z48" s="244" t="s">
        <v>392</v>
      </c>
      <c r="AA48" s="214"/>
      <c r="AB48" s="214"/>
      <c r="AC48" s="214"/>
      <c r="AD48" s="220"/>
      <c r="AE48" s="226"/>
      <c r="AF48" s="214"/>
      <c r="AG48" s="349">
        <v>1</v>
      </c>
    </row>
    <row r="49" spans="1:33" s="219" customFormat="1" x14ac:dyDescent="0.3">
      <c r="A49" s="212" t="s">
        <v>857</v>
      </c>
      <c r="B49" s="277">
        <v>41298</v>
      </c>
      <c r="C49" s="217" t="e">
        <f>[1]!表1_66[[#This Row],[公司]]&amp;[1]!表1_66[[#This Row],[姓名]]</f>
        <v>#REF!</v>
      </c>
      <c r="D49" s="220" t="s">
        <v>2776</v>
      </c>
      <c r="E49" s="220" t="s">
        <v>2776</v>
      </c>
      <c r="F49" s="214" t="s">
        <v>2249</v>
      </c>
      <c r="G49" s="236" t="e">
        <f>HYPERLINK("\同业照片\"&amp;[1]!表1_66[[#This Row],[公司]]&amp;IF([1]!表1_66[[#This Row],[公司]]="","","，"&amp;[1]!表1_66[[#This Row],[姓名]]&amp;".jpg"),"照片")</f>
        <v>#REF!</v>
      </c>
      <c r="H49" s="232" t="s">
        <v>79</v>
      </c>
      <c r="I49" s="214" t="s">
        <v>36</v>
      </c>
      <c r="J49" s="214" t="s">
        <v>3004</v>
      </c>
      <c r="K49" s="212">
        <v>1</v>
      </c>
      <c r="L49" s="212"/>
      <c r="M49" s="212">
        <v>1</v>
      </c>
      <c r="N49" s="213" t="s">
        <v>7270</v>
      </c>
      <c r="O49" s="214"/>
      <c r="P49" s="213" t="s">
        <v>2535</v>
      </c>
      <c r="Q49" s="215"/>
      <c r="R49" s="215" t="s">
        <v>392</v>
      </c>
      <c r="S4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49" s="220"/>
      <c r="U49" s="215"/>
      <c r="V49" s="213" t="s">
        <v>2777</v>
      </c>
      <c r="W49" s="225"/>
      <c r="X49" s="226"/>
      <c r="Y49" s="226"/>
      <c r="Z49" s="244" t="s">
        <v>392</v>
      </c>
      <c r="AA49" s="214"/>
      <c r="AB49" s="214"/>
      <c r="AC49" s="214"/>
      <c r="AD49" s="220"/>
      <c r="AE49" s="226"/>
      <c r="AF49" s="214" t="s">
        <v>2190</v>
      </c>
      <c r="AG49" s="349">
        <v>1</v>
      </c>
    </row>
    <row r="50" spans="1:33" s="219" customFormat="1" x14ac:dyDescent="0.3">
      <c r="A50" s="212" t="s">
        <v>612</v>
      </c>
      <c r="B50" s="277">
        <v>41299</v>
      </c>
      <c r="C50" s="217" t="e">
        <f>[1]!表1_66[[#This Row],[公司]]&amp;[1]!表1_66[[#This Row],[姓名]]</f>
        <v>#REF!</v>
      </c>
      <c r="D50" s="220" t="s">
        <v>1749</v>
      </c>
      <c r="E50" s="220" t="s">
        <v>1750</v>
      </c>
      <c r="F50" s="214" t="s">
        <v>2249</v>
      </c>
      <c r="G50" s="236" t="e">
        <f>HYPERLINK("\同业照片\"&amp;[1]!表1_66[[#This Row],[公司]]&amp;IF([1]!表1_66[[#This Row],[公司]]="","","，"&amp;[1]!表1_66[[#This Row],[姓名]]&amp;".jpg"),"照片")</f>
        <v>#REF!</v>
      </c>
      <c r="H50" s="232" t="s">
        <v>1572</v>
      </c>
      <c r="I50" s="214" t="s">
        <v>711</v>
      </c>
      <c r="J50" s="214" t="s">
        <v>56</v>
      </c>
      <c r="K50" s="212">
        <v>1</v>
      </c>
      <c r="L50" s="212"/>
      <c r="M50" s="212">
        <v>1</v>
      </c>
      <c r="N50" s="213" t="s">
        <v>1744</v>
      </c>
      <c r="O50" s="214"/>
      <c r="P50" s="213" t="s">
        <v>8230</v>
      </c>
      <c r="Q50" s="215"/>
      <c r="R50" s="215" t="s">
        <v>392</v>
      </c>
      <c r="S5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50" s="220" t="s">
        <v>2999</v>
      </c>
      <c r="U50" s="215">
        <v>18611613932</v>
      </c>
      <c r="V50" s="213" t="s">
        <v>1751</v>
      </c>
      <c r="W50" s="225" t="s">
        <v>351</v>
      </c>
      <c r="X50" s="226" t="s">
        <v>9405</v>
      </c>
      <c r="Y50" s="226" t="s">
        <v>7275</v>
      </c>
      <c r="Z50" s="244" t="s">
        <v>392</v>
      </c>
      <c r="AA50" s="214"/>
      <c r="AB50" s="214" t="s">
        <v>9406</v>
      </c>
      <c r="AC50" s="214" t="s">
        <v>392</v>
      </c>
      <c r="AD50" s="220" t="s">
        <v>392</v>
      </c>
      <c r="AE50" s="226"/>
      <c r="AF50" s="214" t="s">
        <v>3088</v>
      </c>
      <c r="AG50" s="349">
        <v>1</v>
      </c>
    </row>
    <row r="51" spans="1:33" s="219" customFormat="1" x14ac:dyDescent="0.3">
      <c r="A51" s="212" t="s">
        <v>612</v>
      </c>
      <c r="B51" s="277">
        <v>41302</v>
      </c>
      <c r="C51" s="217" t="e">
        <f>[1]!表1_66[[#This Row],[公司]]&amp;[1]!表1_66[[#This Row],[姓名]]</f>
        <v>#REF!</v>
      </c>
      <c r="D51" s="220" t="s">
        <v>5582</v>
      </c>
      <c r="E51" s="220" t="s">
        <v>2468</v>
      </c>
      <c r="F51" s="214" t="s">
        <v>2249</v>
      </c>
      <c r="G51" s="236" t="e">
        <f>HYPERLINK("\同业照片\"&amp;[1]!表1_66[[#This Row],[公司]]&amp;IF([1]!表1_66[[#This Row],[公司]]="","","，"&amp;[1]!表1_66[[#This Row],[姓名]]&amp;".jpg"),"照片")</f>
        <v>#REF!</v>
      </c>
      <c r="H51" s="232" t="s">
        <v>9407</v>
      </c>
      <c r="I51" s="214" t="s">
        <v>711</v>
      </c>
      <c r="J51" s="214" t="s">
        <v>1</v>
      </c>
      <c r="K51" s="212">
        <v>1</v>
      </c>
      <c r="L51" s="212">
        <v>1</v>
      </c>
      <c r="M51" s="212">
        <v>1</v>
      </c>
      <c r="N51" s="213" t="s">
        <v>1874</v>
      </c>
      <c r="O51" s="214"/>
      <c r="P51" s="213" t="s">
        <v>2537</v>
      </c>
      <c r="Q51" s="215" t="s">
        <v>1407</v>
      </c>
      <c r="R51" s="215" t="s">
        <v>392</v>
      </c>
      <c r="S5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51" s="220" t="s">
        <v>2207</v>
      </c>
      <c r="U51" s="215">
        <v>13764085548</v>
      </c>
      <c r="V51" s="213" t="s">
        <v>2161</v>
      </c>
      <c r="W51" s="225" t="s">
        <v>9309</v>
      </c>
      <c r="X51" s="226"/>
      <c r="Y51" s="226"/>
      <c r="Z51" s="244" t="s">
        <v>392</v>
      </c>
      <c r="AA51" s="214"/>
      <c r="AB51" s="214"/>
      <c r="AC51" s="214"/>
      <c r="AD51" s="220"/>
      <c r="AE51" s="226"/>
      <c r="AF51" s="214" t="s">
        <v>1781</v>
      </c>
      <c r="AG51" s="349">
        <v>1</v>
      </c>
    </row>
    <row r="52" spans="1:33" s="219" customFormat="1" x14ac:dyDescent="0.3">
      <c r="A52" s="212" t="s">
        <v>612</v>
      </c>
      <c r="B52" s="277">
        <v>41302</v>
      </c>
      <c r="C52" s="217" t="e">
        <f>[1]!表1_66[[#This Row],[公司]]&amp;[1]!表1_66[[#This Row],[姓名]]</f>
        <v>#REF!</v>
      </c>
      <c r="D52" s="220" t="s">
        <v>2158</v>
      </c>
      <c r="E52" s="220" t="s">
        <v>2158</v>
      </c>
      <c r="F52" s="214" t="s">
        <v>2249</v>
      </c>
      <c r="G52" s="236" t="e">
        <f>HYPERLINK("\同业照片\"&amp;[1]!表1_66[[#This Row],[公司]]&amp;IF([1]!表1_66[[#This Row],[公司]]="","","，"&amp;[1]!表1_66[[#This Row],[姓名]]&amp;".jpg"),"照片")</f>
        <v>#REF!</v>
      </c>
      <c r="H52" s="232" t="s">
        <v>9407</v>
      </c>
      <c r="I52" s="214" t="s">
        <v>711</v>
      </c>
      <c r="J52" s="214" t="s">
        <v>1</v>
      </c>
      <c r="K52" s="212">
        <v>1</v>
      </c>
      <c r="L52" s="212">
        <v>1</v>
      </c>
      <c r="M52" s="212">
        <v>1</v>
      </c>
      <c r="N52" s="213" t="s">
        <v>1436</v>
      </c>
      <c r="O52" s="214"/>
      <c r="P52" s="213"/>
      <c r="Q52" s="215" t="s">
        <v>1407</v>
      </c>
      <c r="R52" s="215" t="s">
        <v>392</v>
      </c>
      <c r="S5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52" s="220" t="s">
        <v>2159</v>
      </c>
      <c r="U52" s="215">
        <v>13817832798</v>
      </c>
      <c r="V52" s="213" t="s">
        <v>2160</v>
      </c>
      <c r="W52" s="225" t="s">
        <v>351</v>
      </c>
      <c r="X52" s="226" t="s">
        <v>9408</v>
      </c>
      <c r="Y52" s="226" t="s">
        <v>2549</v>
      </c>
      <c r="Z52" s="244" t="s">
        <v>392</v>
      </c>
      <c r="AA52" s="214"/>
      <c r="AB52" s="214"/>
      <c r="AC52" s="214"/>
      <c r="AD52" s="220">
        <v>15900283307</v>
      </c>
      <c r="AE52" s="226"/>
      <c r="AF52" s="214" t="s">
        <v>1781</v>
      </c>
      <c r="AG52" s="349">
        <v>1</v>
      </c>
    </row>
    <row r="53" spans="1:33" s="219" customFormat="1" x14ac:dyDescent="0.3">
      <c r="A53" s="212" t="s">
        <v>612</v>
      </c>
      <c r="B53" s="277">
        <v>41302</v>
      </c>
      <c r="C53" s="217" t="e">
        <f>[1]!表1_66[[#This Row],[公司]]&amp;[1]!表1_66[[#This Row],[姓名]]</f>
        <v>#REF!</v>
      </c>
      <c r="D53" s="220" t="s">
        <v>2165</v>
      </c>
      <c r="E53" s="220" t="s">
        <v>2470</v>
      </c>
      <c r="F53" s="214" t="s">
        <v>2249</v>
      </c>
      <c r="G53" s="236" t="e">
        <f>HYPERLINK("\同业照片\"&amp;[1]!表1_66[[#This Row],[公司]]&amp;IF([1]!表1_66[[#This Row],[公司]]="","","，"&amp;[1]!表1_66[[#This Row],[姓名]]&amp;".jpg"),"照片")</f>
        <v>#REF!</v>
      </c>
      <c r="H53" s="232" t="s">
        <v>9407</v>
      </c>
      <c r="I53" s="214" t="s">
        <v>711</v>
      </c>
      <c r="J53" s="214" t="s">
        <v>1</v>
      </c>
      <c r="K53" s="212">
        <v>1</v>
      </c>
      <c r="L53" s="212">
        <v>1</v>
      </c>
      <c r="M53" s="212">
        <v>1</v>
      </c>
      <c r="N53" s="213" t="s">
        <v>1874</v>
      </c>
      <c r="O53" s="214"/>
      <c r="P53" s="213" t="s">
        <v>2537</v>
      </c>
      <c r="Q53" s="215" t="s">
        <v>1407</v>
      </c>
      <c r="R53" s="215" t="s">
        <v>392</v>
      </c>
      <c r="S53"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53" s="220" t="s">
        <v>2208</v>
      </c>
      <c r="U53" s="215">
        <v>13918211050</v>
      </c>
      <c r="V53" s="213" t="s">
        <v>2166</v>
      </c>
      <c r="W53" s="225" t="s">
        <v>351</v>
      </c>
      <c r="X53" s="226"/>
      <c r="Y53" s="226"/>
      <c r="Z53" s="244" t="s">
        <v>392</v>
      </c>
      <c r="AA53" s="214"/>
      <c r="AB53" s="214"/>
      <c r="AC53" s="214"/>
      <c r="AD53" s="220"/>
      <c r="AE53" s="226"/>
      <c r="AF53" s="214" t="s">
        <v>1781</v>
      </c>
      <c r="AG53" s="349">
        <v>1</v>
      </c>
    </row>
    <row r="54" spans="1:33" s="219" customFormat="1" x14ac:dyDescent="0.3">
      <c r="A54" s="212" t="s">
        <v>857</v>
      </c>
      <c r="B54" s="277">
        <v>41303</v>
      </c>
      <c r="C54" s="217" t="e">
        <f>[1]!表1_66[[#This Row],[公司]]&amp;[1]!表1_66[[#This Row],[姓名]]</f>
        <v>#REF!</v>
      </c>
      <c r="D54" s="220" t="s">
        <v>2893</v>
      </c>
      <c r="E54" s="220" t="s">
        <v>2894</v>
      </c>
      <c r="F54" s="214" t="s">
        <v>2249</v>
      </c>
      <c r="G54" s="236" t="e">
        <f>HYPERLINK("\同业照片\"&amp;[1]!表1_66[[#This Row],[公司]]&amp;IF([1]!表1_66[[#This Row],[公司]]="","","，"&amp;[1]!表1_66[[#This Row],[姓名]]&amp;".jpg"),"照片")</f>
        <v>#REF!</v>
      </c>
      <c r="H54" s="232" t="s">
        <v>1947</v>
      </c>
      <c r="I54" s="214" t="s">
        <v>887</v>
      </c>
      <c r="J54" s="214" t="s">
        <v>45</v>
      </c>
      <c r="K54" s="212">
        <v>1</v>
      </c>
      <c r="L54" s="212">
        <v>1</v>
      </c>
      <c r="M54" s="212">
        <v>1</v>
      </c>
      <c r="N54" s="213" t="s">
        <v>1234</v>
      </c>
      <c r="O54" s="214"/>
      <c r="P54" s="213" t="s">
        <v>1432</v>
      </c>
      <c r="Q54" s="215"/>
      <c r="R54" s="215" t="s">
        <v>392</v>
      </c>
      <c r="S5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54" s="220" t="s">
        <v>1948</v>
      </c>
      <c r="U54" s="215">
        <v>18601636678</v>
      </c>
      <c r="V54" s="213" t="s">
        <v>9409</v>
      </c>
      <c r="W54" s="225"/>
      <c r="X54" s="226"/>
      <c r="Y54" s="226"/>
      <c r="Z54" s="244" t="s">
        <v>392</v>
      </c>
      <c r="AA54" s="214"/>
      <c r="AB54" s="214"/>
      <c r="AC54" s="214"/>
      <c r="AD54" s="220"/>
      <c r="AE54" s="226"/>
      <c r="AF54" s="214" t="s">
        <v>2241</v>
      </c>
      <c r="AG54" s="349">
        <v>1</v>
      </c>
    </row>
    <row r="55" spans="1:33" s="219" customFormat="1" x14ac:dyDescent="0.3">
      <c r="A55" s="212" t="s">
        <v>857</v>
      </c>
      <c r="B55" s="277">
        <v>41303</v>
      </c>
      <c r="C55" s="217" t="e">
        <f>[1]!表1_66[[#This Row],[公司]]&amp;[1]!表1_66[[#This Row],[姓名]]</f>
        <v>#REF!</v>
      </c>
      <c r="D55" s="220" t="s">
        <v>9410</v>
      </c>
      <c r="E55" s="220" t="s">
        <v>1942</v>
      </c>
      <c r="F55" s="214" t="s">
        <v>54</v>
      </c>
      <c r="G55" s="236" t="e">
        <f>HYPERLINK("\同业照片\"&amp;[1]!表1_66[[#This Row],[公司]]&amp;IF([1]!表1_66[[#This Row],[公司]]="","","，"&amp;[1]!表1_66[[#This Row],[姓名]]&amp;".jpg"),"照片")</f>
        <v>#REF!</v>
      </c>
      <c r="H55" s="232" t="s">
        <v>1947</v>
      </c>
      <c r="I55" s="214" t="s">
        <v>887</v>
      </c>
      <c r="J55" s="214" t="s">
        <v>45</v>
      </c>
      <c r="K55" s="212">
        <v>1</v>
      </c>
      <c r="L55" s="212">
        <v>1</v>
      </c>
      <c r="M55" s="212">
        <v>1</v>
      </c>
      <c r="N55" s="213" t="s">
        <v>1234</v>
      </c>
      <c r="O55" s="214"/>
      <c r="P55" s="213" t="s">
        <v>1432</v>
      </c>
      <c r="Q55" s="215"/>
      <c r="R55" s="215" t="s">
        <v>392</v>
      </c>
      <c r="S55"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55" s="220" t="s">
        <v>9411</v>
      </c>
      <c r="U55" s="215">
        <v>18602109610</v>
      </c>
      <c r="V55" s="213" t="s">
        <v>9412</v>
      </c>
      <c r="W55" s="225" t="s">
        <v>9413</v>
      </c>
      <c r="X55" s="226" t="s">
        <v>1086</v>
      </c>
      <c r="Y55" s="226"/>
      <c r="Z55" s="244" t="s">
        <v>392</v>
      </c>
      <c r="AA55" s="214"/>
      <c r="AB55" s="214"/>
      <c r="AC55" s="214"/>
      <c r="AD55" s="220"/>
      <c r="AE55" s="226"/>
      <c r="AF55" s="214" t="s">
        <v>2241</v>
      </c>
      <c r="AG55" s="349">
        <v>1</v>
      </c>
    </row>
    <row r="56" spans="1:33" s="219" customFormat="1" x14ac:dyDescent="0.3">
      <c r="A56" s="212" t="s">
        <v>9414</v>
      </c>
      <c r="B56" s="277">
        <v>41303</v>
      </c>
      <c r="C56" s="217" t="e">
        <f>[1]!表1_66[[#This Row],[公司]]&amp;[1]!表1_66[[#This Row],[姓名]]</f>
        <v>#REF!</v>
      </c>
      <c r="D56" s="220" t="s">
        <v>2890</v>
      </c>
      <c r="E56" s="220" t="s">
        <v>7266</v>
      </c>
      <c r="F56" s="214" t="s">
        <v>2249</v>
      </c>
      <c r="G56" s="236" t="e">
        <f>HYPERLINK("\同业照片\"&amp;[1]!表1_66[[#This Row],[公司]]&amp;IF([1]!表1_66[[#This Row],[公司]]="","","，"&amp;[1]!表1_66[[#This Row],[姓名]]&amp;".jpg"),"照片")</f>
        <v>#REF!</v>
      </c>
      <c r="H56" s="232" t="s">
        <v>9415</v>
      </c>
      <c r="I56" s="214" t="s">
        <v>711</v>
      </c>
      <c r="J56" s="214" t="s">
        <v>8288</v>
      </c>
      <c r="K56" s="212">
        <v>1</v>
      </c>
      <c r="L56" s="212">
        <v>1</v>
      </c>
      <c r="M56" s="212">
        <v>1</v>
      </c>
      <c r="N56" s="213" t="s">
        <v>9416</v>
      </c>
      <c r="O56" s="214" t="s">
        <v>2514</v>
      </c>
      <c r="P56" s="213" t="s">
        <v>2525</v>
      </c>
      <c r="Q56" s="215" t="s">
        <v>8259</v>
      </c>
      <c r="R56" s="215" t="s">
        <v>392</v>
      </c>
      <c r="S56"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56" s="220" t="s">
        <v>9417</v>
      </c>
      <c r="U56" s="215">
        <v>13817136600</v>
      </c>
      <c r="V56" s="213" t="s">
        <v>2892</v>
      </c>
      <c r="W56" s="225" t="s">
        <v>9396</v>
      </c>
      <c r="X56" s="226" t="s">
        <v>9418</v>
      </c>
      <c r="Y56" s="226"/>
      <c r="Z56" s="244" t="s">
        <v>392</v>
      </c>
      <c r="AA56" s="214"/>
      <c r="AB56" s="214"/>
      <c r="AC56" s="214"/>
      <c r="AD56" s="220"/>
      <c r="AE56" s="226"/>
      <c r="AF56" s="214" t="s">
        <v>681</v>
      </c>
      <c r="AG56" s="349">
        <v>1</v>
      </c>
    </row>
    <row r="57" spans="1:33" s="219" customFormat="1" x14ac:dyDescent="0.3">
      <c r="A57" s="212" t="s">
        <v>857</v>
      </c>
      <c r="B57" s="277">
        <v>41303</v>
      </c>
      <c r="C57" s="217" t="e">
        <f>[1]!表1_66[[#This Row],[公司]]&amp;[1]!表1_66[[#This Row],[姓名]]</f>
        <v>#REF!</v>
      </c>
      <c r="D57" s="220" t="s">
        <v>7276</v>
      </c>
      <c r="E57" s="220" t="s">
        <v>9419</v>
      </c>
      <c r="F57" s="214" t="s">
        <v>54</v>
      </c>
      <c r="G57" s="236" t="e">
        <f>HYPERLINK("\同业照片\"&amp;[1]!表1_66[[#This Row],[公司]]&amp;IF([1]!表1_66[[#This Row],[公司]]="","","，"&amp;[1]!表1_66[[#This Row],[姓名]]&amp;".jpg"),"照片")</f>
        <v>#REF!</v>
      </c>
      <c r="H57" s="232" t="s">
        <v>1947</v>
      </c>
      <c r="I57" s="214" t="s">
        <v>887</v>
      </c>
      <c r="J57" s="214" t="s">
        <v>45</v>
      </c>
      <c r="K57" s="212">
        <v>1</v>
      </c>
      <c r="L57" s="212">
        <v>1</v>
      </c>
      <c r="M57" s="212">
        <v>1</v>
      </c>
      <c r="N57" s="213" t="s">
        <v>1234</v>
      </c>
      <c r="O57" s="214"/>
      <c r="P57" s="213" t="s">
        <v>297</v>
      </c>
      <c r="Q57" s="215"/>
      <c r="R57" s="215">
        <v>0.7698656344</v>
      </c>
      <c r="S57"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57" s="220" t="s">
        <v>9420</v>
      </c>
      <c r="U57" s="215">
        <v>13917346452</v>
      </c>
      <c r="V57" s="213" t="s">
        <v>9421</v>
      </c>
      <c r="W57" s="225" t="s">
        <v>5902</v>
      </c>
      <c r="X57" s="226"/>
      <c r="Y57" s="226"/>
      <c r="Z57" s="244" t="s">
        <v>3060</v>
      </c>
      <c r="AA57" s="214"/>
      <c r="AB57" s="214"/>
      <c r="AC57" s="214"/>
      <c r="AD57" s="220"/>
      <c r="AE57" s="226"/>
      <c r="AF57" s="214" t="s">
        <v>2241</v>
      </c>
      <c r="AG57" s="349">
        <v>1</v>
      </c>
    </row>
    <row r="58" spans="1:33" s="219" customFormat="1" x14ac:dyDescent="0.3">
      <c r="A58" s="212" t="s">
        <v>612</v>
      </c>
      <c r="B58" s="277">
        <v>41304</v>
      </c>
      <c r="C58" s="217" t="e">
        <f>[1]!表1_66[[#This Row],[公司]]&amp;[1]!表1_66[[#This Row],[姓名]]</f>
        <v>#REF!</v>
      </c>
      <c r="D58" s="220" t="s">
        <v>1902</v>
      </c>
      <c r="E58" s="220" t="s">
        <v>813</v>
      </c>
      <c r="F58" s="214" t="s">
        <v>54</v>
      </c>
      <c r="G58" s="236" t="e">
        <f>HYPERLINK("\同业照片\"&amp;[1]!表1_66[[#This Row],[公司]]&amp;IF([1]!表1_66[[#This Row],[公司]]="","","，"&amp;[1]!表1_66[[#This Row],[姓名]]&amp;".jpg"),"照片")</f>
        <v>#REF!</v>
      </c>
      <c r="H58" s="232" t="s">
        <v>9422</v>
      </c>
      <c r="I58" s="214" t="s">
        <v>5834</v>
      </c>
      <c r="J58" s="214" t="s">
        <v>45</v>
      </c>
      <c r="K58" s="212">
        <v>1</v>
      </c>
      <c r="L58" s="212">
        <v>1</v>
      </c>
      <c r="M58" s="212">
        <v>1</v>
      </c>
      <c r="N58" s="213" t="s">
        <v>1436</v>
      </c>
      <c r="O58" s="214" t="s">
        <v>2514</v>
      </c>
      <c r="P58" s="213" t="s">
        <v>2902</v>
      </c>
      <c r="Q58" s="215" t="s">
        <v>7277</v>
      </c>
      <c r="R58" s="215" t="s">
        <v>392</v>
      </c>
      <c r="S5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58" s="220" t="s">
        <v>9423</v>
      </c>
      <c r="U58" s="215">
        <v>13817222863</v>
      </c>
      <c r="V58" s="213" t="s">
        <v>2904</v>
      </c>
      <c r="W58" s="225" t="s">
        <v>351</v>
      </c>
      <c r="X58" s="226" t="s">
        <v>112</v>
      </c>
      <c r="Y58" s="226"/>
      <c r="Z58" s="244" t="s">
        <v>392</v>
      </c>
      <c r="AA58" s="214"/>
      <c r="AB58" s="214"/>
      <c r="AC58" s="214"/>
      <c r="AD58" s="220">
        <v>13661152727</v>
      </c>
      <c r="AE58" s="226" t="s">
        <v>1903</v>
      </c>
      <c r="AF58" s="214" t="s">
        <v>2905</v>
      </c>
      <c r="AG58" s="349">
        <v>1</v>
      </c>
    </row>
    <row r="59" spans="1:33" s="219" customFormat="1" x14ac:dyDescent="0.3">
      <c r="A59" s="212" t="s">
        <v>857</v>
      </c>
      <c r="B59" s="277">
        <v>41304</v>
      </c>
      <c r="C59" s="217" t="e">
        <f>[1]!表1_66[[#This Row],[公司]]&amp;[1]!表1_66[[#This Row],[姓名]]</f>
        <v>#REF!</v>
      </c>
      <c r="D59" s="220" t="s">
        <v>1980</v>
      </c>
      <c r="E59" s="220" t="s">
        <v>791</v>
      </c>
      <c r="F59" s="214" t="s">
        <v>54</v>
      </c>
      <c r="G59" s="236" t="e">
        <f>HYPERLINK("\同业照片\"&amp;[1]!表1_66[[#This Row],[公司]]&amp;IF([1]!表1_66[[#This Row],[公司]]="","","，"&amp;[1]!表1_66[[#This Row],[姓名]]&amp;".jpg"),"照片")</f>
        <v>#REF!</v>
      </c>
      <c r="H59" s="232" t="s">
        <v>1981</v>
      </c>
      <c r="I59" s="214" t="s">
        <v>887</v>
      </c>
      <c r="J59" s="214" t="s">
        <v>45</v>
      </c>
      <c r="K59" s="212">
        <v>1</v>
      </c>
      <c r="L59" s="212">
        <v>1</v>
      </c>
      <c r="M59" s="212">
        <v>1</v>
      </c>
      <c r="N59" s="213" t="s">
        <v>1234</v>
      </c>
      <c r="O59" s="214"/>
      <c r="P59" s="213" t="s">
        <v>2525</v>
      </c>
      <c r="Q59" s="215"/>
      <c r="R59" s="215">
        <v>0</v>
      </c>
      <c r="S5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59" s="220" t="s">
        <v>1982</v>
      </c>
      <c r="U59" s="215">
        <v>18621014652</v>
      </c>
      <c r="V59" s="213" t="s">
        <v>1983</v>
      </c>
      <c r="W59" s="225" t="s">
        <v>9396</v>
      </c>
      <c r="X59" s="226" t="s">
        <v>2511</v>
      </c>
      <c r="Y59" s="226"/>
      <c r="Z59" s="244" t="s">
        <v>3059</v>
      </c>
      <c r="AA59" s="214"/>
      <c r="AB59" s="214"/>
      <c r="AC59" s="214" t="s">
        <v>2921</v>
      </c>
      <c r="AD59" s="220"/>
      <c r="AE59" s="226"/>
      <c r="AF59" s="214" t="s">
        <v>2240</v>
      </c>
      <c r="AG59" s="349">
        <v>1</v>
      </c>
    </row>
    <row r="60" spans="1:33" s="219" customFormat="1" x14ac:dyDescent="0.3">
      <c r="A60" s="212" t="s">
        <v>612</v>
      </c>
      <c r="B60" s="277">
        <v>41304</v>
      </c>
      <c r="C60" s="217" t="e">
        <f>[1]!表1_66[[#This Row],[公司]]&amp;[1]!表1_66[[#This Row],[姓名]]</f>
        <v>#REF!</v>
      </c>
      <c r="D60" s="220" t="s">
        <v>1807</v>
      </c>
      <c r="E60" s="220" t="s">
        <v>1808</v>
      </c>
      <c r="F60" s="214" t="s">
        <v>54</v>
      </c>
      <c r="G60" s="236" t="e">
        <f>HYPERLINK("\同业照片\"&amp;[1]!表1_66[[#This Row],[公司]]&amp;IF([1]!表1_66[[#This Row],[公司]]="","","，"&amp;[1]!表1_66[[#This Row],[姓名]]&amp;".jpg"),"照片")</f>
        <v>#REF!</v>
      </c>
      <c r="H60" s="232" t="s">
        <v>2795</v>
      </c>
      <c r="I60" s="214" t="s">
        <v>711</v>
      </c>
      <c r="J60" s="214" t="s">
        <v>45</v>
      </c>
      <c r="K60" s="212">
        <v>1</v>
      </c>
      <c r="L60" s="212">
        <v>1</v>
      </c>
      <c r="M60" s="212">
        <v>1</v>
      </c>
      <c r="N60" s="213" t="s">
        <v>1436</v>
      </c>
      <c r="O60" s="214" t="s">
        <v>2514</v>
      </c>
      <c r="P60" s="213" t="s">
        <v>2254</v>
      </c>
      <c r="Q60" s="215" t="s">
        <v>2906</v>
      </c>
      <c r="R60" s="215" t="s">
        <v>392</v>
      </c>
      <c r="S6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60" s="220" t="s">
        <v>1809</v>
      </c>
      <c r="U60" s="215">
        <v>13585566537</v>
      </c>
      <c r="V60" s="213"/>
      <c r="W60" s="225" t="s">
        <v>9424</v>
      </c>
      <c r="X60" s="226"/>
      <c r="Y60" s="226"/>
      <c r="Z60" s="244" t="s">
        <v>392</v>
      </c>
      <c r="AA60" s="214"/>
      <c r="AB60" s="214"/>
      <c r="AC60" s="214"/>
      <c r="AD60" s="220"/>
      <c r="AE60" s="226"/>
      <c r="AF60" s="214" t="s">
        <v>2905</v>
      </c>
      <c r="AG60" s="349">
        <v>1</v>
      </c>
    </row>
    <row r="61" spans="1:33" s="219" customFormat="1" x14ac:dyDescent="0.3">
      <c r="A61" s="212" t="s">
        <v>9425</v>
      </c>
      <c r="B61" s="277">
        <v>41304</v>
      </c>
      <c r="C61" s="217" t="e">
        <f>[1]!表1_66[[#This Row],[公司]]&amp;[1]!表1_66[[#This Row],[姓名]]</f>
        <v>#REF!</v>
      </c>
      <c r="D61" s="220" t="s">
        <v>9426</v>
      </c>
      <c r="E61" s="220" t="s">
        <v>2924</v>
      </c>
      <c r="F61" s="214" t="s">
        <v>54</v>
      </c>
      <c r="G61" s="236" t="e">
        <f>HYPERLINK("\同业照片\"&amp;[1]!表1_66[[#This Row],[公司]]&amp;IF([1]!表1_66[[#This Row],[公司]]="","","，"&amp;[1]!表1_66[[#This Row],[姓名]]&amp;".jpg"),"照片")</f>
        <v>#REF!</v>
      </c>
      <c r="H61" s="232" t="s">
        <v>1981</v>
      </c>
      <c r="I61" s="214" t="s">
        <v>887</v>
      </c>
      <c r="J61" s="214" t="s">
        <v>45</v>
      </c>
      <c r="K61" s="212">
        <v>1</v>
      </c>
      <c r="L61" s="212">
        <v>1</v>
      </c>
      <c r="M61" s="212">
        <v>1</v>
      </c>
      <c r="N61" s="213" t="s">
        <v>7265</v>
      </c>
      <c r="O61" s="214"/>
      <c r="P61" s="213" t="s">
        <v>8230</v>
      </c>
      <c r="Q61" s="215"/>
      <c r="R61" s="215" t="s">
        <v>392</v>
      </c>
      <c r="S6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61" s="220" t="s">
        <v>9427</v>
      </c>
      <c r="U61" s="215">
        <v>18675831861</v>
      </c>
      <c r="V61" s="213" t="s">
        <v>2927</v>
      </c>
      <c r="W61" s="225"/>
      <c r="X61" s="226" t="s">
        <v>1184</v>
      </c>
      <c r="Y61" s="226"/>
      <c r="Z61" s="244" t="s">
        <v>392</v>
      </c>
      <c r="AA61" s="214"/>
      <c r="AB61" s="214" t="s">
        <v>9428</v>
      </c>
      <c r="AC61" s="214"/>
      <c r="AD61" s="220"/>
      <c r="AE61" s="226"/>
      <c r="AF61" s="214" t="s">
        <v>2240</v>
      </c>
      <c r="AG61" s="349">
        <v>1</v>
      </c>
    </row>
    <row r="62" spans="1:33" s="219" customFormat="1" x14ac:dyDescent="0.3">
      <c r="A62" s="212" t="s">
        <v>612</v>
      </c>
      <c r="B62" s="277">
        <v>41304</v>
      </c>
      <c r="C62" s="217" t="e">
        <f>[1]!表1_66[[#This Row],[公司]]&amp;[1]!表1_66[[#This Row],[姓名]]</f>
        <v>#REF!</v>
      </c>
      <c r="D62" s="220" t="s">
        <v>9429</v>
      </c>
      <c r="E62" s="220" t="s">
        <v>2907</v>
      </c>
      <c r="F62" s="214" t="s">
        <v>54</v>
      </c>
      <c r="G62" s="236" t="e">
        <f>HYPERLINK("\同业照片\"&amp;[1]!表1_66[[#This Row],[公司]]&amp;IF([1]!表1_66[[#This Row],[公司]]="","","，"&amp;[1]!表1_66[[#This Row],[姓名]]&amp;".jpg"),"照片")</f>
        <v>#REF!</v>
      </c>
      <c r="H62" s="232" t="s">
        <v>2795</v>
      </c>
      <c r="I62" s="214" t="s">
        <v>711</v>
      </c>
      <c r="J62" s="214" t="s">
        <v>45</v>
      </c>
      <c r="K62" s="212">
        <v>1</v>
      </c>
      <c r="L62" s="212">
        <v>1</v>
      </c>
      <c r="M62" s="212">
        <v>1</v>
      </c>
      <c r="N62" s="213" t="s">
        <v>9430</v>
      </c>
      <c r="O62" s="214"/>
      <c r="P62" s="213" t="s">
        <v>2254</v>
      </c>
      <c r="Q62" s="215"/>
      <c r="R62" s="215" t="s">
        <v>392</v>
      </c>
      <c r="S6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62" s="220" t="s">
        <v>2908</v>
      </c>
      <c r="U62" s="215">
        <v>18701830288</v>
      </c>
      <c r="V62" s="213" t="s">
        <v>2909</v>
      </c>
      <c r="W62" s="225"/>
      <c r="X62" s="226" t="s">
        <v>8856</v>
      </c>
      <c r="Y62" s="226"/>
      <c r="Z62" s="244" t="s">
        <v>392</v>
      </c>
      <c r="AA62" s="214"/>
      <c r="AB62" s="214"/>
      <c r="AC62" s="214"/>
      <c r="AD62" s="220"/>
      <c r="AE62" s="226"/>
      <c r="AF62" s="214" t="s">
        <v>9431</v>
      </c>
      <c r="AG62" s="349">
        <v>1</v>
      </c>
    </row>
    <row r="63" spans="1:33" s="219" customFormat="1" x14ac:dyDescent="0.3">
      <c r="A63" s="212" t="s">
        <v>612</v>
      </c>
      <c r="B63" s="277">
        <v>41304</v>
      </c>
      <c r="C63" s="217" t="e">
        <f>[1]!表1_66[[#This Row],[公司]]&amp;[1]!表1_66[[#This Row],[姓名]]</f>
        <v>#REF!</v>
      </c>
      <c r="D63" s="220" t="s">
        <v>1813</v>
      </c>
      <c r="E63" s="220" t="s">
        <v>2320</v>
      </c>
      <c r="F63" s="214" t="s">
        <v>54</v>
      </c>
      <c r="G63" s="236" t="e">
        <f>HYPERLINK("\同业照片\"&amp;[1]!表1_66[[#This Row],[公司]]&amp;IF([1]!表1_66[[#This Row],[公司]]="","","，"&amp;[1]!表1_66[[#This Row],[姓名]]&amp;".jpg"),"照片")</f>
        <v>#REF!</v>
      </c>
      <c r="H63" s="232" t="s">
        <v>2795</v>
      </c>
      <c r="I63" s="214" t="s">
        <v>711</v>
      </c>
      <c r="J63" s="214" t="s">
        <v>45</v>
      </c>
      <c r="K63" s="212">
        <v>1</v>
      </c>
      <c r="L63" s="212">
        <v>1</v>
      </c>
      <c r="M63" s="212">
        <v>1</v>
      </c>
      <c r="N63" s="213" t="s">
        <v>1436</v>
      </c>
      <c r="O63" s="214" t="s">
        <v>2514</v>
      </c>
      <c r="P63" s="213" t="s">
        <v>2254</v>
      </c>
      <c r="Q63" s="215" t="s">
        <v>2768</v>
      </c>
      <c r="R63" s="215" t="s">
        <v>392</v>
      </c>
      <c r="S63"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63" s="220" t="s">
        <v>1814</v>
      </c>
      <c r="U63" s="215">
        <v>15800606061</v>
      </c>
      <c r="V63" s="213" t="s">
        <v>1815</v>
      </c>
      <c r="W63" s="225" t="s">
        <v>351</v>
      </c>
      <c r="X63" s="226"/>
      <c r="Y63" s="226"/>
      <c r="Z63" s="244" t="s">
        <v>392</v>
      </c>
      <c r="AA63" s="214"/>
      <c r="AB63" s="214"/>
      <c r="AC63" s="214"/>
      <c r="AD63" s="220"/>
      <c r="AE63" s="226"/>
      <c r="AF63" s="214" t="s">
        <v>2905</v>
      </c>
      <c r="AG63" s="349">
        <v>1</v>
      </c>
    </row>
    <row r="64" spans="1:33" s="219" customFormat="1" x14ac:dyDescent="0.3">
      <c r="A64" s="212" t="s">
        <v>612</v>
      </c>
      <c r="B64" s="277">
        <v>41305</v>
      </c>
      <c r="C64" s="217" t="e">
        <f>[1]!表1_66[[#This Row],[公司]]&amp;[1]!表1_66[[#This Row],[姓名]]</f>
        <v>#REF!</v>
      </c>
      <c r="D64" s="220" t="s">
        <v>1974</v>
      </c>
      <c r="E64" s="220" t="s">
        <v>1975</v>
      </c>
      <c r="F64" s="214" t="s">
        <v>283</v>
      </c>
      <c r="G64" s="236" t="e">
        <f>HYPERLINK("\同业照片\"&amp;[1]!表1_66[[#This Row],[公司]]&amp;IF([1]!表1_66[[#This Row],[公司]]="","","，"&amp;[1]!表1_66[[#This Row],[姓名]]&amp;".jpg"),"照片")</f>
        <v>#REF!</v>
      </c>
      <c r="H64" s="232" t="s">
        <v>1970</v>
      </c>
      <c r="I64" s="214" t="s">
        <v>36</v>
      </c>
      <c r="J64" s="214" t="s">
        <v>45</v>
      </c>
      <c r="K64" s="212">
        <v>1</v>
      </c>
      <c r="L64" s="212">
        <v>1</v>
      </c>
      <c r="M64" s="212">
        <v>1</v>
      </c>
      <c r="N64" s="213" t="s">
        <v>958</v>
      </c>
      <c r="O64" s="214"/>
      <c r="P64" s="213" t="s">
        <v>2254</v>
      </c>
      <c r="Q64" s="215"/>
      <c r="R64" s="215" t="s">
        <v>392</v>
      </c>
      <c r="S6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64" s="220" t="s">
        <v>2203</v>
      </c>
      <c r="U64" s="215">
        <v>13701885336</v>
      </c>
      <c r="V64" s="213" t="s">
        <v>1976</v>
      </c>
      <c r="W64" s="225" t="s">
        <v>351</v>
      </c>
      <c r="X64" s="226"/>
      <c r="Y64" s="226"/>
      <c r="Z64" s="244" t="s">
        <v>392</v>
      </c>
      <c r="AA64" s="214"/>
      <c r="AB64" s="214"/>
      <c r="AC64" s="214"/>
      <c r="AD64" s="220"/>
      <c r="AE64" s="226"/>
      <c r="AF64" s="214" t="s">
        <v>2945</v>
      </c>
      <c r="AG64" s="349">
        <v>1</v>
      </c>
    </row>
    <row r="65" spans="1:33" s="219" customFormat="1" x14ac:dyDescent="0.3">
      <c r="A65" s="212" t="s">
        <v>857</v>
      </c>
      <c r="B65" s="277">
        <v>41305</v>
      </c>
      <c r="C65" s="217" t="e">
        <f>[1]!表1_66[[#This Row],[公司]]&amp;[1]!表1_66[[#This Row],[姓名]]</f>
        <v>#REF!</v>
      </c>
      <c r="D65" s="220" t="s">
        <v>2939</v>
      </c>
      <c r="E65" s="220" t="s">
        <v>2325</v>
      </c>
      <c r="F65" s="214" t="s">
        <v>2249</v>
      </c>
      <c r="G65" s="236" t="e">
        <f>HYPERLINK("\同业照片\"&amp;[1]!表1_66[[#This Row],[公司]]&amp;IF([1]!表1_66[[#This Row],[公司]]="","","，"&amp;[1]!表1_66[[#This Row],[姓名]]&amp;".jpg"),"照片")</f>
        <v>#REF!</v>
      </c>
      <c r="H65" s="232" t="s">
        <v>2932</v>
      </c>
      <c r="I65" s="214" t="s">
        <v>583</v>
      </c>
      <c r="J65" s="214" t="s">
        <v>1</v>
      </c>
      <c r="K65" s="212">
        <v>1</v>
      </c>
      <c r="L65" s="212">
        <v>1</v>
      </c>
      <c r="M65" s="212">
        <v>1</v>
      </c>
      <c r="N65" s="213" t="s">
        <v>1234</v>
      </c>
      <c r="O65" s="214"/>
      <c r="P65" s="213" t="s">
        <v>2525</v>
      </c>
      <c r="Q65" s="215"/>
      <c r="R65" s="215" t="s">
        <v>392</v>
      </c>
      <c r="S65"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65" s="220" t="s">
        <v>2942</v>
      </c>
      <c r="U65" s="215">
        <v>13918807176</v>
      </c>
      <c r="V65" s="213" t="s">
        <v>2943</v>
      </c>
      <c r="W65" s="225" t="s">
        <v>9432</v>
      </c>
      <c r="X65" s="226"/>
      <c r="Y65" s="226"/>
      <c r="Z65" s="244" t="s">
        <v>392</v>
      </c>
      <c r="AA65" s="214"/>
      <c r="AB65" s="214"/>
      <c r="AC65" s="214"/>
      <c r="AD65" s="220"/>
      <c r="AE65" s="226"/>
      <c r="AF65" s="214" t="s">
        <v>9433</v>
      </c>
      <c r="AG65" s="349">
        <v>1</v>
      </c>
    </row>
    <row r="66" spans="1:33" s="219" customFormat="1" x14ac:dyDescent="0.3">
      <c r="A66" s="212" t="s">
        <v>612</v>
      </c>
      <c r="B66" s="277">
        <v>41305</v>
      </c>
      <c r="C66" s="217" t="e">
        <f>[1]!表1_66[[#This Row],[公司]]&amp;[1]!表1_66[[#This Row],[姓名]]</f>
        <v>#REF!</v>
      </c>
      <c r="D66" s="220" t="s">
        <v>1972</v>
      </c>
      <c r="E66" s="220" t="s">
        <v>2468</v>
      </c>
      <c r="F66" s="214" t="s">
        <v>2249</v>
      </c>
      <c r="G66" s="236" t="e">
        <f>HYPERLINK("\同业照片\"&amp;[1]!表1_66[[#This Row],[公司]]&amp;IF([1]!表1_66[[#This Row],[公司]]="","","，"&amp;[1]!表1_66[[#This Row],[姓名]]&amp;".jpg"),"照片")</f>
        <v>#REF!</v>
      </c>
      <c r="H66" s="232" t="s">
        <v>1970</v>
      </c>
      <c r="I66" s="214" t="s">
        <v>36</v>
      </c>
      <c r="J66" s="214" t="s">
        <v>45</v>
      </c>
      <c r="K66" s="212">
        <v>1</v>
      </c>
      <c r="L66" s="212">
        <v>1</v>
      </c>
      <c r="M66" s="212">
        <v>1</v>
      </c>
      <c r="N66" s="213" t="s">
        <v>958</v>
      </c>
      <c r="O66" s="214"/>
      <c r="P66" s="213" t="s">
        <v>2525</v>
      </c>
      <c r="Q66" s="215" t="s">
        <v>9434</v>
      </c>
      <c r="R66" s="215" t="s">
        <v>392</v>
      </c>
      <c r="S66"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66" s="220" t="s">
        <v>2204</v>
      </c>
      <c r="U66" s="215">
        <v>18616357988</v>
      </c>
      <c r="V66" s="213" t="s">
        <v>1973</v>
      </c>
      <c r="W66" s="225" t="s">
        <v>351</v>
      </c>
      <c r="X66" s="226" t="s">
        <v>2944</v>
      </c>
      <c r="Y66" s="226"/>
      <c r="Z66" s="244" t="s">
        <v>392</v>
      </c>
      <c r="AA66" s="214"/>
      <c r="AB66" s="214"/>
      <c r="AC66" s="214"/>
      <c r="AD66" s="220">
        <v>13524621918</v>
      </c>
      <c r="AE66" s="226"/>
      <c r="AF66" s="214" t="s">
        <v>2945</v>
      </c>
      <c r="AG66" s="349">
        <v>1</v>
      </c>
    </row>
    <row r="67" spans="1:33" s="219" customFormat="1" x14ac:dyDescent="0.3">
      <c r="A67" s="219" t="s">
        <v>857</v>
      </c>
      <c r="B67" s="277">
        <v>41306</v>
      </c>
      <c r="C67" s="217" t="e">
        <f>[1]!表1_66[[#This Row],[公司]]&amp;[1]!表1_66[[#This Row],[姓名]]</f>
        <v>#REF!</v>
      </c>
      <c r="D67" s="227" t="s">
        <v>3407</v>
      </c>
      <c r="E67" s="227" t="s">
        <v>3407</v>
      </c>
      <c r="F67" s="216"/>
      <c r="G67" s="209" t="e">
        <f>HYPERLINK("\同业照片\"&amp;[1]!表1_66[[#This Row],[公司]]&amp;IF([1]!表1_66[[#This Row],[公司]]="","","，"&amp;[1]!表1_66[[#This Row],[姓名]]&amp;".jpg"),"照片")</f>
        <v>#REF!</v>
      </c>
      <c r="H67" s="234" t="s">
        <v>911</v>
      </c>
      <c r="I67" s="216" t="s">
        <v>2</v>
      </c>
      <c r="J67" s="216" t="s">
        <v>56</v>
      </c>
      <c r="K67" s="219">
        <v>1</v>
      </c>
      <c r="M67" s="219">
        <v>1</v>
      </c>
      <c r="N67" s="217" t="s">
        <v>3445</v>
      </c>
      <c r="O67" s="216" t="s">
        <v>3391</v>
      </c>
      <c r="P67" s="217"/>
      <c r="Q67" s="218"/>
      <c r="R67" s="218"/>
      <c r="S67" s="26">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67" s="227" t="s">
        <v>3433</v>
      </c>
      <c r="U67" s="218">
        <v>13911048785</v>
      </c>
      <c r="V67" s="217"/>
      <c r="W67" s="225"/>
      <c r="X67" s="228"/>
      <c r="Y67" s="228"/>
      <c r="Z67" s="248"/>
      <c r="AA67" s="216"/>
      <c r="AB67" s="216"/>
      <c r="AC67" s="216"/>
      <c r="AD67" s="227"/>
      <c r="AE67" s="228"/>
      <c r="AF67" s="216" t="s">
        <v>3468</v>
      </c>
      <c r="AG67" s="349">
        <v>1</v>
      </c>
    </row>
    <row r="68" spans="1:33" s="219" customFormat="1" x14ac:dyDescent="0.3">
      <c r="A68" s="212" t="s">
        <v>857</v>
      </c>
      <c r="B68" s="277">
        <v>41306</v>
      </c>
      <c r="C68" s="217" t="e">
        <f>[1]!表1_66[[#This Row],[公司]]&amp;[1]!表1_66[[#This Row],[姓名]]</f>
        <v>#REF!</v>
      </c>
      <c r="D68" s="220" t="s">
        <v>3412</v>
      </c>
      <c r="E68" s="220" t="s">
        <v>3459</v>
      </c>
      <c r="F68" s="214"/>
      <c r="G68" s="236" t="e">
        <f>HYPERLINK("\同业照片\"&amp;[1]!表1_66[[#This Row],[公司]]&amp;IF([1]!表1_66[[#This Row],[公司]]="","","，"&amp;[1]!表1_66[[#This Row],[姓名]]&amp;".jpg"),"照片")</f>
        <v>#REF!</v>
      </c>
      <c r="H68" s="232" t="s">
        <v>911</v>
      </c>
      <c r="I68" s="214" t="s">
        <v>2</v>
      </c>
      <c r="J68" s="214" t="s">
        <v>56</v>
      </c>
      <c r="K68" s="212">
        <v>1</v>
      </c>
      <c r="L68" s="212"/>
      <c r="M68" s="212">
        <v>1</v>
      </c>
      <c r="N68" s="213" t="s">
        <v>3445</v>
      </c>
      <c r="O68" s="214" t="s">
        <v>3392</v>
      </c>
      <c r="P68" s="213"/>
      <c r="Q68" s="215"/>
      <c r="R68" s="215"/>
      <c r="S6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68" s="220" t="s">
        <v>3439</v>
      </c>
      <c r="U68" s="215">
        <v>13701195142</v>
      </c>
      <c r="V68" s="213" t="s">
        <v>3440</v>
      </c>
      <c r="W68" s="225"/>
      <c r="X68" s="226"/>
      <c r="Y68" s="226"/>
      <c r="Z68" s="244"/>
      <c r="AA68" s="214"/>
      <c r="AB68" s="214"/>
      <c r="AC68" s="214"/>
      <c r="AD68" s="220"/>
      <c r="AE68" s="226"/>
      <c r="AF68" s="214" t="s">
        <v>9435</v>
      </c>
      <c r="AG68" s="349">
        <v>1</v>
      </c>
    </row>
    <row r="69" spans="1:33" s="219" customFormat="1" x14ac:dyDescent="0.3">
      <c r="A69" s="212" t="s">
        <v>9425</v>
      </c>
      <c r="B69" s="277">
        <v>41306</v>
      </c>
      <c r="C69" s="217" t="e">
        <f>[1]!表1_66[[#This Row],[公司]]&amp;[1]!表1_66[[#This Row],[姓名]]</f>
        <v>#REF!</v>
      </c>
      <c r="D69" s="220" t="s">
        <v>3296</v>
      </c>
      <c r="E69" s="220" t="s">
        <v>3296</v>
      </c>
      <c r="F69" s="214"/>
      <c r="G69" s="236" t="e">
        <f>HYPERLINK("\同业照片\"&amp;[1]!表1_66[[#This Row],[公司]]&amp;IF([1]!表1_66[[#This Row],[公司]]="","","，"&amp;[1]!表1_66[[#This Row],[姓名]]&amp;".jpg"),"照片")</f>
        <v>#REF!</v>
      </c>
      <c r="H69" s="232" t="s">
        <v>911</v>
      </c>
      <c r="I69" s="214" t="s">
        <v>2</v>
      </c>
      <c r="J69" s="214" t="s">
        <v>56</v>
      </c>
      <c r="K69" s="212">
        <v>1</v>
      </c>
      <c r="L69" s="212"/>
      <c r="M69" s="212">
        <v>1</v>
      </c>
      <c r="N69" s="213" t="s">
        <v>9436</v>
      </c>
      <c r="O69" s="214" t="s">
        <v>1889</v>
      </c>
      <c r="P69" s="213"/>
      <c r="Q69" s="215"/>
      <c r="R69" s="215"/>
      <c r="S6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69" s="220" t="s">
        <v>3325</v>
      </c>
      <c r="U69" s="215">
        <v>13901233130</v>
      </c>
      <c r="V69" s="213"/>
      <c r="W69" s="225"/>
      <c r="X69" s="226"/>
      <c r="Y69" s="226"/>
      <c r="Z69" s="244"/>
      <c r="AA69" s="214"/>
      <c r="AB69" s="214"/>
      <c r="AC69" s="214"/>
      <c r="AD69" s="220"/>
      <c r="AE69" s="226"/>
      <c r="AF69" s="214" t="s">
        <v>3468</v>
      </c>
      <c r="AG69" s="349">
        <v>1</v>
      </c>
    </row>
    <row r="70" spans="1:33" s="219" customFormat="1" x14ac:dyDescent="0.3">
      <c r="A70" s="212" t="s">
        <v>857</v>
      </c>
      <c r="B70" s="277">
        <v>41306</v>
      </c>
      <c r="C70" s="217" t="e">
        <f>[1]!表1_66[[#This Row],[公司]]&amp;[1]!表1_66[[#This Row],[姓名]]</f>
        <v>#REF!</v>
      </c>
      <c r="D70" s="220" t="s">
        <v>3293</v>
      </c>
      <c r="E70" s="220" t="s">
        <v>9437</v>
      </c>
      <c r="F70" s="214"/>
      <c r="G70" s="236" t="e">
        <f>HYPERLINK("\同业照片\"&amp;[1]!表1_66[[#This Row],[公司]]&amp;IF([1]!表1_66[[#This Row],[公司]]="","","，"&amp;[1]!表1_66[[#This Row],[姓名]]&amp;".jpg"),"照片")</f>
        <v>#REF!</v>
      </c>
      <c r="H70" s="232" t="s">
        <v>911</v>
      </c>
      <c r="I70" s="214" t="s">
        <v>2</v>
      </c>
      <c r="J70" s="214" t="s">
        <v>56</v>
      </c>
      <c r="K70" s="212">
        <v>1</v>
      </c>
      <c r="L70" s="212"/>
      <c r="M70" s="212">
        <v>1</v>
      </c>
      <c r="N70" s="213" t="s">
        <v>3911</v>
      </c>
      <c r="O70" s="214" t="s">
        <v>3282</v>
      </c>
      <c r="P70" s="213" t="s">
        <v>3249</v>
      </c>
      <c r="Q70" s="215"/>
      <c r="R70" s="215"/>
      <c r="S7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70" s="220" t="s">
        <v>3322</v>
      </c>
      <c r="U70" s="215">
        <v>13910223698</v>
      </c>
      <c r="V70" s="213"/>
      <c r="W70" s="225"/>
      <c r="X70" s="226"/>
      <c r="Y70" s="226"/>
      <c r="Z70" s="244"/>
      <c r="AA70" s="214"/>
      <c r="AB70" s="214"/>
      <c r="AC70" s="214"/>
      <c r="AD70" s="220"/>
      <c r="AE70" s="226"/>
      <c r="AF70" s="214" t="s">
        <v>3468</v>
      </c>
      <c r="AG70" s="349">
        <v>1</v>
      </c>
    </row>
    <row r="71" spans="1:33" s="219" customFormat="1" x14ac:dyDescent="0.3">
      <c r="A71" s="212" t="s">
        <v>857</v>
      </c>
      <c r="B71" s="277">
        <v>41306</v>
      </c>
      <c r="C71" s="217" t="e">
        <f>[1]!表1_66[[#This Row],[公司]]&amp;[1]!表1_66[[#This Row],[姓名]]</f>
        <v>#REF!</v>
      </c>
      <c r="D71" s="220" t="s">
        <v>3292</v>
      </c>
      <c r="E71" s="220" t="s">
        <v>9438</v>
      </c>
      <c r="F71" s="214"/>
      <c r="G71" s="236" t="e">
        <f>HYPERLINK("\同业照片\"&amp;[1]!表1_66[[#This Row],[公司]]&amp;IF([1]!表1_66[[#This Row],[公司]]="","","，"&amp;[1]!表1_66[[#This Row],[姓名]]&amp;".jpg"),"照片")</f>
        <v>#REF!</v>
      </c>
      <c r="H71" s="232" t="s">
        <v>911</v>
      </c>
      <c r="I71" s="214" t="s">
        <v>2</v>
      </c>
      <c r="J71" s="214" t="s">
        <v>56</v>
      </c>
      <c r="K71" s="212">
        <v>1</v>
      </c>
      <c r="L71" s="212"/>
      <c r="M71" s="212">
        <v>1</v>
      </c>
      <c r="N71" s="213" t="s">
        <v>3911</v>
      </c>
      <c r="O71" s="214" t="s">
        <v>3281</v>
      </c>
      <c r="P71" s="213" t="s">
        <v>3303</v>
      </c>
      <c r="Q71" s="215" t="s">
        <v>3308</v>
      </c>
      <c r="R71" s="215"/>
      <c r="S7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71" s="220" t="s">
        <v>3319</v>
      </c>
      <c r="U71" s="215">
        <v>18611832405</v>
      </c>
      <c r="V71" s="213" t="s">
        <v>3336</v>
      </c>
      <c r="W71" s="225"/>
      <c r="X71" s="226"/>
      <c r="Y71" s="226"/>
      <c r="Z71" s="244"/>
      <c r="AA71" s="214"/>
      <c r="AB71" s="214"/>
      <c r="AC71" s="214"/>
      <c r="AD71" s="220"/>
      <c r="AE71" s="226"/>
      <c r="AF71" s="214" t="s">
        <v>9439</v>
      </c>
      <c r="AG71" s="349">
        <v>1</v>
      </c>
    </row>
    <row r="72" spans="1:33" s="219" customFormat="1" x14ac:dyDescent="0.3">
      <c r="A72" s="212" t="s">
        <v>857</v>
      </c>
      <c r="B72" s="277">
        <v>41306</v>
      </c>
      <c r="C72" s="217" t="e">
        <f>[1]!表1_66[[#This Row],[公司]]&amp;[1]!表1_66[[#This Row],[姓名]]</f>
        <v>#REF!</v>
      </c>
      <c r="D72" s="220" t="s">
        <v>3385</v>
      </c>
      <c r="E72" s="220" t="s">
        <v>9437</v>
      </c>
      <c r="F72" s="214"/>
      <c r="G72" s="236" t="e">
        <f>HYPERLINK("\同业照片\"&amp;[1]!表1_66[[#This Row],[公司]]&amp;IF([1]!表1_66[[#This Row],[公司]]="","","，"&amp;[1]!表1_66[[#This Row],[姓名]]&amp;".jpg"),"照片")</f>
        <v>#REF!</v>
      </c>
      <c r="H72" s="232" t="s">
        <v>911</v>
      </c>
      <c r="I72" s="214" t="s">
        <v>2</v>
      </c>
      <c r="J72" s="214" t="s">
        <v>56</v>
      </c>
      <c r="K72" s="212">
        <v>1</v>
      </c>
      <c r="L72" s="212"/>
      <c r="M72" s="212">
        <v>1</v>
      </c>
      <c r="N72" s="213" t="s">
        <v>3444</v>
      </c>
      <c r="O72" s="214" t="s">
        <v>3348</v>
      </c>
      <c r="P72" s="213" t="s">
        <v>3303</v>
      </c>
      <c r="Q72" s="215" t="s">
        <v>3351</v>
      </c>
      <c r="R72" s="215"/>
      <c r="S7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72" s="220" t="s">
        <v>3370</v>
      </c>
      <c r="U72" s="215">
        <v>13910232251</v>
      </c>
      <c r="V72" s="213" t="s">
        <v>3371</v>
      </c>
      <c r="W72" s="225"/>
      <c r="X72" s="226"/>
      <c r="Y72" s="226"/>
      <c r="Z72" s="244"/>
      <c r="AA72" s="214"/>
      <c r="AB72" s="214"/>
      <c r="AC72" s="214"/>
      <c r="AD72" s="220"/>
      <c r="AE72" s="226"/>
      <c r="AF72" s="214" t="s">
        <v>3468</v>
      </c>
      <c r="AG72" s="349">
        <v>1</v>
      </c>
    </row>
    <row r="73" spans="1:33" s="219" customFormat="1" x14ac:dyDescent="0.3">
      <c r="A73" s="212" t="s">
        <v>857</v>
      </c>
      <c r="B73" s="277">
        <v>41306</v>
      </c>
      <c r="C73" s="217" t="e">
        <f>[1]!表1_66[[#This Row],[公司]]&amp;[1]!表1_66[[#This Row],[姓名]]</f>
        <v>#REF!</v>
      </c>
      <c r="D73" s="220" t="s">
        <v>3230</v>
      </c>
      <c r="E73" s="220" t="s">
        <v>9440</v>
      </c>
      <c r="F73" s="214"/>
      <c r="G73" s="236" t="e">
        <f>HYPERLINK("\同业照片\"&amp;[1]!表1_66[[#This Row],[公司]]&amp;IF([1]!表1_66[[#This Row],[公司]]="","","，"&amp;[1]!表1_66[[#This Row],[姓名]]&amp;".jpg"),"照片")</f>
        <v>#REF!</v>
      </c>
      <c r="H73" s="232" t="s">
        <v>911</v>
      </c>
      <c r="I73" s="214" t="s">
        <v>2</v>
      </c>
      <c r="J73" s="214" t="s">
        <v>56</v>
      </c>
      <c r="K73" s="212">
        <v>1</v>
      </c>
      <c r="L73" s="212"/>
      <c r="M73" s="212">
        <v>1</v>
      </c>
      <c r="N73" s="213" t="s">
        <v>3443</v>
      </c>
      <c r="O73" s="214" t="s">
        <v>3242</v>
      </c>
      <c r="P73" s="213"/>
      <c r="Q73" s="215"/>
      <c r="R73" s="215"/>
      <c r="S73"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73" s="220" t="s">
        <v>3257</v>
      </c>
      <c r="U73" s="215">
        <v>13811706087</v>
      </c>
      <c r="V73" s="213" t="s">
        <v>3272</v>
      </c>
      <c r="W73" s="225"/>
      <c r="X73" s="226"/>
      <c r="Y73" s="226"/>
      <c r="Z73" s="244"/>
      <c r="AA73" s="214"/>
      <c r="AB73" s="214"/>
      <c r="AC73" s="214"/>
      <c r="AD73" s="220"/>
      <c r="AE73" s="226"/>
      <c r="AF73" s="214" t="s">
        <v>3468</v>
      </c>
      <c r="AG73" s="349">
        <v>1</v>
      </c>
    </row>
    <row r="74" spans="1:33" s="219" customFormat="1" x14ac:dyDescent="0.3">
      <c r="A74" s="212" t="s">
        <v>857</v>
      </c>
      <c r="B74" s="277">
        <v>41306</v>
      </c>
      <c r="C74" s="217" t="e">
        <f>[1]!表1_66[[#This Row],[公司]]&amp;[1]!表1_66[[#This Row],[姓名]]</f>
        <v>#REF!</v>
      </c>
      <c r="D74" s="220" t="s">
        <v>3400</v>
      </c>
      <c r="E74" s="220" t="s">
        <v>3453</v>
      </c>
      <c r="F74" s="214"/>
      <c r="G74" s="236" t="e">
        <f>HYPERLINK("\同业照片\"&amp;[1]!表1_66[[#This Row],[公司]]&amp;IF([1]!表1_66[[#This Row],[公司]]="","","，"&amp;[1]!表1_66[[#This Row],[姓名]]&amp;".jpg"),"照片")</f>
        <v>#REF!</v>
      </c>
      <c r="H74" s="232" t="s">
        <v>911</v>
      </c>
      <c r="I74" s="214" t="s">
        <v>2</v>
      </c>
      <c r="J74" s="214" t="s">
        <v>56</v>
      </c>
      <c r="K74" s="212">
        <v>1</v>
      </c>
      <c r="L74" s="212"/>
      <c r="M74" s="212">
        <v>1</v>
      </c>
      <c r="N74" s="213" t="s">
        <v>7278</v>
      </c>
      <c r="O74" s="214" t="s">
        <v>3389</v>
      </c>
      <c r="P74" s="213"/>
      <c r="Q74" s="215"/>
      <c r="R74" s="215"/>
      <c r="S7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74" s="220" t="s">
        <v>3424</v>
      </c>
      <c r="U74" s="215">
        <v>13501399798</v>
      </c>
      <c r="V74" s="213"/>
      <c r="W74" s="225"/>
      <c r="X74" s="226"/>
      <c r="Y74" s="226"/>
      <c r="Z74" s="244"/>
      <c r="AA74" s="214"/>
      <c r="AB74" s="214"/>
      <c r="AC74" s="214"/>
      <c r="AD74" s="220"/>
      <c r="AE74" s="226"/>
      <c r="AF74" s="214" t="s">
        <v>3468</v>
      </c>
      <c r="AG74" s="349">
        <v>1</v>
      </c>
    </row>
    <row r="75" spans="1:33" s="219" customFormat="1" x14ac:dyDescent="0.3">
      <c r="A75" s="212" t="s">
        <v>857</v>
      </c>
      <c r="B75" s="277">
        <v>41306</v>
      </c>
      <c r="C75" s="217" t="e">
        <f>[1]!表1_66[[#This Row],[公司]]&amp;[1]!表1_66[[#This Row],[姓名]]</f>
        <v>#REF!</v>
      </c>
      <c r="D75" s="220" t="s">
        <v>3406</v>
      </c>
      <c r="E75" s="220" t="s">
        <v>3456</v>
      </c>
      <c r="F75" s="214"/>
      <c r="G75" s="236" t="e">
        <f>HYPERLINK("\同业照片\"&amp;[1]!表1_66[[#This Row],[公司]]&amp;IF([1]!表1_66[[#This Row],[公司]]="","","，"&amp;[1]!表1_66[[#This Row],[姓名]]&amp;".jpg"),"照片")</f>
        <v>#REF!</v>
      </c>
      <c r="H75" s="232" t="s">
        <v>911</v>
      </c>
      <c r="I75" s="214" t="s">
        <v>2</v>
      </c>
      <c r="J75" s="214" t="s">
        <v>56</v>
      </c>
      <c r="K75" s="212">
        <v>1</v>
      </c>
      <c r="L75" s="212"/>
      <c r="M75" s="212">
        <v>1</v>
      </c>
      <c r="N75" s="213" t="s">
        <v>9441</v>
      </c>
      <c r="O75" s="214" t="s">
        <v>3390</v>
      </c>
      <c r="P75" s="213"/>
      <c r="Q75" s="215"/>
      <c r="R75" s="215"/>
      <c r="S75"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75" s="220" t="s">
        <v>3432</v>
      </c>
      <c r="U75" s="215">
        <v>13810025541</v>
      </c>
      <c r="V75" s="213"/>
      <c r="W75" s="225"/>
      <c r="X75" s="226"/>
      <c r="Y75" s="226"/>
      <c r="Z75" s="244"/>
      <c r="AA75" s="214"/>
      <c r="AB75" s="214"/>
      <c r="AC75" s="214"/>
      <c r="AD75" s="220"/>
      <c r="AE75" s="226"/>
      <c r="AF75" s="214" t="s">
        <v>9439</v>
      </c>
      <c r="AG75" s="349">
        <v>1</v>
      </c>
    </row>
    <row r="76" spans="1:33" s="219" customFormat="1" x14ac:dyDescent="0.3">
      <c r="A76" s="212" t="s">
        <v>9425</v>
      </c>
      <c r="B76" s="277">
        <v>41306</v>
      </c>
      <c r="C76" s="217" t="e">
        <f>[1]!表1_66[[#This Row],[公司]]&amp;[1]!表1_66[[#This Row],[姓名]]</f>
        <v>#REF!</v>
      </c>
      <c r="D76" s="220" t="s">
        <v>3287</v>
      </c>
      <c r="E76" s="220" t="s">
        <v>9442</v>
      </c>
      <c r="F76" s="214" t="s">
        <v>2249</v>
      </c>
      <c r="G76" s="236" t="e">
        <f>HYPERLINK("\同业照片\"&amp;[1]!表1_66[[#This Row],[公司]]&amp;IF([1]!表1_66[[#This Row],[公司]]="","","，"&amp;[1]!表1_66[[#This Row],[姓名]]&amp;".jpg"),"照片")</f>
        <v>#REF!</v>
      </c>
      <c r="H76" s="232" t="s">
        <v>911</v>
      </c>
      <c r="I76" s="214" t="s">
        <v>2</v>
      </c>
      <c r="J76" s="214" t="s">
        <v>56</v>
      </c>
      <c r="K76" s="212">
        <v>1</v>
      </c>
      <c r="L76" s="212"/>
      <c r="M76" s="212">
        <v>1</v>
      </c>
      <c r="N76" s="213" t="s">
        <v>9443</v>
      </c>
      <c r="O76" s="214" t="s">
        <v>3280</v>
      </c>
      <c r="P76" s="213" t="s">
        <v>3249</v>
      </c>
      <c r="Q76" s="215"/>
      <c r="R76" s="215"/>
      <c r="S76"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76" s="220" t="s">
        <v>3314</v>
      </c>
      <c r="U76" s="215">
        <v>13718140869</v>
      </c>
      <c r="V76" s="213" t="s">
        <v>3331</v>
      </c>
      <c r="W76" s="225"/>
      <c r="X76" s="226"/>
      <c r="Y76" s="226"/>
      <c r="Z76" s="244"/>
      <c r="AA76" s="214"/>
      <c r="AB76" s="214"/>
      <c r="AC76" s="214"/>
      <c r="AD76" s="220"/>
      <c r="AE76" s="226"/>
      <c r="AF76" s="214" t="s">
        <v>3468</v>
      </c>
      <c r="AG76" s="349">
        <v>1</v>
      </c>
    </row>
    <row r="77" spans="1:33" s="219" customFormat="1" x14ac:dyDescent="0.3">
      <c r="A77" s="212" t="s">
        <v>857</v>
      </c>
      <c r="B77" s="277">
        <v>41306</v>
      </c>
      <c r="C77" s="217" t="e">
        <f>[1]!表1_66[[#This Row],[公司]]&amp;[1]!表1_66[[#This Row],[姓名]]</f>
        <v>#REF!</v>
      </c>
      <c r="D77" s="220" t="s">
        <v>3231</v>
      </c>
      <c r="E77" s="220" t="s">
        <v>9442</v>
      </c>
      <c r="F77" s="214"/>
      <c r="G77" s="236" t="e">
        <f>HYPERLINK("\同业照片\"&amp;[1]!表1_66[[#This Row],[公司]]&amp;IF([1]!表1_66[[#This Row],[公司]]="","","，"&amp;[1]!表1_66[[#This Row],[姓名]]&amp;".jpg"),"照片")</f>
        <v>#REF!</v>
      </c>
      <c r="H77" s="232" t="s">
        <v>911</v>
      </c>
      <c r="I77" s="214" t="s">
        <v>2</v>
      </c>
      <c r="J77" s="214" t="s">
        <v>56</v>
      </c>
      <c r="K77" s="212">
        <v>1</v>
      </c>
      <c r="L77" s="212"/>
      <c r="M77" s="212">
        <v>1</v>
      </c>
      <c r="N77" s="213" t="s">
        <v>3443</v>
      </c>
      <c r="O77" s="214" t="s">
        <v>3243</v>
      </c>
      <c r="P77" s="213" t="s">
        <v>3249</v>
      </c>
      <c r="Q77" s="215"/>
      <c r="R77" s="215"/>
      <c r="S77"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77" s="220" t="s">
        <v>3258</v>
      </c>
      <c r="U77" s="215">
        <v>13693664651</v>
      </c>
      <c r="V77" s="213" t="s">
        <v>3273</v>
      </c>
      <c r="W77" s="225"/>
      <c r="X77" s="226"/>
      <c r="Y77" s="226"/>
      <c r="Z77" s="244"/>
      <c r="AA77" s="214"/>
      <c r="AB77" s="214"/>
      <c r="AC77" s="214"/>
      <c r="AD77" s="220"/>
      <c r="AE77" s="226"/>
      <c r="AF77" s="214" t="s">
        <v>3468</v>
      </c>
      <c r="AG77" s="349">
        <v>1</v>
      </c>
    </row>
    <row r="78" spans="1:33" s="219" customFormat="1" x14ac:dyDescent="0.3">
      <c r="A78" s="212" t="s">
        <v>857</v>
      </c>
      <c r="B78" s="277">
        <v>41306</v>
      </c>
      <c r="C78" s="217" t="e">
        <f>[1]!表1_66[[#This Row],[公司]]&amp;[1]!表1_66[[#This Row],[姓名]]</f>
        <v>#REF!</v>
      </c>
      <c r="D78" s="220" t="s">
        <v>3294</v>
      </c>
      <c r="E78" s="220" t="s">
        <v>9444</v>
      </c>
      <c r="F78" s="214"/>
      <c r="G78" s="236" t="e">
        <f>HYPERLINK("\同业照片\"&amp;[1]!表1_66[[#This Row],[公司]]&amp;IF([1]!表1_66[[#This Row],[公司]]="","","，"&amp;[1]!表1_66[[#This Row],[姓名]]&amp;".jpg"),"照片")</f>
        <v>#REF!</v>
      </c>
      <c r="H78" s="232" t="s">
        <v>911</v>
      </c>
      <c r="I78" s="214" t="s">
        <v>2</v>
      </c>
      <c r="J78" s="214" t="s">
        <v>56</v>
      </c>
      <c r="K78" s="212">
        <v>1</v>
      </c>
      <c r="L78" s="212"/>
      <c r="M78" s="212">
        <v>1</v>
      </c>
      <c r="N78" s="213" t="s">
        <v>3911</v>
      </c>
      <c r="O78" s="214" t="s">
        <v>3282</v>
      </c>
      <c r="P78" s="213" t="s">
        <v>3303</v>
      </c>
      <c r="Q78" s="215"/>
      <c r="R78" s="215"/>
      <c r="S7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78" s="220" t="s">
        <v>3323</v>
      </c>
      <c r="U78" s="215">
        <v>13693530799</v>
      </c>
      <c r="V78" s="213" t="s">
        <v>3339</v>
      </c>
      <c r="W78" s="225"/>
      <c r="X78" s="226"/>
      <c r="Y78" s="226"/>
      <c r="Z78" s="244"/>
      <c r="AA78" s="214"/>
      <c r="AB78" s="214"/>
      <c r="AC78" s="214"/>
      <c r="AD78" s="220"/>
      <c r="AE78" s="226"/>
      <c r="AF78" s="214" t="s">
        <v>9439</v>
      </c>
      <c r="AG78" s="349">
        <v>1</v>
      </c>
    </row>
    <row r="79" spans="1:33" s="219" customFormat="1" x14ac:dyDescent="0.3">
      <c r="A79" s="212" t="s">
        <v>9425</v>
      </c>
      <c r="B79" s="277">
        <v>41306</v>
      </c>
      <c r="C79" s="217" t="e">
        <f>[1]!表1_66[[#This Row],[公司]]&amp;[1]!表1_66[[#This Row],[姓名]]</f>
        <v>#REF!</v>
      </c>
      <c r="D79" s="220" t="s">
        <v>3232</v>
      </c>
      <c r="E79" s="220" t="s">
        <v>9445</v>
      </c>
      <c r="F79" s="214"/>
      <c r="G79" s="236" t="e">
        <f>HYPERLINK("\同业照片\"&amp;[1]!表1_66[[#This Row],[公司]]&amp;IF([1]!表1_66[[#This Row],[公司]]="","","，"&amp;[1]!表1_66[[#This Row],[姓名]]&amp;".jpg"),"照片")</f>
        <v>#REF!</v>
      </c>
      <c r="H79" s="232" t="s">
        <v>911</v>
      </c>
      <c r="I79" s="214" t="s">
        <v>2</v>
      </c>
      <c r="J79" s="214" t="s">
        <v>56</v>
      </c>
      <c r="K79" s="212">
        <v>1</v>
      </c>
      <c r="L79" s="212"/>
      <c r="M79" s="212">
        <v>1</v>
      </c>
      <c r="N79" s="213" t="s">
        <v>3443</v>
      </c>
      <c r="O79" s="214" t="s">
        <v>3243</v>
      </c>
      <c r="P79" s="213"/>
      <c r="Q79" s="215"/>
      <c r="R79" s="215"/>
      <c r="S7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79" s="220" t="s">
        <v>3259</v>
      </c>
      <c r="U79" s="215">
        <v>13141073178</v>
      </c>
      <c r="V79" s="213" t="s">
        <v>3274</v>
      </c>
      <c r="W79" s="225" t="s">
        <v>8321</v>
      </c>
      <c r="X79" s="226"/>
      <c r="Y79" s="226"/>
      <c r="Z79" s="244"/>
      <c r="AA79" s="214"/>
      <c r="AB79" s="214"/>
      <c r="AC79" s="214"/>
      <c r="AD79" s="220"/>
      <c r="AE79" s="226"/>
      <c r="AF79" s="214" t="s">
        <v>9439</v>
      </c>
      <c r="AG79" s="349">
        <v>1</v>
      </c>
    </row>
    <row r="80" spans="1:33" s="219" customFormat="1" x14ac:dyDescent="0.3">
      <c r="A80" s="212" t="s">
        <v>857</v>
      </c>
      <c r="B80" s="277">
        <v>41306</v>
      </c>
      <c r="C80" s="217" t="e">
        <f>[1]!表1_66[[#This Row],[公司]]&amp;[1]!表1_66[[#This Row],[姓名]]</f>
        <v>#REF!</v>
      </c>
      <c r="D80" s="220" t="s">
        <v>3285</v>
      </c>
      <c r="E80" s="220" t="s">
        <v>3462</v>
      </c>
      <c r="F80" s="214"/>
      <c r="G80" s="236" t="e">
        <f>HYPERLINK("\同业照片\"&amp;[1]!表1_66[[#This Row],[公司]]&amp;IF([1]!表1_66[[#This Row],[公司]]="","","，"&amp;[1]!表1_66[[#This Row],[姓名]]&amp;".jpg"),"照片")</f>
        <v>#REF!</v>
      </c>
      <c r="H80" s="232" t="s">
        <v>911</v>
      </c>
      <c r="I80" s="214" t="s">
        <v>7271</v>
      </c>
      <c r="J80" s="214" t="s">
        <v>56</v>
      </c>
      <c r="K80" s="212">
        <v>1</v>
      </c>
      <c r="L80" s="212"/>
      <c r="M80" s="212">
        <v>1</v>
      </c>
      <c r="N80" s="213" t="s">
        <v>9443</v>
      </c>
      <c r="O80" s="214"/>
      <c r="P80" s="213" t="s">
        <v>3302</v>
      </c>
      <c r="Q80" s="215" t="s">
        <v>3305</v>
      </c>
      <c r="R80" s="215"/>
      <c r="S8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80" s="220" t="s">
        <v>3312</v>
      </c>
      <c r="U80" s="215">
        <v>13301186568</v>
      </c>
      <c r="V80" s="213" t="s">
        <v>3330</v>
      </c>
      <c r="W80" s="225"/>
      <c r="X80" s="226"/>
      <c r="Y80" s="226"/>
      <c r="Z80" s="244"/>
      <c r="AA80" s="214"/>
      <c r="AB80" s="214"/>
      <c r="AC80" s="214"/>
      <c r="AD80" s="220"/>
      <c r="AE80" s="226"/>
      <c r="AF80" s="214" t="s">
        <v>3468</v>
      </c>
      <c r="AG80" s="349">
        <v>1</v>
      </c>
    </row>
    <row r="81" spans="1:33" s="219" customFormat="1" x14ac:dyDescent="0.3">
      <c r="A81" s="212" t="s">
        <v>9425</v>
      </c>
      <c r="B81" s="277">
        <v>41306</v>
      </c>
      <c r="C81" s="217" t="e">
        <f>[1]!表1_66[[#This Row],[公司]]&amp;[1]!表1_66[[#This Row],[姓名]]</f>
        <v>#REF!</v>
      </c>
      <c r="D81" s="220" t="s">
        <v>3386</v>
      </c>
      <c r="E81" s="220" t="s">
        <v>3450</v>
      </c>
      <c r="F81" s="214"/>
      <c r="G81" s="236" t="e">
        <f>HYPERLINK("\同业照片\"&amp;[1]!表1_66[[#This Row],[公司]]&amp;IF([1]!表1_66[[#This Row],[公司]]="","","，"&amp;[1]!表1_66[[#This Row],[姓名]]&amp;".jpg"),"照片")</f>
        <v>#REF!</v>
      </c>
      <c r="H81" s="232" t="s">
        <v>911</v>
      </c>
      <c r="I81" s="214" t="s">
        <v>2</v>
      </c>
      <c r="J81" s="214" t="s">
        <v>56</v>
      </c>
      <c r="K81" s="212">
        <v>1</v>
      </c>
      <c r="L81" s="212"/>
      <c r="M81" s="212">
        <v>1</v>
      </c>
      <c r="N81" s="213" t="s">
        <v>3444</v>
      </c>
      <c r="O81" s="214" t="s">
        <v>3348</v>
      </c>
      <c r="P81" s="213"/>
      <c r="Q81" s="215"/>
      <c r="R81" s="215"/>
      <c r="S8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81" s="220" t="s">
        <v>3372</v>
      </c>
      <c r="U81" s="215">
        <v>13581586491</v>
      </c>
      <c r="V81" s="213"/>
      <c r="W81" s="225"/>
      <c r="X81" s="226"/>
      <c r="Y81" s="226"/>
      <c r="Z81" s="244"/>
      <c r="AA81" s="214"/>
      <c r="AB81" s="214"/>
      <c r="AC81" s="214"/>
      <c r="AD81" s="220"/>
      <c r="AE81" s="226"/>
      <c r="AF81" s="214" t="s">
        <v>3468</v>
      </c>
      <c r="AG81" s="349">
        <v>1</v>
      </c>
    </row>
    <row r="82" spans="1:33" s="219" customFormat="1" x14ac:dyDescent="0.3">
      <c r="A82" s="212" t="s">
        <v>9425</v>
      </c>
      <c r="B82" s="277">
        <v>41306</v>
      </c>
      <c r="C82" s="217" t="e">
        <f>[1]!表1_66[[#This Row],[公司]]&amp;[1]!表1_66[[#This Row],[姓名]]</f>
        <v>#REF!</v>
      </c>
      <c r="D82" s="220" t="s">
        <v>3414</v>
      </c>
      <c r="E82" s="220" t="s">
        <v>3461</v>
      </c>
      <c r="F82" s="214"/>
      <c r="G82" s="236" t="e">
        <f>HYPERLINK("\同业照片\"&amp;[1]!表1_66[[#This Row],[公司]]&amp;IF([1]!表1_66[[#This Row],[公司]]="","","，"&amp;[1]!表1_66[[#This Row],[姓名]]&amp;".jpg"),"照片")</f>
        <v>#REF!</v>
      </c>
      <c r="H82" s="232" t="s">
        <v>911</v>
      </c>
      <c r="I82" s="214" t="s">
        <v>7271</v>
      </c>
      <c r="J82" s="214" t="s">
        <v>56</v>
      </c>
      <c r="K82" s="212">
        <v>1</v>
      </c>
      <c r="L82" s="212"/>
      <c r="M82" s="212">
        <v>1</v>
      </c>
      <c r="N82" s="213" t="s">
        <v>3445</v>
      </c>
      <c r="O82" s="214" t="s">
        <v>3392</v>
      </c>
      <c r="P82" s="213"/>
      <c r="Q82" s="215"/>
      <c r="R82" s="215"/>
      <c r="S8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82" s="220" t="s">
        <v>3442</v>
      </c>
      <c r="U82" s="215">
        <v>13810818187</v>
      </c>
      <c r="V82" s="213"/>
      <c r="W82" s="225"/>
      <c r="X82" s="226"/>
      <c r="Y82" s="226"/>
      <c r="Z82" s="244"/>
      <c r="AA82" s="214"/>
      <c r="AB82" s="214"/>
      <c r="AC82" s="214"/>
      <c r="AD82" s="220"/>
      <c r="AE82" s="226"/>
      <c r="AF82" s="214" t="s">
        <v>3468</v>
      </c>
      <c r="AG82" s="349">
        <v>1</v>
      </c>
    </row>
    <row r="83" spans="1:33" s="219" customFormat="1" x14ac:dyDescent="0.3">
      <c r="A83" s="212" t="s">
        <v>857</v>
      </c>
      <c r="B83" s="277">
        <v>41306</v>
      </c>
      <c r="C83" s="217" t="e">
        <f>[1]!表1_66[[#This Row],[公司]]&amp;[1]!表1_66[[#This Row],[姓名]]</f>
        <v>#REF!</v>
      </c>
      <c r="D83" s="220" t="s">
        <v>3297</v>
      </c>
      <c r="E83" s="220" t="s">
        <v>9446</v>
      </c>
      <c r="F83" s="214"/>
      <c r="G83" s="236" t="e">
        <f>HYPERLINK("\同业照片\"&amp;[1]!表1_66[[#This Row],[公司]]&amp;IF([1]!表1_66[[#This Row],[公司]]="","","，"&amp;[1]!表1_66[[#This Row],[姓名]]&amp;".jpg"),"照片")</f>
        <v>#REF!</v>
      </c>
      <c r="H83" s="232" t="s">
        <v>911</v>
      </c>
      <c r="I83" s="214" t="s">
        <v>2</v>
      </c>
      <c r="J83" s="214" t="s">
        <v>56</v>
      </c>
      <c r="K83" s="212">
        <v>1</v>
      </c>
      <c r="L83" s="212"/>
      <c r="M83" s="212">
        <v>1</v>
      </c>
      <c r="N83" s="213" t="s">
        <v>3911</v>
      </c>
      <c r="O83" s="214" t="s">
        <v>1889</v>
      </c>
      <c r="P83" s="213" t="s">
        <v>3303</v>
      </c>
      <c r="Q83" s="215"/>
      <c r="R83" s="215"/>
      <c r="S83"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83" s="220" t="s">
        <v>3326</v>
      </c>
      <c r="U83" s="215">
        <v>13520797107</v>
      </c>
      <c r="V83" s="213" t="s">
        <v>3341</v>
      </c>
      <c r="W83" s="225"/>
      <c r="X83" s="226"/>
      <c r="Y83" s="226"/>
      <c r="Z83" s="244"/>
      <c r="AA83" s="214"/>
      <c r="AB83" s="214"/>
      <c r="AC83" s="214"/>
      <c r="AD83" s="220"/>
      <c r="AE83" s="226"/>
      <c r="AF83" s="214" t="s">
        <v>3468</v>
      </c>
      <c r="AG83" s="349">
        <v>1</v>
      </c>
    </row>
    <row r="84" spans="1:33" s="219" customFormat="1" x14ac:dyDescent="0.3">
      <c r="A84" s="212" t="s">
        <v>857</v>
      </c>
      <c r="B84" s="277">
        <v>41306</v>
      </c>
      <c r="C84" s="217" t="e">
        <f>[1]!表1_66[[#This Row],[公司]]&amp;[1]!表1_66[[#This Row],[姓名]]</f>
        <v>#REF!</v>
      </c>
      <c r="D84" s="220" t="s">
        <v>3288</v>
      </c>
      <c r="E84" s="220" t="s">
        <v>9447</v>
      </c>
      <c r="F84" s="214" t="s">
        <v>2249</v>
      </c>
      <c r="G84" s="236" t="e">
        <f>HYPERLINK("\同业照片\"&amp;[1]!表1_66[[#This Row],[公司]]&amp;IF([1]!表1_66[[#This Row],[公司]]="","","，"&amp;[1]!表1_66[[#This Row],[姓名]]&amp;".jpg"),"照片")</f>
        <v>#REF!</v>
      </c>
      <c r="H84" s="232" t="s">
        <v>911</v>
      </c>
      <c r="I84" s="214" t="s">
        <v>2</v>
      </c>
      <c r="J84" s="214" t="s">
        <v>56</v>
      </c>
      <c r="K84" s="212">
        <v>1</v>
      </c>
      <c r="L84" s="212"/>
      <c r="M84" s="212">
        <v>1</v>
      </c>
      <c r="N84" s="213" t="s">
        <v>3911</v>
      </c>
      <c r="O84" s="214" t="s">
        <v>3280</v>
      </c>
      <c r="P84" s="213" t="s">
        <v>3303</v>
      </c>
      <c r="Q84" s="215" t="s">
        <v>3307</v>
      </c>
      <c r="R84" s="215"/>
      <c r="S8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84" s="220" t="s">
        <v>3315</v>
      </c>
      <c r="U84" s="215">
        <v>13911163351</v>
      </c>
      <c r="V84" s="213" t="s">
        <v>3332</v>
      </c>
      <c r="W84" s="225"/>
      <c r="X84" s="226"/>
      <c r="Y84" s="226"/>
      <c r="Z84" s="244"/>
      <c r="AA84" s="214"/>
      <c r="AB84" s="214"/>
      <c r="AC84" s="214"/>
      <c r="AD84" s="220"/>
      <c r="AE84" s="226"/>
      <c r="AF84" s="214" t="s">
        <v>3468</v>
      </c>
      <c r="AG84" s="349">
        <v>1</v>
      </c>
    </row>
    <row r="85" spans="1:33" s="219" customFormat="1" x14ac:dyDescent="0.3">
      <c r="A85" s="212" t="s">
        <v>857</v>
      </c>
      <c r="B85" s="277">
        <v>41306</v>
      </c>
      <c r="C85" s="217" t="e">
        <f>[1]!表1_66[[#This Row],[公司]]&amp;[1]!表1_66[[#This Row],[姓名]]</f>
        <v>#REF!</v>
      </c>
      <c r="D85" s="220" t="s">
        <v>3240</v>
      </c>
      <c r="E85" s="220" t="s">
        <v>9448</v>
      </c>
      <c r="F85" s="214"/>
      <c r="G85" s="236" t="e">
        <f>HYPERLINK("\同业照片\"&amp;[1]!表1_66[[#This Row],[公司]]&amp;IF([1]!表1_66[[#This Row],[公司]]="","","，"&amp;[1]!表1_66[[#This Row],[姓名]]&amp;".jpg"),"照片")</f>
        <v>#REF!</v>
      </c>
      <c r="H85" s="232" t="s">
        <v>911</v>
      </c>
      <c r="I85" s="214" t="s">
        <v>7271</v>
      </c>
      <c r="J85" s="214" t="s">
        <v>56</v>
      </c>
      <c r="K85" s="212">
        <v>1</v>
      </c>
      <c r="L85" s="212"/>
      <c r="M85" s="212">
        <v>1</v>
      </c>
      <c r="N85" s="213" t="s">
        <v>3443</v>
      </c>
      <c r="O85" s="214" t="s">
        <v>3245</v>
      </c>
      <c r="P85" s="213"/>
      <c r="Q85" s="215"/>
      <c r="R85" s="215"/>
      <c r="S85"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85" s="220" t="s">
        <v>3268</v>
      </c>
      <c r="U85" s="215">
        <v>13810535629</v>
      </c>
      <c r="V85" s="213"/>
      <c r="W85" s="225"/>
      <c r="X85" s="226"/>
      <c r="Y85" s="226"/>
      <c r="Z85" s="244"/>
      <c r="AA85" s="214"/>
      <c r="AB85" s="214"/>
      <c r="AC85" s="214"/>
      <c r="AD85" s="220"/>
      <c r="AE85" s="226"/>
      <c r="AF85" s="214" t="s">
        <v>9439</v>
      </c>
      <c r="AG85" s="349">
        <v>1</v>
      </c>
    </row>
    <row r="86" spans="1:33" s="219" customFormat="1" x14ac:dyDescent="0.3">
      <c r="A86" s="212" t="s">
        <v>857</v>
      </c>
      <c r="B86" s="277">
        <v>41306</v>
      </c>
      <c r="C86" s="217" t="e">
        <f>[1]!表1_66[[#This Row],[公司]]&amp;[1]!表1_66[[#This Row],[姓名]]</f>
        <v>#REF!</v>
      </c>
      <c r="D86" s="220" t="s">
        <v>3298</v>
      </c>
      <c r="E86" s="220" t="s">
        <v>3298</v>
      </c>
      <c r="F86" s="214"/>
      <c r="G86" s="236" t="e">
        <f>HYPERLINK("\同业照片\"&amp;[1]!表1_66[[#This Row],[公司]]&amp;IF([1]!表1_66[[#This Row],[公司]]="","","，"&amp;[1]!表1_66[[#This Row],[姓名]]&amp;".jpg"),"照片")</f>
        <v>#REF!</v>
      </c>
      <c r="H86" s="232" t="s">
        <v>911</v>
      </c>
      <c r="I86" s="214" t="s">
        <v>7271</v>
      </c>
      <c r="J86" s="214" t="s">
        <v>56</v>
      </c>
      <c r="K86" s="212">
        <v>1</v>
      </c>
      <c r="L86" s="212"/>
      <c r="M86" s="212">
        <v>1</v>
      </c>
      <c r="N86" s="213" t="s">
        <v>3911</v>
      </c>
      <c r="O86" s="214" t="s">
        <v>1889</v>
      </c>
      <c r="P86" s="213"/>
      <c r="Q86" s="215"/>
      <c r="R86" s="215"/>
      <c r="S86"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86" s="220" t="s">
        <v>3327</v>
      </c>
      <c r="U86" s="215">
        <v>13699125915</v>
      </c>
      <c r="V86" s="213" t="s">
        <v>3342</v>
      </c>
      <c r="W86" s="225"/>
      <c r="X86" s="226"/>
      <c r="Y86" s="226"/>
      <c r="Z86" s="244"/>
      <c r="AA86" s="214"/>
      <c r="AB86" s="214"/>
      <c r="AC86" s="214"/>
      <c r="AD86" s="220"/>
      <c r="AE86" s="226"/>
      <c r="AF86" s="214" t="s">
        <v>3468</v>
      </c>
      <c r="AG86" s="349">
        <v>1</v>
      </c>
    </row>
    <row r="87" spans="1:33" s="219" customFormat="1" x14ac:dyDescent="0.3">
      <c r="A87" s="212" t="s">
        <v>857</v>
      </c>
      <c r="B87" s="277">
        <v>41306</v>
      </c>
      <c r="C87" s="217" t="e">
        <f>[1]!表1_66[[#This Row],[公司]]&amp;[1]!表1_66[[#This Row],[姓名]]</f>
        <v>#REF!</v>
      </c>
      <c r="D87" s="220" t="s">
        <v>3411</v>
      </c>
      <c r="E87" s="220" t="s">
        <v>3458</v>
      </c>
      <c r="F87" s="214"/>
      <c r="G87" s="236" t="e">
        <f>HYPERLINK("\同业照片\"&amp;[1]!表1_66[[#This Row],[公司]]&amp;IF([1]!表1_66[[#This Row],[公司]]="","","，"&amp;[1]!表1_66[[#This Row],[姓名]]&amp;".jpg"),"照片")</f>
        <v>#REF!</v>
      </c>
      <c r="H87" s="232" t="s">
        <v>911</v>
      </c>
      <c r="I87" s="214" t="s">
        <v>9449</v>
      </c>
      <c r="J87" s="214" t="s">
        <v>56</v>
      </c>
      <c r="K87" s="212">
        <v>1</v>
      </c>
      <c r="L87" s="212"/>
      <c r="M87" s="212">
        <v>1</v>
      </c>
      <c r="N87" s="213" t="s">
        <v>3445</v>
      </c>
      <c r="O87" s="214" t="s">
        <v>3392</v>
      </c>
      <c r="P87" s="213"/>
      <c r="Q87" s="215"/>
      <c r="R87" s="215"/>
      <c r="S87"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87" s="220" t="s">
        <v>3437</v>
      </c>
      <c r="U87" s="215">
        <v>13910893676</v>
      </c>
      <c r="V87" s="213" t="s">
        <v>3438</v>
      </c>
      <c r="W87" s="225"/>
      <c r="X87" s="226"/>
      <c r="Y87" s="226"/>
      <c r="Z87" s="244"/>
      <c r="AA87" s="214"/>
      <c r="AB87" s="214"/>
      <c r="AC87" s="214"/>
      <c r="AD87" s="220"/>
      <c r="AE87" s="226"/>
      <c r="AF87" s="214" t="s">
        <v>3468</v>
      </c>
      <c r="AG87" s="349">
        <v>1</v>
      </c>
    </row>
    <row r="88" spans="1:33" s="219" customFormat="1" x14ac:dyDescent="0.3">
      <c r="A88" s="212" t="s">
        <v>857</v>
      </c>
      <c r="B88" s="277">
        <v>41306</v>
      </c>
      <c r="C88" s="217" t="e">
        <f>[1]!表1_66[[#This Row],[公司]]&amp;[1]!表1_66[[#This Row],[姓名]]</f>
        <v>#REF!</v>
      </c>
      <c r="D88" s="220" t="s">
        <v>1469</v>
      </c>
      <c r="E88" s="220" t="s">
        <v>1469</v>
      </c>
      <c r="F88" s="214"/>
      <c r="G88" s="236" t="e">
        <f>HYPERLINK("\同业照片\"&amp;[1]!表1_66[[#This Row],[公司]]&amp;IF([1]!表1_66[[#This Row],[公司]]="","","，"&amp;[1]!表1_66[[#This Row],[姓名]]&amp;".jpg"),"照片")</f>
        <v>#REF!</v>
      </c>
      <c r="H88" s="232" t="s">
        <v>911</v>
      </c>
      <c r="I88" s="214" t="s">
        <v>2</v>
      </c>
      <c r="J88" s="214" t="s">
        <v>56</v>
      </c>
      <c r="K88" s="212">
        <v>1</v>
      </c>
      <c r="L88" s="212"/>
      <c r="M88" s="212">
        <v>1</v>
      </c>
      <c r="N88" s="213" t="s">
        <v>3911</v>
      </c>
      <c r="O88" s="214" t="s">
        <v>3281</v>
      </c>
      <c r="P88" s="213"/>
      <c r="Q88" s="215" t="s">
        <v>3309</v>
      </c>
      <c r="R88" s="215"/>
      <c r="S8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88" s="220" t="s">
        <v>3321</v>
      </c>
      <c r="U88" s="215">
        <v>13811853523</v>
      </c>
      <c r="V88" s="213" t="s">
        <v>3338</v>
      </c>
      <c r="W88" s="225"/>
      <c r="X88" s="226"/>
      <c r="Y88" s="226"/>
      <c r="Z88" s="244"/>
      <c r="AA88" s="214"/>
      <c r="AB88" s="214"/>
      <c r="AC88" s="214"/>
      <c r="AD88" s="220"/>
      <c r="AE88" s="226"/>
      <c r="AF88" s="214" t="s">
        <v>3468</v>
      </c>
      <c r="AG88" s="349">
        <v>1</v>
      </c>
    </row>
    <row r="89" spans="1:33" s="219" customFormat="1" x14ac:dyDescent="0.3">
      <c r="A89" s="212" t="s">
        <v>857</v>
      </c>
      <c r="B89" s="277">
        <v>41306</v>
      </c>
      <c r="C89" s="217" t="e">
        <f>[1]!表1_66[[#This Row],[公司]]&amp;[1]!表1_66[[#This Row],[姓名]]</f>
        <v>#REF!</v>
      </c>
      <c r="D89" s="220" t="s">
        <v>3226</v>
      </c>
      <c r="E89" s="220" t="s">
        <v>7280</v>
      </c>
      <c r="F89" s="214"/>
      <c r="G89" s="236" t="e">
        <f>HYPERLINK("\同业照片\"&amp;[1]!表1_66[[#This Row],[公司]]&amp;IF([1]!表1_66[[#This Row],[公司]]="","","，"&amp;[1]!表1_66[[#This Row],[姓名]]&amp;".jpg"),"照片")</f>
        <v>#REF!</v>
      </c>
      <c r="H89" s="232" t="s">
        <v>911</v>
      </c>
      <c r="I89" s="214" t="s">
        <v>2</v>
      </c>
      <c r="J89" s="214" t="s">
        <v>56</v>
      </c>
      <c r="K89" s="212">
        <v>1</v>
      </c>
      <c r="L89" s="212"/>
      <c r="M89" s="212">
        <v>1</v>
      </c>
      <c r="N89" s="213" t="s">
        <v>9450</v>
      </c>
      <c r="O89" s="214"/>
      <c r="P89" s="213" t="s">
        <v>3247</v>
      </c>
      <c r="Q89" s="215"/>
      <c r="R89" s="215"/>
      <c r="S8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89" s="220" t="s">
        <v>3252</v>
      </c>
      <c r="U89" s="215">
        <v>13522305565</v>
      </c>
      <c r="V89" s="213"/>
      <c r="W89" s="225"/>
      <c r="X89" s="226"/>
      <c r="Y89" s="226"/>
      <c r="Z89" s="244"/>
      <c r="AA89" s="214"/>
      <c r="AB89" s="214"/>
      <c r="AC89" s="214"/>
      <c r="AD89" s="220"/>
      <c r="AE89" s="226"/>
      <c r="AF89" s="214" t="s">
        <v>3468</v>
      </c>
      <c r="AG89" s="349">
        <v>1</v>
      </c>
    </row>
    <row r="90" spans="1:33" s="219" customFormat="1" x14ac:dyDescent="0.3">
      <c r="A90" s="212" t="s">
        <v>857</v>
      </c>
      <c r="B90" s="277">
        <v>41306</v>
      </c>
      <c r="C90" s="217" t="e">
        <f>[1]!表1_66[[#This Row],[公司]]&amp;[1]!表1_66[[#This Row],[姓名]]</f>
        <v>#REF!</v>
      </c>
      <c r="D90" s="220" t="s">
        <v>3229</v>
      </c>
      <c r="E90" s="220" t="s">
        <v>9451</v>
      </c>
      <c r="F90" s="214"/>
      <c r="G90" s="236" t="e">
        <f>HYPERLINK("\同业照片\"&amp;[1]!表1_66[[#This Row],[公司]]&amp;IF([1]!表1_66[[#This Row],[公司]]="","","，"&amp;[1]!表1_66[[#This Row],[姓名]]&amp;".jpg"),"照片")</f>
        <v>#REF!</v>
      </c>
      <c r="H90" s="232" t="s">
        <v>911</v>
      </c>
      <c r="I90" s="214" t="s">
        <v>6816</v>
      </c>
      <c r="J90" s="214" t="s">
        <v>56</v>
      </c>
      <c r="K90" s="212">
        <v>1</v>
      </c>
      <c r="L90" s="212"/>
      <c r="M90" s="212">
        <v>1</v>
      </c>
      <c r="N90" s="213" t="s">
        <v>3443</v>
      </c>
      <c r="O90" s="214" t="s">
        <v>3242</v>
      </c>
      <c r="P90" s="213" t="s">
        <v>2271</v>
      </c>
      <c r="Q90" s="215"/>
      <c r="R90" s="215"/>
      <c r="S9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90" s="220" t="s">
        <v>3256</v>
      </c>
      <c r="U90" s="215">
        <v>13466782807</v>
      </c>
      <c r="V90" s="213" t="s">
        <v>3271</v>
      </c>
      <c r="W90" s="225"/>
      <c r="X90" s="226"/>
      <c r="Y90" s="226"/>
      <c r="Z90" s="244"/>
      <c r="AA90" s="214"/>
      <c r="AB90" s="214"/>
      <c r="AC90" s="214"/>
      <c r="AD90" s="220"/>
      <c r="AE90" s="226"/>
      <c r="AF90" s="214" t="s">
        <v>3468</v>
      </c>
      <c r="AG90" s="349">
        <v>1</v>
      </c>
    </row>
    <row r="91" spans="1:33" s="219" customFormat="1" x14ac:dyDescent="0.3">
      <c r="A91" s="212" t="s">
        <v>857</v>
      </c>
      <c r="B91" s="277">
        <v>41306</v>
      </c>
      <c r="C91" s="217" t="e">
        <f>[1]!表1_66[[#This Row],[公司]]&amp;[1]!表1_66[[#This Row],[姓名]]</f>
        <v>#REF!</v>
      </c>
      <c r="D91" s="220" t="s">
        <v>3291</v>
      </c>
      <c r="E91" s="220" t="s">
        <v>9452</v>
      </c>
      <c r="F91" s="214"/>
      <c r="G91" s="236" t="e">
        <f>HYPERLINK("\同业照片\"&amp;[1]!表1_66[[#This Row],[公司]]&amp;IF([1]!表1_66[[#This Row],[公司]]="","","，"&amp;[1]!表1_66[[#This Row],[姓名]]&amp;".jpg"),"照片")</f>
        <v>#REF!</v>
      </c>
      <c r="H91" s="232" t="s">
        <v>911</v>
      </c>
      <c r="I91" s="214" t="s">
        <v>2</v>
      </c>
      <c r="J91" s="214" t="s">
        <v>56</v>
      </c>
      <c r="K91" s="212">
        <v>1</v>
      </c>
      <c r="L91" s="212"/>
      <c r="M91" s="212">
        <v>1</v>
      </c>
      <c r="N91" s="213" t="s">
        <v>3911</v>
      </c>
      <c r="O91" s="214" t="s">
        <v>3281</v>
      </c>
      <c r="P91" s="213" t="s">
        <v>3249</v>
      </c>
      <c r="Q91" s="215"/>
      <c r="R91" s="215"/>
      <c r="S9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91" s="220" t="s">
        <v>3318</v>
      </c>
      <c r="U91" s="215">
        <v>13911198686</v>
      </c>
      <c r="V91" s="213" t="s">
        <v>3335</v>
      </c>
      <c r="W91" s="225"/>
      <c r="X91" s="226"/>
      <c r="Y91" s="226"/>
      <c r="Z91" s="244"/>
      <c r="AA91" s="214"/>
      <c r="AB91" s="214"/>
      <c r="AC91" s="214"/>
      <c r="AD91" s="220"/>
      <c r="AE91" s="226"/>
      <c r="AF91" s="214" t="s">
        <v>3468</v>
      </c>
      <c r="AG91" s="349">
        <v>1</v>
      </c>
    </row>
    <row r="92" spans="1:33" s="219" customFormat="1" x14ac:dyDescent="0.3">
      <c r="A92" s="212" t="s">
        <v>857</v>
      </c>
      <c r="B92" s="277">
        <v>41306</v>
      </c>
      <c r="C92" s="217" t="e">
        <f>[1]!表1_66[[#This Row],[公司]]&amp;[1]!表1_66[[#This Row],[姓名]]</f>
        <v>#REF!</v>
      </c>
      <c r="D92" s="220" t="s">
        <v>3378</v>
      </c>
      <c r="E92" s="220" t="s">
        <v>3448</v>
      </c>
      <c r="F92" s="214"/>
      <c r="G92" s="236" t="e">
        <f>HYPERLINK("\同业照片\"&amp;[1]!表1_66[[#This Row],[公司]]&amp;IF([1]!表1_66[[#This Row],[公司]]="","","，"&amp;[1]!表1_66[[#This Row],[姓名]]&amp;".jpg"),"照片")</f>
        <v>#REF!</v>
      </c>
      <c r="H92" s="232" t="s">
        <v>911</v>
      </c>
      <c r="I92" s="214" t="s">
        <v>2</v>
      </c>
      <c r="J92" s="214" t="s">
        <v>56</v>
      </c>
      <c r="K92" s="212">
        <v>1</v>
      </c>
      <c r="L92" s="212"/>
      <c r="M92" s="212">
        <v>1</v>
      </c>
      <c r="N92" s="213" t="s">
        <v>3444</v>
      </c>
      <c r="O92" s="214" t="s">
        <v>3345</v>
      </c>
      <c r="P92" s="213"/>
      <c r="Q92" s="215"/>
      <c r="R92" s="215"/>
      <c r="S9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92" s="220" t="s">
        <v>3357</v>
      </c>
      <c r="U92" s="215">
        <v>13681434250</v>
      </c>
      <c r="V92" s="213"/>
      <c r="W92" s="225"/>
      <c r="X92" s="226"/>
      <c r="Y92" s="226"/>
      <c r="Z92" s="244"/>
      <c r="AA92" s="214"/>
      <c r="AB92" s="214"/>
      <c r="AC92" s="214"/>
      <c r="AD92" s="220"/>
      <c r="AE92" s="226"/>
      <c r="AF92" s="214" t="s">
        <v>3468</v>
      </c>
      <c r="AG92" s="349">
        <v>1</v>
      </c>
    </row>
    <row r="93" spans="1:33" s="219" customFormat="1" x14ac:dyDescent="0.3">
      <c r="A93" s="212" t="s">
        <v>857</v>
      </c>
      <c r="B93" s="277">
        <v>41306</v>
      </c>
      <c r="C93" s="217" t="e">
        <f>[1]!表1_66[[#This Row],[公司]]&amp;[1]!表1_66[[#This Row],[姓名]]</f>
        <v>#REF!</v>
      </c>
      <c r="D93" s="220" t="s">
        <v>3228</v>
      </c>
      <c r="E93" s="220" t="s">
        <v>9453</v>
      </c>
      <c r="F93" s="214"/>
      <c r="G93" s="236" t="e">
        <f>HYPERLINK("\同业照片\"&amp;[1]!表1_66[[#This Row],[公司]]&amp;IF([1]!表1_66[[#This Row],[公司]]="","","，"&amp;[1]!表1_66[[#This Row],[姓名]]&amp;".jpg"),"照片")</f>
        <v>#REF!</v>
      </c>
      <c r="H93" s="232" t="s">
        <v>911</v>
      </c>
      <c r="I93" s="214" t="s">
        <v>2</v>
      </c>
      <c r="J93" s="214" t="s">
        <v>56</v>
      </c>
      <c r="K93" s="212">
        <v>1</v>
      </c>
      <c r="L93" s="212"/>
      <c r="M93" s="212">
        <v>1</v>
      </c>
      <c r="N93" s="213" t="s">
        <v>3443</v>
      </c>
      <c r="O93" s="214" t="s">
        <v>3242</v>
      </c>
      <c r="P93" s="213" t="s">
        <v>3249</v>
      </c>
      <c r="Q93" s="215"/>
      <c r="R93" s="215"/>
      <c r="S93"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93" s="220" t="s">
        <v>3255</v>
      </c>
      <c r="U93" s="215">
        <v>13911117432</v>
      </c>
      <c r="V93" s="213" t="s">
        <v>3270</v>
      </c>
      <c r="W93" s="225"/>
      <c r="X93" s="226"/>
      <c r="Y93" s="226"/>
      <c r="Z93" s="244"/>
      <c r="AA93" s="214"/>
      <c r="AB93" s="214"/>
      <c r="AC93" s="214"/>
      <c r="AD93" s="220"/>
      <c r="AE93" s="226"/>
      <c r="AF93" s="214" t="s">
        <v>3468</v>
      </c>
      <c r="AG93" s="349">
        <v>1</v>
      </c>
    </row>
    <row r="94" spans="1:33" s="219" customFormat="1" x14ac:dyDescent="0.3">
      <c r="A94" s="212" t="s">
        <v>857</v>
      </c>
      <c r="B94" s="277">
        <v>41306</v>
      </c>
      <c r="C94" s="217" t="e">
        <f>[1]!表1_66[[#This Row],[公司]]&amp;[1]!表1_66[[#This Row],[姓名]]</f>
        <v>#REF!</v>
      </c>
      <c r="D94" s="220" t="s">
        <v>3398</v>
      </c>
      <c r="E94" s="220" t="s">
        <v>3398</v>
      </c>
      <c r="F94" s="214"/>
      <c r="G94" s="236" t="e">
        <f>HYPERLINK("\同业照片\"&amp;[1]!表1_66[[#This Row],[公司]]&amp;IF([1]!表1_66[[#This Row],[公司]]="","","，"&amp;[1]!表1_66[[#This Row],[姓名]]&amp;".jpg"),"照片")</f>
        <v>#REF!</v>
      </c>
      <c r="H94" s="232" t="s">
        <v>911</v>
      </c>
      <c r="I94" s="214" t="s">
        <v>2</v>
      </c>
      <c r="J94" s="214" t="s">
        <v>56</v>
      </c>
      <c r="K94" s="212">
        <v>1</v>
      </c>
      <c r="L94" s="212"/>
      <c r="M94" s="212">
        <v>1</v>
      </c>
      <c r="N94" s="213" t="s">
        <v>3445</v>
      </c>
      <c r="O94" s="214" t="s">
        <v>3388</v>
      </c>
      <c r="P94" s="213"/>
      <c r="Q94" s="215"/>
      <c r="R94" s="215"/>
      <c r="S9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94" s="220" t="s">
        <v>3421</v>
      </c>
      <c r="U94" s="215">
        <v>13693178537</v>
      </c>
      <c r="V94" s="213"/>
      <c r="W94" s="225"/>
      <c r="X94" s="226"/>
      <c r="Y94" s="226"/>
      <c r="Z94" s="244"/>
      <c r="AA94" s="214"/>
      <c r="AB94" s="214"/>
      <c r="AC94" s="214"/>
      <c r="AD94" s="220"/>
      <c r="AE94" s="226"/>
      <c r="AF94" s="214" t="s">
        <v>3468</v>
      </c>
      <c r="AG94" s="349">
        <v>1</v>
      </c>
    </row>
    <row r="95" spans="1:33" s="219" customFormat="1" x14ac:dyDescent="0.3">
      <c r="A95" s="212" t="s">
        <v>857</v>
      </c>
      <c r="B95" s="277">
        <v>41306</v>
      </c>
      <c r="C95" s="217" t="e">
        <f>[1]!表1_66[[#This Row],[公司]]&amp;[1]!表1_66[[#This Row],[姓名]]</f>
        <v>#REF!</v>
      </c>
      <c r="D95" s="220" t="s">
        <v>3374</v>
      </c>
      <c r="E95" s="220" t="s">
        <v>9453</v>
      </c>
      <c r="F95" s="214"/>
      <c r="G95" s="236" t="e">
        <f>HYPERLINK("\同业照片\"&amp;[1]!表1_66[[#This Row],[公司]]&amp;IF([1]!表1_66[[#This Row],[公司]]="","","，"&amp;[1]!表1_66[[#This Row],[姓名]]&amp;".jpg"),"照片")</f>
        <v>#REF!</v>
      </c>
      <c r="H95" s="232" t="s">
        <v>911</v>
      </c>
      <c r="I95" s="214" t="s">
        <v>6816</v>
      </c>
      <c r="J95" s="214" t="s">
        <v>56</v>
      </c>
      <c r="K95" s="212">
        <v>1</v>
      </c>
      <c r="L95" s="212"/>
      <c r="M95" s="212">
        <v>1</v>
      </c>
      <c r="N95" s="213" t="s">
        <v>3444</v>
      </c>
      <c r="O95" s="214"/>
      <c r="P95" s="213" t="s">
        <v>3300</v>
      </c>
      <c r="Q95" s="215"/>
      <c r="R95" s="215"/>
      <c r="S95"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95" s="220" t="s">
        <v>3352</v>
      </c>
      <c r="U95" s="215">
        <v>13910828088</v>
      </c>
      <c r="V95" s="213"/>
      <c r="W95" s="225"/>
      <c r="X95" s="226"/>
      <c r="Y95" s="226"/>
      <c r="Z95" s="244"/>
      <c r="AA95" s="214"/>
      <c r="AB95" s="214"/>
      <c r="AC95" s="214"/>
      <c r="AD95" s="220"/>
      <c r="AE95" s="226"/>
      <c r="AF95" s="214" t="s">
        <v>3468</v>
      </c>
      <c r="AG95" s="349">
        <v>1</v>
      </c>
    </row>
    <row r="96" spans="1:33" s="219" customFormat="1" x14ac:dyDescent="0.3">
      <c r="A96" s="212" t="s">
        <v>7282</v>
      </c>
      <c r="B96" s="277">
        <v>41306</v>
      </c>
      <c r="C96" s="217" t="e">
        <f>[1]!表1_66[[#This Row],[公司]]&amp;[1]!表1_66[[#This Row],[姓名]]</f>
        <v>#REF!</v>
      </c>
      <c r="D96" s="220" t="s">
        <v>3235</v>
      </c>
      <c r="E96" s="220" t="s">
        <v>9454</v>
      </c>
      <c r="F96" s="214"/>
      <c r="G96" s="236" t="e">
        <f>HYPERLINK("\同业照片\"&amp;[1]!表1_66[[#This Row],[公司]]&amp;IF([1]!表1_66[[#This Row],[公司]]="","","，"&amp;[1]!表1_66[[#This Row],[姓名]]&amp;".jpg"),"照片")</f>
        <v>#REF!</v>
      </c>
      <c r="H96" s="232" t="s">
        <v>911</v>
      </c>
      <c r="I96" s="214" t="s">
        <v>2</v>
      </c>
      <c r="J96" s="214" t="s">
        <v>56</v>
      </c>
      <c r="K96" s="212">
        <v>1</v>
      </c>
      <c r="L96" s="212"/>
      <c r="M96" s="212">
        <v>1</v>
      </c>
      <c r="N96" s="213" t="s">
        <v>3443</v>
      </c>
      <c r="O96" s="214" t="s">
        <v>3244</v>
      </c>
      <c r="P96" s="213"/>
      <c r="Q96" s="215"/>
      <c r="R96" s="215"/>
      <c r="S96"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96" s="220" t="s">
        <v>3263</v>
      </c>
      <c r="U96" s="215">
        <v>18601209066</v>
      </c>
      <c r="V96" s="213" t="s">
        <v>3276</v>
      </c>
      <c r="W96" s="225"/>
      <c r="X96" s="226"/>
      <c r="Y96" s="226"/>
      <c r="Z96" s="244"/>
      <c r="AA96" s="214"/>
      <c r="AB96" s="214"/>
      <c r="AC96" s="214"/>
      <c r="AD96" s="220"/>
      <c r="AE96" s="226"/>
      <c r="AF96" s="214" t="s">
        <v>3468</v>
      </c>
      <c r="AG96" s="349">
        <v>1</v>
      </c>
    </row>
    <row r="97" spans="1:33" s="219" customFormat="1" x14ac:dyDescent="0.3">
      <c r="A97" s="212" t="s">
        <v>857</v>
      </c>
      <c r="B97" s="277">
        <v>41306</v>
      </c>
      <c r="C97" s="217" t="e">
        <f>[1]!表1_66[[#This Row],[公司]]&amp;[1]!表1_66[[#This Row],[姓名]]</f>
        <v>#REF!</v>
      </c>
      <c r="D97" s="220" t="s">
        <v>3394</v>
      </c>
      <c r="E97" s="220" t="s">
        <v>3467</v>
      </c>
      <c r="F97" s="214"/>
      <c r="G97" s="236" t="e">
        <f>HYPERLINK("\同业照片\"&amp;[1]!表1_66[[#This Row],[公司]]&amp;IF([1]!表1_66[[#This Row],[公司]]="","","，"&amp;[1]!表1_66[[#This Row],[姓名]]&amp;".jpg"),"照片")</f>
        <v>#REF!</v>
      </c>
      <c r="H97" s="232" t="s">
        <v>911</v>
      </c>
      <c r="I97" s="214" t="s">
        <v>2</v>
      </c>
      <c r="J97" s="214" t="s">
        <v>56</v>
      </c>
      <c r="K97" s="212">
        <v>1</v>
      </c>
      <c r="L97" s="212"/>
      <c r="M97" s="212">
        <v>1</v>
      </c>
      <c r="N97" s="213" t="s">
        <v>3445</v>
      </c>
      <c r="O97" s="214"/>
      <c r="P97" s="213" t="s">
        <v>3248</v>
      </c>
      <c r="Q97" s="215"/>
      <c r="R97" s="215"/>
      <c r="S97"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97" s="220" t="s">
        <v>3416</v>
      </c>
      <c r="U97" s="215">
        <v>18601287800</v>
      </c>
      <c r="V97" s="213" t="s">
        <v>3417</v>
      </c>
      <c r="W97" s="225"/>
      <c r="X97" s="226"/>
      <c r="Y97" s="226"/>
      <c r="Z97" s="244"/>
      <c r="AA97" s="214"/>
      <c r="AB97" s="214"/>
      <c r="AC97" s="214"/>
      <c r="AD97" s="220"/>
      <c r="AE97" s="226"/>
      <c r="AF97" s="214" t="s">
        <v>9455</v>
      </c>
      <c r="AG97" s="349">
        <v>1</v>
      </c>
    </row>
    <row r="98" spans="1:33" s="219" customFormat="1" x14ac:dyDescent="0.3">
      <c r="A98" s="212" t="s">
        <v>857</v>
      </c>
      <c r="B98" s="277">
        <v>41306</v>
      </c>
      <c r="C98" s="217" t="e">
        <f>[1]!表1_66[[#This Row],[公司]]&amp;[1]!表1_66[[#This Row],[姓名]]</f>
        <v>#REF!</v>
      </c>
      <c r="D98" s="220" t="s">
        <v>3241</v>
      </c>
      <c r="E98" s="220" t="s">
        <v>3241</v>
      </c>
      <c r="F98" s="214"/>
      <c r="G98" s="236" t="e">
        <f>HYPERLINK("\同业照片\"&amp;[1]!表1_66[[#This Row],[公司]]&amp;IF([1]!表1_66[[#This Row],[公司]]="","","，"&amp;[1]!表1_66[[#This Row],[姓名]]&amp;".jpg"),"照片")</f>
        <v>#REF!</v>
      </c>
      <c r="H98" s="232" t="s">
        <v>911</v>
      </c>
      <c r="I98" s="214" t="s">
        <v>2</v>
      </c>
      <c r="J98" s="214" t="s">
        <v>56</v>
      </c>
      <c r="K98" s="212">
        <v>1</v>
      </c>
      <c r="L98" s="212"/>
      <c r="M98" s="212">
        <v>1</v>
      </c>
      <c r="N98" s="213" t="s">
        <v>9450</v>
      </c>
      <c r="O98" s="214" t="s">
        <v>3245</v>
      </c>
      <c r="P98" s="213"/>
      <c r="Q98" s="215"/>
      <c r="R98" s="215"/>
      <c r="S9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98" s="220" t="s">
        <v>3269</v>
      </c>
      <c r="U98" s="215">
        <v>13811408019</v>
      </c>
      <c r="V98" s="213" t="s">
        <v>3278</v>
      </c>
      <c r="W98" s="225"/>
      <c r="X98" s="226"/>
      <c r="Y98" s="226"/>
      <c r="Z98" s="244"/>
      <c r="AA98" s="214"/>
      <c r="AB98" s="214"/>
      <c r="AC98" s="214"/>
      <c r="AD98" s="220"/>
      <c r="AE98" s="226"/>
      <c r="AF98" s="214" t="s">
        <v>3468</v>
      </c>
      <c r="AG98" s="349">
        <v>1</v>
      </c>
    </row>
    <row r="99" spans="1:33" s="219" customFormat="1" x14ac:dyDescent="0.3">
      <c r="A99" s="212" t="s">
        <v>857</v>
      </c>
      <c r="B99" s="277">
        <v>41306</v>
      </c>
      <c r="C99" s="217" t="e">
        <f>[1]!表1_66[[#This Row],[公司]]&amp;[1]!表1_66[[#This Row],[姓名]]</f>
        <v>#REF!</v>
      </c>
      <c r="D99" s="220" t="s">
        <v>3393</v>
      </c>
      <c r="E99" s="220" t="s">
        <v>3466</v>
      </c>
      <c r="F99" s="214"/>
      <c r="G99" s="236" t="e">
        <f>HYPERLINK("\同业照片\"&amp;[1]!表1_66[[#This Row],[公司]]&amp;IF([1]!表1_66[[#This Row],[公司]]="","","，"&amp;[1]!表1_66[[#This Row],[姓名]]&amp;".jpg"),"照片")</f>
        <v>#REF!</v>
      </c>
      <c r="H99" s="232" t="s">
        <v>911</v>
      </c>
      <c r="I99" s="214" t="s">
        <v>2</v>
      </c>
      <c r="J99" s="214" t="s">
        <v>56</v>
      </c>
      <c r="K99" s="212">
        <v>1</v>
      </c>
      <c r="L99" s="212"/>
      <c r="M99" s="212">
        <v>1</v>
      </c>
      <c r="N99" s="213" t="s">
        <v>3445</v>
      </c>
      <c r="O99" s="214"/>
      <c r="P99" s="213" t="s">
        <v>3300</v>
      </c>
      <c r="Q99" s="215"/>
      <c r="R99" s="215"/>
      <c r="S9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99" s="220" t="s">
        <v>3415</v>
      </c>
      <c r="U99" s="215">
        <v>18911599961</v>
      </c>
      <c r="V99" s="213"/>
      <c r="W99" s="225"/>
      <c r="X99" s="226"/>
      <c r="Y99" s="226"/>
      <c r="Z99" s="244"/>
      <c r="AA99" s="214"/>
      <c r="AB99" s="214"/>
      <c r="AC99" s="214"/>
      <c r="AD99" s="220"/>
      <c r="AE99" s="226"/>
      <c r="AF99" s="214" t="s">
        <v>3468</v>
      </c>
      <c r="AG99" s="349">
        <v>1</v>
      </c>
    </row>
    <row r="100" spans="1:33" s="219" customFormat="1" x14ac:dyDescent="0.3">
      <c r="A100" s="212" t="s">
        <v>857</v>
      </c>
      <c r="B100" s="277">
        <v>41306</v>
      </c>
      <c r="C100" s="217" t="e">
        <f>[1]!表1_66[[#This Row],[公司]]&amp;[1]!表1_66[[#This Row],[姓名]]</f>
        <v>#REF!</v>
      </c>
      <c r="D100" s="220" t="s">
        <v>3238</v>
      </c>
      <c r="E100" s="220" t="s">
        <v>3238</v>
      </c>
      <c r="F100" s="214"/>
      <c r="G100" s="236" t="e">
        <f>HYPERLINK("\同业照片\"&amp;[1]!表1_66[[#This Row],[公司]]&amp;IF([1]!表1_66[[#This Row],[公司]]="","","，"&amp;[1]!表1_66[[#This Row],[姓名]]&amp;".jpg"),"照片")</f>
        <v>#REF!</v>
      </c>
      <c r="H100" s="232" t="s">
        <v>911</v>
      </c>
      <c r="I100" s="214" t="s">
        <v>2</v>
      </c>
      <c r="J100" s="214" t="s">
        <v>56</v>
      </c>
      <c r="K100" s="212">
        <v>1</v>
      </c>
      <c r="L100" s="212"/>
      <c r="M100" s="212">
        <v>1</v>
      </c>
      <c r="N100" s="213" t="s">
        <v>3443</v>
      </c>
      <c r="O100" s="214" t="s">
        <v>3244</v>
      </c>
      <c r="P100" s="213"/>
      <c r="Q100" s="215"/>
      <c r="R100" s="215"/>
      <c r="S10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00" s="220" t="s">
        <v>3266</v>
      </c>
      <c r="U100" s="215">
        <v>13811728014</v>
      </c>
      <c r="V100" s="213" t="s">
        <v>3277</v>
      </c>
      <c r="W100" s="225"/>
      <c r="X100" s="226"/>
      <c r="Y100" s="226"/>
      <c r="Z100" s="244"/>
      <c r="AA100" s="214"/>
      <c r="AB100" s="214"/>
      <c r="AC100" s="214"/>
      <c r="AD100" s="220"/>
      <c r="AE100" s="226"/>
      <c r="AF100" s="214" t="s">
        <v>3468</v>
      </c>
      <c r="AG100" s="349">
        <v>1</v>
      </c>
    </row>
    <row r="101" spans="1:33" s="219" customFormat="1" x14ac:dyDescent="0.3">
      <c r="A101" s="212" t="s">
        <v>857</v>
      </c>
      <c r="B101" s="277">
        <v>41306</v>
      </c>
      <c r="C101" s="217" t="e">
        <f>[1]!表1_66[[#This Row],[公司]]&amp;[1]!表1_66[[#This Row],[姓名]]</f>
        <v>#REF!</v>
      </c>
      <c r="D101" s="220" t="s">
        <v>3397</v>
      </c>
      <c r="E101" s="220" t="s">
        <v>3452</v>
      </c>
      <c r="F101" s="214"/>
      <c r="G101" s="236" t="e">
        <f>HYPERLINK("\同业照片\"&amp;[1]!表1_66[[#This Row],[公司]]&amp;IF([1]!表1_66[[#This Row],[公司]]="","","，"&amp;[1]!表1_66[[#This Row],[姓名]]&amp;".jpg"),"照片")</f>
        <v>#REF!</v>
      </c>
      <c r="H101" s="232" t="s">
        <v>911</v>
      </c>
      <c r="I101" s="214" t="s">
        <v>2</v>
      </c>
      <c r="J101" s="214" t="s">
        <v>56</v>
      </c>
      <c r="K101" s="212">
        <v>1</v>
      </c>
      <c r="L101" s="212"/>
      <c r="M101" s="212">
        <v>1</v>
      </c>
      <c r="N101" s="213" t="s">
        <v>7281</v>
      </c>
      <c r="O101" s="214" t="s">
        <v>3388</v>
      </c>
      <c r="P101" s="213"/>
      <c r="Q101" s="215"/>
      <c r="R101" s="215"/>
      <c r="S10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01" s="220" t="s">
        <v>3420</v>
      </c>
      <c r="U101" s="215">
        <v>13901227595</v>
      </c>
      <c r="V101" s="213"/>
      <c r="W101" s="225"/>
      <c r="X101" s="226"/>
      <c r="Y101" s="226"/>
      <c r="Z101" s="244"/>
      <c r="AA101" s="214"/>
      <c r="AB101" s="214"/>
      <c r="AC101" s="214"/>
      <c r="AD101" s="220"/>
      <c r="AE101" s="226"/>
      <c r="AF101" s="214" t="s">
        <v>3468</v>
      </c>
      <c r="AG101" s="349">
        <v>1</v>
      </c>
    </row>
    <row r="102" spans="1:33" s="219" customFormat="1" x14ac:dyDescent="0.3">
      <c r="A102" s="212" t="s">
        <v>7282</v>
      </c>
      <c r="B102" s="277">
        <v>41306</v>
      </c>
      <c r="C102" s="217" t="e">
        <f>[1]!表1_66[[#This Row],[公司]]&amp;[1]!表1_66[[#This Row],[姓名]]</f>
        <v>#REF!</v>
      </c>
      <c r="D102" s="220" t="s">
        <v>3404</v>
      </c>
      <c r="E102" s="220" t="s">
        <v>3455</v>
      </c>
      <c r="F102" s="214"/>
      <c r="G102" s="236" t="e">
        <f>HYPERLINK("\同业照片\"&amp;[1]!表1_66[[#This Row],[公司]]&amp;IF([1]!表1_66[[#This Row],[公司]]="","","，"&amp;[1]!表1_66[[#This Row],[姓名]]&amp;".jpg"),"照片")</f>
        <v>#REF!</v>
      </c>
      <c r="H102" s="232" t="s">
        <v>911</v>
      </c>
      <c r="I102" s="214" t="s">
        <v>2</v>
      </c>
      <c r="J102" s="214" t="s">
        <v>56</v>
      </c>
      <c r="K102" s="212">
        <v>1</v>
      </c>
      <c r="L102" s="212"/>
      <c r="M102" s="212">
        <v>1</v>
      </c>
      <c r="N102" s="213" t="s">
        <v>3445</v>
      </c>
      <c r="O102" s="214" t="s">
        <v>3390</v>
      </c>
      <c r="P102" s="213"/>
      <c r="Q102" s="215"/>
      <c r="R102" s="215"/>
      <c r="S10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02" s="220" t="s">
        <v>3430</v>
      </c>
      <c r="U102" s="215">
        <v>13693236886</v>
      </c>
      <c r="V102" s="213"/>
      <c r="W102" s="225"/>
      <c r="X102" s="226"/>
      <c r="Y102" s="226"/>
      <c r="Z102" s="244"/>
      <c r="AA102" s="214"/>
      <c r="AB102" s="214"/>
      <c r="AC102" s="214"/>
      <c r="AD102" s="220"/>
      <c r="AE102" s="226"/>
      <c r="AF102" s="214" t="s">
        <v>9455</v>
      </c>
      <c r="AG102" s="349">
        <v>1</v>
      </c>
    </row>
    <row r="103" spans="1:33" s="219" customFormat="1" x14ac:dyDescent="0.3">
      <c r="A103" s="212" t="s">
        <v>857</v>
      </c>
      <c r="B103" s="277">
        <v>41306</v>
      </c>
      <c r="C103" s="217" t="e">
        <f>[1]!表1_66[[#This Row],[公司]]&amp;[1]!表1_66[[#This Row],[姓名]]</f>
        <v>#REF!</v>
      </c>
      <c r="D103" s="220" t="s">
        <v>3289</v>
      </c>
      <c r="E103" s="220" t="s">
        <v>1592</v>
      </c>
      <c r="F103" s="214" t="s">
        <v>2249</v>
      </c>
      <c r="G103" s="236" t="e">
        <f>HYPERLINK("\同业照片\"&amp;[1]!表1_66[[#This Row],[公司]]&amp;IF([1]!表1_66[[#This Row],[公司]]="","","，"&amp;[1]!表1_66[[#This Row],[姓名]]&amp;".jpg"),"照片")</f>
        <v>#REF!</v>
      </c>
      <c r="H103" s="232" t="s">
        <v>911</v>
      </c>
      <c r="I103" s="214" t="s">
        <v>6816</v>
      </c>
      <c r="J103" s="214" t="s">
        <v>56</v>
      </c>
      <c r="K103" s="212">
        <v>1</v>
      </c>
      <c r="L103" s="212"/>
      <c r="M103" s="212">
        <v>1</v>
      </c>
      <c r="N103" s="213" t="s">
        <v>9456</v>
      </c>
      <c r="O103" s="214" t="s">
        <v>3280</v>
      </c>
      <c r="P103" s="213"/>
      <c r="Q103" s="215"/>
      <c r="R103" s="215"/>
      <c r="S103"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03" s="220" t="s">
        <v>3316</v>
      </c>
      <c r="U103" s="215">
        <v>18601192531</v>
      </c>
      <c r="V103" s="213" t="s">
        <v>3333</v>
      </c>
      <c r="W103" s="225"/>
      <c r="X103" s="226"/>
      <c r="Y103" s="226"/>
      <c r="Z103" s="244"/>
      <c r="AA103" s="214"/>
      <c r="AB103" s="214"/>
      <c r="AC103" s="214"/>
      <c r="AD103" s="220"/>
      <c r="AE103" s="226"/>
      <c r="AF103" s="214" t="s">
        <v>3468</v>
      </c>
      <c r="AG103" s="349">
        <v>1</v>
      </c>
    </row>
    <row r="104" spans="1:33" s="219" customFormat="1" x14ac:dyDescent="0.3">
      <c r="A104" s="212" t="s">
        <v>857</v>
      </c>
      <c r="B104" s="277">
        <v>41306</v>
      </c>
      <c r="C104" s="217" t="e">
        <f>[1]!表1_66[[#This Row],[公司]]&amp;[1]!表1_66[[#This Row],[姓名]]</f>
        <v>#REF!</v>
      </c>
      <c r="D104" s="220" t="s">
        <v>3376</v>
      </c>
      <c r="E104" s="220" t="s">
        <v>3464</v>
      </c>
      <c r="F104" s="214"/>
      <c r="G104" s="236" t="e">
        <f>HYPERLINK("\同业照片\"&amp;[1]!表1_66[[#This Row],[公司]]&amp;IF([1]!表1_66[[#This Row],[公司]]="","","，"&amp;[1]!表1_66[[#This Row],[姓名]]&amp;".jpg"),"照片")</f>
        <v>#REF!</v>
      </c>
      <c r="H104" s="232" t="s">
        <v>911</v>
      </c>
      <c r="I104" s="214" t="s">
        <v>2</v>
      </c>
      <c r="J104" s="214" t="s">
        <v>56</v>
      </c>
      <c r="K104" s="212">
        <v>1</v>
      </c>
      <c r="L104" s="212"/>
      <c r="M104" s="212">
        <v>1</v>
      </c>
      <c r="N104" s="213" t="s">
        <v>3444</v>
      </c>
      <c r="O104" s="214"/>
      <c r="P104" s="213" t="s">
        <v>3248</v>
      </c>
      <c r="Q104" s="215"/>
      <c r="R104" s="215"/>
      <c r="S10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04" s="220" t="s">
        <v>3354</v>
      </c>
      <c r="U104" s="215">
        <v>13911092858</v>
      </c>
      <c r="V104" s="213"/>
      <c r="W104" s="225"/>
      <c r="X104" s="226"/>
      <c r="Y104" s="226"/>
      <c r="Z104" s="244"/>
      <c r="AA104" s="214"/>
      <c r="AB104" s="214"/>
      <c r="AC104" s="214"/>
      <c r="AD104" s="220"/>
      <c r="AE104" s="226"/>
      <c r="AF104" s="214" t="s">
        <v>9457</v>
      </c>
      <c r="AG104" s="349">
        <v>1</v>
      </c>
    </row>
    <row r="105" spans="1:33" s="219" customFormat="1" x14ac:dyDescent="0.3">
      <c r="A105" s="212" t="s">
        <v>857</v>
      </c>
      <c r="B105" s="277">
        <v>41306</v>
      </c>
      <c r="C105" s="217" t="e">
        <f>[1]!表1_66[[#This Row],[公司]]&amp;[1]!表1_66[[#This Row],[姓名]]</f>
        <v>#REF!</v>
      </c>
      <c r="D105" s="220" t="s">
        <v>3290</v>
      </c>
      <c r="E105" s="220" t="s">
        <v>3290</v>
      </c>
      <c r="F105" s="214" t="s">
        <v>2276</v>
      </c>
      <c r="G105" s="236" t="e">
        <f>HYPERLINK("\同业照片\"&amp;[1]!表1_66[[#This Row],[公司]]&amp;IF([1]!表1_66[[#This Row],[公司]]="","","，"&amp;[1]!表1_66[[#This Row],[姓名]]&amp;".jpg"),"照片")</f>
        <v>#REF!</v>
      </c>
      <c r="H105" s="232" t="s">
        <v>911</v>
      </c>
      <c r="I105" s="214" t="s">
        <v>2</v>
      </c>
      <c r="J105" s="214" t="s">
        <v>56</v>
      </c>
      <c r="K105" s="212">
        <v>1</v>
      </c>
      <c r="L105" s="212"/>
      <c r="M105" s="212">
        <v>1</v>
      </c>
      <c r="N105" s="213" t="s">
        <v>3911</v>
      </c>
      <c r="O105" s="214" t="s">
        <v>3280</v>
      </c>
      <c r="P105" s="213"/>
      <c r="Q105" s="215"/>
      <c r="R105" s="215"/>
      <c r="S105"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05" s="220" t="s">
        <v>3317</v>
      </c>
      <c r="U105" s="215">
        <v>15101149039</v>
      </c>
      <c r="V105" s="213" t="s">
        <v>3334</v>
      </c>
      <c r="W105" s="225"/>
      <c r="X105" s="226"/>
      <c r="Y105" s="226"/>
      <c r="Z105" s="244"/>
      <c r="AA105" s="214"/>
      <c r="AB105" s="214"/>
      <c r="AC105" s="214"/>
      <c r="AD105" s="220"/>
      <c r="AE105" s="226"/>
      <c r="AF105" s="214" t="s">
        <v>3468</v>
      </c>
      <c r="AG105" s="349">
        <v>1</v>
      </c>
    </row>
    <row r="106" spans="1:33" s="219" customFormat="1" x14ac:dyDescent="0.3">
      <c r="A106" s="212" t="s">
        <v>857</v>
      </c>
      <c r="B106" s="277">
        <v>41306</v>
      </c>
      <c r="C106" s="217" t="e">
        <f>[1]!表1_66[[#This Row],[公司]]&amp;[1]!表1_66[[#This Row],[姓名]]</f>
        <v>#REF!</v>
      </c>
      <c r="D106" s="220" t="s">
        <v>3405</v>
      </c>
      <c r="E106" s="220" t="s">
        <v>3405</v>
      </c>
      <c r="F106" s="214"/>
      <c r="G106" s="236" t="e">
        <f>HYPERLINK("\同业照片\"&amp;[1]!表1_66[[#This Row],[公司]]&amp;IF([1]!表1_66[[#This Row],[公司]]="","","，"&amp;[1]!表1_66[[#This Row],[姓名]]&amp;".jpg"),"照片")</f>
        <v>#REF!</v>
      </c>
      <c r="H106" s="232" t="s">
        <v>911</v>
      </c>
      <c r="I106" s="214" t="s">
        <v>2</v>
      </c>
      <c r="J106" s="214" t="s">
        <v>56</v>
      </c>
      <c r="K106" s="212">
        <v>1</v>
      </c>
      <c r="L106" s="212"/>
      <c r="M106" s="212">
        <v>1</v>
      </c>
      <c r="N106" s="213" t="s">
        <v>3445</v>
      </c>
      <c r="O106" s="214" t="s">
        <v>3390</v>
      </c>
      <c r="P106" s="213"/>
      <c r="Q106" s="215"/>
      <c r="R106" s="215"/>
      <c r="S106"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06" s="220" t="s">
        <v>3431</v>
      </c>
      <c r="U106" s="215">
        <v>13716057435</v>
      </c>
      <c r="V106" s="213"/>
      <c r="W106" s="225"/>
      <c r="X106" s="226"/>
      <c r="Y106" s="226"/>
      <c r="Z106" s="244"/>
      <c r="AA106" s="214"/>
      <c r="AB106" s="214"/>
      <c r="AC106" s="214"/>
      <c r="AD106" s="220"/>
      <c r="AE106" s="226"/>
      <c r="AF106" s="214" t="s">
        <v>3468</v>
      </c>
      <c r="AG106" s="349">
        <v>1</v>
      </c>
    </row>
    <row r="107" spans="1:33" s="219" customFormat="1" x14ac:dyDescent="0.3">
      <c r="A107" s="212" t="s">
        <v>857</v>
      </c>
      <c r="B107" s="277">
        <v>41306</v>
      </c>
      <c r="C107" s="217" t="e">
        <f>[1]!表1_66[[#This Row],[公司]]&amp;[1]!表1_66[[#This Row],[姓名]]</f>
        <v>#REF!</v>
      </c>
      <c r="D107" s="220" t="s">
        <v>3399</v>
      </c>
      <c r="E107" s="220" t="s">
        <v>3399</v>
      </c>
      <c r="F107" s="214"/>
      <c r="G107" s="236" t="e">
        <f>HYPERLINK("\同业照片\"&amp;[1]!表1_66[[#This Row],[公司]]&amp;IF([1]!表1_66[[#This Row],[公司]]="","","，"&amp;[1]!表1_66[[#This Row],[姓名]]&amp;".jpg"),"照片")</f>
        <v>#REF!</v>
      </c>
      <c r="H107" s="232" t="s">
        <v>911</v>
      </c>
      <c r="I107" s="214" t="s">
        <v>2</v>
      </c>
      <c r="J107" s="214" t="s">
        <v>56</v>
      </c>
      <c r="K107" s="212">
        <v>1</v>
      </c>
      <c r="L107" s="212"/>
      <c r="M107" s="212">
        <v>1</v>
      </c>
      <c r="N107" s="213" t="s">
        <v>3445</v>
      </c>
      <c r="O107" s="214" t="s">
        <v>3388</v>
      </c>
      <c r="P107" s="213"/>
      <c r="Q107" s="215"/>
      <c r="R107" s="215"/>
      <c r="S107"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07" s="220" t="s">
        <v>3422</v>
      </c>
      <c r="U107" s="215">
        <v>15811209696</v>
      </c>
      <c r="V107" s="213" t="s">
        <v>3423</v>
      </c>
      <c r="W107" s="225"/>
      <c r="X107" s="226"/>
      <c r="Y107" s="226"/>
      <c r="Z107" s="244"/>
      <c r="AA107" s="214"/>
      <c r="AB107" s="214"/>
      <c r="AC107" s="214"/>
      <c r="AD107" s="220"/>
      <c r="AE107" s="226"/>
      <c r="AF107" s="214" t="s">
        <v>9439</v>
      </c>
      <c r="AG107" s="349">
        <v>1</v>
      </c>
    </row>
    <row r="108" spans="1:33" s="219" customFormat="1" x14ac:dyDescent="0.3">
      <c r="A108" s="212" t="s">
        <v>857</v>
      </c>
      <c r="B108" s="277">
        <v>41306</v>
      </c>
      <c r="C108" s="217" t="e">
        <f>[1]!表1_66[[#This Row],[公司]]&amp;[1]!表1_66[[#This Row],[姓名]]</f>
        <v>#REF!</v>
      </c>
      <c r="D108" s="220" t="s">
        <v>3410</v>
      </c>
      <c r="E108" s="220" t="s">
        <v>3410</v>
      </c>
      <c r="F108" s="214"/>
      <c r="G108" s="236" t="e">
        <f>HYPERLINK("\同业照片\"&amp;[1]!表1_66[[#This Row],[公司]]&amp;IF([1]!表1_66[[#This Row],[公司]]="","","，"&amp;[1]!表1_66[[#This Row],[姓名]]&amp;".jpg"),"照片")</f>
        <v>#REF!</v>
      </c>
      <c r="H108" s="232" t="s">
        <v>911</v>
      </c>
      <c r="I108" s="214" t="s">
        <v>7271</v>
      </c>
      <c r="J108" s="214" t="s">
        <v>56</v>
      </c>
      <c r="K108" s="212">
        <v>1</v>
      </c>
      <c r="L108" s="212"/>
      <c r="M108" s="212">
        <v>1</v>
      </c>
      <c r="N108" s="213" t="s">
        <v>9458</v>
      </c>
      <c r="O108" s="214" t="s">
        <v>3391</v>
      </c>
      <c r="P108" s="213"/>
      <c r="Q108" s="215"/>
      <c r="R108" s="215"/>
      <c r="S10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08" s="220" t="s">
        <v>3436</v>
      </c>
      <c r="U108" s="215">
        <v>13621325802</v>
      </c>
      <c r="V108" s="213"/>
      <c r="W108" s="225"/>
      <c r="X108" s="226"/>
      <c r="Y108" s="226"/>
      <c r="Z108" s="244"/>
      <c r="AA108" s="214"/>
      <c r="AB108" s="214"/>
      <c r="AC108" s="214"/>
      <c r="AD108" s="220"/>
      <c r="AE108" s="226"/>
      <c r="AF108" s="214" t="s">
        <v>9439</v>
      </c>
      <c r="AG108" s="349">
        <v>1</v>
      </c>
    </row>
    <row r="109" spans="1:33" s="219" customFormat="1" x14ac:dyDescent="0.3">
      <c r="A109" s="212" t="s">
        <v>9425</v>
      </c>
      <c r="B109" s="277">
        <v>41306</v>
      </c>
      <c r="C109" s="217" t="e">
        <f>[1]!表1_66[[#This Row],[公司]]&amp;[1]!表1_66[[#This Row],[姓名]]</f>
        <v>#REF!</v>
      </c>
      <c r="D109" s="220" t="s">
        <v>3387</v>
      </c>
      <c r="E109" s="220" t="s">
        <v>3387</v>
      </c>
      <c r="F109" s="214"/>
      <c r="G109" s="236" t="e">
        <f>HYPERLINK("\同业照片\"&amp;[1]!表1_66[[#This Row],[公司]]&amp;IF([1]!表1_66[[#This Row],[公司]]="","","，"&amp;[1]!表1_66[[#This Row],[姓名]]&amp;".jpg"),"照片")</f>
        <v>#REF!</v>
      </c>
      <c r="H109" s="232" t="s">
        <v>911</v>
      </c>
      <c r="I109" s="214" t="s">
        <v>7271</v>
      </c>
      <c r="J109" s="214" t="s">
        <v>56</v>
      </c>
      <c r="K109" s="212">
        <v>1</v>
      </c>
      <c r="L109" s="212"/>
      <c r="M109" s="212">
        <v>1</v>
      </c>
      <c r="N109" s="213" t="s">
        <v>9459</v>
      </c>
      <c r="O109" s="214" t="s">
        <v>3348</v>
      </c>
      <c r="P109" s="213"/>
      <c r="Q109" s="215"/>
      <c r="R109" s="215"/>
      <c r="S10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09" s="220" t="s">
        <v>3373</v>
      </c>
      <c r="U109" s="215">
        <v>13811689500</v>
      </c>
      <c r="V109" s="213"/>
      <c r="W109" s="225"/>
      <c r="X109" s="226"/>
      <c r="Y109" s="226"/>
      <c r="Z109" s="244"/>
      <c r="AA109" s="214"/>
      <c r="AB109" s="214"/>
      <c r="AC109" s="214"/>
      <c r="AD109" s="220"/>
      <c r="AE109" s="226"/>
      <c r="AF109" s="214" t="s">
        <v>9439</v>
      </c>
      <c r="AG109" s="349">
        <v>1</v>
      </c>
    </row>
    <row r="110" spans="1:33" s="219" customFormat="1" x14ac:dyDescent="0.3">
      <c r="A110" s="212" t="s">
        <v>9425</v>
      </c>
      <c r="B110" s="277">
        <v>41306</v>
      </c>
      <c r="C110" s="217" t="e">
        <f>[1]!表1_66[[#This Row],[公司]]&amp;[1]!表1_66[[#This Row],[姓名]]</f>
        <v>#REF!</v>
      </c>
      <c r="D110" s="220" t="s">
        <v>3286</v>
      </c>
      <c r="E110" s="220" t="s">
        <v>9460</v>
      </c>
      <c r="F110" s="214"/>
      <c r="G110" s="236" t="e">
        <f>HYPERLINK("\同业照片\"&amp;[1]!表1_66[[#This Row],[公司]]&amp;IF([1]!表1_66[[#This Row],[公司]]="","","，"&amp;[1]!表1_66[[#This Row],[姓名]]&amp;".jpg"),"照片")</f>
        <v>#REF!</v>
      </c>
      <c r="H110" s="232" t="s">
        <v>911</v>
      </c>
      <c r="I110" s="214" t="s">
        <v>7271</v>
      </c>
      <c r="J110" s="214" t="s">
        <v>56</v>
      </c>
      <c r="K110" s="212">
        <v>1</v>
      </c>
      <c r="L110" s="212"/>
      <c r="M110" s="212">
        <v>1</v>
      </c>
      <c r="N110" s="213" t="s">
        <v>9443</v>
      </c>
      <c r="O110" s="214"/>
      <c r="P110" s="213" t="s">
        <v>3248</v>
      </c>
      <c r="Q110" s="215" t="s">
        <v>3306</v>
      </c>
      <c r="R110" s="215"/>
      <c r="S11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10" s="220" t="s">
        <v>3313</v>
      </c>
      <c r="U110" s="215">
        <v>13911775502</v>
      </c>
      <c r="V110" s="213"/>
      <c r="W110" s="225"/>
      <c r="X110" s="226"/>
      <c r="Y110" s="226"/>
      <c r="Z110" s="244"/>
      <c r="AA110" s="214"/>
      <c r="AB110" s="214"/>
      <c r="AC110" s="214"/>
      <c r="AD110" s="220"/>
      <c r="AE110" s="226"/>
      <c r="AF110" s="214" t="s">
        <v>9439</v>
      </c>
      <c r="AG110" s="349">
        <v>1</v>
      </c>
    </row>
    <row r="111" spans="1:33" s="219" customFormat="1" x14ac:dyDescent="0.3">
      <c r="A111" s="212" t="s">
        <v>9425</v>
      </c>
      <c r="B111" s="277">
        <v>41306</v>
      </c>
      <c r="C111" s="217" t="e">
        <f>[1]!表1_66[[#This Row],[公司]]&amp;[1]!表1_66[[#This Row],[姓名]]</f>
        <v>#REF!</v>
      </c>
      <c r="D111" s="220" t="s">
        <v>9461</v>
      </c>
      <c r="E111" s="220" t="s">
        <v>3251</v>
      </c>
      <c r="F111" s="214"/>
      <c r="G111" s="236" t="e">
        <f>HYPERLINK("\同业照片\"&amp;[1]!表1_66[[#This Row],[公司]]&amp;IF([1]!表1_66[[#This Row],[公司]]="","","，"&amp;[1]!表1_66[[#This Row],[姓名]]&amp;".jpg"),"照片")</f>
        <v>#REF!</v>
      </c>
      <c r="H111" s="232" t="s">
        <v>911</v>
      </c>
      <c r="I111" s="214" t="s">
        <v>7271</v>
      </c>
      <c r="J111" s="214" t="s">
        <v>56</v>
      </c>
      <c r="K111" s="212">
        <v>1</v>
      </c>
      <c r="L111" s="212"/>
      <c r="M111" s="212">
        <v>1</v>
      </c>
      <c r="N111" s="213" t="s">
        <v>9462</v>
      </c>
      <c r="O111" s="214" t="s">
        <v>3243</v>
      </c>
      <c r="P111" s="213"/>
      <c r="Q111" s="215"/>
      <c r="R111" s="215"/>
      <c r="S11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11" s="220" t="s">
        <v>3260</v>
      </c>
      <c r="U111" s="215">
        <v>15810646929</v>
      </c>
      <c r="V111" s="213"/>
      <c r="W111" s="225"/>
      <c r="X111" s="226"/>
      <c r="Y111" s="226"/>
      <c r="Z111" s="244"/>
      <c r="AA111" s="214"/>
      <c r="AB111" s="214"/>
      <c r="AC111" s="214"/>
      <c r="AD111" s="220"/>
      <c r="AE111" s="226"/>
      <c r="AF111" s="214" t="s">
        <v>9439</v>
      </c>
      <c r="AG111" s="349">
        <v>1</v>
      </c>
    </row>
    <row r="112" spans="1:33" s="219" customFormat="1" x14ac:dyDescent="0.3">
      <c r="A112" s="212" t="s">
        <v>9425</v>
      </c>
      <c r="B112" s="277">
        <v>41306</v>
      </c>
      <c r="C112" s="217" t="e">
        <f>[1]!表1_66[[#This Row],[公司]]&amp;[1]!表1_66[[#This Row],[姓名]]</f>
        <v>#REF!</v>
      </c>
      <c r="D112" s="220" t="s">
        <v>3284</v>
      </c>
      <c r="E112" s="220" t="s">
        <v>9460</v>
      </c>
      <c r="F112" s="214"/>
      <c r="G112" s="236" t="e">
        <f>HYPERLINK("\同业照片\"&amp;[1]!表1_66[[#This Row],[公司]]&amp;IF([1]!表1_66[[#This Row],[公司]]="","","，"&amp;[1]!表1_66[[#This Row],[姓名]]&amp;".jpg"),"照片")</f>
        <v>#REF!</v>
      </c>
      <c r="H112" s="232" t="s">
        <v>911</v>
      </c>
      <c r="I112" s="214" t="s">
        <v>7271</v>
      </c>
      <c r="J112" s="214" t="s">
        <v>56</v>
      </c>
      <c r="K112" s="212">
        <v>1</v>
      </c>
      <c r="L112" s="212"/>
      <c r="M112" s="212">
        <v>1</v>
      </c>
      <c r="N112" s="213" t="s">
        <v>9443</v>
      </c>
      <c r="O112" s="214"/>
      <c r="P112" s="213" t="s">
        <v>3301</v>
      </c>
      <c r="Q112" s="215" t="s">
        <v>3304</v>
      </c>
      <c r="R112" s="215"/>
      <c r="S11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12" s="220" t="s">
        <v>3311</v>
      </c>
      <c r="U112" s="215">
        <v>13911116637</v>
      </c>
      <c r="V112" s="213" t="s">
        <v>3329</v>
      </c>
      <c r="W112" s="225"/>
      <c r="X112" s="226"/>
      <c r="Y112" s="226"/>
      <c r="Z112" s="244"/>
      <c r="AA112" s="214"/>
      <c r="AB112" s="214"/>
      <c r="AC112" s="214"/>
      <c r="AD112" s="220"/>
      <c r="AE112" s="226"/>
      <c r="AF112" s="214" t="s">
        <v>9439</v>
      </c>
      <c r="AG112" s="349">
        <v>1</v>
      </c>
    </row>
    <row r="113" spans="1:33" s="219" customFormat="1" x14ac:dyDescent="0.3">
      <c r="A113" s="212" t="s">
        <v>9425</v>
      </c>
      <c r="B113" s="277">
        <v>41306</v>
      </c>
      <c r="C113" s="217" t="e">
        <f>[1]!表1_66[[#This Row],[公司]]&amp;[1]!表1_66[[#This Row],[姓名]]</f>
        <v>#REF!</v>
      </c>
      <c r="D113" s="220" t="s">
        <v>3239</v>
      </c>
      <c r="E113" s="220" t="s">
        <v>9463</v>
      </c>
      <c r="F113" s="214"/>
      <c r="G113" s="236" t="e">
        <f>HYPERLINK("\同业照片\"&amp;[1]!表1_66[[#This Row],[公司]]&amp;IF([1]!表1_66[[#This Row],[公司]]="","","，"&amp;[1]!表1_66[[#This Row],[姓名]]&amp;".jpg"),"照片")</f>
        <v>#REF!</v>
      </c>
      <c r="H113" s="232" t="s">
        <v>911</v>
      </c>
      <c r="I113" s="214" t="s">
        <v>7271</v>
      </c>
      <c r="J113" s="214" t="s">
        <v>56</v>
      </c>
      <c r="K113" s="212">
        <v>1</v>
      </c>
      <c r="L113" s="212"/>
      <c r="M113" s="212">
        <v>1</v>
      </c>
      <c r="N113" s="213" t="s">
        <v>9462</v>
      </c>
      <c r="O113" s="214" t="s">
        <v>3245</v>
      </c>
      <c r="P113" s="213"/>
      <c r="Q113" s="215"/>
      <c r="R113" s="215"/>
      <c r="S113"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13" s="220" t="s">
        <v>3267</v>
      </c>
      <c r="U113" s="215">
        <v>13520507165</v>
      </c>
      <c r="V113" s="213"/>
      <c r="W113" s="225"/>
      <c r="X113" s="226"/>
      <c r="Y113" s="226"/>
      <c r="Z113" s="244"/>
      <c r="AA113" s="214"/>
      <c r="AB113" s="214"/>
      <c r="AC113" s="214"/>
      <c r="AD113" s="220"/>
      <c r="AE113" s="226"/>
      <c r="AF113" s="214" t="s">
        <v>9439</v>
      </c>
      <c r="AG113" s="349">
        <v>1</v>
      </c>
    </row>
    <row r="114" spans="1:33" s="219" customFormat="1" x14ac:dyDescent="0.3">
      <c r="A114" s="212" t="s">
        <v>9425</v>
      </c>
      <c r="B114" s="277">
        <v>41306</v>
      </c>
      <c r="C114" s="217" t="e">
        <f>[1]!表1_66[[#This Row],[公司]]&amp;[1]!表1_66[[#This Row],[姓名]]</f>
        <v>#REF!</v>
      </c>
      <c r="D114" s="220" t="s">
        <v>3236</v>
      </c>
      <c r="E114" s="220" t="s">
        <v>9464</v>
      </c>
      <c r="F114" s="214"/>
      <c r="G114" s="236" t="e">
        <f>HYPERLINK("\同业照片\"&amp;[1]!表1_66[[#This Row],[公司]]&amp;IF([1]!表1_66[[#This Row],[公司]]="","","，"&amp;[1]!表1_66[[#This Row],[姓名]]&amp;".jpg"),"照片")</f>
        <v>#REF!</v>
      </c>
      <c r="H114" s="232" t="s">
        <v>911</v>
      </c>
      <c r="I114" s="214" t="s">
        <v>7271</v>
      </c>
      <c r="J114" s="214" t="s">
        <v>56</v>
      </c>
      <c r="K114" s="212">
        <v>1</v>
      </c>
      <c r="L114" s="212"/>
      <c r="M114" s="212">
        <v>1</v>
      </c>
      <c r="N114" s="213" t="s">
        <v>9462</v>
      </c>
      <c r="O114" s="214" t="s">
        <v>3244</v>
      </c>
      <c r="P114" s="213"/>
      <c r="Q114" s="215"/>
      <c r="R114" s="215"/>
      <c r="S11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14" s="220" t="s">
        <v>3264</v>
      </c>
      <c r="U114" s="215">
        <v>13501276817</v>
      </c>
      <c r="V114" s="213"/>
      <c r="W114" s="225"/>
      <c r="X114" s="226"/>
      <c r="Y114" s="226"/>
      <c r="Z114" s="244"/>
      <c r="AA114" s="214"/>
      <c r="AB114" s="214"/>
      <c r="AC114" s="214"/>
      <c r="AD114" s="220"/>
      <c r="AE114" s="226"/>
      <c r="AF114" s="214" t="s">
        <v>9439</v>
      </c>
      <c r="AG114" s="349">
        <v>1</v>
      </c>
    </row>
    <row r="115" spans="1:33" s="219" customFormat="1" x14ac:dyDescent="0.3">
      <c r="A115" s="212" t="s">
        <v>9425</v>
      </c>
      <c r="B115" s="277">
        <v>41306</v>
      </c>
      <c r="C115" s="217" t="e">
        <f>[1]!表1_66[[#This Row],[公司]]&amp;[1]!表1_66[[#This Row],[姓名]]</f>
        <v>#REF!</v>
      </c>
      <c r="D115" s="220" t="s">
        <v>3295</v>
      </c>
      <c r="E115" s="220" t="s">
        <v>3446</v>
      </c>
      <c r="F115" s="214"/>
      <c r="G115" s="236" t="e">
        <f>HYPERLINK("\同业照片\"&amp;[1]!表1_66[[#This Row],[公司]]&amp;IF([1]!表1_66[[#This Row],[公司]]="","","，"&amp;[1]!表1_66[[#This Row],[姓名]]&amp;".jpg"),"照片")</f>
        <v>#REF!</v>
      </c>
      <c r="H115" s="232" t="s">
        <v>911</v>
      </c>
      <c r="I115" s="214" t="s">
        <v>7271</v>
      </c>
      <c r="J115" s="214" t="s">
        <v>56</v>
      </c>
      <c r="K115" s="212">
        <v>1</v>
      </c>
      <c r="L115" s="212"/>
      <c r="M115" s="212">
        <v>1</v>
      </c>
      <c r="N115" s="213" t="s">
        <v>9443</v>
      </c>
      <c r="O115" s="214" t="s">
        <v>3282</v>
      </c>
      <c r="P115" s="213"/>
      <c r="Q115" s="215"/>
      <c r="R115" s="215"/>
      <c r="S115"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15" s="220" t="s">
        <v>3324</v>
      </c>
      <c r="U115" s="215">
        <v>13810008477</v>
      </c>
      <c r="V115" s="213" t="s">
        <v>3340</v>
      </c>
      <c r="W115" s="225"/>
      <c r="X115" s="226"/>
      <c r="Y115" s="226"/>
      <c r="Z115" s="244"/>
      <c r="AA115" s="214"/>
      <c r="AB115" s="214"/>
      <c r="AC115" s="214"/>
      <c r="AD115" s="220"/>
      <c r="AE115" s="226"/>
      <c r="AF115" s="214" t="s">
        <v>9439</v>
      </c>
      <c r="AG115" s="349">
        <v>1</v>
      </c>
    </row>
    <row r="116" spans="1:33" s="219" customFormat="1" x14ac:dyDescent="0.3">
      <c r="A116" s="212" t="s">
        <v>9425</v>
      </c>
      <c r="B116" s="277">
        <v>41306</v>
      </c>
      <c r="C116" s="217" t="e">
        <f>[1]!表1_66[[#This Row],[公司]]&amp;[1]!表1_66[[#This Row],[姓名]]</f>
        <v>#REF!</v>
      </c>
      <c r="D116" s="220" t="s">
        <v>3227</v>
      </c>
      <c r="E116" s="220" t="s">
        <v>9465</v>
      </c>
      <c r="F116" s="214"/>
      <c r="G116" s="236" t="e">
        <f>HYPERLINK("\同业照片\"&amp;[1]!表1_66[[#This Row],[公司]]&amp;IF([1]!表1_66[[#This Row],[公司]]="","","，"&amp;[1]!表1_66[[#This Row],[姓名]]&amp;".jpg"),"照片")</f>
        <v>#REF!</v>
      </c>
      <c r="H116" s="232" t="s">
        <v>911</v>
      </c>
      <c r="I116" s="214" t="s">
        <v>7271</v>
      </c>
      <c r="J116" s="214" t="s">
        <v>56</v>
      </c>
      <c r="K116" s="212">
        <v>1</v>
      </c>
      <c r="L116" s="212"/>
      <c r="M116" s="212">
        <v>1</v>
      </c>
      <c r="N116" s="213" t="s">
        <v>9462</v>
      </c>
      <c r="O116" s="214"/>
      <c r="P116" s="213" t="s">
        <v>3248</v>
      </c>
      <c r="Q116" s="215"/>
      <c r="R116" s="215"/>
      <c r="S116"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16" s="220" t="s">
        <v>3254</v>
      </c>
      <c r="U116" s="215">
        <v>13801361907</v>
      </c>
      <c r="V116" s="213"/>
      <c r="W116" s="225"/>
      <c r="X116" s="226"/>
      <c r="Y116" s="226"/>
      <c r="Z116" s="244"/>
      <c r="AA116" s="214"/>
      <c r="AB116" s="214"/>
      <c r="AC116" s="214"/>
      <c r="AD116" s="220"/>
      <c r="AE116" s="226"/>
      <c r="AF116" s="214" t="s">
        <v>9439</v>
      </c>
      <c r="AG116" s="349">
        <v>1</v>
      </c>
    </row>
    <row r="117" spans="1:33" s="219" customFormat="1" x14ac:dyDescent="0.3">
      <c r="A117" s="212" t="s">
        <v>9425</v>
      </c>
      <c r="B117" s="277">
        <v>41306</v>
      </c>
      <c r="C117" s="217" t="e">
        <f>[1]!表1_66[[#This Row],[公司]]&amp;[1]!表1_66[[#This Row],[姓名]]</f>
        <v>#REF!</v>
      </c>
      <c r="D117" s="220" t="s">
        <v>3382</v>
      </c>
      <c r="E117" s="220" t="s">
        <v>3382</v>
      </c>
      <c r="F117" s="214"/>
      <c r="G117" s="236" t="e">
        <f>HYPERLINK("\同业照片\"&amp;[1]!表1_66[[#This Row],[公司]]&amp;IF([1]!表1_66[[#This Row],[公司]]="","","，"&amp;[1]!表1_66[[#This Row],[姓名]]&amp;".jpg"),"照片")</f>
        <v>#REF!</v>
      </c>
      <c r="H117" s="232" t="s">
        <v>911</v>
      </c>
      <c r="I117" s="214" t="s">
        <v>7271</v>
      </c>
      <c r="J117" s="214" t="s">
        <v>56</v>
      </c>
      <c r="K117" s="212">
        <v>1</v>
      </c>
      <c r="L117" s="212"/>
      <c r="M117" s="212">
        <v>1</v>
      </c>
      <c r="N117" s="213" t="s">
        <v>9459</v>
      </c>
      <c r="O117" s="214" t="s">
        <v>3346</v>
      </c>
      <c r="P117" s="213"/>
      <c r="Q117" s="215"/>
      <c r="R117" s="215"/>
      <c r="S117"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17" s="220" t="s">
        <v>3364</v>
      </c>
      <c r="U117" s="215">
        <v>13811430757</v>
      </c>
      <c r="V117" s="213" t="s">
        <v>3365</v>
      </c>
      <c r="W117" s="225"/>
      <c r="X117" s="226"/>
      <c r="Y117" s="226"/>
      <c r="Z117" s="244"/>
      <c r="AA117" s="214"/>
      <c r="AB117" s="214"/>
      <c r="AC117" s="214"/>
      <c r="AD117" s="220"/>
      <c r="AE117" s="226"/>
      <c r="AF117" s="214" t="s">
        <v>9439</v>
      </c>
      <c r="AG117" s="349">
        <v>1</v>
      </c>
    </row>
    <row r="118" spans="1:33" s="219" customFormat="1" x14ac:dyDescent="0.3">
      <c r="A118" s="212" t="s">
        <v>9425</v>
      </c>
      <c r="B118" s="277">
        <v>41306</v>
      </c>
      <c r="C118" s="217" t="e">
        <f>[1]!表1_66[[#This Row],[公司]]&amp;[1]!表1_66[[#This Row],[姓名]]</f>
        <v>#REF!</v>
      </c>
      <c r="D118" s="220" t="s">
        <v>3409</v>
      </c>
      <c r="E118" s="220" t="s">
        <v>3457</v>
      </c>
      <c r="F118" s="214"/>
      <c r="G118" s="236" t="e">
        <f>HYPERLINK("\同业照片\"&amp;[1]!表1_66[[#This Row],[公司]]&amp;IF([1]!表1_66[[#This Row],[公司]]="","","，"&amp;[1]!表1_66[[#This Row],[姓名]]&amp;".jpg"),"照片")</f>
        <v>#REF!</v>
      </c>
      <c r="H118" s="232" t="s">
        <v>911</v>
      </c>
      <c r="I118" s="214" t="s">
        <v>7271</v>
      </c>
      <c r="J118" s="214" t="s">
        <v>56</v>
      </c>
      <c r="K118" s="212">
        <v>1</v>
      </c>
      <c r="L118" s="212"/>
      <c r="M118" s="212">
        <v>1</v>
      </c>
      <c r="N118" s="213" t="s">
        <v>7278</v>
      </c>
      <c r="O118" s="214" t="s">
        <v>3391</v>
      </c>
      <c r="P118" s="213"/>
      <c r="Q118" s="215"/>
      <c r="R118" s="215"/>
      <c r="S11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18" s="220" t="s">
        <v>3435</v>
      </c>
      <c r="U118" s="215">
        <v>13488750418</v>
      </c>
      <c r="V118" s="213"/>
      <c r="W118" s="225"/>
      <c r="X118" s="226"/>
      <c r="Y118" s="226"/>
      <c r="Z118" s="244"/>
      <c r="AA118" s="214"/>
      <c r="AB118" s="214"/>
      <c r="AC118" s="214"/>
      <c r="AD118" s="220"/>
      <c r="AE118" s="226"/>
      <c r="AF118" s="214" t="s">
        <v>9439</v>
      </c>
      <c r="AG118" s="349">
        <v>1</v>
      </c>
    </row>
    <row r="119" spans="1:33" s="219" customFormat="1" x14ac:dyDescent="0.3">
      <c r="A119" s="212" t="s">
        <v>9425</v>
      </c>
      <c r="B119" s="277">
        <v>41306</v>
      </c>
      <c r="C119" s="217" t="e">
        <f>[1]!表1_66[[#This Row],[公司]]&amp;[1]!表1_66[[#This Row],[姓名]]</f>
        <v>#REF!</v>
      </c>
      <c r="D119" s="220" t="s">
        <v>3395</v>
      </c>
      <c r="E119" s="220" t="s">
        <v>9466</v>
      </c>
      <c r="F119" s="214"/>
      <c r="G119" s="236" t="e">
        <f>HYPERLINK("\同业照片\"&amp;[1]!表1_66[[#This Row],[公司]]&amp;IF([1]!表1_66[[#This Row],[公司]]="","","，"&amp;[1]!表1_66[[#This Row],[姓名]]&amp;".jpg"),"照片")</f>
        <v>#REF!</v>
      </c>
      <c r="H119" s="232" t="s">
        <v>911</v>
      </c>
      <c r="I119" s="214" t="s">
        <v>7271</v>
      </c>
      <c r="J119" s="214" t="s">
        <v>56</v>
      </c>
      <c r="K119" s="212">
        <v>1</v>
      </c>
      <c r="L119" s="212"/>
      <c r="M119" s="212">
        <v>1</v>
      </c>
      <c r="N119" s="213" t="s">
        <v>7278</v>
      </c>
      <c r="O119" s="214"/>
      <c r="P119" s="213" t="s">
        <v>3248</v>
      </c>
      <c r="Q119" s="215"/>
      <c r="R119" s="215"/>
      <c r="S11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19" s="220" t="s">
        <v>3418</v>
      </c>
      <c r="U119" s="215">
        <v>13801087092</v>
      </c>
      <c r="V119" s="213"/>
      <c r="W119" s="225"/>
      <c r="X119" s="226"/>
      <c r="Y119" s="226"/>
      <c r="Z119" s="244"/>
      <c r="AA119" s="214"/>
      <c r="AB119" s="214"/>
      <c r="AC119" s="214"/>
      <c r="AD119" s="220"/>
      <c r="AE119" s="226"/>
      <c r="AF119" s="214" t="s">
        <v>9439</v>
      </c>
      <c r="AG119" s="349">
        <v>1</v>
      </c>
    </row>
    <row r="120" spans="1:33" s="219" customFormat="1" x14ac:dyDescent="0.3">
      <c r="A120" s="212" t="s">
        <v>9425</v>
      </c>
      <c r="B120" s="277">
        <v>41306</v>
      </c>
      <c r="C120" s="217" t="e">
        <f>[1]!表1_66[[#This Row],[公司]]&amp;[1]!表1_66[[#This Row],[姓名]]</f>
        <v>#REF!</v>
      </c>
      <c r="D120" s="220" t="s">
        <v>3375</v>
      </c>
      <c r="E120" s="220" t="s">
        <v>9466</v>
      </c>
      <c r="F120" s="214"/>
      <c r="G120" s="236" t="e">
        <f>HYPERLINK("\同业照片\"&amp;[1]!表1_66[[#This Row],[公司]]&amp;IF([1]!表1_66[[#This Row],[公司]]="","","，"&amp;[1]!表1_66[[#This Row],[姓名]]&amp;".jpg"),"照片")</f>
        <v>#REF!</v>
      </c>
      <c r="H120" s="232" t="s">
        <v>911</v>
      </c>
      <c r="I120" s="214" t="s">
        <v>7271</v>
      </c>
      <c r="J120" s="214" t="s">
        <v>56</v>
      </c>
      <c r="K120" s="212">
        <v>1</v>
      </c>
      <c r="L120" s="212"/>
      <c r="M120" s="212">
        <v>1</v>
      </c>
      <c r="N120" s="213" t="s">
        <v>9459</v>
      </c>
      <c r="O120" s="214"/>
      <c r="P120" s="213" t="s">
        <v>3248</v>
      </c>
      <c r="Q120" s="215"/>
      <c r="R120" s="215"/>
      <c r="S12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20" s="220" t="s">
        <v>3353</v>
      </c>
      <c r="U120" s="215">
        <v>13701009537</v>
      </c>
      <c r="V120" s="213"/>
      <c r="W120" s="225"/>
      <c r="X120" s="226"/>
      <c r="Y120" s="226"/>
      <c r="Z120" s="244"/>
      <c r="AA120" s="214"/>
      <c r="AB120" s="214"/>
      <c r="AC120" s="214"/>
      <c r="AD120" s="220"/>
      <c r="AE120" s="226"/>
      <c r="AF120" s="214" t="s">
        <v>9439</v>
      </c>
      <c r="AG120" s="349">
        <v>1</v>
      </c>
    </row>
    <row r="121" spans="1:33" s="219" customFormat="1" x14ac:dyDescent="0.3">
      <c r="A121" s="212" t="s">
        <v>9425</v>
      </c>
      <c r="B121" s="277">
        <v>41306</v>
      </c>
      <c r="C121" s="217" t="e">
        <f>[1]!表1_66[[#This Row],[公司]]&amp;[1]!表1_66[[#This Row],[姓名]]</f>
        <v>#REF!</v>
      </c>
      <c r="D121" s="220" t="s">
        <v>3403</v>
      </c>
      <c r="E121" s="220" t="s">
        <v>3403</v>
      </c>
      <c r="F121" s="214"/>
      <c r="G121" s="236" t="e">
        <f>HYPERLINK("\同业照片\"&amp;[1]!表1_66[[#This Row],[公司]]&amp;IF([1]!表1_66[[#This Row],[公司]]="","","，"&amp;[1]!表1_66[[#This Row],[姓名]]&amp;".jpg"),"照片")</f>
        <v>#REF!</v>
      </c>
      <c r="H121" s="232" t="s">
        <v>911</v>
      </c>
      <c r="I121" s="214" t="s">
        <v>7271</v>
      </c>
      <c r="J121" s="214" t="s">
        <v>56</v>
      </c>
      <c r="K121" s="212">
        <v>1</v>
      </c>
      <c r="L121" s="212"/>
      <c r="M121" s="212">
        <v>1</v>
      </c>
      <c r="N121" s="213" t="s">
        <v>7278</v>
      </c>
      <c r="O121" s="214" t="s">
        <v>3390</v>
      </c>
      <c r="P121" s="213"/>
      <c r="Q121" s="215"/>
      <c r="R121" s="215"/>
      <c r="S12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21" s="220" t="s">
        <v>3428</v>
      </c>
      <c r="U121" s="215">
        <v>13911205950</v>
      </c>
      <c r="V121" s="213" t="s">
        <v>3429</v>
      </c>
      <c r="W121" s="225"/>
      <c r="X121" s="226"/>
      <c r="Y121" s="226"/>
      <c r="Z121" s="244"/>
      <c r="AA121" s="214"/>
      <c r="AB121" s="214"/>
      <c r="AC121" s="214"/>
      <c r="AD121" s="220"/>
      <c r="AE121" s="226"/>
      <c r="AF121" s="214" t="s">
        <v>9439</v>
      </c>
      <c r="AG121" s="349">
        <v>1</v>
      </c>
    </row>
    <row r="122" spans="1:33" s="219" customFormat="1" x14ac:dyDescent="0.3">
      <c r="A122" s="212" t="s">
        <v>9425</v>
      </c>
      <c r="B122" s="277">
        <v>41306</v>
      </c>
      <c r="C122" s="217" t="e">
        <f>[1]!表1_66[[#This Row],[公司]]&amp;[1]!表1_66[[#This Row],[姓名]]</f>
        <v>#REF!</v>
      </c>
      <c r="D122" s="220" t="s">
        <v>3234</v>
      </c>
      <c r="E122" s="220" t="s">
        <v>3234</v>
      </c>
      <c r="F122" s="214"/>
      <c r="G122" s="236" t="e">
        <f>HYPERLINK("\同业照片\"&amp;[1]!表1_66[[#This Row],[公司]]&amp;IF([1]!表1_66[[#This Row],[公司]]="","","，"&amp;[1]!表1_66[[#This Row],[姓名]]&amp;".jpg"),"照片")</f>
        <v>#REF!</v>
      </c>
      <c r="H122" s="232" t="s">
        <v>911</v>
      </c>
      <c r="I122" s="214" t="s">
        <v>7271</v>
      </c>
      <c r="J122" s="214" t="s">
        <v>56</v>
      </c>
      <c r="K122" s="212">
        <v>1</v>
      </c>
      <c r="L122" s="212"/>
      <c r="M122" s="212">
        <v>1</v>
      </c>
      <c r="N122" s="213" t="s">
        <v>9462</v>
      </c>
      <c r="O122" s="214" t="s">
        <v>9467</v>
      </c>
      <c r="P122" s="213"/>
      <c r="Q122" s="215"/>
      <c r="R122" s="215"/>
      <c r="S12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22" s="220" t="s">
        <v>3262</v>
      </c>
      <c r="U122" s="215">
        <v>13683620477</v>
      </c>
      <c r="V122" s="213" t="s">
        <v>3275</v>
      </c>
      <c r="W122" s="225"/>
      <c r="X122" s="226"/>
      <c r="Y122" s="226"/>
      <c r="Z122" s="244"/>
      <c r="AA122" s="214"/>
      <c r="AB122" s="214"/>
      <c r="AC122" s="214"/>
      <c r="AD122" s="220"/>
      <c r="AE122" s="226"/>
      <c r="AF122" s="214" t="s">
        <v>9439</v>
      </c>
      <c r="AG122" s="349">
        <v>1</v>
      </c>
    </row>
    <row r="123" spans="1:33" s="219" customFormat="1" x14ac:dyDescent="0.3">
      <c r="A123" s="212" t="s">
        <v>9425</v>
      </c>
      <c r="B123" s="277">
        <v>41306</v>
      </c>
      <c r="C123" s="217" t="e">
        <f>[1]!表1_66[[#This Row],[公司]]&amp;[1]!表1_66[[#This Row],[姓名]]</f>
        <v>#REF!</v>
      </c>
      <c r="D123" s="220" t="s">
        <v>3381</v>
      </c>
      <c r="E123" s="220" t="s">
        <v>3381</v>
      </c>
      <c r="F123" s="214"/>
      <c r="G123" s="236" t="e">
        <f>HYPERLINK("\同业照片\"&amp;[1]!表1_66[[#This Row],[公司]]&amp;IF([1]!表1_66[[#This Row],[公司]]="","","，"&amp;[1]!表1_66[[#This Row],[姓名]]&amp;".jpg"),"照片")</f>
        <v>#REF!</v>
      </c>
      <c r="H123" s="232" t="s">
        <v>911</v>
      </c>
      <c r="I123" s="214" t="s">
        <v>7271</v>
      </c>
      <c r="J123" s="214" t="s">
        <v>56</v>
      </c>
      <c r="K123" s="212">
        <v>1</v>
      </c>
      <c r="L123" s="212"/>
      <c r="M123" s="212">
        <v>1</v>
      </c>
      <c r="N123" s="213" t="s">
        <v>9459</v>
      </c>
      <c r="O123" s="214" t="s">
        <v>3346</v>
      </c>
      <c r="P123" s="213"/>
      <c r="Q123" s="215"/>
      <c r="R123" s="215"/>
      <c r="S123"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23" s="220" t="s">
        <v>3362</v>
      </c>
      <c r="U123" s="215">
        <v>13810602057</v>
      </c>
      <c r="V123" s="213" t="s">
        <v>3363</v>
      </c>
      <c r="W123" s="225"/>
      <c r="X123" s="226"/>
      <c r="Y123" s="226"/>
      <c r="Z123" s="244"/>
      <c r="AA123" s="214"/>
      <c r="AB123" s="214"/>
      <c r="AC123" s="214"/>
      <c r="AD123" s="220"/>
      <c r="AE123" s="226"/>
      <c r="AF123" s="214" t="s">
        <v>9439</v>
      </c>
      <c r="AG123" s="349">
        <v>1</v>
      </c>
    </row>
    <row r="124" spans="1:33" s="219" customFormat="1" x14ac:dyDescent="0.3">
      <c r="A124" s="212" t="s">
        <v>9425</v>
      </c>
      <c r="B124" s="277">
        <v>41306</v>
      </c>
      <c r="C124" s="217" t="e">
        <f>[1]!表1_66[[#This Row],[公司]]&amp;[1]!表1_66[[#This Row],[姓名]]</f>
        <v>#REF!</v>
      </c>
      <c r="D124" s="220" t="s">
        <v>3379</v>
      </c>
      <c r="E124" s="220" t="s">
        <v>3449</v>
      </c>
      <c r="F124" s="214"/>
      <c r="G124" s="236" t="e">
        <f>HYPERLINK("\同业照片\"&amp;[1]!表1_66[[#This Row],[公司]]&amp;IF([1]!表1_66[[#This Row],[公司]]="","","，"&amp;[1]!表1_66[[#This Row],[姓名]]&amp;".jpg"),"照片")</f>
        <v>#REF!</v>
      </c>
      <c r="H124" s="232" t="s">
        <v>911</v>
      </c>
      <c r="I124" s="214" t="s">
        <v>7271</v>
      </c>
      <c r="J124" s="214" t="s">
        <v>56</v>
      </c>
      <c r="K124" s="212">
        <v>1</v>
      </c>
      <c r="L124" s="212"/>
      <c r="M124" s="212">
        <v>1</v>
      </c>
      <c r="N124" s="213" t="s">
        <v>9459</v>
      </c>
      <c r="O124" s="214" t="s">
        <v>3345</v>
      </c>
      <c r="P124" s="213"/>
      <c r="Q124" s="215"/>
      <c r="R124" s="215"/>
      <c r="S12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24" s="220" t="s">
        <v>3358</v>
      </c>
      <c r="U124" s="215">
        <v>13683683503</v>
      </c>
      <c r="V124" s="213" t="s">
        <v>3359</v>
      </c>
      <c r="W124" s="225"/>
      <c r="X124" s="226"/>
      <c r="Y124" s="226"/>
      <c r="Z124" s="244"/>
      <c r="AA124" s="214"/>
      <c r="AB124" s="214"/>
      <c r="AC124" s="214"/>
      <c r="AD124" s="220"/>
      <c r="AE124" s="226"/>
      <c r="AF124" s="214" t="s">
        <v>9439</v>
      </c>
      <c r="AG124" s="349">
        <v>1</v>
      </c>
    </row>
    <row r="125" spans="1:33" s="219" customFormat="1" x14ac:dyDescent="0.3">
      <c r="A125" s="212" t="s">
        <v>9468</v>
      </c>
      <c r="B125" s="277">
        <v>41306</v>
      </c>
      <c r="C125" s="217" t="e">
        <f>[1]!表1_66[[#This Row],[公司]]&amp;[1]!表1_66[[#This Row],[姓名]]</f>
        <v>#REF!</v>
      </c>
      <c r="D125" s="220" t="s">
        <v>3283</v>
      </c>
      <c r="E125" s="220" t="s">
        <v>9469</v>
      </c>
      <c r="F125" s="214"/>
      <c r="G125" s="236" t="e">
        <f>HYPERLINK("\同业照片\"&amp;[1]!表1_66[[#This Row],[公司]]&amp;IF([1]!表1_66[[#This Row],[公司]]="","","，"&amp;[1]!表1_66[[#This Row],[姓名]]&amp;".jpg"),"照片")</f>
        <v>#REF!</v>
      </c>
      <c r="H125" s="232" t="s">
        <v>911</v>
      </c>
      <c r="I125" s="214" t="s">
        <v>8246</v>
      </c>
      <c r="J125" s="214" t="s">
        <v>56</v>
      </c>
      <c r="K125" s="212">
        <v>1</v>
      </c>
      <c r="L125" s="212"/>
      <c r="M125" s="212">
        <v>1</v>
      </c>
      <c r="N125" s="213" t="s">
        <v>9470</v>
      </c>
      <c r="O125" s="214"/>
      <c r="P125" s="213" t="s">
        <v>3300</v>
      </c>
      <c r="Q125" s="215"/>
      <c r="R125" s="215"/>
      <c r="S125"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25" s="220" t="s">
        <v>3310</v>
      </c>
      <c r="U125" s="215">
        <v>13511017328</v>
      </c>
      <c r="V125" s="213"/>
      <c r="W125" s="225"/>
      <c r="X125" s="226"/>
      <c r="Y125" s="226"/>
      <c r="Z125" s="244"/>
      <c r="AA125" s="214"/>
      <c r="AB125" s="214"/>
      <c r="AC125" s="214"/>
      <c r="AD125" s="220"/>
      <c r="AE125" s="226"/>
      <c r="AF125" s="214" t="s">
        <v>9457</v>
      </c>
      <c r="AG125" s="349">
        <v>1</v>
      </c>
    </row>
    <row r="126" spans="1:33" s="219" customFormat="1" x14ac:dyDescent="0.3">
      <c r="A126" s="212" t="s">
        <v>9468</v>
      </c>
      <c r="B126" s="277">
        <v>41306</v>
      </c>
      <c r="C126" s="217" t="e">
        <f>[1]!表1_66[[#This Row],[公司]]&amp;[1]!表1_66[[#This Row],[姓名]]</f>
        <v>#REF!</v>
      </c>
      <c r="D126" s="220" t="s">
        <v>3402</v>
      </c>
      <c r="E126" s="220" t="s">
        <v>3402</v>
      </c>
      <c r="F126" s="214"/>
      <c r="G126" s="236" t="e">
        <f>HYPERLINK("\同业照片\"&amp;[1]!表1_66[[#This Row],[公司]]&amp;IF([1]!表1_66[[#This Row],[公司]]="","","，"&amp;[1]!表1_66[[#This Row],[姓名]]&amp;".jpg"),"照片")</f>
        <v>#REF!</v>
      </c>
      <c r="H126" s="232" t="s">
        <v>911</v>
      </c>
      <c r="I126" s="214" t="s">
        <v>8246</v>
      </c>
      <c r="J126" s="214" t="s">
        <v>56</v>
      </c>
      <c r="K126" s="212">
        <v>1</v>
      </c>
      <c r="L126" s="212"/>
      <c r="M126" s="212">
        <v>1</v>
      </c>
      <c r="N126" s="213" t="s">
        <v>9458</v>
      </c>
      <c r="O126" s="214" t="s">
        <v>3389</v>
      </c>
      <c r="P126" s="213"/>
      <c r="Q126" s="215"/>
      <c r="R126" s="215"/>
      <c r="S126"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26" s="220" t="s">
        <v>3427</v>
      </c>
      <c r="U126" s="215">
        <v>13701082714</v>
      </c>
      <c r="V126" s="213"/>
      <c r="W126" s="225"/>
      <c r="X126" s="226"/>
      <c r="Y126" s="226"/>
      <c r="Z126" s="244"/>
      <c r="AA126" s="214"/>
      <c r="AB126" s="214"/>
      <c r="AC126" s="214"/>
      <c r="AD126" s="220"/>
      <c r="AE126" s="226"/>
      <c r="AF126" s="214" t="s">
        <v>9455</v>
      </c>
      <c r="AG126" s="349">
        <v>1</v>
      </c>
    </row>
    <row r="127" spans="1:33" s="219" customFormat="1" x14ac:dyDescent="0.3">
      <c r="A127" s="212" t="s">
        <v>7282</v>
      </c>
      <c r="B127" s="277">
        <v>41306</v>
      </c>
      <c r="C127" s="217" t="e">
        <f>[1]!表1_66[[#This Row],[公司]]&amp;[1]!表1_66[[#This Row],[姓名]]</f>
        <v>#REF!</v>
      </c>
      <c r="D127" s="220" t="s">
        <v>3383</v>
      </c>
      <c r="E127" s="220" t="s">
        <v>9471</v>
      </c>
      <c r="F127" s="214"/>
      <c r="G127" s="236" t="e">
        <f>HYPERLINK("\同业照片\"&amp;[1]!表1_66[[#This Row],[公司]]&amp;IF([1]!表1_66[[#This Row],[公司]]="","","，"&amp;[1]!表1_66[[#This Row],[姓名]]&amp;".jpg"),"照片")</f>
        <v>#REF!</v>
      </c>
      <c r="H127" s="232" t="s">
        <v>911</v>
      </c>
      <c r="I127" s="214" t="s">
        <v>8246</v>
      </c>
      <c r="J127" s="214" t="s">
        <v>56</v>
      </c>
      <c r="K127" s="212">
        <v>1</v>
      </c>
      <c r="L127" s="212"/>
      <c r="M127" s="212">
        <v>1</v>
      </c>
      <c r="N127" s="213" t="s">
        <v>7279</v>
      </c>
      <c r="O127" s="214" t="s">
        <v>3347</v>
      </c>
      <c r="P127" s="213" t="s">
        <v>3249</v>
      </c>
      <c r="Q127" s="215" t="s">
        <v>3349</v>
      </c>
      <c r="R127" s="215"/>
      <c r="S127"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27" s="220" t="s">
        <v>3366</v>
      </c>
      <c r="U127" s="215">
        <v>13671361608</v>
      </c>
      <c r="V127" s="213" t="s">
        <v>3367</v>
      </c>
      <c r="W127" s="225"/>
      <c r="X127" s="226"/>
      <c r="Y127" s="226"/>
      <c r="Z127" s="244"/>
      <c r="AA127" s="214"/>
      <c r="AB127" s="214"/>
      <c r="AC127" s="214"/>
      <c r="AD127" s="220"/>
      <c r="AE127" s="226"/>
      <c r="AF127" s="214" t="s">
        <v>9455</v>
      </c>
      <c r="AG127" s="349">
        <v>1</v>
      </c>
    </row>
    <row r="128" spans="1:33" s="219" customFormat="1" x14ac:dyDescent="0.3">
      <c r="A128" s="212" t="s">
        <v>7282</v>
      </c>
      <c r="B128" s="277">
        <v>41306</v>
      </c>
      <c r="C128" s="217" t="e">
        <f>[1]!表1_66[[#This Row],[公司]]&amp;[1]!表1_66[[#This Row],[姓名]]</f>
        <v>#REF!</v>
      </c>
      <c r="D128" s="220" t="s">
        <v>2346</v>
      </c>
      <c r="E128" s="220" t="s">
        <v>2346</v>
      </c>
      <c r="F128" s="214"/>
      <c r="G128" s="236" t="e">
        <f>HYPERLINK("\同业照片\"&amp;[1]!表1_66[[#This Row],[公司]]&amp;IF([1]!表1_66[[#This Row],[公司]]="","","，"&amp;[1]!表1_66[[#This Row],[姓名]]&amp;".jpg"),"照片")</f>
        <v>#REF!</v>
      </c>
      <c r="H128" s="232" t="s">
        <v>911</v>
      </c>
      <c r="I128" s="214" t="s">
        <v>6816</v>
      </c>
      <c r="J128" s="214" t="s">
        <v>56</v>
      </c>
      <c r="K128" s="212">
        <v>1</v>
      </c>
      <c r="L128" s="212"/>
      <c r="M128" s="212">
        <v>1</v>
      </c>
      <c r="N128" s="213" t="s">
        <v>7279</v>
      </c>
      <c r="O128" s="214" t="s">
        <v>3345</v>
      </c>
      <c r="P128" s="213"/>
      <c r="Q128" s="215"/>
      <c r="R128" s="215"/>
      <c r="S12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28" s="220" t="s">
        <v>3356</v>
      </c>
      <c r="U128" s="215">
        <v>13701197567</v>
      </c>
      <c r="V128" s="213"/>
      <c r="W128" s="225"/>
      <c r="X128" s="226"/>
      <c r="Y128" s="226"/>
      <c r="Z128" s="244"/>
      <c r="AA128" s="214"/>
      <c r="AB128" s="214"/>
      <c r="AC128" s="214"/>
      <c r="AD128" s="220"/>
      <c r="AE128" s="226"/>
      <c r="AF128" s="214" t="s">
        <v>9455</v>
      </c>
      <c r="AG128" s="349">
        <v>1</v>
      </c>
    </row>
    <row r="129" spans="1:33" s="219" customFormat="1" x14ac:dyDescent="0.3">
      <c r="A129" s="212" t="s">
        <v>7282</v>
      </c>
      <c r="B129" s="277">
        <v>41306</v>
      </c>
      <c r="C129" s="217" t="e">
        <f>[1]!表1_66[[#This Row],[公司]]&amp;[1]!表1_66[[#This Row],[姓名]]</f>
        <v>#REF!</v>
      </c>
      <c r="D129" s="220" t="s">
        <v>3413</v>
      </c>
      <c r="E129" s="220" t="s">
        <v>3460</v>
      </c>
      <c r="F129" s="214"/>
      <c r="G129" s="236" t="e">
        <f>HYPERLINK("\同业照片\"&amp;[1]!表1_66[[#This Row],[公司]]&amp;IF([1]!表1_66[[#This Row],[公司]]="","","，"&amp;[1]!表1_66[[#This Row],[姓名]]&amp;".jpg"),"照片")</f>
        <v>#REF!</v>
      </c>
      <c r="H129" s="232" t="s">
        <v>911</v>
      </c>
      <c r="I129" s="214" t="s">
        <v>6816</v>
      </c>
      <c r="J129" s="214" t="s">
        <v>56</v>
      </c>
      <c r="K129" s="212">
        <v>1</v>
      </c>
      <c r="L129" s="212"/>
      <c r="M129" s="212">
        <v>1</v>
      </c>
      <c r="N129" s="213" t="s">
        <v>7281</v>
      </c>
      <c r="O129" s="214" t="s">
        <v>3392</v>
      </c>
      <c r="P129" s="213"/>
      <c r="Q129" s="215"/>
      <c r="R129" s="215"/>
      <c r="S12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29" s="220" t="s">
        <v>3441</v>
      </c>
      <c r="U129" s="215">
        <v>13581798578</v>
      </c>
      <c r="V129" s="213"/>
      <c r="W129" s="225"/>
      <c r="X129" s="226"/>
      <c r="Y129" s="226"/>
      <c r="Z129" s="244"/>
      <c r="AA129" s="214"/>
      <c r="AB129" s="214"/>
      <c r="AC129" s="214"/>
      <c r="AD129" s="220"/>
      <c r="AE129" s="226"/>
      <c r="AF129" s="214" t="s">
        <v>9455</v>
      </c>
      <c r="AG129" s="349">
        <v>1</v>
      </c>
    </row>
    <row r="130" spans="1:33" s="219" customFormat="1" x14ac:dyDescent="0.3">
      <c r="A130" s="212" t="s">
        <v>7282</v>
      </c>
      <c r="B130" s="277">
        <v>41306</v>
      </c>
      <c r="C130" s="217" t="e">
        <f>[1]!表1_66[[#This Row],[公司]]&amp;[1]!表1_66[[#This Row],[姓名]]</f>
        <v>#REF!</v>
      </c>
      <c r="D130" s="220" t="s">
        <v>3396</v>
      </c>
      <c r="E130" s="220" t="s">
        <v>3451</v>
      </c>
      <c r="F130" s="214"/>
      <c r="G130" s="236" t="e">
        <f>HYPERLINK("\同业照片\"&amp;[1]!表1_66[[#This Row],[公司]]&amp;IF([1]!表1_66[[#This Row],[公司]]="","","，"&amp;[1]!表1_66[[#This Row],[姓名]]&amp;".jpg"),"照片")</f>
        <v>#REF!</v>
      </c>
      <c r="H130" s="232" t="s">
        <v>911</v>
      </c>
      <c r="I130" s="214" t="s">
        <v>6816</v>
      </c>
      <c r="J130" s="214" t="s">
        <v>56</v>
      </c>
      <c r="K130" s="212">
        <v>1</v>
      </c>
      <c r="L130" s="212"/>
      <c r="M130" s="212">
        <v>1</v>
      </c>
      <c r="N130" s="213" t="s">
        <v>7281</v>
      </c>
      <c r="O130" s="214" t="s">
        <v>3388</v>
      </c>
      <c r="P130" s="213"/>
      <c r="Q130" s="215"/>
      <c r="R130" s="215"/>
      <c r="S13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30" s="220" t="s">
        <v>3419</v>
      </c>
      <c r="U130" s="215">
        <v>13601019595</v>
      </c>
      <c r="V130" s="213"/>
      <c r="W130" s="225"/>
      <c r="X130" s="226"/>
      <c r="Y130" s="226"/>
      <c r="Z130" s="244"/>
      <c r="AA130" s="214"/>
      <c r="AB130" s="214"/>
      <c r="AC130" s="214"/>
      <c r="AD130" s="220"/>
      <c r="AE130" s="226"/>
      <c r="AF130" s="214" t="s">
        <v>3468</v>
      </c>
      <c r="AG130" s="349">
        <v>1</v>
      </c>
    </row>
    <row r="131" spans="1:33" s="219" customFormat="1" x14ac:dyDescent="0.3">
      <c r="A131" s="212" t="s">
        <v>857</v>
      </c>
      <c r="B131" s="277">
        <v>41306</v>
      </c>
      <c r="C131" s="217" t="e">
        <f>[1]!表1_66[[#This Row],[公司]]&amp;[1]!表1_66[[#This Row],[姓名]]</f>
        <v>#REF!</v>
      </c>
      <c r="D131" s="220" t="s">
        <v>3380</v>
      </c>
      <c r="E131" s="220" t="s">
        <v>3465</v>
      </c>
      <c r="F131" s="214"/>
      <c r="G131" s="236" t="e">
        <f>HYPERLINK("\同业照片\"&amp;[1]!表1_66[[#This Row],[公司]]&amp;IF([1]!表1_66[[#This Row],[公司]]="","","，"&amp;[1]!表1_66[[#This Row],[姓名]]&amp;".jpg"),"照片")</f>
        <v>#REF!</v>
      </c>
      <c r="H131" s="232" t="s">
        <v>911</v>
      </c>
      <c r="I131" s="214" t="s">
        <v>6816</v>
      </c>
      <c r="J131" s="214" t="s">
        <v>56</v>
      </c>
      <c r="K131" s="212">
        <v>1</v>
      </c>
      <c r="L131" s="212"/>
      <c r="M131" s="212">
        <v>1</v>
      </c>
      <c r="N131" s="213" t="s">
        <v>7279</v>
      </c>
      <c r="O131" s="214" t="s">
        <v>3346</v>
      </c>
      <c r="P131" s="213" t="s">
        <v>3303</v>
      </c>
      <c r="Q131" s="215"/>
      <c r="R131" s="215"/>
      <c r="S13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31" s="220" t="s">
        <v>3360</v>
      </c>
      <c r="U131" s="215">
        <v>13811210147</v>
      </c>
      <c r="V131" s="213" t="s">
        <v>3361</v>
      </c>
      <c r="W131" s="225"/>
      <c r="X131" s="226"/>
      <c r="Y131" s="226"/>
      <c r="Z131" s="244"/>
      <c r="AA131" s="214"/>
      <c r="AB131" s="214"/>
      <c r="AC131" s="214"/>
      <c r="AD131" s="220"/>
      <c r="AE131" s="226"/>
      <c r="AF131" s="214" t="s">
        <v>3468</v>
      </c>
      <c r="AG131" s="349">
        <v>1</v>
      </c>
    </row>
    <row r="132" spans="1:33" s="219" customFormat="1" x14ac:dyDescent="0.3">
      <c r="A132" s="212" t="s">
        <v>857</v>
      </c>
      <c r="B132" s="277">
        <v>41306</v>
      </c>
      <c r="C132" s="217" t="e">
        <f>[1]!表1_66[[#This Row],[公司]]&amp;[1]!表1_66[[#This Row],[姓名]]</f>
        <v>#REF!</v>
      </c>
      <c r="D132" s="220" t="s">
        <v>3384</v>
      </c>
      <c r="E132" s="220" t="s">
        <v>3465</v>
      </c>
      <c r="F132" s="214"/>
      <c r="G132" s="236" t="e">
        <f>HYPERLINK("\同业照片\"&amp;[1]!表1_66[[#This Row],[公司]]&amp;IF([1]!表1_66[[#This Row],[公司]]="","","，"&amp;[1]!表1_66[[#This Row],[姓名]]&amp;".jpg"),"照片")</f>
        <v>#REF!</v>
      </c>
      <c r="H132" s="232" t="s">
        <v>911</v>
      </c>
      <c r="I132" s="214" t="s">
        <v>2</v>
      </c>
      <c r="J132" s="214" t="s">
        <v>56</v>
      </c>
      <c r="K132" s="212">
        <v>1</v>
      </c>
      <c r="L132" s="212"/>
      <c r="M132" s="212">
        <v>1</v>
      </c>
      <c r="N132" s="213" t="s">
        <v>3444</v>
      </c>
      <c r="O132" s="214" t="s">
        <v>3347</v>
      </c>
      <c r="P132" s="213" t="s">
        <v>3303</v>
      </c>
      <c r="Q132" s="215" t="s">
        <v>3350</v>
      </c>
      <c r="R132" s="215"/>
      <c r="S13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32" s="220" t="s">
        <v>3368</v>
      </c>
      <c r="U132" s="215">
        <v>13641169571</v>
      </c>
      <c r="V132" s="213" t="s">
        <v>3369</v>
      </c>
      <c r="W132" s="225"/>
      <c r="X132" s="226"/>
      <c r="Y132" s="226"/>
      <c r="Z132" s="244"/>
      <c r="AA132" s="214"/>
      <c r="AB132" s="214"/>
      <c r="AC132" s="214"/>
      <c r="AD132" s="220"/>
      <c r="AE132" s="226"/>
      <c r="AF132" s="214" t="s">
        <v>3468</v>
      </c>
      <c r="AG132" s="349">
        <v>1</v>
      </c>
    </row>
    <row r="133" spans="1:33" s="219" customFormat="1" x14ac:dyDescent="0.3">
      <c r="A133" s="212" t="s">
        <v>857</v>
      </c>
      <c r="B133" s="277">
        <v>41306</v>
      </c>
      <c r="C133" s="217" t="e">
        <f>[1]!表1_66[[#This Row],[公司]]&amp;[1]!表1_66[[#This Row],[姓名]]</f>
        <v>#REF!</v>
      </c>
      <c r="D133" s="220" t="s">
        <v>3377</v>
      </c>
      <c r="E133" s="220" t="s">
        <v>3377</v>
      </c>
      <c r="F133" s="214"/>
      <c r="G133" s="236" t="e">
        <f>HYPERLINK("\同业照片\"&amp;[1]!表1_66[[#This Row],[公司]]&amp;IF([1]!表1_66[[#This Row],[公司]]="","","，"&amp;[1]!表1_66[[#This Row],[姓名]]&amp;".jpg"),"照片")</f>
        <v>#REF!</v>
      </c>
      <c r="H133" s="232" t="s">
        <v>911</v>
      </c>
      <c r="I133" s="214" t="s">
        <v>6816</v>
      </c>
      <c r="J133" s="214" t="s">
        <v>56</v>
      </c>
      <c r="K133" s="212">
        <v>1</v>
      </c>
      <c r="L133" s="212"/>
      <c r="M133" s="212">
        <v>1</v>
      </c>
      <c r="N133" s="213" t="s">
        <v>3444</v>
      </c>
      <c r="O133" s="214" t="s">
        <v>3345</v>
      </c>
      <c r="P133" s="213"/>
      <c r="Q133" s="215"/>
      <c r="R133" s="215"/>
      <c r="S133"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33" s="220" t="s">
        <v>3355</v>
      </c>
      <c r="U133" s="215">
        <v>13501086700</v>
      </c>
      <c r="V133" s="213"/>
      <c r="W133" s="225"/>
      <c r="X133" s="226"/>
      <c r="Y133" s="226"/>
      <c r="Z133" s="244"/>
      <c r="AA133" s="214"/>
      <c r="AB133" s="214"/>
      <c r="AC133" s="214"/>
      <c r="AD133" s="220"/>
      <c r="AE133" s="226"/>
      <c r="AF133" s="214" t="s">
        <v>9455</v>
      </c>
      <c r="AG133" s="349">
        <v>1</v>
      </c>
    </row>
    <row r="134" spans="1:33" s="219" customFormat="1" x14ac:dyDescent="0.3">
      <c r="A134" s="212" t="s">
        <v>857</v>
      </c>
      <c r="B134" s="277">
        <v>41306</v>
      </c>
      <c r="C134" s="217" t="e">
        <f>[1]!表1_66[[#This Row],[公司]]&amp;[1]!表1_66[[#This Row],[姓名]]</f>
        <v>#REF!</v>
      </c>
      <c r="D134" s="220" t="s">
        <v>3299</v>
      </c>
      <c r="E134" s="220" t="s">
        <v>3447</v>
      </c>
      <c r="F134" s="214"/>
      <c r="G134" s="236" t="e">
        <f>HYPERLINK("\同业照片\"&amp;[1]!表1_66[[#This Row],[公司]]&amp;IF([1]!表1_66[[#This Row],[公司]]="","","，"&amp;[1]!表1_66[[#This Row],[姓名]]&amp;".jpg"),"照片")</f>
        <v>#REF!</v>
      </c>
      <c r="H134" s="232" t="s">
        <v>911</v>
      </c>
      <c r="I134" s="214" t="s">
        <v>2</v>
      </c>
      <c r="J134" s="214" t="s">
        <v>56</v>
      </c>
      <c r="K134" s="212">
        <v>1</v>
      </c>
      <c r="L134" s="212"/>
      <c r="M134" s="212">
        <v>1</v>
      </c>
      <c r="N134" s="213" t="s">
        <v>3911</v>
      </c>
      <c r="O134" s="214" t="s">
        <v>1889</v>
      </c>
      <c r="P134" s="213"/>
      <c r="Q134" s="215"/>
      <c r="R134" s="215"/>
      <c r="S13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34" s="220" t="s">
        <v>3328</v>
      </c>
      <c r="U134" s="215">
        <v>13693257363</v>
      </c>
      <c r="V134" s="213" t="s">
        <v>3343</v>
      </c>
      <c r="W134" s="225"/>
      <c r="X134" s="226"/>
      <c r="Y134" s="226"/>
      <c r="Z134" s="244"/>
      <c r="AA134" s="214"/>
      <c r="AB134" s="214"/>
      <c r="AC134" s="214"/>
      <c r="AD134" s="220"/>
      <c r="AE134" s="226"/>
      <c r="AF134" s="214" t="s">
        <v>3468</v>
      </c>
      <c r="AG134" s="349">
        <v>1</v>
      </c>
    </row>
    <row r="135" spans="1:33" s="219" customFormat="1" x14ac:dyDescent="0.3">
      <c r="A135" s="212" t="s">
        <v>857</v>
      </c>
      <c r="B135" s="277">
        <v>41306</v>
      </c>
      <c r="C135" s="217" t="e">
        <f>[1]!表1_66[[#This Row],[公司]]&amp;[1]!表1_66[[#This Row],[姓名]]</f>
        <v>#REF!</v>
      </c>
      <c r="D135" s="220" t="s">
        <v>3408</v>
      </c>
      <c r="E135" s="220" t="s">
        <v>3408</v>
      </c>
      <c r="F135" s="214"/>
      <c r="G135" s="236" t="e">
        <f>HYPERLINK("\同业照片\"&amp;[1]!表1_66[[#This Row],[公司]]&amp;IF([1]!表1_66[[#This Row],[公司]]="","","，"&amp;[1]!表1_66[[#This Row],[姓名]]&amp;".jpg"),"照片")</f>
        <v>#REF!</v>
      </c>
      <c r="H135" s="232" t="s">
        <v>911</v>
      </c>
      <c r="I135" s="214" t="s">
        <v>2</v>
      </c>
      <c r="J135" s="214" t="s">
        <v>56</v>
      </c>
      <c r="K135" s="212">
        <v>1</v>
      </c>
      <c r="L135" s="212"/>
      <c r="M135" s="212">
        <v>1</v>
      </c>
      <c r="N135" s="213" t="s">
        <v>3445</v>
      </c>
      <c r="O135" s="214" t="s">
        <v>3391</v>
      </c>
      <c r="P135" s="213"/>
      <c r="Q135" s="215"/>
      <c r="R135" s="215"/>
      <c r="S135"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35" s="220" t="s">
        <v>3434</v>
      </c>
      <c r="U135" s="215">
        <v>13611329361</v>
      </c>
      <c r="V135" s="213"/>
      <c r="W135" s="225"/>
      <c r="X135" s="226"/>
      <c r="Y135" s="226"/>
      <c r="Z135" s="244"/>
      <c r="AA135" s="214"/>
      <c r="AB135" s="214"/>
      <c r="AC135" s="214"/>
      <c r="AD135" s="220"/>
      <c r="AE135" s="226"/>
      <c r="AF135" s="214" t="s">
        <v>3468</v>
      </c>
      <c r="AG135" s="349">
        <v>1</v>
      </c>
    </row>
    <row r="136" spans="1:33" s="219" customFormat="1" x14ac:dyDescent="0.3">
      <c r="A136" s="212" t="s">
        <v>857</v>
      </c>
      <c r="B136" s="277">
        <v>41306</v>
      </c>
      <c r="C136" s="217" t="e">
        <f>[1]!表1_66[[#This Row],[公司]]&amp;[1]!表1_66[[#This Row],[姓名]]</f>
        <v>#REF!</v>
      </c>
      <c r="D136" s="220" t="s">
        <v>3237</v>
      </c>
      <c r="E136" s="220" t="s">
        <v>9472</v>
      </c>
      <c r="F136" s="214"/>
      <c r="G136" s="236" t="e">
        <f>HYPERLINK("\同业照片\"&amp;[1]!表1_66[[#This Row],[公司]]&amp;IF([1]!表1_66[[#This Row],[公司]]="","","，"&amp;[1]!表1_66[[#This Row],[姓名]]&amp;".jpg"),"照片")</f>
        <v>#REF!</v>
      </c>
      <c r="H136" s="232" t="s">
        <v>911</v>
      </c>
      <c r="I136" s="214" t="s">
        <v>2</v>
      </c>
      <c r="J136" s="214" t="s">
        <v>56</v>
      </c>
      <c r="K136" s="212">
        <v>1</v>
      </c>
      <c r="L136" s="212"/>
      <c r="M136" s="212">
        <v>1</v>
      </c>
      <c r="N136" s="213" t="s">
        <v>3443</v>
      </c>
      <c r="O136" s="214" t="s">
        <v>3244</v>
      </c>
      <c r="P136" s="213"/>
      <c r="Q136" s="215"/>
      <c r="R136" s="215"/>
      <c r="S136"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36" s="220" t="s">
        <v>3265</v>
      </c>
      <c r="U136" s="215">
        <v>13811567962</v>
      </c>
      <c r="V136" s="213"/>
      <c r="W136" s="225"/>
      <c r="X136" s="226"/>
      <c r="Y136" s="226"/>
      <c r="Z136" s="244"/>
      <c r="AA136" s="214"/>
      <c r="AB136" s="214"/>
      <c r="AC136" s="214"/>
      <c r="AD136" s="220"/>
      <c r="AE136" s="226"/>
      <c r="AF136" s="214" t="s">
        <v>3468</v>
      </c>
      <c r="AG136" s="349">
        <v>1</v>
      </c>
    </row>
    <row r="137" spans="1:33" s="219" customFormat="1" x14ac:dyDescent="0.3">
      <c r="A137" s="212" t="s">
        <v>7282</v>
      </c>
      <c r="B137" s="277">
        <v>41306</v>
      </c>
      <c r="C137" s="217" t="e">
        <f>[1]!表1_66[[#This Row],[公司]]&amp;[1]!表1_66[[#This Row],[姓名]]</f>
        <v>#REF!</v>
      </c>
      <c r="D137" s="220" t="s">
        <v>3401</v>
      </c>
      <c r="E137" s="220" t="s">
        <v>3454</v>
      </c>
      <c r="F137" s="214"/>
      <c r="G137" s="236" t="e">
        <f>HYPERLINK("\同业照片\"&amp;[1]!表1_66[[#This Row],[公司]]&amp;IF([1]!表1_66[[#This Row],[公司]]="","","，"&amp;[1]!表1_66[[#This Row],[姓名]]&amp;".jpg"),"照片")</f>
        <v>#REF!</v>
      </c>
      <c r="H137" s="232" t="s">
        <v>911</v>
      </c>
      <c r="I137" s="214" t="s">
        <v>2</v>
      </c>
      <c r="J137" s="214" t="s">
        <v>56</v>
      </c>
      <c r="K137" s="212">
        <v>1</v>
      </c>
      <c r="L137" s="212"/>
      <c r="M137" s="212">
        <v>1</v>
      </c>
      <c r="N137" s="213" t="s">
        <v>3445</v>
      </c>
      <c r="O137" s="214" t="s">
        <v>3389</v>
      </c>
      <c r="P137" s="213"/>
      <c r="Q137" s="215"/>
      <c r="R137" s="215"/>
      <c r="S137"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37" s="220" t="s">
        <v>3425</v>
      </c>
      <c r="U137" s="215">
        <v>15810888087</v>
      </c>
      <c r="V137" s="213" t="s">
        <v>3426</v>
      </c>
      <c r="W137" s="225"/>
      <c r="X137" s="226"/>
      <c r="Y137" s="226"/>
      <c r="Z137" s="244"/>
      <c r="AA137" s="214"/>
      <c r="AB137" s="214"/>
      <c r="AC137" s="214"/>
      <c r="AD137" s="220"/>
      <c r="AE137" s="226"/>
      <c r="AF137" s="214" t="s">
        <v>3468</v>
      </c>
      <c r="AG137" s="349">
        <v>1</v>
      </c>
    </row>
    <row r="138" spans="1:33" s="219" customFormat="1" x14ac:dyDescent="0.3">
      <c r="A138" s="212" t="s">
        <v>857</v>
      </c>
      <c r="B138" s="277">
        <v>41308</v>
      </c>
      <c r="C138" s="217" t="e">
        <f>[1]!表1_66[[#This Row],[公司]]&amp;[1]!表1_66[[#This Row],[姓名]]</f>
        <v>#REF!</v>
      </c>
      <c r="D138" s="220" t="s">
        <v>2949</v>
      </c>
      <c r="E138" s="220" t="s">
        <v>2954</v>
      </c>
      <c r="F138" s="214" t="s">
        <v>54</v>
      </c>
      <c r="G138" s="236" t="e">
        <f>HYPERLINK("\同业照片\"&amp;[1]!表1_66[[#This Row],[公司]]&amp;IF([1]!表1_66[[#This Row],[公司]]="","","，"&amp;[1]!表1_66[[#This Row],[姓名]]&amp;".jpg"),"照片")</f>
        <v>#REF!</v>
      </c>
      <c r="H138" s="232" t="s">
        <v>2933</v>
      </c>
      <c r="I138" s="214" t="s">
        <v>12</v>
      </c>
      <c r="J138" s="214" t="s">
        <v>1</v>
      </c>
      <c r="K138" s="212">
        <v>1</v>
      </c>
      <c r="L138" s="212">
        <v>1</v>
      </c>
      <c r="M138" s="212">
        <v>1</v>
      </c>
      <c r="N138" s="213" t="s">
        <v>958</v>
      </c>
      <c r="O138" s="214"/>
      <c r="P138" s="213" t="s">
        <v>2961</v>
      </c>
      <c r="Q138" s="215"/>
      <c r="R138" s="215" t="s">
        <v>392</v>
      </c>
      <c r="S13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38" s="220" t="s">
        <v>9473</v>
      </c>
      <c r="U138" s="215">
        <v>13381729933</v>
      </c>
      <c r="V138" s="213" t="s">
        <v>2964</v>
      </c>
      <c r="W138" s="225"/>
      <c r="X138" s="226"/>
      <c r="Y138" s="226"/>
      <c r="Z138" s="244" t="s">
        <v>392</v>
      </c>
      <c r="AA138" s="214"/>
      <c r="AB138" s="214"/>
      <c r="AC138" s="214"/>
      <c r="AD138" s="220"/>
      <c r="AE138" s="226"/>
      <c r="AF138" s="214" t="s">
        <v>2967</v>
      </c>
      <c r="AG138" s="349">
        <v>1</v>
      </c>
    </row>
    <row r="139" spans="1:33" s="219" customFormat="1" x14ac:dyDescent="0.3">
      <c r="A139" s="212" t="s">
        <v>612</v>
      </c>
      <c r="B139" s="277">
        <v>41308</v>
      </c>
      <c r="C139" s="217" t="e">
        <f>[1]!表1_66[[#This Row],[公司]]&amp;[1]!表1_66[[#This Row],[姓名]]</f>
        <v>#REF!</v>
      </c>
      <c r="D139" s="220" t="s">
        <v>1876</v>
      </c>
      <c r="E139" s="220" t="s">
        <v>1877</v>
      </c>
      <c r="F139" s="214" t="s">
        <v>8275</v>
      </c>
      <c r="G139" s="236" t="e">
        <f>HYPERLINK("\同业照片\"&amp;[1]!表1_66[[#This Row],[公司]]&amp;IF([1]!表1_66[[#This Row],[公司]]="","","，"&amp;[1]!表1_66[[#This Row],[姓名]]&amp;".jpg"),"照片")</f>
        <v>#REF!</v>
      </c>
      <c r="H139" s="232" t="s">
        <v>921</v>
      </c>
      <c r="I139" s="214" t="s">
        <v>36</v>
      </c>
      <c r="J139" s="214" t="s">
        <v>45</v>
      </c>
      <c r="K139" s="212">
        <v>1</v>
      </c>
      <c r="L139" s="212">
        <v>1</v>
      </c>
      <c r="M139" s="212">
        <v>1</v>
      </c>
      <c r="N139" s="213" t="s">
        <v>1436</v>
      </c>
      <c r="O139" s="214" t="s">
        <v>2974</v>
      </c>
      <c r="P139" s="213" t="s">
        <v>2254</v>
      </c>
      <c r="Q139" s="215" t="s">
        <v>1407</v>
      </c>
      <c r="R139" s="215" t="s">
        <v>392</v>
      </c>
      <c r="S13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39" s="220" t="s">
        <v>2197</v>
      </c>
      <c r="U139" s="215">
        <v>13482510838</v>
      </c>
      <c r="V139" s="213" t="s">
        <v>1878</v>
      </c>
      <c r="W139" s="225" t="s">
        <v>9474</v>
      </c>
      <c r="X139" s="226"/>
      <c r="Y139" s="226"/>
      <c r="Z139" s="244" t="s">
        <v>392</v>
      </c>
      <c r="AA139" s="214"/>
      <c r="AB139" s="214"/>
      <c r="AC139" s="214"/>
      <c r="AD139" s="220"/>
      <c r="AE139" s="226" t="s">
        <v>9475</v>
      </c>
      <c r="AF139" s="214" t="s">
        <v>2224</v>
      </c>
      <c r="AG139" s="349">
        <v>1</v>
      </c>
    </row>
    <row r="140" spans="1:33" s="219" customFormat="1" x14ac:dyDescent="0.3">
      <c r="A140" s="212" t="s">
        <v>857</v>
      </c>
      <c r="B140" s="277">
        <v>41308</v>
      </c>
      <c r="C140" s="217" t="e">
        <f>[1]!表1_66[[#This Row],[公司]]&amp;[1]!表1_66[[#This Row],[姓名]]</f>
        <v>#REF!</v>
      </c>
      <c r="D140" s="220" t="s">
        <v>9476</v>
      </c>
      <c r="E140" s="220" t="s">
        <v>2951</v>
      </c>
      <c r="F140" s="214" t="s">
        <v>54</v>
      </c>
      <c r="G140" s="236" t="e">
        <f>HYPERLINK("\同业照片\"&amp;[1]!表1_66[[#This Row],[公司]]&amp;IF([1]!表1_66[[#This Row],[公司]]="","","，"&amp;[1]!表1_66[[#This Row],[姓名]]&amp;".jpg"),"照片")</f>
        <v>#REF!</v>
      </c>
      <c r="H140" s="232" t="s">
        <v>2933</v>
      </c>
      <c r="I140" s="214" t="s">
        <v>12</v>
      </c>
      <c r="J140" s="214" t="s">
        <v>1</v>
      </c>
      <c r="K140" s="212">
        <v>1</v>
      </c>
      <c r="L140" s="212">
        <v>1</v>
      </c>
      <c r="M140" s="212">
        <v>1</v>
      </c>
      <c r="N140" s="213" t="s">
        <v>958</v>
      </c>
      <c r="O140" s="214"/>
      <c r="P140" s="213" t="s">
        <v>2537</v>
      </c>
      <c r="Q140" s="215"/>
      <c r="R140" s="215" t="s">
        <v>392</v>
      </c>
      <c r="S14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40" s="220" t="s">
        <v>3812</v>
      </c>
      <c r="U140" s="215">
        <v>13816411918</v>
      </c>
      <c r="V140" s="213" t="s">
        <v>2965</v>
      </c>
      <c r="W140" s="225"/>
      <c r="X140" s="226" t="s">
        <v>9477</v>
      </c>
      <c r="Y140" s="226"/>
      <c r="Z140" s="244" t="s">
        <v>392</v>
      </c>
      <c r="AA140" s="214"/>
      <c r="AB140" s="214"/>
      <c r="AC140" s="214"/>
      <c r="AD140" s="220"/>
      <c r="AE140" s="226"/>
      <c r="AF140" s="214" t="s">
        <v>2967</v>
      </c>
      <c r="AG140" s="349">
        <v>1</v>
      </c>
    </row>
    <row r="141" spans="1:33" s="219" customFormat="1" x14ac:dyDescent="0.3">
      <c r="A141" s="212" t="s">
        <v>857</v>
      </c>
      <c r="B141" s="277">
        <v>41308</v>
      </c>
      <c r="C141" s="217" t="e">
        <f>[1]!表1_66[[#This Row],[公司]]&amp;[1]!表1_66[[#This Row],[姓名]]</f>
        <v>#REF!</v>
      </c>
      <c r="D141" s="220" t="s">
        <v>9478</v>
      </c>
      <c r="E141" s="220" t="s">
        <v>2981</v>
      </c>
      <c r="F141" s="214" t="s">
        <v>2249</v>
      </c>
      <c r="G141" s="236" t="e">
        <f>HYPERLINK("\同业照片\"&amp;[1]!表1_66[[#This Row],[公司]]&amp;IF([1]!表1_66[[#This Row],[公司]]="","","，"&amp;[1]!表1_66[[#This Row],[姓名]]&amp;".jpg"),"照片")</f>
        <v>#REF!</v>
      </c>
      <c r="H141" s="232" t="s">
        <v>910</v>
      </c>
      <c r="I141" s="214" t="s">
        <v>907</v>
      </c>
      <c r="J141" s="214" t="s">
        <v>56</v>
      </c>
      <c r="K141" s="212">
        <v>1</v>
      </c>
      <c r="L141" s="212">
        <v>1</v>
      </c>
      <c r="M141" s="212">
        <v>1</v>
      </c>
      <c r="N141" s="213"/>
      <c r="O141" s="214"/>
      <c r="P141" s="213" t="s">
        <v>8284</v>
      </c>
      <c r="Q141" s="215"/>
      <c r="R141" s="215" t="s">
        <v>392</v>
      </c>
      <c r="S14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41" s="220" t="s">
        <v>9479</v>
      </c>
      <c r="U141" s="215">
        <v>13671145500</v>
      </c>
      <c r="V141" s="213" t="s">
        <v>2982</v>
      </c>
      <c r="W141" s="225" t="s">
        <v>9396</v>
      </c>
      <c r="X141" s="226"/>
      <c r="Y141" s="226"/>
      <c r="Z141" s="244" t="s">
        <v>392</v>
      </c>
      <c r="AA141" s="214"/>
      <c r="AB141" s="214"/>
      <c r="AC141" s="214"/>
      <c r="AD141" s="220"/>
      <c r="AE141" s="226"/>
      <c r="AF141" s="214" t="s">
        <v>2217</v>
      </c>
      <c r="AG141" s="349">
        <v>1</v>
      </c>
    </row>
    <row r="142" spans="1:33" s="219" customFormat="1" x14ac:dyDescent="0.3">
      <c r="A142" s="212" t="s">
        <v>857</v>
      </c>
      <c r="B142" s="277">
        <v>41308</v>
      </c>
      <c r="C142" s="217" t="e">
        <f>[1]!表1_66[[#This Row],[公司]]&amp;[1]!表1_66[[#This Row],[姓名]]</f>
        <v>#REF!</v>
      </c>
      <c r="D142" s="220" t="s">
        <v>2950</v>
      </c>
      <c r="E142" s="220" t="s">
        <v>2955</v>
      </c>
      <c r="F142" s="214" t="s">
        <v>54</v>
      </c>
      <c r="G142" s="236" t="e">
        <f>HYPERLINK("\同业照片\"&amp;[1]!表1_66[[#This Row],[公司]]&amp;IF([1]!表1_66[[#This Row],[公司]]="","","，"&amp;[1]!表1_66[[#This Row],[姓名]]&amp;".jpg"),"照片")</f>
        <v>#REF!</v>
      </c>
      <c r="H142" s="232" t="s">
        <v>2933</v>
      </c>
      <c r="I142" s="214" t="s">
        <v>12</v>
      </c>
      <c r="J142" s="214" t="s">
        <v>1</v>
      </c>
      <c r="K142" s="212">
        <v>1</v>
      </c>
      <c r="L142" s="212">
        <v>1</v>
      </c>
      <c r="M142" s="212">
        <v>1</v>
      </c>
      <c r="N142" s="213" t="s">
        <v>958</v>
      </c>
      <c r="O142" s="214"/>
      <c r="P142" s="213" t="s">
        <v>2960</v>
      </c>
      <c r="Q142" s="215"/>
      <c r="R142" s="215" t="s">
        <v>392</v>
      </c>
      <c r="S14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42" s="220" t="s">
        <v>2962</v>
      </c>
      <c r="U142" s="215">
        <v>13889585880</v>
      </c>
      <c r="V142" s="213" t="s">
        <v>9480</v>
      </c>
      <c r="W142" s="225" t="s">
        <v>9396</v>
      </c>
      <c r="X142" s="226"/>
      <c r="Y142" s="226"/>
      <c r="Z142" s="244" t="s">
        <v>392</v>
      </c>
      <c r="AA142" s="214"/>
      <c r="AB142" s="214" t="s">
        <v>2966</v>
      </c>
      <c r="AC142" s="214"/>
      <c r="AD142" s="220"/>
      <c r="AE142" s="226"/>
      <c r="AF142" s="214" t="s">
        <v>2967</v>
      </c>
      <c r="AG142" s="349">
        <v>1</v>
      </c>
    </row>
    <row r="143" spans="1:33" s="219" customFormat="1" x14ac:dyDescent="0.3">
      <c r="A143" s="212" t="s">
        <v>857</v>
      </c>
      <c r="B143" s="277">
        <v>41308</v>
      </c>
      <c r="C143" s="217" t="e">
        <f>[1]!表1_66[[#This Row],[公司]]&amp;[1]!表1_66[[#This Row],[姓名]]</f>
        <v>#REF!</v>
      </c>
      <c r="D143" s="220" t="s">
        <v>2953</v>
      </c>
      <c r="E143" s="220" t="s">
        <v>9481</v>
      </c>
      <c r="F143" s="214" t="s">
        <v>2276</v>
      </c>
      <c r="G143" s="236" t="e">
        <f>HYPERLINK("\同业照片\"&amp;[1]!表1_66[[#This Row],[公司]]&amp;IF([1]!表1_66[[#This Row],[公司]]="","","，"&amp;[1]!表1_66[[#This Row],[姓名]]&amp;".jpg"),"照片")</f>
        <v>#REF!</v>
      </c>
      <c r="H143" s="232" t="s">
        <v>2933</v>
      </c>
      <c r="I143" s="214" t="s">
        <v>12</v>
      </c>
      <c r="J143" s="214" t="s">
        <v>1</v>
      </c>
      <c r="K143" s="212">
        <v>1</v>
      </c>
      <c r="L143" s="212"/>
      <c r="M143" s="212">
        <v>1</v>
      </c>
      <c r="N143" s="213" t="s">
        <v>1354</v>
      </c>
      <c r="O143" s="214"/>
      <c r="P143" s="213" t="s">
        <v>2254</v>
      </c>
      <c r="Q143" s="215"/>
      <c r="R143" s="215" t="s">
        <v>392</v>
      </c>
      <c r="S143"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43" s="220" t="s">
        <v>2963</v>
      </c>
      <c r="U143" s="215">
        <v>13917405862</v>
      </c>
      <c r="V143" s="213" t="s">
        <v>9482</v>
      </c>
      <c r="W143" s="225" t="s">
        <v>9396</v>
      </c>
      <c r="X143" s="226"/>
      <c r="Y143" s="226"/>
      <c r="Z143" s="244" t="s">
        <v>392</v>
      </c>
      <c r="AA143" s="214"/>
      <c r="AB143" s="214"/>
      <c r="AC143" s="214"/>
      <c r="AD143" s="220"/>
      <c r="AE143" s="226"/>
      <c r="AF143" s="214" t="s">
        <v>2967</v>
      </c>
      <c r="AG143" s="349">
        <v>1</v>
      </c>
    </row>
    <row r="144" spans="1:33" s="219" customFormat="1" x14ac:dyDescent="0.3">
      <c r="A144" s="212" t="s">
        <v>612</v>
      </c>
      <c r="B144" s="277">
        <v>41308</v>
      </c>
      <c r="C144" s="217" t="e">
        <f>[1]!表1_66[[#This Row],[公司]]&amp;[1]!表1_66[[#This Row],[姓名]]</f>
        <v>#REF!</v>
      </c>
      <c r="D144" s="220" t="s">
        <v>730</v>
      </c>
      <c r="E144" s="220" t="s">
        <v>694</v>
      </c>
      <c r="F144" s="214" t="s">
        <v>2249</v>
      </c>
      <c r="G144" s="236" t="e">
        <f>HYPERLINK("\同业照片\"&amp;[1]!表1_66[[#This Row],[公司]]&amp;IF([1]!表1_66[[#This Row],[公司]]="","","，"&amp;[1]!表1_66[[#This Row],[姓名]]&amp;".jpg"),"照片")</f>
        <v>#REF!</v>
      </c>
      <c r="H144" s="232" t="s">
        <v>105</v>
      </c>
      <c r="I144" s="214" t="s">
        <v>36</v>
      </c>
      <c r="J144" s="214" t="s">
        <v>1</v>
      </c>
      <c r="K144" s="212">
        <v>1</v>
      </c>
      <c r="L144" s="212">
        <v>1</v>
      </c>
      <c r="M144" s="212">
        <v>1</v>
      </c>
      <c r="N144" s="213" t="s">
        <v>958</v>
      </c>
      <c r="O144" s="214"/>
      <c r="P144" s="213" t="s">
        <v>2525</v>
      </c>
      <c r="Q144" s="215" t="s">
        <v>2971</v>
      </c>
      <c r="R144" s="215" t="s">
        <v>392</v>
      </c>
      <c r="S14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44" s="220" t="s">
        <v>2972</v>
      </c>
      <c r="U144" s="215">
        <v>18666218062</v>
      </c>
      <c r="V144" s="213" t="s">
        <v>2973</v>
      </c>
      <c r="W144" s="225" t="s">
        <v>8291</v>
      </c>
      <c r="X144" s="226" t="s">
        <v>8279</v>
      </c>
      <c r="Y144" s="226"/>
      <c r="Z144" s="244" t="s">
        <v>392</v>
      </c>
      <c r="AA144" s="214"/>
      <c r="AB144" s="214"/>
      <c r="AC144" s="214" t="s">
        <v>392</v>
      </c>
      <c r="AD144" s="220" t="s">
        <v>392</v>
      </c>
      <c r="AE144" s="226"/>
      <c r="AF144" s="214" t="s">
        <v>2224</v>
      </c>
      <c r="AG144" s="349">
        <v>1</v>
      </c>
    </row>
    <row r="145" spans="1:33" s="219" customFormat="1" x14ac:dyDescent="0.3">
      <c r="A145" s="212" t="s">
        <v>857</v>
      </c>
      <c r="B145" s="277">
        <v>41308</v>
      </c>
      <c r="C145" s="217" t="e">
        <f>[1]!表1_66[[#This Row],[公司]]&amp;[1]!表1_66[[#This Row],[姓名]]</f>
        <v>#REF!</v>
      </c>
      <c r="D145" s="220" t="s">
        <v>9483</v>
      </c>
      <c r="E145" s="220" t="s">
        <v>9484</v>
      </c>
      <c r="F145" s="214" t="s">
        <v>54</v>
      </c>
      <c r="G145" s="236" t="e">
        <f>HYPERLINK("\同业照片\"&amp;[1]!表1_66[[#This Row],[公司]]&amp;IF([1]!表1_66[[#This Row],[公司]]="","","，"&amp;[1]!表1_66[[#This Row],[姓名]]&amp;".jpg"),"照片")</f>
        <v>#REF!</v>
      </c>
      <c r="H145" s="232" t="s">
        <v>2933</v>
      </c>
      <c r="I145" s="214" t="s">
        <v>12</v>
      </c>
      <c r="J145" s="214" t="s">
        <v>6052</v>
      </c>
      <c r="K145" s="212">
        <v>1</v>
      </c>
      <c r="L145" s="212">
        <v>1</v>
      </c>
      <c r="M145" s="212">
        <v>1</v>
      </c>
      <c r="N145" s="213" t="s">
        <v>8250</v>
      </c>
      <c r="O145" s="214"/>
      <c r="P145" s="213" t="s">
        <v>3810</v>
      </c>
      <c r="Q145" s="215"/>
      <c r="R145" s="215" t="s">
        <v>392</v>
      </c>
      <c r="S145"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45" s="220" t="s">
        <v>3811</v>
      </c>
      <c r="U145" s="215">
        <v>13661938871</v>
      </c>
      <c r="V145" s="213" t="s">
        <v>9485</v>
      </c>
      <c r="W145" s="225"/>
      <c r="X145" s="226"/>
      <c r="Y145" s="226"/>
      <c r="Z145" s="244" t="s">
        <v>392</v>
      </c>
      <c r="AA145" s="214"/>
      <c r="AB145" s="214"/>
      <c r="AC145" s="214"/>
      <c r="AD145" s="220"/>
      <c r="AE145" s="226"/>
      <c r="AF145" s="214" t="s">
        <v>2967</v>
      </c>
      <c r="AG145" s="349">
        <v>1</v>
      </c>
    </row>
    <row r="146" spans="1:33" s="219" customFormat="1" x14ac:dyDescent="0.3">
      <c r="A146" s="212" t="s">
        <v>857</v>
      </c>
      <c r="B146" s="277">
        <v>41309</v>
      </c>
      <c r="C146" s="217" t="e">
        <f>[1]!表1_66[[#This Row],[公司]]&amp;[1]!表1_66[[#This Row],[姓名]]</f>
        <v>#REF!</v>
      </c>
      <c r="D146" s="220" t="s">
        <v>2984</v>
      </c>
      <c r="E146" s="220" t="s">
        <v>2470</v>
      </c>
      <c r="F146" s="214" t="s">
        <v>2249</v>
      </c>
      <c r="G146" s="236" t="e">
        <f>HYPERLINK("\同业照片\"&amp;[1]!表1_66[[#This Row],[公司]]&amp;IF([1]!表1_66[[#This Row],[公司]]="","","，"&amp;[1]!表1_66[[#This Row],[姓名]]&amp;".jpg"),"照片")</f>
        <v>#REF!</v>
      </c>
      <c r="H146" s="232" t="s">
        <v>2508</v>
      </c>
      <c r="I146" s="214" t="s">
        <v>583</v>
      </c>
      <c r="J146" s="214" t="s">
        <v>1</v>
      </c>
      <c r="K146" s="212">
        <v>1</v>
      </c>
      <c r="L146" s="212">
        <v>1</v>
      </c>
      <c r="M146" s="212">
        <v>1</v>
      </c>
      <c r="N146" s="213" t="s">
        <v>2985</v>
      </c>
      <c r="O146" s="214"/>
      <c r="P146" s="213" t="s">
        <v>2537</v>
      </c>
      <c r="Q146" s="215"/>
      <c r="R146" s="215" t="s">
        <v>392</v>
      </c>
      <c r="S146"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46" s="220" t="s">
        <v>2986</v>
      </c>
      <c r="U146" s="215">
        <v>15502124811</v>
      </c>
      <c r="V146" s="213" t="s">
        <v>9486</v>
      </c>
      <c r="W146" s="225" t="s">
        <v>8320</v>
      </c>
      <c r="X146" s="226"/>
      <c r="Y146" s="226"/>
      <c r="Z146" s="244" t="s">
        <v>392</v>
      </c>
      <c r="AA146" s="214"/>
      <c r="AB146" s="214"/>
      <c r="AC146" s="214"/>
      <c r="AD146" s="220"/>
      <c r="AE146" s="226"/>
      <c r="AF146" s="214" t="s">
        <v>2987</v>
      </c>
      <c r="AG146" s="349">
        <v>1</v>
      </c>
    </row>
    <row r="147" spans="1:33" s="219" customFormat="1" x14ac:dyDescent="0.3">
      <c r="A147" s="212" t="s">
        <v>857</v>
      </c>
      <c r="B147" s="277">
        <v>41310</v>
      </c>
      <c r="C147" s="217" t="e">
        <f>[1]!表1_66[[#This Row],[公司]]&amp;[1]!表1_66[[#This Row],[姓名]]</f>
        <v>#REF!</v>
      </c>
      <c r="D147" s="220" t="s">
        <v>1576</v>
      </c>
      <c r="E147" s="220" t="s">
        <v>9488</v>
      </c>
      <c r="F147" s="214" t="s">
        <v>8275</v>
      </c>
      <c r="G147" s="236" t="e">
        <f>HYPERLINK("\同业照片\"&amp;[1]!表1_66[[#This Row],[公司]]&amp;IF([1]!表1_66[[#This Row],[公司]]="","","，"&amp;[1]!表1_66[[#This Row],[姓名]]&amp;".jpg"),"照片")</f>
        <v>#REF!</v>
      </c>
      <c r="H147" s="232" t="s">
        <v>72</v>
      </c>
      <c r="I147" s="214" t="s">
        <v>36</v>
      </c>
      <c r="J147" s="214" t="s">
        <v>56</v>
      </c>
      <c r="K147" s="212">
        <v>1</v>
      </c>
      <c r="L147" s="212">
        <v>1</v>
      </c>
      <c r="M147" s="212">
        <v>1</v>
      </c>
      <c r="N147" s="213" t="s">
        <v>1437</v>
      </c>
      <c r="O147" s="214"/>
      <c r="P147" s="213" t="s">
        <v>1361</v>
      </c>
      <c r="Q147" s="215"/>
      <c r="R147" s="215">
        <v>4.0749760864999995</v>
      </c>
      <c r="S147"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47" s="220" t="s">
        <v>9489</v>
      </c>
      <c r="U147" s="215">
        <v>15811027822</v>
      </c>
      <c r="V147" s="213" t="s">
        <v>1577</v>
      </c>
      <c r="W147" s="225" t="s">
        <v>351</v>
      </c>
      <c r="X147" s="226"/>
      <c r="Y147" s="226" t="s">
        <v>2549</v>
      </c>
      <c r="Z147" s="244" t="s">
        <v>3038</v>
      </c>
      <c r="AA147" s="214"/>
      <c r="AB147" s="214"/>
      <c r="AC147" s="214" t="s">
        <v>7284</v>
      </c>
      <c r="AD147" s="220" t="s">
        <v>392</v>
      </c>
      <c r="AE147" s="226"/>
      <c r="AF147" s="214" t="s">
        <v>9490</v>
      </c>
      <c r="AG147" s="349">
        <v>1</v>
      </c>
    </row>
    <row r="148" spans="1:33" s="219" customFormat="1" x14ac:dyDescent="0.3">
      <c r="A148" s="212" t="s">
        <v>612</v>
      </c>
      <c r="B148" s="277">
        <v>41310</v>
      </c>
      <c r="C148" s="217" t="e">
        <f>[1]!表1_66[[#This Row],[公司]]&amp;[1]!表1_66[[#This Row],[姓名]]</f>
        <v>#REF!</v>
      </c>
      <c r="D148" s="220" t="s">
        <v>1581</v>
      </c>
      <c r="E148" s="220" t="s">
        <v>1582</v>
      </c>
      <c r="F148" s="214" t="s">
        <v>8275</v>
      </c>
      <c r="G148" s="236" t="e">
        <f>HYPERLINK("\同业照片\"&amp;[1]!表1_66[[#This Row],[公司]]&amp;IF([1]!表1_66[[#This Row],[公司]]="","","，"&amp;[1]!表1_66[[#This Row],[姓名]]&amp;".jpg"),"照片")</f>
        <v>#REF!</v>
      </c>
      <c r="H148" s="232" t="s">
        <v>9491</v>
      </c>
      <c r="I148" s="214" t="s">
        <v>8289</v>
      </c>
      <c r="J148" s="214" t="s">
        <v>56</v>
      </c>
      <c r="K148" s="212">
        <v>1</v>
      </c>
      <c r="L148" s="212">
        <v>1</v>
      </c>
      <c r="M148" s="212">
        <v>1</v>
      </c>
      <c r="N148" s="213" t="s">
        <v>1354</v>
      </c>
      <c r="O148" s="214"/>
      <c r="P148" s="213" t="s">
        <v>2254</v>
      </c>
      <c r="Q148" s="215"/>
      <c r="R148" s="215" t="s">
        <v>392</v>
      </c>
      <c r="S14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48" s="220" t="s">
        <v>9492</v>
      </c>
      <c r="U148" s="215">
        <v>18600198550</v>
      </c>
      <c r="V148" s="213" t="s">
        <v>9493</v>
      </c>
      <c r="W148" s="225" t="s">
        <v>351</v>
      </c>
      <c r="X148" s="226" t="s">
        <v>7272</v>
      </c>
      <c r="Y148" s="226"/>
      <c r="Z148" s="244" t="s">
        <v>392</v>
      </c>
      <c r="AA148" s="214"/>
      <c r="AB148" s="214"/>
      <c r="AC148" s="214"/>
      <c r="AD148" s="220" t="s">
        <v>392</v>
      </c>
      <c r="AE148" s="226"/>
      <c r="AF148" s="214" t="s">
        <v>9494</v>
      </c>
      <c r="AG148" s="349">
        <v>1</v>
      </c>
    </row>
    <row r="149" spans="1:33" s="219" customFormat="1" x14ac:dyDescent="0.3">
      <c r="A149" s="212" t="s">
        <v>612</v>
      </c>
      <c r="B149" s="277">
        <v>41311</v>
      </c>
      <c r="C149" s="217" t="e">
        <f>[1]!表1_66[[#This Row],[公司]]&amp;[1]!表1_66[[#This Row],[姓名]]</f>
        <v>#REF!</v>
      </c>
      <c r="D149" s="220" t="s">
        <v>1625</v>
      </c>
      <c r="E149" s="220" t="s">
        <v>793</v>
      </c>
      <c r="F149" s="214" t="s">
        <v>933</v>
      </c>
      <c r="G149" s="236" t="e">
        <f>HYPERLINK("\同业照片\"&amp;[1]!表1_66[[#This Row],[公司]]&amp;IF([1]!表1_66[[#This Row],[公司]]="","","，"&amp;[1]!表1_66[[#This Row],[姓名]]&amp;".jpg"),"照片")</f>
        <v>#REF!</v>
      </c>
      <c r="H149" s="232" t="s">
        <v>918</v>
      </c>
      <c r="I149" s="214" t="s">
        <v>36</v>
      </c>
      <c r="J149" s="214" t="s">
        <v>56</v>
      </c>
      <c r="K149" s="212">
        <v>1</v>
      </c>
      <c r="L149" s="212">
        <v>1</v>
      </c>
      <c r="M149" s="212">
        <v>1</v>
      </c>
      <c r="N149" s="213" t="s">
        <v>958</v>
      </c>
      <c r="O149" s="214" t="s">
        <v>2514</v>
      </c>
      <c r="P149" s="213" t="s">
        <v>2254</v>
      </c>
      <c r="Q149" s="215"/>
      <c r="R149" s="215" t="s">
        <v>392</v>
      </c>
      <c r="S14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49" s="220" t="s">
        <v>1257</v>
      </c>
      <c r="U149" s="215">
        <v>18612032565</v>
      </c>
      <c r="V149" s="213" t="s">
        <v>1626</v>
      </c>
      <c r="W149" s="225" t="s">
        <v>351</v>
      </c>
      <c r="X149" s="226"/>
      <c r="Y149" s="226" t="s">
        <v>1627</v>
      </c>
      <c r="Z149" s="244" t="s">
        <v>392</v>
      </c>
      <c r="AA149" s="214"/>
      <c r="AB149" s="214"/>
      <c r="AC149" s="214" t="s">
        <v>1628</v>
      </c>
      <c r="AD149" s="220">
        <v>15010199319</v>
      </c>
      <c r="AE149" s="226"/>
      <c r="AF149" s="214" t="s">
        <v>7285</v>
      </c>
      <c r="AG149" s="349">
        <v>1</v>
      </c>
    </row>
    <row r="150" spans="1:33" s="219" customFormat="1" x14ac:dyDescent="0.3">
      <c r="A150" s="212" t="s">
        <v>612</v>
      </c>
      <c r="B150" s="277">
        <v>41312</v>
      </c>
      <c r="C150" s="217" t="e">
        <f>[1]!表1_66[[#This Row],[公司]]&amp;[1]!表1_66[[#This Row],[姓名]]</f>
        <v>#REF!</v>
      </c>
      <c r="D150" s="220" t="s">
        <v>3655</v>
      </c>
      <c r="E150" s="220" t="s">
        <v>1746</v>
      </c>
      <c r="F150" s="214" t="s">
        <v>8277</v>
      </c>
      <c r="G150" s="236" t="e">
        <f>HYPERLINK("\同业照片\"&amp;[1]!表1_66[[#This Row],[公司]]&amp;IF([1]!表1_66[[#This Row],[公司]]="","","，"&amp;[1]!表1_66[[#This Row],[姓名]]&amp;".jpg"),"照片")</f>
        <v>#REF!</v>
      </c>
      <c r="H150" s="232" t="s">
        <v>1572</v>
      </c>
      <c r="I150" s="214" t="s">
        <v>711</v>
      </c>
      <c r="J150" s="214" t="s">
        <v>56</v>
      </c>
      <c r="K150" s="212">
        <v>1</v>
      </c>
      <c r="L150" s="212">
        <v>1</v>
      </c>
      <c r="M150" s="212">
        <v>1</v>
      </c>
      <c r="N150" s="213" t="s">
        <v>1427</v>
      </c>
      <c r="O150" s="214" t="s">
        <v>9496</v>
      </c>
      <c r="P150" s="213" t="s">
        <v>2254</v>
      </c>
      <c r="Q150" s="215"/>
      <c r="R150" s="215" t="s">
        <v>392</v>
      </c>
      <c r="S15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50" s="220" t="s">
        <v>7286</v>
      </c>
      <c r="U150" s="215">
        <v>18618149816</v>
      </c>
      <c r="V150" s="213" t="s">
        <v>1747</v>
      </c>
      <c r="W150" s="225" t="s">
        <v>351</v>
      </c>
      <c r="X150" s="226"/>
      <c r="Y150" s="226"/>
      <c r="Z150" s="244" t="s">
        <v>392</v>
      </c>
      <c r="AA150" s="214"/>
      <c r="AB150" s="214"/>
      <c r="AC150" s="214" t="s">
        <v>392</v>
      </c>
      <c r="AD150" s="220">
        <v>13701331160</v>
      </c>
      <c r="AE150" s="226"/>
      <c r="AF150" s="214" t="s">
        <v>3088</v>
      </c>
      <c r="AG150" s="349">
        <v>1</v>
      </c>
    </row>
    <row r="151" spans="1:33" s="219" customFormat="1" x14ac:dyDescent="0.3">
      <c r="A151" s="212" t="s">
        <v>857</v>
      </c>
      <c r="B151" s="277">
        <v>41318</v>
      </c>
      <c r="C151" s="217" t="e">
        <f>[1]!表1_66[[#This Row],[公司]]&amp;[1]!表1_66[[#This Row],[姓名]]</f>
        <v>#REF!</v>
      </c>
      <c r="D151" s="220" t="s">
        <v>9497</v>
      </c>
      <c r="E151" s="220" t="s">
        <v>2330</v>
      </c>
      <c r="F151" s="214" t="s">
        <v>2249</v>
      </c>
      <c r="G151" s="236" t="e">
        <f>HYPERLINK("\同业照片\"&amp;[1]!表1_66[[#This Row],[公司]]&amp;IF([1]!表1_66[[#This Row],[公司]]="","","，"&amp;[1]!表1_66[[#This Row],[姓名]]&amp;".jpg"),"照片")</f>
        <v>#REF!</v>
      </c>
      <c r="H151" s="232" t="s">
        <v>3474</v>
      </c>
      <c r="I151" s="214" t="s">
        <v>5544</v>
      </c>
      <c r="J151" s="214" t="s">
        <v>9498</v>
      </c>
      <c r="K151" s="212">
        <v>1</v>
      </c>
      <c r="L151" s="212">
        <v>1</v>
      </c>
      <c r="M151" s="212">
        <v>1</v>
      </c>
      <c r="N151" s="213" t="s">
        <v>9499</v>
      </c>
      <c r="O151" s="214"/>
      <c r="P151" s="213" t="s">
        <v>2525</v>
      </c>
      <c r="Q151" s="215"/>
      <c r="R151" s="215"/>
      <c r="S15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51" s="220"/>
      <c r="U151" s="215"/>
      <c r="V151" s="213" t="s">
        <v>9500</v>
      </c>
      <c r="W151" s="225"/>
      <c r="X151" s="226"/>
      <c r="Y151" s="226"/>
      <c r="Z151" s="244"/>
      <c r="AA151" s="214"/>
      <c r="AB151" s="214"/>
      <c r="AC151" s="214"/>
      <c r="AD151" s="220"/>
      <c r="AE151" s="226"/>
      <c r="AF151" s="214" t="s">
        <v>9501</v>
      </c>
      <c r="AG151" s="349">
        <v>1</v>
      </c>
    </row>
    <row r="152" spans="1:33" s="219" customFormat="1" x14ac:dyDescent="0.3">
      <c r="A152" s="212" t="s">
        <v>857</v>
      </c>
      <c r="B152" s="277">
        <v>41318</v>
      </c>
      <c r="C152" s="217" t="e">
        <f>[1]!表1_66[[#This Row],[公司]]&amp;[1]!表1_66[[#This Row],[姓名]]</f>
        <v>#REF!</v>
      </c>
      <c r="D152" s="220" t="s">
        <v>9502</v>
      </c>
      <c r="E152" s="220" t="s">
        <v>9503</v>
      </c>
      <c r="F152" s="214" t="s">
        <v>2249</v>
      </c>
      <c r="G152" s="236" t="e">
        <f>HYPERLINK("\同业照片\"&amp;[1]!表1_66[[#This Row],[公司]]&amp;IF([1]!表1_66[[#This Row],[公司]]="","","，"&amp;[1]!表1_66[[#This Row],[姓名]]&amp;".jpg"),"照片")</f>
        <v>#REF!</v>
      </c>
      <c r="H152" s="232" t="s">
        <v>3474</v>
      </c>
      <c r="I152" s="214" t="s">
        <v>5544</v>
      </c>
      <c r="J152" s="214" t="s">
        <v>9498</v>
      </c>
      <c r="K152" s="212">
        <v>1</v>
      </c>
      <c r="L152" s="212">
        <v>1</v>
      </c>
      <c r="M152" s="212">
        <v>1</v>
      </c>
      <c r="N152" s="213" t="s">
        <v>9499</v>
      </c>
      <c r="O152" s="214"/>
      <c r="P152" s="213" t="s">
        <v>2254</v>
      </c>
      <c r="Q152" s="215"/>
      <c r="R152" s="215"/>
      <c r="S15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52" s="220" t="s">
        <v>9504</v>
      </c>
      <c r="U152" s="215"/>
      <c r="V152" s="213" t="s">
        <v>9505</v>
      </c>
      <c r="W152" s="225" t="s">
        <v>9396</v>
      </c>
      <c r="X152" s="226" t="s">
        <v>3475</v>
      </c>
      <c r="Y152" s="226"/>
      <c r="Z152" s="244"/>
      <c r="AA152" s="214"/>
      <c r="AB152" s="214"/>
      <c r="AC152" s="214"/>
      <c r="AD152" s="220"/>
      <c r="AE152" s="226"/>
      <c r="AF152" s="214" t="s">
        <v>9501</v>
      </c>
      <c r="AG152" s="349">
        <v>1</v>
      </c>
    </row>
    <row r="153" spans="1:33" s="219" customFormat="1" x14ac:dyDescent="0.3">
      <c r="A153" s="212" t="s">
        <v>857</v>
      </c>
      <c r="B153" s="277">
        <v>41325</v>
      </c>
      <c r="C153" s="217" t="e">
        <f>[1]!表1_66[[#This Row],[公司]]&amp;[1]!表1_66[[#This Row],[姓名]]</f>
        <v>#REF!</v>
      </c>
      <c r="D153" s="220" t="s">
        <v>1810</v>
      </c>
      <c r="E153" s="220" t="s">
        <v>752</v>
      </c>
      <c r="F153" s="214" t="s">
        <v>54</v>
      </c>
      <c r="G153" s="236" t="e">
        <f>HYPERLINK("\同业照片\"&amp;[1]!表1_66[[#This Row],[公司]]&amp;IF([1]!表1_66[[#This Row],[公司]]="","","，"&amp;[1]!表1_66[[#This Row],[姓名]]&amp;".jpg"),"照片")</f>
        <v>#REF!</v>
      </c>
      <c r="H153" s="232" t="s">
        <v>2795</v>
      </c>
      <c r="I153" s="214" t="s">
        <v>711</v>
      </c>
      <c r="J153" s="214" t="s">
        <v>45</v>
      </c>
      <c r="K153" s="212">
        <v>1</v>
      </c>
      <c r="L153" s="212"/>
      <c r="M153" s="212">
        <v>1</v>
      </c>
      <c r="N153" s="213" t="s">
        <v>1436</v>
      </c>
      <c r="O153" s="214"/>
      <c r="P153" s="213"/>
      <c r="Q153" s="215" t="s">
        <v>408</v>
      </c>
      <c r="R153" s="215" t="s">
        <v>392</v>
      </c>
      <c r="S153"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53" s="220" t="s">
        <v>1811</v>
      </c>
      <c r="U153" s="215">
        <v>18616371858</v>
      </c>
      <c r="V153" s="213" t="s">
        <v>9506</v>
      </c>
      <c r="W153" s="225" t="s">
        <v>351</v>
      </c>
      <c r="X153" s="226"/>
      <c r="Y153" s="226"/>
      <c r="Z153" s="244" t="s">
        <v>392</v>
      </c>
      <c r="AA153" s="214"/>
      <c r="AB153" s="214" t="s">
        <v>1812</v>
      </c>
      <c r="AC153" s="214"/>
      <c r="AD153" s="220"/>
      <c r="AE153" s="226"/>
      <c r="AF153" s="214" t="s">
        <v>9507</v>
      </c>
      <c r="AG153" s="349">
        <v>1</v>
      </c>
    </row>
    <row r="154" spans="1:33" s="219" customFormat="1" x14ac:dyDescent="0.3">
      <c r="A154" s="212" t="s">
        <v>857</v>
      </c>
      <c r="B154" s="277">
        <v>41325</v>
      </c>
      <c r="C154" s="217" t="e">
        <f>[1]!表1_66[[#This Row],[公司]]&amp;[1]!表1_66[[#This Row],[姓名]]</f>
        <v>#REF!</v>
      </c>
      <c r="D154" s="220" t="s">
        <v>3476</v>
      </c>
      <c r="E154" s="220" t="s">
        <v>3097</v>
      </c>
      <c r="F154" s="214" t="s">
        <v>2249</v>
      </c>
      <c r="G154" s="236" t="e">
        <f>HYPERLINK("\同业照片\"&amp;[1]!表1_66[[#This Row],[公司]]&amp;IF([1]!表1_66[[#This Row],[公司]]="","","，"&amp;[1]!表1_66[[#This Row],[姓名]]&amp;".jpg"),"照片")</f>
        <v>#REF!</v>
      </c>
      <c r="H154" s="232" t="s">
        <v>724</v>
      </c>
      <c r="I154" s="214" t="s">
        <v>36</v>
      </c>
      <c r="J154" s="214" t="s">
        <v>56</v>
      </c>
      <c r="K154" s="212">
        <v>1</v>
      </c>
      <c r="L154" s="212">
        <v>1</v>
      </c>
      <c r="M154" s="212"/>
      <c r="N154" s="213" t="s">
        <v>1357</v>
      </c>
      <c r="O154" s="214"/>
      <c r="P154" s="213" t="s">
        <v>2254</v>
      </c>
      <c r="Q154" s="215"/>
      <c r="R154" s="215"/>
      <c r="S15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54" s="220" t="s">
        <v>3090</v>
      </c>
      <c r="U154" s="215">
        <v>15986677278</v>
      </c>
      <c r="V154" s="213" t="s">
        <v>7287</v>
      </c>
      <c r="W154" s="225"/>
      <c r="X154" s="226" t="s">
        <v>9508</v>
      </c>
      <c r="Y154" s="226"/>
      <c r="Z154" s="244"/>
      <c r="AA154" s="214"/>
      <c r="AB154" s="214"/>
      <c r="AC154" s="214"/>
      <c r="AD154" s="220"/>
      <c r="AE154" s="226"/>
      <c r="AF154" s="214" t="s">
        <v>9509</v>
      </c>
      <c r="AG154" s="349">
        <v>1</v>
      </c>
    </row>
    <row r="155" spans="1:33" s="219" customFormat="1" x14ac:dyDescent="0.3">
      <c r="A155" s="212" t="s">
        <v>857</v>
      </c>
      <c r="B155" s="277">
        <v>41325</v>
      </c>
      <c r="C155" s="217" t="e">
        <f>[1]!表1_66[[#This Row],[公司]]&amp;[1]!表1_66[[#This Row],[姓名]]</f>
        <v>#REF!</v>
      </c>
      <c r="D155" s="220" t="s">
        <v>7288</v>
      </c>
      <c r="E155" s="220" t="s">
        <v>9510</v>
      </c>
      <c r="F155" s="214" t="s">
        <v>2276</v>
      </c>
      <c r="G155" s="236" t="e">
        <f>HYPERLINK("\同业照片\"&amp;[1]!表1_66[[#This Row],[公司]]&amp;IF([1]!表1_66[[#This Row],[公司]]="","","，"&amp;[1]!表1_66[[#This Row],[姓名]]&amp;".jpg"),"照片")</f>
        <v>#REF!</v>
      </c>
      <c r="H155" s="232" t="s">
        <v>3091</v>
      </c>
      <c r="I155" s="214" t="s">
        <v>9</v>
      </c>
      <c r="J155" s="214" t="s">
        <v>8287</v>
      </c>
      <c r="K155" s="212">
        <v>1</v>
      </c>
      <c r="L155" s="212">
        <v>1</v>
      </c>
      <c r="M155" s="212">
        <v>1</v>
      </c>
      <c r="N155" s="213" t="s">
        <v>9511</v>
      </c>
      <c r="O155" s="214"/>
      <c r="P155" s="213"/>
      <c r="Q155" s="215"/>
      <c r="R155" s="215"/>
      <c r="S155"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55" s="220" t="s">
        <v>7289</v>
      </c>
      <c r="U155" s="215">
        <v>13391719321</v>
      </c>
      <c r="V155" s="213"/>
      <c r="W155" s="225"/>
      <c r="X155" s="226"/>
      <c r="Y155" s="226"/>
      <c r="Z155" s="244"/>
      <c r="AA155" s="214"/>
      <c r="AB155" s="214"/>
      <c r="AC155" s="214"/>
      <c r="AD155" s="220"/>
      <c r="AE155" s="226" t="s">
        <v>9512</v>
      </c>
      <c r="AF155" s="214" t="s">
        <v>9513</v>
      </c>
      <c r="AG155" s="349">
        <v>1</v>
      </c>
    </row>
    <row r="156" spans="1:33" s="219" customFormat="1" x14ac:dyDescent="0.3">
      <c r="A156" s="212" t="s">
        <v>857</v>
      </c>
      <c r="B156" s="277">
        <v>41326</v>
      </c>
      <c r="C156" s="217" t="e">
        <f>[1]!表1_66[[#This Row],[公司]]&amp;[1]!表1_66[[#This Row],[姓名]]</f>
        <v>#REF!</v>
      </c>
      <c r="D156" s="220" t="s">
        <v>9514</v>
      </c>
      <c r="E156" s="220" t="s">
        <v>2577</v>
      </c>
      <c r="F156" s="214" t="s">
        <v>2249</v>
      </c>
      <c r="G156" s="236" t="e">
        <f>HYPERLINK("\同业照片\"&amp;[1]!表1_66[[#This Row],[公司]]&amp;IF([1]!表1_66[[#This Row],[公司]]="","","，"&amp;[1]!表1_66[[#This Row],[姓名]]&amp;".jpg"),"照片")</f>
        <v>#REF!</v>
      </c>
      <c r="H156" s="232" t="s">
        <v>724</v>
      </c>
      <c r="I156" s="214" t="s">
        <v>36</v>
      </c>
      <c r="J156" s="214" t="s">
        <v>56</v>
      </c>
      <c r="K156" s="212">
        <v>1</v>
      </c>
      <c r="L156" s="212">
        <v>1</v>
      </c>
      <c r="M156" s="212"/>
      <c r="N156" s="213" t="s">
        <v>1357</v>
      </c>
      <c r="O156" s="214"/>
      <c r="P156" s="213" t="s">
        <v>8284</v>
      </c>
      <c r="Q156" s="215"/>
      <c r="R156" s="215"/>
      <c r="S156"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56" s="220" t="s">
        <v>9515</v>
      </c>
      <c r="U156" s="215">
        <v>13810226196</v>
      </c>
      <c r="V156" s="213" t="s">
        <v>9516</v>
      </c>
      <c r="W156" s="225" t="s">
        <v>9396</v>
      </c>
      <c r="X156" s="226"/>
      <c r="Y156" s="226"/>
      <c r="Z156" s="244"/>
      <c r="AA156" s="214"/>
      <c r="AB156" s="214"/>
      <c r="AC156" s="214"/>
      <c r="AD156" s="220"/>
      <c r="AE156" s="226"/>
      <c r="AF156" s="214" t="s">
        <v>9509</v>
      </c>
      <c r="AG156" s="349">
        <v>1</v>
      </c>
    </row>
    <row r="157" spans="1:33" s="219" customFormat="1" x14ac:dyDescent="0.3">
      <c r="A157" s="212" t="s">
        <v>857</v>
      </c>
      <c r="B157" s="277">
        <v>41327</v>
      </c>
      <c r="C157" s="217" t="e">
        <f>[1]!表1_66[[#This Row],[公司]]&amp;[1]!表1_66[[#This Row],[姓名]]</f>
        <v>#REF!</v>
      </c>
      <c r="D157" s="220" t="s">
        <v>9517</v>
      </c>
      <c r="E157" s="220" t="s">
        <v>3098</v>
      </c>
      <c r="F157" s="214" t="s">
        <v>2276</v>
      </c>
      <c r="G157" s="236" t="e">
        <f>HYPERLINK("\同业照片\"&amp;[1]!表1_66[[#This Row],[公司]]&amp;IF([1]!表1_66[[#This Row],[公司]]="","","，"&amp;[1]!表1_66[[#This Row],[姓名]]&amp;".jpg"),"照片")</f>
        <v>#REF!</v>
      </c>
      <c r="H157" s="232" t="s">
        <v>724</v>
      </c>
      <c r="I157" s="214" t="s">
        <v>36</v>
      </c>
      <c r="J157" s="214" t="s">
        <v>56</v>
      </c>
      <c r="K157" s="212">
        <v>1</v>
      </c>
      <c r="L157" s="212">
        <v>1</v>
      </c>
      <c r="M157" s="212"/>
      <c r="N157" s="213" t="s">
        <v>1357</v>
      </c>
      <c r="O157" s="214"/>
      <c r="P157" s="213" t="s">
        <v>2254</v>
      </c>
      <c r="Q157" s="215"/>
      <c r="R157" s="215"/>
      <c r="S157"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57" s="220" t="s">
        <v>9518</v>
      </c>
      <c r="U157" s="215">
        <v>13811359701</v>
      </c>
      <c r="V157" s="213" t="s">
        <v>3099</v>
      </c>
      <c r="W157" s="225"/>
      <c r="X157" s="226" t="s">
        <v>111</v>
      </c>
      <c r="Y157" s="226"/>
      <c r="Z157" s="244"/>
      <c r="AA157" s="214"/>
      <c r="AB157" s="214"/>
      <c r="AC157" s="214"/>
      <c r="AD157" s="220"/>
      <c r="AE157" s="226"/>
      <c r="AF157" s="214" t="s">
        <v>9509</v>
      </c>
      <c r="AG157" s="349">
        <v>1</v>
      </c>
    </row>
    <row r="158" spans="1:33" s="219" customFormat="1" x14ac:dyDescent="0.3">
      <c r="A158" s="212" t="s">
        <v>857</v>
      </c>
      <c r="B158" s="277">
        <v>41328</v>
      </c>
      <c r="C158" s="217" t="e">
        <f>[1]!表1_66[[#This Row],[公司]]&amp;[1]!表1_66[[#This Row],[姓名]]</f>
        <v>#REF!</v>
      </c>
      <c r="D158" s="220" t="s">
        <v>9519</v>
      </c>
      <c r="E158" s="220" t="s">
        <v>817</v>
      </c>
      <c r="F158" s="214" t="s">
        <v>2276</v>
      </c>
      <c r="G158" s="236" t="e">
        <f>HYPERLINK("\同业照片\"&amp;[1]!表1_66[[#This Row],[公司]]&amp;IF([1]!表1_66[[#This Row],[公司]]="","","，"&amp;[1]!表1_66[[#This Row],[姓名]]&amp;".jpg"),"照片")</f>
        <v>#REF!</v>
      </c>
      <c r="H158" s="232" t="s">
        <v>724</v>
      </c>
      <c r="I158" s="214" t="s">
        <v>36</v>
      </c>
      <c r="J158" s="214" t="s">
        <v>56</v>
      </c>
      <c r="K158" s="212">
        <v>1</v>
      </c>
      <c r="L158" s="212">
        <v>1</v>
      </c>
      <c r="M158" s="212"/>
      <c r="N158" s="213" t="s">
        <v>1357</v>
      </c>
      <c r="O158" s="214"/>
      <c r="P158" s="213" t="s">
        <v>2254</v>
      </c>
      <c r="Q158" s="215"/>
      <c r="R158" s="215"/>
      <c r="S15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58" s="220" t="s">
        <v>9520</v>
      </c>
      <c r="U158" s="215">
        <v>13810404628</v>
      </c>
      <c r="V158" s="213" t="s">
        <v>3100</v>
      </c>
      <c r="W158" s="225"/>
      <c r="X158" s="226" t="s">
        <v>2641</v>
      </c>
      <c r="Y158" s="226"/>
      <c r="Z158" s="244"/>
      <c r="AA158" s="214"/>
      <c r="AB158" s="214"/>
      <c r="AC158" s="214"/>
      <c r="AD158" s="220"/>
      <c r="AE158" s="226"/>
      <c r="AF158" s="214" t="s">
        <v>9509</v>
      </c>
      <c r="AG158" s="349">
        <v>1</v>
      </c>
    </row>
    <row r="159" spans="1:33" s="219" customFormat="1" x14ac:dyDescent="0.3">
      <c r="A159" s="212" t="s">
        <v>612</v>
      </c>
      <c r="B159" s="277">
        <v>41330</v>
      </c>
      <c r="C159" s="217" t="e">
        <f>[1]!表1_66[[#This Row],[公司]]&amp;[1]!表1_66[[#This Row],[姓名]]</f>
        <v>#REF!</v>
      </c>
      <c r="D159" s="220" t="s">
        <v>50</v>
      </c>
      <c r="E159" s="220" t="s">
        <v>735</v>
      </c>
      <c r="F159" s="214" t="s">
        <v>54</v>
      </c>
      <c r="G159" s="236" t="e">
        <f>HYPERLINK("\同业照片\"&amp;[1]!表1_66[[#This Row],[公司]]&amp;IF([1]!表1_66[[#This Row],[公司]]="","","，"&amp;[1]!表1_66[[#This Row],[姓名]]&amp;".jpg"),"照片")</f>
        <v>#REF!</v>
      </c>
      <c r="H159" s="232" t="s">
        <v>85</v>
      </c>
      <c r="I159" s="214" t="s">
        <v>36</v>
      </c>
      <c r="J159" s="214" t="s">
        <v>45</v>
      </c>
      <c r="K159" s="212">
        <v>1</v>
      </c>
      <c r="L159" s="212">
        <v>1</v>
      </c>
      <c r="M159" s="212">
        <v>1</v>
      </c>
      <c r="N159" s="213" t="s">
        <v>1425</v>
      </c>
      <c r="O159" s="214"/>
      <c r="P159" s="213"/>
      <c r="Q159" s="215" t="s">
        <v>9521</v>
      </c>
      <c r="R159" s="215" t="s">
        <v>392</v>
      </c>
      <c r="S15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59" s="220" t="s">
        <v>52</v>
      </c>
      <c r="U159" s="215">
        <v>15021222619</v>
      </c>
      <c r="V159" s="213" t="s">
        <v>9522</v>
      </c>
      <c r="W159" s="225" t="s">
        <v>351</v>
      </c>
      <c r="X159" s="226"/>
      <c r="Y159" s="226"/>
      <c r="Z159" s="244" t="s">
        <v>392</v>
      </c>
      <c r="AA159" s="214"/>
      <c r="AB159" s="214" t="s">
        <v>51</v>
      </c>
      <c r="AC159" s="214"/>
      <c r="AD159" s="220"/>
      <c r="AE159" s="226"/>
      <c r="AF159" s="214" t="s">
        <v>9402</v>
      </c>
      <c r="AG159" s="349">
        <v>1</v>
      </c>
    </row>
    <row r="160" spans="1:33" s="219" customFormat="1" x14ac:dyDescent="0.3">
      <c r="A160" s="212" t="s">
        <v>857</v>
      </c>
      <c r="B160" s="277">
        <v>41331</v>
      </c>
      <c r="C160" s="217" t="e">
        <f>[1]!表1_66[[#This Row],[公司]]&amp;[1]!表1_66[[#This Row],[姓名]]</f>
        <v>#REF!</v>
      </c>
      <c r="D160" s="220" t="s">
        <v>3105</v>
      </c>
      <c r="E160" s="220" t="s">
        <v>3105</v>
      </c>
      <c r="F160" s="214" t="s">
        <v>2249</v>
      </c>
      <c r="G160" s="236" t="e">
        <f>HYPERLINK("\同业照片\"&amp;[1]!表1_66[[#This Row],[公司]]&amp;IF([1]!表1_66[[#This Row],[公司]]="","","，"&amp;[1]!表1_66[[#This Row],[姓名]]&amp;".jpg"),"照片")</f>
        <v>#REF!</v>
      </c>
      <c r="H160" s="232" t="s">
        <v>3106</v>
      </c>
      <c r="I160" s="214" t="s">
        <v>9</v>
      </c>
      <c r="J160" s="214" t="s">
        <v>1</v>
      </c>
      <c r="K160" s="212">
        <v>1</v>
      </c>
      <c r="L160" s="212">
        <v>1</v>
      </c>
      <c r="M160" s="212">
        <v>1</v>
      </c>
      <c r="N160" s="213"/>
      <c r="O160" s="214"/>
      <c r="P160" s="213" t="s">
        <v>3914</v>
      </c>
      <c r="Q160" s="215"/>
      <c r="R160" s="215"/>
      <c r="S16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60" s="220" t="s">
        <v>9523</v>
      </c>
      <c r="U160" s="215">
        <v>18602123161</v>
      </c>
      <c r="V160" s="213" t="s">
        <v>9524</v>
      </c>
      <c r="W160" s="225" t="s">
        <v>9396</v>
      </c>
      <c r="X160" s="226"/>
      <c r="Y160" s="226"/>
      <c r="Z160" s="244"/>
      <c r="AA160" s="214"/>
      <c r="AB160" s="214"/>
      <c r="AC160" s="214"/>
      <c r="AD160" s="220"/>
      <c r="AE160" s="226"/>
      <c r="AF160" s="214" t="s">
        <v>9525</v>
      </c>
      <c r="AG160" s="349">
        <v>1</v>
      </c>
    </row>
    <row r="161" spans="1:33" s="219" customFormat="1" x14ac:dyDescent="0.3">
      <c r="A161" s="212" t="s">
        <v>612</v>
      </c>
      <c r="B161" s="277">
        <v>41332</v>
      </c>
      <c r="C161" s="217" t="e">
        <f>[1]!表1_66[[#This Row],[公司]]&amp;[1]!表1_66[[#This Row],[姓名]]</f>
        <v>#REF!</v>
      </c>
      <c r="D161" s="220" t="s">
        <v>932</v>
      </c>
      <c r="E161" s="220" t="s">
        <v>932</v>
      </c>
      <c r="F161" s="214" t="s">
        <v>2249</v>
      </c>
      <c r="G161" s="236" t="e">
        <f>HYPERLINK("\同业照片\"&amp;[1]!表1_66[[#This Row],[公司]]&amp;IF([1]!表1_66[[#This Row],[公司]]="","","，"&amp;[1]!表1_66[[#This Row],[姓名]]&amp;".jpg"),"照片")</f>
        <v>#REF!</v>
      </c>
      <c r="H161" s="232" t="s">
        <v>85</v>
      </c>
      <c r="I161" s="214" t="s">
        <v>36</v>
      </c>
      <c r="J161" s="214" t="s">
        <v>1</v>
      </c>
      <c r="K161" s="212">
        <v>1</v>
      </c>
      <c r="L161" s="212"/>
      <c r="M161" s="212">
        <v>1</v>
      </c>
      <c r="N161" s="213" t="s">
        <v>1310</v>
      </c>
      <c r="O161" s="214"/>
      <c r="P161" s="213"/>
      <c r="Q161" s="215"/>
      <c r="R161" s="215" t="s">
        <v>392</v>
      </c>
      <c r="S16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61" s="220" t="s">
        <v>2199</v>
      </c>
      <c r="U161" s="215">
        <v>13501781018</v>
      </c>
      <c r="V161" s="213" t="s">
        <v>2169</v>
      </c>
      <c r="W161" s="225" t="s">
        <v>351</v>
      </c>
      <c r="X161" s="226"/>
      <c r="Y161" s="226"/>
      <c r="Z161" s="244" t="s">
        <v>392</v>
      </c>
      <c r="AA161" s="214"/>
      <c r="AB161" s="214"/>
      <c r="AC161" s="214"/>
      <c r="AD161" s="220"/>
      <c r="AE161" s="226"/>
      <c r="AF161" s="214" t="s">
        <v>9402</v>
      </c>
      <c r="AG161" s="349">
        <v>1</v>
      </c>
    </row>
    <row r="162" spans="1:33" s="219" customFormat="1" x14ac:dyDescent="0.3">
      <c r="A162" s="212" t="s">
        <v>857</v>
      </c>
      <c r="B162" s="277">
        <v>41333</v>
      </c>
      <c r="C162" s="217" t="e">
        <f>[1]!表1_66[[#This Row],[公司]]&amp;[1]!表1_66[[#This Row],[姓名]]</f>
        <v>#REF!</v>
      </c>
      <c r="D162" s="220" t="s">
        <v>3772</v>
      </c>
      <c r="E162" s="220" t="s">
        <v>3774</v>
      </c>
      <c r="F162" s="214" t="s">
        <v>2249</v>
      </c>
      <c r="G162" s="236" t="e">
        <f>HYPERLINK("\同业照片\"&amp;[1]!表1_66[[#This Row],[公司]]&amp;IF([1]!表1_66[[#This Row],[公司]]="","","，"&amp;[1]!表1_66[[#This Row],[姓名]]&amp;".jpg"),"照片")</f>
        <v>#REF!</v>
      </c>
      <c r="H162" s="232" t="s">
        <v>7290</v>
      </c>
      <c r="I162" s="214" t="s">
        <v>339</v>
      </c>
      <c r="J162" s="214" t="s">
        <v>11</v>
      </c>
      <c r="K162" s="212">
        <v>1</v>
      </c>
      <c r="L162" s="212"/>
      <c r="M162" s="212">
        <v>1</v>
      </c>
      <c r="N162" s="213" t="s">
        <v>2479</v>
      </c>
      <c r="O162" s="214"/>
      <c r="P162" s="213"/>
      <c r="Q162" s="215"/>
      <c r="R162" s="215"/>
      <c r="S16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62" s="220" t="s">
        <v>9526</v>
      </c>
      <c r="U162" s="215">
        <v>13911110089</v>
      </c>
      <c r="V162" s="213" t="s">
        <v>7047</v>
      </c>
      <c r="W162" s="225"/>
      <c r="X162" s="226"/>
      <c r="Y162" s="226"/>
      <c r="Z162" s="244"/>
      <c r="AA162" s="214"/>
      <c r="AB162" s="214"/>
      <c r="AC162" s="214"/>
      <c r="AD162" s="220"/>
      <c r="AE162" s="226"/>
      <c r="AF162" s="214" t="s">
        <v>6956</v>
      </c>
      <c r="AG162" s="349">
        <v>1</v>
      </c>
    </row>
    <row r="163" spans="1:33" s="219" customFormat="1" x14ac:dyDescent="0.3">
      <c r="A163" s="212" t="s">
        <v>857</v>
      </c>
      <c r="B163" s="277">
        <v>41333</v>
      </c>
      <c r="C163" s="217" t="e">
        <f>[1]!表1_66[[#This Row],[公司]]&amp;[1]!表1_66[[#This Row],[姓名]]</f>
        <v>#REF!</v>
      </c>
      <c r="D163" s="220" t="s">
        <v>2588</v>
      </c>
      <c r="E163" s="220" t="s">
        <v>3941</v>
      </c>
      <c r="F163" s="214" t="s">
        <v>2249</v>
      </c>
      <c r="G163" s="236" t="e">
        <f>HYPERLINK("\同业照片\"&amp;[1]!表1_66[[#This Row],[公司]]&amp;IF([1]!表1_66[[#This Row],[公司]]="","","，"&amp;[1]!表1_66[[#This Row],[姓名]]&amp;".jpg"),"照片")</f>
        <v>#REF!</v>
      </c>
      <c r="H163" s="232" t="s">
        <v>102</v>
      </c>
      <c r="I163" s="214" t="s">
        <v>2</v>
      </c>
      <c r="J163" s="214" t="s">
        <v>3004</v>
      </c>
      <c r="K163" s="212">
        <v>1</v>
      </c>
      <c r="L163" s="212">
        <v>1</v>
      </c>
      <c r="M163" s="212">
        <v>1</v>
      </c>
      <c r="N163" s="213" t="s">
        <v>958</v>
      </c>
      <c r="O163" s="214"/>
      <c r="P163" s="213" t="s">
        <v>2525</v>
      </c>
      <c r="Q163" s="215"/>
      <c r="R163" s="215" t="s">
        <v>392</v>
      </c>
      <c r="S163"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63" s="220" t="s">
        <v>9527</v>
      </c>
      <c r="U163" s="215">
        <v>18681567652</v>
      </c>
      <c r="V163" s="213" t="s">
        <v>9528</v>
      </c>
      <c r="W163" s="225" t="s">
        <v>9529</v>
      </c>
      <c r="X163" s="226"/>
      <c r="Y163" s="226"/>
      <c r="Z163" s="244" t="s">
        <v>392</v>
      </c>
      <c r="AA163" s="214"/>
      <c r="AB163" s="214"/>
      <c r="AC163" s="214"/>
      <c r="AD163" s="220"/>
      <c r="AE163" s="226"/>
      <c r="AF163" s="214" t="s">
        <v>2728</v>
      </c>
      <c r="AG163" s="349">
        <v>1</v>
      </c>
    </row>
    <row r="164" spans="1:33" s="219" customFormat="1" x14ac:dyDescent="0.3">
      <c r="A164" s="212" t="s">
        <v>857</v>
      </c>
      <c r="B164" s="277">
        <v>41333</v>
      </c>
      <c r="C164" s="217" t="e">
        <f>[1]!表1_66[[#This Row],[公司]]&amp;[1]!表1_66[[#This Row],[姓名]]</f>
        <v>#REF!</v>
      </c>
      <c r="D164" s="220" t="s">
        <v>3773</v>
      </c>
      <c r="E164" s="220" t="s">
        <v>9530</v>
      </c>
      <c r="F164" s="214" t="s">
        <v>2249</v>
      </c>
      <c r="G164" s="236" t="e">
        <f>HYPERLINK("\同业照片\"&amp;[1]!表1_66[[#This Row],[公司]]&amp;IF([1]!表1_66[[#This Row],[公司]]="","","，"&amp;[1]!表1_66[[#This Row],[姓名]]&amp;".jpg"),"照片")</f>
        <v>#REF!</v>
      </c>
      <c r="H164" s="232" t="s">
        <v>7290</v>
      </c>
      <c r="I164" s="214" t="s">
        <v>339</v>
      </c>
      <c r="J164" s="214" t="s">
        <v>11</v>
      </c>
      <c r="K164" s="212">
        <v>1</v>
      </c>
      <c r="L164" s="212"/>
      <c r="M164" s="212">
        <v>1</v>
      </c>
      <c r="N164" s="213" t="s">
        <v>2479</v>
      </c>
      <c r="O164" s="214"/>
      <c r="P164" s="213"/>
      <c r="Q164" s="215"/>
      <c r="R164" s="215"/>
      <c r="S16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64" s="220" t="s">
        <v>9531</v>
      </c>
      <c r="U164" s="215">
        <v>18910180715</v>
      </c>
      <c r="V164" s="213" t="s">
        <v>7050</v>
      </c>
      <c r="W164" s="225"/>
      <c r="X164" s="226"/>
      <c r="Y164" s="226"/>
      <c r="Z164" s="244"/>
      <c r="AA164" s="214"/>
      <c r="AB164" s="214"/>
      <c r="AC164" s="214"/>
      <c r="AD164" s="220"/>
      <c r="AE164" s="226"/>
      <c r="AF164" s="214" t="s">
        <v>6956</v>
      </c>
      <c r="AG164" s="349">
        <v>1</v>
      </c>
    </row>
    <row r="165" spans="1:33" s="219" customFormat="1" x14ac:dyDescent="0.3">
      <c r="A165" s="212" t="s">
        <v>857</v>
      </c>
      <c r="B165" s="277">
        <v>41333</v>
      </c>
      <c r="C165" s="217" t="e">
        <f>[1]!表1_66[[#This Row],[公司]]&amp;[1]!表1_66[[#This Row],[姓名]]</f>
        <v>#REF!</v>
      </c>
      <c r="D165" s="220" t="s">
        <v>9532</v>
      </c>
      <c r="E165" s="220" t="s">
        <v>9533</v>
      </c>
      <c r="F165" s="214" t="s">
        <v>2249</v>
      </c>
      <c r="G165" s="236" t="e">
        <f>HYPERLINK("\同业照片\"&amp;[1]!表1_66[[#This Row],[公司]]&amp;IF([1]!表1_66[[#This Row],[公司]]="","","，"&amp;[1]!表1_66[[#This Row],[姓名]]&amp;".jpg"),"照片")</f>
        <v>#REF!</v>
      </c>
      <c r="H165" s="232" t="s">
        <v>7290</v>
      </c>
      <c r="I165" s="214" t="s">
        <v>339</v>
      </c>
      <c r="J165" s="214" t="s">
        <v>11</v>
      </c>
      <c r="K165" s="212">
        <v>1</v>
      </c>
      <c r="L165" s="212">
        <v>1</v>
      </c>
      <c r="M165" s="212">
        <v>1</v>
      </c>
      <c r="N165" s="213" t="s">
        <v>2479</v>
      </c>
      <c r="O165" s="214"/>
      <c r="P165" s="213" t="s">
        <v>2254</v>
      </c>
      <c r="Q165" s="215"/>
      <c r="R165" s="215"/>
      <c r="S165"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65" s="220" t="s">
        <v>9534</v>
      </c>
      <c r="U165" s="215">
        <v>18600646928</v>
      </c>
      <c r="V165" s="213" t="s">
        <v>3770</v>
      </c>
      <c r="W165" s="225"/>
      <c r="X165" s="226"/>
      <c r="Y165" s="226"/>
      <c r="Z165" s="244"/>
      <c r="AA165" s="214"/>
      <c r="AB165" s="214"/>
      <c r="AC165" s="214"/>
      <c r="AD165" s="220"/>
      <c r="AE165" s="226"/>
      <c r="AF165" s="214" t="s">
        <v>6956</v>
      </c>
      <c r="AG165" s="349">
        <v>1</v>
      </c>
    </row>
    <row r="166" spans="1:33" s="219" customFormat="1" x14ac:dyDescent="0.3">
      <c r="A166" s="212" t="s">
        <v>857</v>
      </c>
      <c r="B166" s="277">
        <v>41333</v>
      </c>
      <c r="C166" s="217" t="e">
        <f>[1]!表1_66[[#This Row],[公司]]&amp;[1]!表1_66[[#This Row],[姓名]]</f>
        <v>#REF!</v>
      </c>
      <c r="D166" s="220" t="s">
        <v>3149</v>
      </c>
      <c r="E166" s="220" t="s">
        <v>3149</v>
      </c>
      <c r="F166" s="214" t="s">
        <v>2276</v>
      </c>
      <c r="G166" s="236" t="e">
        <f>HYPERLINK("\同业照片\"&amp;[1]!表1_66[[#This Row],[公司]]&amp;IF([1]!表1_66[[#This Row],[公司]]="","","，"&amp;[1]!表1_66[[#This Row],[姓名]]&amp;".jpg"),"照片")</f>
        <v>#REF!</v>
      </c>
      <c r="H166" s="232" t="s">
        <v>3145</v>
      </c>
      <c r="I166" s="214" t="s">
        <v>339</v>
      </c>
      <c r="J166" s="214" t="s">
        <v>11</v>
      </c>
      <c r="K166" s="212">
        <v>1</v>
      </c>
      <c r="L166" s="212">
        <v>1</v>
      </c>
      <c r="M166" s="212">
        <v>1</v>
      </c>
      <c r="N166" s="213" t="s">
        <v>2247</v>
      </c>
      <c r="O166" s="214" t="s">
        <v>2514</v>
      </c>
      <c r="P166" s="213" t="s">
        <v>2525</v>
      </c>
      <c r="Q166" s="215" t="s">
        <v>8702</v>
      </c>
      <c r="R166" s="215"/>
      <c r="S166"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66" s="220" t="s">
        <v>9535</v>
      </c>
      <c r="U166" s="215">
        <v>13661219091</v>
      </c>
      <c r="V166" s="213" t="s">
        <v>9536</v>
      </c>
      <c r="W166" s="225"/>
      <c r="X166" s="226"/>
      <c r="Y166" s="226"/>
      <c r="Z166" s="244"/>
      <c r="AA166" s="214"/>
      <c r="AB166" s="214" t="s">
        <v>3196</v>
      </c>
      <c r="AC166" s="214"/>
      <c r="AD166" s="220"/>
      <c r="AE166" s="226"/>
      <c r="AF166" s="214" t="s">
        <v>3197</v>
      </c>
      <c r="AG166" s="349">
        <v>1</v>
      </c>
    </row>
    <row r="167" spans="1:33" s="219" customFormat="1" x14ac:dyDescent="0.3">
      <c r="A167" s="212" t="s">
        <v>612</v>
      </c>
      <c r="B167" s="277">
        <v>41333</v>
      </c>
      <c r="C167" s="217" t="e">
        <f>[1]!表1_66[[#This Row],[公司]]&amp;[1]!表1_66[[#This Row],[姓名]]</f>
        <v>#REF!</v>
      </c>
      <c r="D167" s="220" t="s">
        <v>243</v>
      </c>
      <c r="E167" s="220" t="s">
        <v>9537</v>
      </c>
      <c r="F167" s="214" t="s">
        <v>2249</v>
      </c>
      <c r="G167" s="236" t="e">
        <f>HYPERLINK("\同业照片\"&amp;[1]!表1_66[[#This Row],[公司]]&amp;IF([1]!表1_66[[#This Row],[公司]]="","","，"&amp;[1]!表1_66[[#This Row],[姓名]]&amp;".jpg"),"照片")</f>
        <v>#REF!</v>
      </c>
      <c r="H167" s="232" t="s">
        <v>9538</v>
      </c>
      <c r="I167" s="214" t="s">
        <v>36</v>
      </c>
      <c r="J167" s="214" t="s">
        <v>56</v>
      </c>
      <c r="K167" s="212">
        <v>1</v>
      </c>
      <c r="L167" s="212">
        <v>1</v>
      </c>
      <c r="M167" s="212">
        <v>1</v>
      </c>
      <c r="N167" s="213" t="s">
        <v>958</v>
      </c>
      <c r="O167" s="214"/>
      <c r="P167" s="213" t="s">
        <v>1361</v>
      </c>
      <c r="Q167" s="215" t="s">
        <v>944</v>
      </c>
      <c r="R167" s="215" t="s">
        <v>392</v>
      </c>
      <c r="S167"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67" s="220" t="s">
        <v>1434</v>
      </c>
      <c r="U167" s="215">
        <v>18611173402</v>
      </c>
      <c r="V167" s="213" t="s">
        <v>1435</v>
      </c>
      <c r="W167" s="225" t="s">
        <v>351</v>
      </c>
      <c r="X167" s="226"/>
      <c r="Y167" s="226"/>
      <c r="Z167" s="244" t="s">
        <v>392</v>
      </c>
      <c r="AA167" s="214"/>
      <c r="AB167" s="214"/>
      <c r="AC167" s="214" t="s">
        <v>392</v>
      </c>
      <c r="AD167" s="220">
        <v>13381379698</v>
      </c>
      <c r="AE167" s="226"/>
      <c r="AF167" s="214" t="s">
        <v>2179</v>
      </c>
      <c r="AG167" s="349">
        <v>1</v>
      </c>
    </row>
    <row r="168" spans="1:33" s="219" customFormat="1" x14ac:dyDescent="0.3">
      <c r="A168" s="212" t="s">
        <v>857</v>
      </c>
      <c r="B168" s="277">
        <v>41333</v>
      </c>
      <c r="C168" s="217" t="e">
        <f>[1]!表1_66[[#This Row],[公司]]&amp;[1]!表1_66[[#This Row],[姓名]]</f>
        <v>#REF!</v>
      </c>
      <c r="D168" s="220" t="s">
        <v>3198</v>
      </c>
      <c r="E168" s="220" t="s">
        <v>3199</v>
      </c>
      <c r="F168" s="214" t="s">
        <v>2249</v>
      </c>
      <c r="G168" s="236" t="e">
        <f>HYPERLINK("\同业照片\"&amp;[1]!表1_66[[#This Row],[公司]]&amp;IF([1]!表1_66[[#This Row],[公司]]="","","，"&amp;[1]!表1_66[[#This Row],[姓名]]&amp;".jpg"),"照片")</f>
        <v>#REF!</v>
      </c>
      <c r="H168" s="232" t="s">
        <v>3145</v>
      </c>
      <c r="I168" s="214" t="s">
        <v>339</v>
      </c>
      <c r="J168" s="214" t="s">
        <v>11</v>
      </c>
      <c r="K168" s="212">
        <v>1</v>
      </c>
      <c r="L168" s="212">
        <v>1</v>
      </c>
      <c r="M168" s="212">
        <v>1</v>
      </c>
      <c r="N168" s="213" t="s">
        <v>2479</v>
      </c>
      <c r="O168" s="214"/>
      <c r="P168" s="213"/>
      <c r="Q168" s="215" t="s">
        <v>2</v>
      </c>
      <c r="R168" s="215"/>
      <c r="S16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68" s="220" t="s">
        <v>9539</v>
      </c>
      <c r="U168" s="215">
        <v>13683525055</v>
      </c>
      <c r="V168" s="213" t="s">
        <v>3909</v>
      </c>
      <c r="W168" s="225"/>
      <c r="X168" s="226"/>
      <c r="Y168" s="226"/>
      <c r="Z168" s="244"/>
      <c r="AA168" s="214"/>
      <c r="AB168" s="214"/>
      <c r="AC168" s="214"/>
      <c r="AD168" s="220"/>
      <c r="AE168" s="226"/>
      <c r="AF168" s="214" t="s">
        <v>3197</v>
      </c>
      <c r="AG168" s="349">
        <v>1</v>
      </c>
    </row>
    <row r="169" spans="1:33" s="219" customFormat="1" x14ac:dyDescent="0.3">
      <c r="A169" s="212" t="s">
        <v>857</v>
      </c>
      <c r="B169" s="277">
        <v>41334</v>
      </c>
      <c r="C169" s="217" t="e">
        <f>[1]!表1_66[[#This Row],[公司]]&amp;[1]!表1_66[[#This Row],[姓名]]</f>
        <v>#REF!</v>
      </c>
      <c r="D169" s="220" t="s">
        <v>1590</v>
      </c>
      <c r="E169" s="220" t="s">
        <v>61</v>
      </c>
      <c r="F169" s="214" t="s">
        <v>54</v>
      </c>
      <c r="G169" s="236" t="e">
        <f>HYPERLINK("\同业照片\"&amp;[1]!表1_66[[#This Row],[公司]]&amp;IF([1]!表1_66[[#This Row],[公司]]="","","，"&amp;[1]!表1_66[[#This Row],[姓名]]&amp;".jpg"),"照片")</f>
        <v>#REF!</v>
      </c>
      <c r="H169" s="232"/>
      <c r="I169" s="214"/>
      <c r="J169" s="214" t="s">
        <v>3667</v>
      </c>
      <c r="K169" s="212"/>
      <c r="L169" s="212"/>
      <c r="M169" s="212"/>
      <c r="N169" s="213"/>
      <c r="O169" s="214"/>
      <c r="P169" s="213"/>
      <c r="Q169" s="215"/>
      <c r="R169" s="215" t="s">
        <v>392</v>
      </c>
      <c r="S16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69" s="220"/>
      <c r="U169" s="215">
        <v>13811170735</v>
      </c>
      <c r="V169" s="213"/>
      <c r="W169" s="225" t="s">
        <v>351</v>
      </c>
      <c r="X169" s="226" t="s">
        <v>347</v>
      </c>
      <c r="Y169" s="226"/>
      <c r="Z169" s="244" t="s">
        <v>392</v>
      </c>
      <c r="AA169" s="214"/>
      <c r="AB169" s="214"/>
      <c r="AC169" s="214"/>
      <c r="AD169" s="220" t="s">
        <v>1591</v>
      </c>
      <c r="AE169" s="226"/>
      <c r="AF169" s="214"/>
      <c r="AG169" s="349">
        <v>1</v>
      </c>
    </row>
    <row r="170" spans="1:33" s="219" customFormat="1" x14ac:dyDescent="0.3">
      <c r="A170" s="212" t="s">
        <v>1177</v>
      </c>
      <c r="B170" s="277">
        <v>41334</v>
      </c>
      <c r="C170" s="217" t="e">
        <f>[1]!表1_66[[#This Row],[公司]]&amp;[1]!表1_66[[#This Row],[姓名]]</f>
        <v>#REF!</v>
      </c>
      <c r="D170" s="220" t="s">
        <v>3166</v>
      </c>
      <c r="E170" s="220" t="s">
        <v>3167</v>
      </c>
      <c r="F170" s="214" t="s">
        <v>2249</v>
      </c>
      <c r="G170" s="236" t="e">
        <f>HYPERLINK("\同业照片\"&amp;[1]!表1_66[[#This Row],[公司]]&amp;IF([1]!表1_66[[#This Row],[公司]]="","","，"&amp;[1]!表1_66[[#This Row],[姓名]]&amp;".jpg"),"照片")</f>
        <v>#REF!</v>
      </c>
      <c r="H170" s="232" t="s">
        <v>3169</v>
      </c>
      <c r="I170" s="214" t="s">
        <v>583</v>
      </c>
      <c r="J170" s="214" t="s">
        <v>3170</v>
      </c>
      <c r="K170" s="212">
        <v>1</v>
      </c>
      <c r="L170" s="212">
        <v>1</v>
      </c>
      <c r="M170" s="212">
        <v>1</v>
      </c>
      <c r="N170" s="213" t="s">
        <v>8693</v>
      </c>
      <c r="O170" s="214" t="s">
        <v>1407</v>
      </c>
      <c r="P170" s="213" t="s">
        <v>3742</v>
      </c>
      <c r="Q170" s="215"/>
      <c r="R170" s="215"/>
      <c r="S17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70" s="220" t="s">
        <v>9540</v>
      </c>
      <c r="U170" s="215">
        <v>18936880655</v>
      </c>
      <c r="V170" s="213" t="s">
        <v>9541</v>
      </c>
      <c r="W170" s="225"/>
      <c r="X170" s="226"/>
      <c r="Y170" s="226"/>
      <c r="Z170" s="244"/>
      <c r="AA170" s="214"/>
      <c r="AB170" s="214"/>
      <c r="AC170" s="214"/>
      <c r="AD170" s="220"/>
      <c r="AE170" s="226"/>
      <c r="AF170" s="214" t="s">
        <v>9542</v>
      </c>
      <c r="AG170" s="349">
        <v>1</v>
      </c>
    </row>
    <row r="171" spans="1:33" s="219" customFormat="1" x14ac:dyDescent="0.3">
      <c r="A171" s="212" t="s">
        <v>1177</v>
      </c>
      <c r="B171" s="277">
        <v>41334</v>
      </c>
      <c r="C171" s="217" t="e">
        <f>[1]!表1_66[[#This Row],[公司]]&amp;[1]!表1_66[[#This Row],[姓名]]</f>
        <v>#REF!</v>
      </c>
      <c r="D171" s="220" t="s">
        <v>3165</v>
      </c>
      <c r="E171" s="220" t="s">
        <v>3168</v>
      </c>
      <c r="F171" s="214" t="s">
        <v>2249</v>
      </c>
      <c r="G171" s="236" t="e">
        <f>HYPERLINK("\同业照片\"&amp;[1]!表1_66[[#This Row],[公司]]&amp;IF([1]!表1_66[[#This Row],[公司]]="","","，"&amp;[1]!表1_66[[#This Row],[姓名]]&amp;".jpg"),"照片")</f>
        <v>#REF!</v>
      </c>
      <c r="H171" s="232" t="s">
        <v>3169</v>
      </c>
      <c r="I171" s="214" t="s">
        <v>583</v>
      </c>
      <c r="J171" s="214" t="s">
        <v>3170</v>
      </c>
      <c r="K171" s="212">
        <v>1</v>
      </c>
      <c r="L171" s="212">
        <v>1</v>
      </c>
      <c r="M171" s="212">
        <v>1</v>
      </c>
      <c r="N171" s="213" t="s">
        <v>8693</v>
      </c>
      <c r="O171" s="214" t="s">
        <v>1407</v>
      </c>
      <c r="P171" s="213" t="s">
        <v>2537</v>
      </c>
      <c r="Q171" s="215"/>
      <c r="R171" s="215" t="s">
        <v>392</v>
      </c>
      <c r="S17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71" s="220" t="s">
        <v>3172</v>
      </c>
      <c r="U171" s="215">
        <v>18936880890</v>
      </c>
      <c r="V171" s="213" t="s">
        <v>9543</v>
      </c>
      <c r="W171" s="225"/>
      <c r="X171" s="226"/>
      <c r="Y171" s="226"/>
      <c r="Z171" s="244" t="s">
        <v>392</v>
      </c>
      <c r="AA171" s="214"/>
      <c r="AB171" s="214"/>
      <c r="AC171" s="214"/>
      <c r="AD171" s="220"/>
      <c r="AE171" s="226"/>
      <c r="AF171" s="214" t="s">
        <v>9542</v>
      </c>
      <c r="AG171" s="349">
        <v>1</v>
      </c>
    </row>
    <row r="172" spans="1:33" s="219" customFormat="1" x14ac:dyDescent="0.3">
      <c r="A172" s="212" t="s">
        <v>612</v>
      </c>
      <c r="B172" s="277">
        <v>41334</v>
      </c>
      <c r="C172" s="217" t="e">
        <f>[1]!表1_66[[#This Row],[公司]]&amp;[1]!表1_66[[#This Row],[姓名]]</f>
        <v>#REF!</v>
      </c>
      <c r="D172" s="220" t="s">
        <v>1190</v>
      </c>
      <c r="E172" s="220" t="s">
        <v>2293</v>
      </c>
      <c r="F172" s="214" t="s">
        <v>2249</v>
      </c>
      <c r="G172" s="236" t="e">
        <f>HYPERLINK("\同业照片\"&amp;[1]!表1_66[[#This Row],[公司]]&amp;IF([1]!表1_66[[#This Row],[公司]]="","","，"&amp;[1]!表1_66[[#This Row],[姓名]]&amp;".jpg"),"照片")</f>
        <v>#REF!</v>
      </c>
      <c r="H172" s="232" t="s">
        <v>102</v>
      </c>
      <c r="I172" s="214" t="s">
        <v>36</v>
      </c>
      <c r="J172" s="214" t="s">
        <v>11</v>
      </c>
      <c r="K172" s="212">
        <v>1</v>
      </c>
      <c r="L172" s="212">
        <v>1</v>
      </c>
      <c r="M172" s="212">
        <v>1</v>
      </c>
      <c r="N172" s="213" t="s">
        <v>1311</v>
      </c>
      <c r="O172" s="214"/>
      <c r="P172" s="213" t="s">
        <v>3151</v>
      </c>
      <c r="Q172" s="215"/>
      <c r="R172" s="215" t="s">
        <v>392</v>
      </c>
      <c r="S17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72" s="220" t="s">
        <v>3153</v>
      </c>
      <c r="U172" s="215">
        <v>18610683135</v>
      </c>
      <c r="V172" s="213" t="s">
        <v>3152</v>
      </c>
      <c r="W172" s="225" t="s">
        <v>351</v>
      </c>
      <c r="X172" s="226" t="s">
        <v>27</v>
      </c>
      <c r="Y172" s="226"/>
      <c r="Z172" s="244" t="s">
        <v>392</v>
      </c>
      <c r="AA172" s="214"/>
      <c r="AB172" s="214"/>
      <c r="AC172" s="214"/>
      <c r="AD172" s="220">
        <v>13910416304</v>
      </c>
      <c r="AE172" s="226"/>
      <c r="AF172" s="214" t="s">
        <v>3150</v>
      </c>
      <c r="AG172" s="349">
        <v>1</v>
      </c>
    </row>
    <row r="173" spans="1:33" s="219" customFormat="1" x14ac:dyDescent="0.3">
      <c r="A173" s="212" t="s">
        <v>1177</v>
      </c>
      <c r="B173" s="277">
        <v>41334</v>
      </c>
      <c r="C173" s="217" t="e">
        <f>[1]!表1_66[[#This Row],[公司]]&amp;[1]!表1_66[[#This Row],[姓名]]</f>
        <v>#REF!</v>
      </c>
      <c r="D173" s="220" t="s">
        <v>3164</v>
      </c>
      <c r="E173" s="220" t="s">
        <v>9544</v>
      </c>
      <c r="F173" s="214" t="s">
        <v>2249</v>
      </c>
      <c r="G173" s="236" t="e">
        <f>HYPERLINK("\同业照片\"&amp;[1]!表1_66[[#This Row],[公司]]&amp;IF([1]!表1_66[[#This Row],[公司]]="","","，"&amp;[1]!表1_66[[#This Row],[姓名]]&amp;".jpg"),"照片")</f>
        <v>#REF!</v>
      </c>
      <c r="H173" s="232" t="s">
        <v>3169</v>
      </c>
      <c r="I173" s="214" t="s">
        <v>583</v>
      </c>
      <c r="J173" s="214" t="s">
        <v>3170</v>
      </c>
      <c r="K173" s="212">
        <v>1</v>
      </c>
      <c r="L173" s="212">
        <v>1</v>
      </c>
      <c r="M173" s="212">
        <v>1</v>
      </c>
      <c r="N173" s="213" t="s">
        <v>8693</v>
      </c>
      <c r="O173" s="214" t="s">
        <v>1407</v>
      </c>
      <c r="P173" s="213" t="s">
        <v>3171</v>
      </c>
      <c r="Q173" s="215"/>
      <c r="R173" s="215" t="s">
        <v>392</v>
      </c>
      <c r="S173"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73" s="220" t="s">
        <v>9545</v>
      </c>
      <c r="U173" s="215">
        <v>18900662080</v>
      </c>
      <c r="V173" s="213" t="s">
        <v>3173</v>
      </c>
      <c r="W173" s="225"/>
      <c r="X173" s="226"/>
      <c r="Y173" s="226"/>
      <c r="Z173" s="244" t="s">
        <v>392</v>
      </c>
      <c r="AA173" s="214"/>
      <c r="AB173" s="214"/>
      <c r="AC173" s="214"/>
      <c r="AD173" s="220"/>
      <c r="AE173" s="226"/>
      <c r="AF173" s="214" t="s">
        <v>9542</v>
      </c>
      <c r="AG173" s="349">
        <v>1</v>
      </c>
    </row>
    <row r="174" spans="1:33" s="219" customFormat="1" x14ac:dyDescent="0.3">
      <c r="A174" s="212" t="s">
        <v>612</v>
      </c>
      <c r="B174" s="277">
        <v>41334</v>
      </c>
      <c r="C174" s="217" t="e">
        <f>[1]!表1_66[[#This Row],[公司]]&amp;[1]!表1_66[[#This Row],[姓名]]</f>
        <v>#REF!</v>
      </c>
      <c r="D174" s="220" t="s">
        <v>1728</v>
      </c>
      <c r="E174" s="220" t="s">
        <v>2245</v>
      </c>
      <c r="F174" s="214" t="s">
        <v>933</v>
      </c>
      <c r="G174" s="236" t="e">
        <f>HYPERLINK("\同业照片\"&amp;[1]!表1_66[[#This Row],[公司]]&amp;IF([1]!表1_66[[#This Row],[公司]]="","","，"&amp;[1]!表1_66[[#This Row],[姓名]]&amp;".jpg"),"照片")</f>
        <v>#REF!</v>
      </c>
      <c r="H174" s="232" t="s">
        <v>65</v>
      </c>
      <c r="I174" s="214" t="s">
        <v>36</v>
      </c>
      <c r="J174" s="214" t="s">
        <v>1</v>
      </c>
      <c r="K174" s="212">
        <v>1</v>
      </c>
      <c r="L174" s="212">
        <v>1</v>
      </c>
      <c r="M174" s="212">
        <v>1</v>
      </c>
      <c r="N174" s="213" t="s">
        <v>958</v>
      </c>
      <c r="O174" s="214"/>
      <c r="P174" s="213" t="s">
        <v>38</v>
      </c>
      <c r="Q174" s="215" t="s">
        <v>2534</v>
      </c>
      <c r="R174" s="215">
        <v>13.6150357455</v>
      </c>
      <c r="S17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74" s="220" t="s">
        <v>9546</v>
      </c>
      <c r="U174" s="215">
        <v>18621693799</v>
      </c>
      <c r="V174" s="213" t="s">
        <v>1729</v>
      </c>
      <c r="W174" s="225" t="s">
        <v>351</v>
      </c>
      <c r="X174" s="226" t="s">
        <v>283</v>
      </c>
      <c r="Y174" s="226"/>
      <c r="Z174" s="244" t="s">
        <v>3022</v>
      </c>
      <c r="AA174" s="214"/>
      <c r="AB174" s="214"/>
      <c r="AC174" s="214"/>
      <c r="AD174" s="220"/>
      <c r="AE174" s="226"/>
      <c r="AF174" s="214" t="s">
        <v>1269</v>
      </c>
      <c r="AG174" s="349">
        <v>1</v>
      </c>
    </row>
    <row r="175" spans="1:33" s="219" customFormat="1" x14ac:dyDescent="0.3">
      <c r="A175" s="212" t="s">
        <v>1177</v>
      </c>
      <c r="B175" s="277">
        <v>41334</v>
      </c>
      <c r="C175" s="217" t="e">
        <f>[1]!表1_66[[#This Row],[公司]]&amp;[1]!表1_66[[#This Row],[姓名]]</f>
        <v>#REF!</v>
      </c>
      <c r="D175" s="220" t="s">
        <v>3162</v>
      </c>
      <c r="E175" s="220" t="s">
        <v>2545</v>
      </c>
      <c r="F175" s="214" t="s">
        <v>2249</v>
      </c>
      <c r="G175" s="236" t="e">
        <f>HYPERLINK("\同业照片\"&amp;[1]!表1_66[[#This Row],[公司]]&amp;IF([1]!表1_66[[#This Row],[公司]]="","","，"&amp;[1]!表1_66[[#This Row],[姓名]]&amp;".jpg"),"照片")</f>
        <v>#REF!</v>
      </c>
      <c r="H175" s="232" t="s">
        <v>109</v>
      </c>
      <c r="I175" s="214" t="s">
        <v>2</v>
      </c>
      <c r="J175" s="214" t="s">
        <v>1</v>
      </c>
      <c r="K175" s="212">
        <v>1</v>
      </c>
      <c r="L175" s="212">
        <v>1</v>
      </c>
      <c r="M175" s="212">
        <v>1</v>
      </c>
      <c r="N175" s="213" t="s">
        <v>958</v>
      </c>
      <c r="O175" s="214"/>
      <c r="P175" s="213" t="s">
        <v>3163</v>
      </c>
      <c r="Q175" s="215"/>
      <c r="R175" s="215" t="s">
        <v>392</v>
      </c>
      <c r="S175"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75" s="220" t="s">
        <v>9547</v>
      </c>
      <c r="U175" s="215">
        <v>18602195265</v>
      </c>
      <c r="V175" s="213" t="s">
        <v>9548</v>
      </c>
      <c r="W175" s="225"/>
      <c r="X175" s="226"/>
      <c r="Y175" s="226"/>
      <c r="Z175" s="244" t="s">
        <v>392</v>
      </c>
      <c r="AA175" s="214"/>
      <c r="AB175" s="214"/>
      <c r="AC175" s="214"/>
      <c r="AD175" s="220"/>
      <c r="AE175" s="226"/>
      <c r="AF175" s="214" t="s">
        <v>9542</v>
      </c>
      <c r="AG175" s="349">
        <v>1</v>
      </c>
    </row>
    <row r="176" spans="1:33" s="219" customFormat="1" x14ac:dyDescent="0.3">
      <c r="A176" s="212" t="s">
        <v>891</v>
      </c>
      <c r="B176" s="277">
        <v>41336</v>
      </c>
      <c r="C176" s="217" t="e">
        <f>[1]!表1_66[[#This Row],[公司]]&amp;[1]!表1_66[[#This Row],[姓名]]</f>
        <v>#REF!</v>
      </c>
      <c r="D176" s="220" t="s">
        <v>3176</v>
      </c>
      <c r="E176" s="220" t="s">
        <v>3177</v>
      </c>
      <c r="F176" s="214" t="s">
        <v>2249</v>
      </c>
      <c r="G176" s="236" t="e">
        <f>HYPERLINK("\同业照片\"&amp;[1]!表1_66[[#This Row],[公司]]&amp;IF([1]!表1_66[[#This Row],[公司]]="","","，"&amp;[1]!表1_66[[#This Row],[姓名]]&amp;".jpg"),"照片")</f>
        <v>#REF!</v>
      </c>
      <c r="H176" s="232" t="s">
        <v>957</v>
      </c>
      <c r="I176" s="214" t="s">
        <v>12</v>
      </c>
      <c r="J176" s="214" t="s">
        <v>3174</v>
      </c>
      <c r="K176" s="212">
        <v>1</v>
      </c>
      <c r="L176" s="212">
        <v>1</v>
      </c>
      <c r="M176" s="212">
        <v>1</v>
      </c>
      <c r="N176" s="213" t="s">
        <v>1173</v>
      </c>
      <c r="O176" s="214"/>
      <c r="P176" s="213" t="s">
        <v>2902</v>
      </c>
      <c r="Q176" s="215"/>
      <c r="R176" s="215"/>
      <c r="S176"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76" s="220" t="s">
        <v>3178</v>
      </c>
      <c r="U176" s="215">
        <v>15911183565</v>
      </c>
      <c r="V176" s="213" t="s">
        <v>9549</v>
      </c>
      <c r="W176" s="225"/>
      <c r="X176" s="226"/>
      <c r="Y176" s="226"/>
      <c r="Z176" s="244"/>
      <c r="AA176" s="214"/>
      <c r="AB176" s="214"/>
      <c r="AC176" s="214"/>
      <c r="AD176" s="220"/>
      <c r="AE176" s="226"/>
      <c r="AF176" s="214" t="s">
        <v>3179</v>
      </c>
      <c r="AG176" s="349">
        <v>1</v>
      </c>
    </row>
    <row r="177" spans="1:33" s="219" customFormat="1" x14ac:dyDescent="0.3">
      <c r="A177" s="212" t="s">
        <v>891</v>
      </c>
      <c r="B177" s="277">
        <v>41336</v>
      </c>
      <c r="C177" s="217" t="e">
        <f>[1]!表1_66[[#This Row],[公司]]&amp;[1]!表1_66[[#This Row],[姓名]]</f>
        <v>#REF!</v>
      </c>
      <c r="D177" s="220" t="s">
        <v>9550</v>
      </c>
      <c r="E177" s="220" t="s">
        <v>9551</v>
      </c>
      <c r="F177" s="214" t="s">
        <v>2249</v>
      </c>
      <c r="G177" s="236" t="e">
        <f>HYPERLINK("\同业照片\"&amp;[1]!表1_66[[#This Row],[公司]]&amp;IF([1]!表1_66[[#This Row],[公司]]="","","，"&amp;[1]!表1_66[[#This Row],[姓名]]&amp;".jpg"),"照片")</f>
        <v>#REF!</v>
      </c>
      <c r="H177" s="232" t="s">
        <v>957</v>
      </c>
      <c r="I177" s="214" t="s">
        <v>12</v>
      </c>
      <c r="J177" s="214" t="s">
        <v>3174</v>
      </c>
      <c r="K177" s="212">
        <v>1</v>
      </c>
      <c r="L177" s="212">
        <v>1</v>
      </c>
      <c r="M177" s="212">
        <v>1</v>
      </c>
      <c r="N177" s="213" t="s">
        <v>1173</v>
      </c>
      <c r="O177" s="214"/>
      <c r="P177" s="213" t="s">
        <v>2902</v>
      </c>
      <c r="Q177" s="215"/>
      <c r="R177" s="215"/>
      <c r="S177"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77" s="220"/>
      <c r="U177" s="215">
        <v>15219494202</v>
      </c>
      <c r="V177" s="213" t="s">
        <v>3175</v>
      </c>
      <c r="W177" s="225"/>
      <c r="X177" s="226"/>
      <c r="Y177" s="226"/>
      <c r="Z177" s="244"/>
      <c r="AA177" s="214"/>
      <c r="AB177" s="214"/>
      <c r="AC177" s="214"/>
      <c r="AD177" s="220"/>
      <c r="AE177" s="226"/>
      <c r="AF177" s="214" t="s">
        <v>3179</v>
      </c>
      <c r="AG177" s="349">
        <v>1</v>
      </c>
    </row>
    <row r="178" spans="1:33" s="219" customFormat="1" x14ac:dyDescent="0.3">
      <c r="A178" s="212" t="s">
        <v>891</v>
      </c>
      <c r="B178" s="277">
        <v>41338</v>
      </c>
      <c r="C178" s="217" t="e">
        <f>[1]!表1_66[[#This Row],[公司]]&amp;[1]!表1_66[[#This Row],[姓名]]</f>
        <v>#REF!</v>
      </c>
      <c r="D178" s="220" t="s">
        <v>3192</v>
      </c>
      <c r="E178" s="220" t="s">
        <v>2324</v>
      </c>
      <c r="F178" s="214" t="s">
        <v>2249</v>
      </c>
      <c r="G178" s="236" t="e">
        <f>HYPERLINK("\同业照片\"&amp;[1]!表1_66[[#This Row],[公司]]&amp;IF([1]!表1_66[[#This Row],[公司]]="","","，"&amp;[1]!表1_66[[#This Row],[姓名]]&amp;".jpg"),"照片")</f>
        <v>#REF!</v>
      </c>
      <c r="H178" s="232" t="s">
        <v>3184</v>
      </c>
      <c r="I178" s="214" t="s">
        <v>583</v>
      </c>
      <c r="J178" s="214" t="s">
        <v>3174</v>
      </c>
      <c r="K178" s="212">
        <v>1</v>
      </c>
      <c r="L178" s="212"/>
      <c r="M178" s="212">
        <v>1</v>
      </c>
      <c r="N178" s="213" t="s">
        <v>1359</v>
      </c>
      <c r="O178" s="214"/>
      <c r="P178" s="213" t="s">
        <v>2556</v>
      </c>
      <c r="Q178" s="215"/>
      <c r="R178" s="215"/>
      <c r="S17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78" s="220" t="s">
        <v>9552</v>
      </c>
      <c r="U178" s="215">
        <v>13711102561</v>
      </c>
      <c r="V178" s="213" t="s">
        <v>3193</v>
      </c>
      <c r="W178" s="225"/>
      <c r="X178" s="226"/>
      <c r="Y178" s="226"/>
      <c r="Z178" s="244"/>
      <c r="AA178" s="214"/>
      <c r="AB178" s="214"/>
      <c r="AC178" s="214"/>
      <c r="AD178" s="220"/>
      <c r="AE178" s="226"/>
      <c r="AF178" s="214" t="s">
        <v>3195</v>
      </c>
      <c r="AG178" s="349">
        <v>1</v>
      </c>
    </row>
    <row r="179" spans="1:33" s="219" customFormat="1" x14ac:dyDescent="0.3">
      <c r="A179" s="212" t="s">
        <v>891</v>
      </c>
      <c r="B179" s="277">
        <v>41338</v>
      </c>
      <c r="C179" s="217" t="e">
        <f>[1]!表1_66[[#This Row],[公司]]&amp;[1]!表1_66[[#This Row],[姓名]]</f>
        <v>#REF!</v>
      </c>
      <c r="D179" s="220" t="s">
        <v>3188</v>
      </c>
      <c r="E179" s="220" t="s">
        <v>2248</v>
      </c>
      <c r="F179" s="214" t="s">
        <v>2249</v>
      </c>
      <c r="G179" s="236" t="e">
        <f>HYPERLINK("\同业照片\"&amp;[1]!表1_66[[#This Row],[公司]]&amp;IF([1]!表1_66[[#This Row],[公司]]="","","，"&amp;[1]!表1_66[[#This Row],[姓名]]&amp;".jpg"),"照片")</f>
        <v>#REF!</v>
      </c>
      <c r="H179" s="232" t="s">
        <v>3184</v>
      </c>
      <c r="I179" s="214" t="s">
        <v>583</v>
      </c>
      <c r="J179" s="214" t="s">
        <v>3174</v>
      </c>
      <c r="K179" s="212">
        <v>1</v>
      </c>
      <c r="L179" s="212"/>
      <c r="M179" s="212">
        <v>1</v>
      </c>
      <c r="N179" s="213" t="s">
        <v>1359</v>
      </c>
      <c r="O179" s="214"/>
      <c r="P179" s="213" t="s">
        <v>1171</v>
      </c>
      <c r="Q179" s="215"/>
      <c r="R179" s="215"/>
      <c r="S17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79" s="220" t="s">
        <v>9553</v>
      </c>
      <c r="U179" s="215">
        <v>13763339709</v>
      </c>
      <c r="V179" s="213" t="s">
        <v>9554</v>
      </c>
      <c r="W179" s="225"/>
      <c r="X179" s="226"/>
      <c r="Y179" s="226"/>
      <c r="Z179" s="244"/>
      <c r="AA179" s="214"/>
      <c r="AB179" s="214"/>
      <c r="AC179" s="214"/>
      <c r="AD179" s="220"/>
      <c r="AE179" s="226"/>
      <c r="AF179" s="214" t="s">
        <v>3195</v>
      </c>
      <c r="AG179" s="349">
        <v>1</v>
      </c>
    </row>
    <row r="180" spans="1:33" s="219" customFormat="1" x14ac:dyDescent="0.3">
      <c r="A180" s="212" t="s">
        <v>612</v>
      </c>
      <c r="B180" s="277">
        <v>41338</v>
      </c>
      <c r="C180" s="217" t="e">
        <f>[1]!表1_66[[#This Row],[公司]]&amp;[1]!表1_66[[#This Row],[姓名]]</f>
        <v>#REF!</v>
      </c>
      <c r="D180" s="220" t="s">
        <v>3827</v>
      </c>
      <c r="E180" s="220" t="s">
        <v>2250</v>
      </c>
      <c r="F180" s="214" t="s">
        <v>54</v>
      </c>
      <c r="G180" s="236" t="e">
        <f>HYPERLINK("\同业照片\"&amp;[1]!表1_66[[#This Row],[公司]]&amp;IF([1]!表1_66[[#This Row],[公司]]="","","，"&amp;[1]!表1_66[[#This Row],[姓名]]&amp;".jpg"),"照片")</f>
        <v>#REF!</v>
      </c>
      <c r="H180" s="232" t="s">
        <v>55</v>
      </c>
      <c r="I180" s="214" t="s">
        <v>36</v>
      </c>
      <c r="J180" s="214" t="s">
        <v>56</v>
      </c>
      <c r="K180" s="212">
        <v>1</v>
      </c>
      <c r="L180" s="212">
        <v>1</v>
      </c>
      <c r="M180" s="212">
        <v>1</v>
      </c>
      <c r="N180" s="213" t="s">
        <v>958</v>
      </c>
      <c r="O180" s="214"/>
      <c r="P180" s="213" t="s">
        <v>2254</v>
      </c>
      <c r="Q180" s="215"/>
      <c r="R180" s="215"/>
      <c r="S18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80" s="220" t="s">
        <v>3180</v>
      </c>
      <c r="U180" s="215">
        <v>18611745157</v>
      </c>
      <c r="V180" s="213" t="s">
        <v>7291</v>
      </c>
      <c r="W180" s="225"/>
      <c r="X180" s="226"/>
      <c r="Y180" s="226"/>
      <c r="Z180" s="244"/>
      <c r="AA180" s="214"/>
      <c r="AB180" s="214"/>
      <c r="AC180" s="214"/>
      <c r="AD180" s="220"/>
      <c r="AE180" s="226" t="s">
        <v>3181</v>
      </c>
      <c r="AF180" s="214" t="s">
        <v>667</v>
      </c>
      <c r="AG180" s="349">
        <v>1</v>
      </c>
    </row>
    <row r="181" spans="1:33" s="219" customFormat="1" x14ac:dyDescent="0.3">
      <c r="A181" s="212" t="s">
        <v>857</v>
      </c>
      <c r="B181" s="277">
        <v>41338</v>
      </c>
      <c r="C181" s="217" t="e">
        <f>[1]!表1_66[[#This Row],[公司]]&amp;[1]!表1_66[[#This Row],[姓名]]</f>
        <v>#REF!</v>
      </c>
      <c r="D181" s="220" t="s">
        <v>9555</v>
      </c>
      <c r="E181" s="220" t="s">
        <v>1666</v>
      </c>
      <c r="F181" s="214" t="s">
        <v>2276</v>
      </c>
      <c r="G181" s="236" t="e">
        <f>HYPERLINK("\同业照片\"&amp;[1]!表1_66[[#This Row],[公司]]&amp;IF([1]!表1_66[[#This Row],[公司]]="","","，"&amp;[1]!表1_66[[#This Row],[姓名]]&amp;".jpg"),"照片")</f>
        <v>#REF!</v>
      </c>
      <c r="H181" s="232" t="s">
        <v>63</v>
      </c>
      <c r="I181" s="214" t="s">
        <v>36</v>
      </c>
      <c r="J181" s="214" t="s">
        <v>56</v>
      </c>
      <c r="K181" s="212">
        <v>1</v>
      </c>
      <c r="L181" s="212"/>
      <c r="M181" s="212">
        <v>1</v>
      </c>
      <c r="N181" s="213" t="s">
        <v>1186</v>
      </c>
      <c r="O181" s="214"/>
      <c r="P181" s="213"/>
      <c r="Q181" s="215"/>
      <c r="R181" s="215"/>
      <c r="S18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81" s="220" t="s">
        <v>9556</v>
      </c>
      <c r="U181" s="215">
        <v>18601034096</v>
      </c>
      <c r="V181" s="213" t="s">
        <v>9557</v>
      </c>
      <c r="W181" s="225"/>
      <c r="X181" s="226"/>
      <c r="Y181" s="226"/>
      <c r="Z181" s="244"/>
      <c r="AA181" s="214"/>
      <c r="AB181" s="214"/>
      <c r="AC181" s="214"/>
      <c r="AD181" s="220"/>
      <c r="AE181" s="226"/>
      <c r="AF181" s="214" t="s">
        <v>3182</v>
      </c>
      <c r="AG181" s="349">
        <v>1</v>
      </c>
    </row>
    <row r="182" spans="1:33" s="219" customFormat="1" x14ac:dyDescent="0.3">
      <c r="A182" s="212" t="s">
        <v>612</v>
      </c>
      <c r="B182" s="277">
        <v>41340</v>
      </c>
      <c r="C182" s="217" t="e">
        <f>[1]!表1_66[[#This Row],[公司]]&amp;[1]!表1_66[[#This Row],[姓名]]</f>
        <v>#REF!</v>
      </c>
      <c r="D182" s="220" t="s">
        <v>9558</v>
      </c>
      <c r="E182" s="220" t="s">
        <v>2324</v>
      </c>
      <c r="F182" s="214" t="s">
        <v>54</v>
      </c>
      <c r="G182" s="236" t="e">
        <f>HYPERLINK("\同业照片\"&amp;[1]!表1_66[[#This Row],[公司]]&amp;IF([1]!表1_66[[#This Row],[公司]]="","","，"&amp;[1]!表1_66[[#This Row],[姓名]]&amp;".jpg"),"照片")</f>
        <v>#REF!</v>
      </c>
      <c r="H182" s="232" t="s">
        <v>1707</v>
      </c>
      <c r="I182" s="214" t="s">
        <v>339</v>
      </c>
      <c r="J182" s="214" t="s">
        <v>56</v>
      </c>
      <c r="K182" s="212">
        <v>1</v>
      </c>
      <c r="L182" s="212">
        <v>1</v>
      </c>
      <c r="M182" s="212">
        <v>1</v>
      </c>
      <c r="N182" s="213" t="s">
        <v>1427</v>
      </c>
      <c r="O182" s="214"/>
      <c r="P182" s="213" t="s">
        <v>297</v>
      </c>
      <c r="Q182" s="215" t="s">
        <v>2590</v>
      </c>
      <c r="R182" s="215" t="s">
        <v>392</v>
      </c>
      <c r="S18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82" s="220" t="s">
        <v>1708</v>
      </c>
      <c r="U182" s="215">
        <v>13901389041</v>
      </c>
      <c r="V182" s="213" t="s">
        <v>1709</v>
      </c>
      <c r="W182" s="225" t="s">
        <v>351</v>
      </c>
      <c r="X182" s="226"/>
      <c r="Y182" s="226"/>
      <c r="Z182" s="244" t="s">
        <v>392</v>
      </c>
      <c r="AA182" s="214"/>
      <c r="AB182" s="214"/>
      <c r="AC182" s="214" t="s">
        <v>392</v>
      </c>
      <c r="AD182" s="220" t="s">
        <v>392</v>
      </c>
      <c r="AE182" s="226"/>
      <c r="AF182" s="214" t="s">
        <v>2177</v>
      </c>
      <c r="AG182" s="349">
        <v>1</v>
      </c>
    </row>
    <row r="183" spans="1:33" s="219" customFormat="1" x14ac:dyDescent="0.3">
      <c r="A183" s="212" t="s">
        <v>612</v>
      </c>
      <c r="B183" s="277">
        <v>41340</v>
      </c>
      <c r="C183" s="217" t="e">
        <f>[1]!表1_66[[#This Row],[公司]]&amp;[1]!表1_66[[#This Row],[姓名]]</f>
        <v>#REF!</v>
      </c>
      <c r="D183" s="220" t="s">
        <v>1710</v>
      </c>
      <c r="E183" s="220" t="s">
        <v>3708</v>
      </c>
      <c r="F183" s="214" t="s">
        <v>933</v>
      </c>
      <c r="G183" s="236" t="e">
        <f>HYPERLINK("\同业照片\"&amp;[1]!表1_66[[#This Row],[公司]]&amp;IF([1]!表1_66[[#This Row],[公司]]="","","，"&amp;[1]!表1_66[[#This Row],[姓名]]&amp;".jpg"),"照片")</f>
        <v>#REF!</v>
      </c>
      <c r="H183" s="232" t="s">
        <v>1707</v>
      </c>
      <c r="I183" s="214" t="s">
        <v>339</v>
      </c>
      <c r="J183" s="214" t="s">
        <v>56</v>
      </c>
      <c r="K183" s="212">
        <v>1</v>
      </c>
      <c r="L183" s="212"/>
      <c r="M183" s="212">
        <v>1</v>
      </c>
      <c r="N183" s="213" t="s">
        <v>1427</v>
      </c>
      <c r="O183" s="214"/>
      <c r="P183" s="213" t="s">
        <v>9375</v>
      </c>
      <c r="Q183" s="215"/>
      <c r="R183" s="215" t="s">
        <v>392</v>
      </c>
      <c r="S183"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83" s="220" t="s">
        <v>1711</v>
      </c>
      <c r="U183" s="215">
        <v>18610275721</v>
      </c>
      <c r="V183" s="213" t="s">
        <v>9559</v>
      </c>
      <c r="W183" s="225" t="s">
        <v>351</v>
      </c>
      <c r="X183" s="226"/>
      <c r="Y183" s="226"/>
      <c r="Z183" s="244" t="s">
        <v>392</v>
      </c>
      <c r="AA183" s="214"/>
      <c r="AB183" s="214"/>
      <c r="AC183" s="214" t="s">
        <v>392</v>
      </c>
      <c r="AD183" s="220" t="s">
        <v>392</v>
      </c>
      <c r="AE183" s="226"/>
      <c r="AF183" s="214" t="s">
        <v>2177</v>
      </c>
      <c r="AG183" s="349">
        <v>1</v>
      </c>
    </row>
    <row r="184" spans="1:33" s="219" customFormat="1" x14ac:dyDescent="0.3">
      <c r="A184" s="212" t="s">
        <v>857</v>
      </c>
      <c r="B184" s="277">
        <v>41340</v>
      </c>
      <c r="C184" s="217" t="e">
        <f>[1]!表1_66[[#This Row],[公司]]&amp;[1]!表1_66[[#This Row],[姓名]]</f>
        <v>#REF!</v>
      </c>
      <c r="D184" s="220" t="s">
        <v>3206</v>
      </c>
      <c r="E184" s="220" t="s">
        <v>3207</v>
      </c>
      <c r="F184" s="214" t="s">
        <v>2276</v>
      </c>
      <c r="G184" s="236" t="e">
        <f>HYPERLINK("\同业照片\"&amp;[1]!表1_66[[#This Row],[公司]]&amp;IF([1]!表1_66[[#This Row],[公司]]="","","，"&amp;[1]!表1_66[[#This Row],[姓名]]&amp;".jpg"),"照片")</f>
        <v>#REF!</v>
      </c>
      <c r="H184" s="232" t="s">
        <v>918</v>
      </c>
      <c r="I184" s="214" t="s">
        <v>36</v>
      </c>
      <c r="J184" s="214" t="s">
        <v>56</v>
      </c>
      <c r="K184" s="212">
        <v>1</v>
      </c>
      <c r="L184" s="212"/>
      <c r="M184" s="212">
        <v>1</v>
      </c>
      <c r="N184" s="213" t="s">
        <v>1436</v>
      </c>
      <c r="O184" s="214"/>
      <c r="P184" s="213" t="s">
        <v>2271</v>
      </c>
      <c r="Q184" s="215"/>
      <c r="R184" s="215"/>
      <c r="S18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84" s="220" t="s">
        <v>3208</v>
      </c>
      <c r="U184" s="215">
        <v>18612215636</v>
      </c>
      <c r="V184" s="213" t="s">
        <v>3209</v>
      </c>
      <c r="W184" s="225"/>
      <c r="X184" s="226"/>
      <c r="Y184" s="226"/>
      <c r="Z184" s="244"/>
      <c r="AA184" s="214"/>
      <c r="AB184" s="214"/>
      <c r="AC184" s="214"/>
      <c r="AD184" s="220"/>
      <c r="AE184" s="226"/>
      <c r="AF184" s="214" t="s">
        <v>2725</v>
      </c>
      <c r="AG184" s="349">
        <v>1</v>
      </c>
    </row>
    <row r="185" spans="1:33" s="219" customFormat="1" x14ac:dyDescent="0.3">
      <c r="A185" s="212" t="s">
        <v>857</v>
      </c>
      <c r="B185" s="277">
        <v>41340</v>
      </c>
      <c r="C185" s="217" t="e">
        <f>[1]!表1_66[[#This Row],[公司]]&amp;[1]!表1_66[[#This Row],[姓名]]</f>
        <v>#REF!</v>
      </c>
      <c r="D185" s="220" t="s">
        <v>3211</v>
      </c>
      <c r="E185" s="220" t="s">
        <v>3212</v>
      </c>
      <c r="F185" s="214"/>
      <c r="G185" s="236" t="e">
        <f>HYPERLINK("\同业照片\"&amp;[1]!表1_66[[#This Row],[公司]]&amp;IF([1]!表1_66[[#This Row],[公司]]="","","，"&amp;[1]!表1_66[[#This Row],[姓名]]&amp;".jpg"),"照片")</f>
        <v>#REF!</v>
      </c>
      <c r="H185" s="232" t="s">
        <v>71</v>
      </c>
      <c r="I185" s="214" t="s">
        <v>36</v>
      </c>
      <c r="J185" s="214" t="s">
        <v>56</v>
      </c>
      <c r="K185" s="212">
        <v>1</v>
      </c>
      <c r="L185" s="212"/>
      <c r="M185" s="212">
        <v>1</v>
      </c>
      <c r="N185" s="213" t="s">
        <v>1436</v>
      </c>
      <c r="O185" s="214"/>
      <c r="P185" s="213" t="s">
        <v>2271</v>
      </c>
      <c r="Q185" s="215"/>
      <c r="R185" s="215"/>
      <c r="S185"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85" s="220" t="s">
        <v>9560</v>
      </c>
      <c r="U185" s="215">
        <v>18611756408</v>
      </c>
      <c r="V185" s="213" t="s">
        <v>3213</v>
      </c>
      <c r="W185" s="225"/>
      <c r="X185" s="226"/>
      <c r="Y185" s="226"/>
      <c r="Z185" s="244"/>
      <c r="AA185" s="214"/>
      <c r="AB185" s="214"/>
      <c r="AC185" s="214"/>
      <c r="AD185" s="220"/>
      <c r="AE185" s="226"/>
      <c r="AF185" s="214" t="s">
        <v>2727</v>
      </c>
      <c r="AG185" s="349">
        <v>1</v>
      </c>
    </row>
    <row r="186" spans="1:33" s="219" customFormat="1" x14ac:dyDescent="0.3">
      <c r="A186" s="212" t="s">
        <v>612</v>
      </c>
      <c r="B186" s="277">
        <v>41340</v>
      </c>
      <c r="C186" s="217" t="e">
        <f>[1]!表1_66[[#This Row],[公司]]&amp;[1]!表1_66[[#This Row],[姓名]]</f>
        <v>#REF!</v>
      </c>
      <c r="D186" s="220" t="s">
        <v>3827</v>
      </c>
      <c r="E186" s="220" t="s">
        <v>3827</v>
      </c>
      <c r="F186" s="214" t="s">
        <v>2249</v>
      </c>
      <c r="G186" s="236" t="e">
        <f>HYPERLINK("\同业照片\"&amp;[1]!表1_66[[#This Row],[公司]]&amp;IF([1]!表1_66[[#This Row],[公司]]="","","，"&amp;[1]!表1_66[[#This Row],[姓名]]&amp;".jpg"),"照片")</f>
        <v>#REF!</v>
      </c>
      <c r="H186" s="232" t="s">
        <v>1707</v>
      </c>
      <c r="I186" s="214" t="s">
        <v>339</v>
      </c>
      <c r="J186" s="214" t="s">
        <v>56</v>
      </c>
      <c r="K186" s="212">
        <v>1</v>
      </c>
      <c r="L186" s="212">
        <v>1</v>
      </c>
      <c r="M186" s="212">
        <v>1</v>
      </c>
      <c r="N186" s="213" t="s">
        <v>1436</v>
      </c>
      <c r="O186" s="214"/>
      <c r="P186" s="213" t="s">
        <v>1432</v>
      </c>
      <c r="Q186" s="215" t="s">
        <v>9561</v>
      </c>
      <c r="R186" s="215"/>
      <c r="S186"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86" s="220" t="s">
        <v>9562</v>
      </c>
      <c r="U186" s="215">
        <v>18611226330</v>
      </c>
      <c r="V186" s="213" t="s">
        <v>3214</v>
      </c>
      <c r="W186" s="225"/>
      <c r="X186" s="226" t="s">
        <v>3225</v>
      </c>
      <c r="Y186" s="226"/>
      <c r="Z186" s="244"/>
      <c r="AA186" s="214"/>
      <c r="AB186" s="214"/>
      <c r="AC186" s="214"/>
      <c r="AD186" s="220"/>
      <c r="AE186" s="226"/>
      <c r="AF186" s="214" t="s">
        <v>2177</v>
      </c>
      <c r="AG186" s="349">
        <v>1</v>
      </c>
    </row>
    <row r="187" spans="1:33" s="219" customFormat="1" x14ac:dyDescent="0.3">
      <c r="A187" s="212" t="s">
        <v>857</v>
      </c>
      <c r="B187" s="277">
        <v>41340</v>
      </c>
      <c r="C187" s="217" t="e">
        <f>[1]!表1_66[[#This Row],[公司]]&amp;[1]!表1_66[[#This Row],[姓名]]</f>
        <v>#REF!</v>
      </c>
      <c r="D187" s="220" t="s">
        <v>3203</v>
      </c>
      <c r="E187" s="220" t="s">
        <v>9563</v>
      </c>
      <c r="F187" s="214" t="s">
        <v>2276</v>
      </c>
      <c r="G187" s="236" t="e">
        <f>HYPERLINK("\同业照片\"&amp;[1]!表1_66[[#This Row],[公司]]&amp;IF([1]!表1_66[[#This Row],[公司]]="","","，"&amp;[1]!表1_66[[#This Row],[姓名]]&amp;".jpg"),"照片")</f>
        <v>#REF!</v>
      </c>
      <c r="H187" s="232" t="s">
        <v>69</v>
      </c>
      <c r="I187" s="214" t="s">
        <v>36</v>
      </c>
      <c r="J187" s="214" t="s">
        <v>56</v>
      </c>
      <c r="K187" s="212">
        <v>1</v>
      </c>
      <c r="L187" s="212"/>
      <c r="M187" s="212">
        <v>1</v>
      </c>
      <c r="N187" s="213" t="s">
        <v>1436</v>
      </c>
      <c r="O187" s="214"/>
      <c r="P187" s="213" t="s">
        <v>2271</v>
      </c>
      <c r="Q187" s="215"/>
      <c r="R187" s="215"/>
      <c r="S187"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87" s="220" t="s">
        <v>9564</v>
      </c>
      <c r="U187" s="215">
        <v>13810927277</v>
      </c>
      <c r="V187" s="213"/>
      <c r="W187" s="225"/>
      <c r="X187" s="226"/>
      <c r="Y187" s="226"/>
      <c r="Z187" s="244"/>
      <c r="AA187" s="214"/>
      <c r="AB187" s="214"/>
      <c r="AC187" s="214"/>
      <c r="AD187" s="220"/>
      <c r="AE187" s="226"/>
      <c r="AF187" s="214" t="s">
        <v>2213</v>
      </c>
      <c r="AG187" s="349">
        <v>1</v>
      </c>
    </row>
    <row r="188" spans="1:33" s="219" customFormat="1" x14ac:dyDescent="0.3">
      <c r="A188" s="212" t="s">
        <v>612</v>
      </c>
      <c r="B188" s="277">
        <v>41340</v>
      </c>
      <c r="C188" s="217" t="e">
        <f>[1]!表1_66[[#This Row],[公司]]&amp;[1]!表1_66[[#This Row],[姓名]]</f>
        <v>#REF!</v>
      </c>
      <c r="D188" s="220" t="s">
        <v>1734</v>
      </c>
      <c r="E188" s="220" t="s">
        <v>1735</v>
      </c>
      <c r="F188" s="214"/>
      <c r="G188" s="236" t="e">
        <f>HYPERLINK("\同业照片\"&amp;[1]!表1_66[[#This Row],[公司]]&amp;IF([1]!表1_66[[#This Row],[公司]]="","","，"&amp;[1]!表1_66[[#This Row],[姓名]]&amp;".jpg"),"照片")</f>
        <v>#REF!</v>
      </c>
      <c r="H188" s="232" t="s">
        <v>69</v>
      </c>
      <c r="I188" s="214" t="s">
        <v>36</v>
      </c>
      <c r="J188" s="214" t="s">
        <v>56</v>
      </c>
      <c r="K188" s="212">
        <v>1</v>
      </c>
      <c r="L188" s="212"/>
      <c r="M188" s="212">
        <v>1</v>
      </c>
      <c r="N188" s="213" t="s">
        <v>2466</v>
      </c>
      <c r="O188" s="214"/>
      <c r="P188" s="213" t="s">
        <v>2535</v>
      </c>
      <c r="Q188" s="215"/>
      <c r="R188" s="215" t="s">
        <v>392</v>
      </c>
      <c r="S18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88" s="220" t="s">
        <v>1736</v>
      </c>
      <c r="U188" s="215">
        <v>15810015833</v>
      </c>
      <c r="V188" s="213"/>
      <c r="W188" s="225" t="s">
        <v>351</v>
      </c>
      <c r="X188" s="226"/>
      <c r="Y188" s="226"/>
      <c r="Z188" s="244" t="s">
        <v>392</v>
      </c>
      <c r="AA188" s="214"/>
      <c r="AB188" s="214"/>
      <c r="AC188" s="214" t="s">
        <v>392</v>
      </c>
      <c r="AD188" s="220"/>
      <c r="AE188" s="226"/>
      <c r="AF188" s="214" t="s">
        <v>2213</v>
      </c>
      <c r="AG188" s="349">
        <v>1</v>
      </c>
    </row>
    <row r="189" spans="1:33" s="219" customFormat="1" x14ac:dyDescent="0.3">
      <c r="A189" s="212" t="s">
        <v>857</v>
      </c>
      <c r="B189" s="277">
        <v>41340</v>
      </c>
      <c r="C189" s="217" t="e">
        <f>[1]!表1_66[[#This Row],[公司]]&amp;[1]!表1_66[[#This Row],[姓名]]</f>
        <v>#REF!</v>
      </c>
      <c r="D189" s="220" t="s">
        <v>3220</v>
      </c>
      <c r="E189" s="220" t="s">
        <v>3221</v>
      </c>
      <c r="F189" s="214" t="s">
        <v>2249</v>
      </c>
      <c r="G189" s="236" t="e">
        <f>HYPERLINK("\同业照片\"&amp;[1]!表1_66[[#This Row],[公司]]&amp;IF([1]!表1_66[[#This Row],[公司]]="","","，"&amp;[1]!表1_66[[#This Row],[姓名]]&amp;".jpg"),"照片")</f>
        <v>#REF!</v>
      </c>
      <c r="H189" s="232" t="s">
        <v>343</v>
      </c>
      <c r="I189" s="214" t="s">
        <v>711</v>
      </c>
      <c r="J189" s="214" t="s">
        <v>56</v>
      </c>
      <c r="K189" s="212">
        <v>1</v>
      </c>
      <c r="L189" s="212">
        <v>1</v>
      </c>
      <c r="M189" s="212">
        <v>1</v>
      </c>
      <c r="N189" s="213" t="s">
        <v>1358</v>
      </c>
      <c r="O189" s="214"/>
      <c r="P189" s="213" t="s">
        <v>2254</v>
      </c>
      <c r="Q189" s="215"/>
      <c r="R189" s="215"/>
      <c r="S18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89" s="220" t="s">
        <v>3222</v>
      </c>
      <c r="U189" s="215">
        <v>13552197281</v>
      </c>
      <c r="V189" s="213" t="s">
        <v>9565</v>
      </c>
      <c r="W189" s="225"/>
      <c r="X189" s="226" t="s">
        <v>2993</v>
      </c>
      <c r="Y189" s="226"/>
      <c r="Z189" s="244"/>
      <c r="AA189" s="214"/>
      <c r="AB189" s="214"/>
      <c r="AC189" s="214"/>
      <c r="AD189" s="220"/>
      <c r="AE189" s="226" t="s">
        <v>3224</v>
      </c>
      <c r="AF189" s="214" t="s">
        <v>3223</v>
      </c>
      <c r="AG189" s="349">
        <v>1</v>
      </c>
    </row>
    <row r="190" spans="1:33" s="219" customFormat="1" x14ac:dyDescent="0.3">
      <c r="A190" s="212" t="s">
        <v>612</v>
      </c>
      <c r="B190" s="277">
        <v>41341</v>
      </c>
      <c r="C190" s="217" t="e">
        <f>[1]!表1_66[[#This Row],[公司]]&amp;[1]!表1_66[[#This Row],[姓名]]</f>
        <v>#REF!</v>
      </c>
      <c r="D190" s="220" t="s">
        <v>1373</v>
      </c>
      <c r="E190" s="220" t="s">
        <v>694</v>
      </c>
      <c r="F190" s="214" t="s">
        <v>54</v>
      </c>
      <c r="G190" s="236" t="e">
        <f>HYPERLINK("\同业照片\"&amp;[1]!表1_66[[#This Row],[公司]]&amp;IF([1]!表1_66[[#This Row],[公司]]="","","，"&amp;[1]!表1_66[[#This Row],[姓名]]&amp;".jpg"),"照片")</f>
        <v>#REF!</v>
      </c>
      <c r="H190" s="232" t="s">
        <v>55</v>
      </c>
      <c r="I190" s="214" t="s">
        <v>36</v>
      </c>
      <c r="J190" s="214" t="s">
        <v>56</v>
      </c>
      <c r="K190" s="212">
        <v>1</v>
      </c>
      <c r="L190" s="212"/>
      <c r="M190" s="212">
        <v>1</v>
      </c>
      <c r="N190" s="213" t="s">
        <v>384</v>
      </c>
      <c r="O190" s="214"/>
      <c r="P190" s="213" t="s">
        <v>1361</v>
      </c>
      <c r="Q190" s="215" t="s">
        <v>2533</v>
      </c>
      <c r="R190" s="215">
        <v>110.47523918020001</v>
      </c>
      <c r="S19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90" s="220" t="s">
        <v>1367</v>
      </c>
      <c r="U190" s="215">
        <v>13910964383</v>
      </c>
      <c r="V190" s="213" t="s">
        <v>9566</v>
      </c>
      <c r="W190" s="225" t="s">
        <v>351</v>
      </c>
      <c r="X190" s="226" t="s">
        <v>1670</v>
      </c>
      <c r="Y190" s="226"/>
      <c r="Z190" s="244" t="s">
        <v>3019</v>
      </c>
      <c r="AA190" s="214"/>
      <c r="AB190" s="214"/>
      <c r="AC190" s="214"/>
      <c r="AD190" s="220"/>
      <c r="AE190" s="226"/>
      <c r="AF190" s="214" t="s">
        <v>667</v>
      </c>
      <c r="AG190" s="349">
        <v>1</v>
      </c>
    </row>
    <row r="191" spans="1:33" s="219" customFormat="1" x14ac:dyDescent="0.3">
      <c r="A191" s="212" t="s">
        <v>612</v>
      </c>
      <c r="B191" s="277">
        <v>41344</v>
      </c>
      <c r="C191" s="217" t="e">
        <f>[1]!表1_66[[#This Row],[公司]]&amp;[1]!表1_66[[#This Row],[姓名]]</f>
        <v>#REF!</v>
      </c>
      <c r="D191" s="220" t="s">
        <v>1343</v>
      </c>
      <c r="E191" s="220" t="s">
        <v>1343</v>
      </c>
      <c r="F191" s="214" t="s">
        <v>2249</v>
      </c>
      <c r="G191" s="236" t="e">
        <f>HYPERLINK("\同业照片\"&amp;[1]!表1_66[[#This Row],[公司]]&amp;IF([1]!表1_66[[#This Row],[公司]]="","","，"&amp;[1]!表1_66[[#This Row],[姓名]]&amp;".jpg"),"照片")</f>
        <v>#REF!</v>
      </c>
      <c r="H191" s="232" t="s">
        <v>724</v>
      </c>
      <c r="I191" s="214" t="s">
        <v>36</v>
      </c>
      <c r="J191" s="214" t="s">
        <v>56</v>
      </c>
      <c r="K191" s="212">
        <v>1</v>
      </c>
      <c r="L191" s="212">
        <v>1</v>
      </c>
      <c r="M191" s="212">
        <v>1</v>
      </c>
      <c r="N191" s="213" t="s">
        <v>958</v>
      </c>
      <c r="O191" s="214"/>
      <c r="P191" s="213" t="s">
        <v>2902</v>
      </c>
      <c r="Q191" s="215"/>
      <c r="R191" s="215" t="s">
        <v>392</v>
      </c>
      <c r="S19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91" s="220" t="s">
        <v>1721</v>
      </c>
      <c r="U191" s="215">
        <v>13811668933</v>
      </c>
      <c r="V191" s="213"/>
      <c r="W191" s="225" t="s">
        <v>351</v>
      </c>
      <c r="X191" s="226"/>
      <c r="Y191" s="226"/>
      <c r="Z191" s="244" t="s">
        <v>392</v>
      </c>
      <c r="AA191" s="214"/>
      <c r="AB191" s="214"/>
      <c r="AC191" s="214" t="s">
        <v>392</v>
      </c>
      <c r="AD191" s="220"/>
      <c r="AE191" s="226"/>
      <c r="AF191" s="214" t="s">
        <v>656</v>
      </c>
      <c r="AG191" s="349">
        <v>1</v>
      </c>
    </row>
    <row r="192" spans="1:33" s="219" customFormat="1" x14ac:dyDescent="0.3">
      <c r="A192" s="212" t="s">
        <v>612</v>
      </c>
      <c r="B192" s="277">
        <v>41344</v>
      </c>
      <c r="C192" s="217" t="e">
        <f>[1]!表1_66[[#This Row],[公司]]&amp;[1]!表1_66[[#This Row],[姓名]]</f>
        <v>#REF!</v>
      </c>
      <c r="D192" s="220" t="s">
        <v>3472</v>
      </c>
      <c r="E192" s="220" t="s">
        <v>2280</v>
      </c>
      <c r="F192" s="214" t="s">
        <v>54</v>
      </c>
      <c r="G192" s="236" t="e">
        <f>HYPERLINK("\同业照片\"&amp;[1]!表1_66[[#This Row],[公司]]&amp;IF([1]!表1_66[[#This Row],[公司]]="","","，"&amp;[1]!表1_66[[#This Row],[姓名]]&amp;".jpg"),"照片")</f>
        <v>#REF!</v>
      </c>
      <c r="H192" s="232"/>
      <c r="I192" s="214" t="s">
        <v>9</v>
      </c>
      <c r="J192" s="214" t="s">
        <v>56</v>
      </c>
      <c r="K192" s="212">
        <v>1</v>
      </c>
      <c r="L192" s="212">
        <v>1</v>
      </c>
      <c r="M192" s="212">
        <v>1</v>
      </c>
      <c r="N192" s="213"/>
      <c r="O192" s="214"/>
      <c r="P192" s="213"/>
      <c r="Q192" s="215"/>
      <c r="R192" s="215"/>
      <c r="S19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92" s="220"/>
      <c r="U192" s="215">
        <v>13511032153</v>
      </c>
      <c r="V192" s="213"/>
      <c r="W192" s="225" t="s">
        <v>9396</v>
      </c>
      <c r="X192" s="226" t="s">
        <v>2521</v>
      </c>
      <c r="Y192" s="226"/>
      <c r="Z192" s="244"/>
      <c r="AA192" s="214"/>
      <c r="AB192" s="214"/>
      <c r="AC192" s="214"/>
      <c r="AD192" s="220"/>
      <c r="AE192" s="226"/>
      <c r="AF192" s="214"/>
      <c r="AG192" s="349">
        <v>1</v>
      </c>
    </row>
    <row r="193" spans="1:33" s="219" customFormat="1" x14ac:dyDescent="0.3">
      <c r="A193" s="212" t="s">
        <v>612</v>
      </c>
      <c r="B193" s="277">
        <v>41345</v>
      </c>
      <c r="C193" s="217" t="e">
        <f>[1]!表1_66[[#This Row],[公司]]&amp;[1]!表1_66[[#This Row],[姓名]]</f>
        <v>#REF!</v>
      </c>
      <c r="D193" s="220" t="s">
        <v>3491</v>
      </c>
      <c r="E193" s="220" t="s">
        <v>3492</v>
      </c>
      <c r="F193" s="214" t="s">
        <v>2276</v>
      </c>
      <c r="G193" s="236" t="e">
        <f>HYPERLINK("\同业照片\"&amp;[1]!表1_66[[#This Row],[公司]]&amp;IF([1]!表1_66[[#This Row],[公司]]="","","，"&amp;[1]!表1_66[[#This Row],[姓名]]&amp;".jpg"),"照片")</f>
        <v>#REF!</v>
      </c>
      <c r="H193" s="232" t="s">
        <v>3482</v>
      </c>
      <c r="I193" s="214" t="s">
        <v>9</v>
      </c>
      <c r="J193" s="214" t="s">
        <v>56</v>
      </c>
      <c r="K193" s="212">
        <v>1</v>
      </c>
      <c r="L193" s="212">
        <v>1</v>
      </c>
      <c r="M193" s="212">
        <v>1</v>
      </c>
      <c r="N193" s="213"/>
      <c r="O193" s="214"/>
      <c r="P193" s="213" t="s">
        <v>9567</v>
      </c>
      <c r="Q193" s="215"/>
      <c r="R193" s="215"/>
      <c r="S193"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93" s="220" t="s">
        <v>9568</v>
      </c>
      <c r="U193" s="215">
        <v>13810727842</v>
      </c>
      <c r="V193" s="213" t="s">
        <v>9569</v>
      </c>
      <c r="W193" s="225"/>
      <c r="X193" s="226"/>
      <c r="Y193" s="226"/>
      <c r="Z193" s="244"/>
      <c r="AA193" s="214"/>
      <c r="AB193" s="214"/>
      <c r="AC193" s="214"/>
      <c r="AD193" s="220"/>
      <c r="AE193" s="226"/>
      <c r="AF193" s="214" t="s">
        <v>9570</v>
      </c>
      <c r="AG193" s="349">
        <v>1</v>
      </c>
    </row>
    <row r="194" spans="1:33" s="219" customFormat="1" x14ac:dyDescent="0.3">
      <c r="A194" s="212" t="s">
        <v>612</v>
      </c>
      <c r="B194" s="277">
        <v>41345</v>
      </c>
      <c r="C194" s="217" t="e">
        <f>[1]!表1_66[[#This Row],[公司]]&amp;[1]!表1_66[[#This Row],[姓名]]</f>
        <v>#REF!</v>
      </c>
      <c r="D194" s="220" t="s">
        <v>7292</v>
      </c>
      <c r="E194" s="220" t="s">
        <v>3488</v>
      </c>
      <c r="F194" s="214" t="s">
        <v>2249</v>
      </c>
      <c r="G194" s="236" t="e">
        <f>HYPERLINK("\同业照片\"&amp;[1]!表1_66[[#This Row],[公司]]&amp;IF([1]!表1_66[[#This Row],[公司]]="","","，"&amp;[1]!表1_66[[#This Row],[姓名]]&amp;".jpg"),"照片")</f>
        <v>#REF!</v>
      </c>
      <c r="H194" s="232" t="s">
        <v>3482</v>
      </c>
      <c r="I194" s="214" t="s">
        <v>9</v>
      </c>
      <c r="J194" s="214" t="s">
        <v>56</v>
      </c>
      <c r="K194" s="212">
        <v>1</v>
      </c>
      <c r="L194" s="212">
        <v>1</v>
      </c>
      <c r="M194" s="212">
        <v>1</v>
      </c>
      <c r="N194" s="213"/>
      <c r="O194" s="214"/>
      <c r="P194" s="213" t="s">
        <v>2254</v>
      </c>
      <c r="Q194" s="215" t="s">
        <v>8702</v>
      </c>
      <c r="R194" s="215"/>
      <c r="S19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94" s="220" t="s">
        <v>9571</v>
      </c>
      <c r="U194" s="215"/>
      <c r="V194" s="213" t="s">
        <v>3490</v>
      </c>
      <c r="W194" s="225"/>
      <c r="X194" s="226" t="s">
        <v>3489</v>
      </c>
      <c r="Y194" s="226"/>
      <c r="Z194" s="244"/>
      <c r="AA194" s="214"/>
      <c r="AB194" s="214"/>
      <c r="AC194" s="214"/>
      <c r="AD194" s="220"/>
      <c r="AE194" s="226"/>
      <c r="AF194" s="214" t="s">
        <v>9570</v>
      </c>
      <c r="AG194" s="349">
        <v>1</v>
      </c>
    </row>
    <row r="195" spans="1:33" s="219" customFormat="1" x14ac:dyDescent="0.3">
      <c r="A195" s="212" t="s">
        <v>612</v>
      </c>
      <c r="B195" s="277">
        <v>41345</v>
      </c>
      <c r="C195" s="217" t="e">
        <f>[1]!表1_66[[#This Row],[公司]]&amp;[1]!表1_66[[#This Row],[姓名]]</f>
        <v>#REF!</v>
      </c>
      <c r="D195" s="220" t="s">
        <v>9572</v>
      </c>
      <c r="E195" s="220" t="s">
        <v>9573</v>
      </c>
      <c r="F195" s="214" t="s">
        <v>2249</v>
      </c>
      <c r="G195" s="236" t="e">
        <f>HYPERLINK("\同业照片\"&amp;[1]!表1_66[[#This Row],[公司]]&amp;IF([1]!表1_66[[#This Row],[公司]]="","","，"&amp;[1]!表1_66[[#This Row],[姓名]]&amp;".jpg"),"照片")</f>
        <v>#REF!</v>
      </c>
      <c r="H195" s="232" t="s">
        <v>3482</v>
      </c>
      <c r="I195" s="214" t="s">
        <v>9</v>
      </c>
      <c r="J195" s="214" t="s">
        <v>56</v>
      </c>
      <c r="K195" s="212">
        <v>1</v>
      </c>
      <c r="L195" s="212">
        <v>1</v>
      </c>
      <c r="M195" s="212">
        <v>1</v>
      </c>
      <c r="N195" s="213"/>
      <c r="O195" s="214"/>
      <c r="P195" s="213" t="s">
        <v>2254</v>
      </c>
      <c r="Q195" s="215" t="s">
        <v>3519</v>
      </c>
      <c r="R195" s="215"/>
      <c r="S195"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95" s="220"/>
      <c r="U195" s="215">
        <v>13651022079</v>
      </c>
      <c r="V195" s="213" t="s">
        <v>9574</v>
      </c>
      <c r="W195" s="225" t="s">
        <v>9396</v>
      </c>
      <c r="X195" s="226" t="s">
        <v>9575</v>
      </c>
      <c r="Y195" s="226"/>
      <c r="Z195" s="244"/>
      <c r="AA195" s="214"/>
      <c r="AB195" s="214"/>
      <c r="AC195" s="214"/>
      <c r="AD195" s="220"/>
      <c r="AE195" s="226"/>
      <c r="AF195" s="214" t="s">
        <v>9570</v>
      </c>
      <c r="AG195" s="349">
        <v>1</v>
      </c>
    </row>
    <row r="196" spans="1:33" s="219" customFormat="1" x14ac:dyDescent="0.3">
      <c r="A196" s="212" t="s">
        <v>857</v>
      </c>
      <c r="B196" s="277">
        <v>41346</v>
      </c>
      <c r="C196" s="217" t="e">
        <f>[1]!表1_66[[#This Row],[公司]]&amp;[1]!表1_66[[#This Row],[姓名]]</f>
        <v>#REF!</v>
      </c>
      <c r="D196" s="220" t="s">
        <v>9576</v>
      </c>
      <c r="E196" s="220" t="s">
        <v>3502</v>
      </c>
      <c r="F196" s="214" t="s">
        <v>2249</v>
      </c>
      <c r="G196" s="236" t="e">
        <f>HYPERLINK("\同业照片\"&amp;[1]!表1_66[[#This Row],[公司]]&amp;IF([1]!表1_66[[#This Row],[公司]]="","","，"&amp;[1]!表1_66[[#This Row],[姓名]]&amp;".jpg"),"照片")</f>
        <v>#REF!</v>
      </c>
      <c r="H196" s="232" t="s">
        <v>3508</v>
      </c>
      <c r="I196" s="214" t="s">
        <v>9</v>
      </c>
      <c r="J196" s="214" t="s">
        <v>11</v>
      </c>
      <c r="K196" s="212">
        <v>1</v>
      </c>
      <c r="L196" s="212">
        <v>1</v>
      </c>
      <c r="M196" s="212">
        <v>1</v>
      </c>
      <c r="N196" s="213"/>
      <c r="O196" s="214"/>
      <c r="P196" s="213"/>
      <c r="Q196" s="215"/>
      <c r="R196" s="215"/>
      <c r="S196"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96" s="220"/>
      <c r="U196" s="215" t="s">
        <v>3503</v>
      </c>
      <c r="V196" s="213" t="s">
        <v>9577</v>
      </c>
      <c r="W196" s="225"/>
      <c r="X196" s="226" t="s">
        <v>9578</v>
      </c>
      <c r="Y196" s="226"/>
      <c r="Z196" s="244"/>
      <c r="AA196" s="214"/>
      <c r="AB196" s="214"/>
      <c r="AC196" s="214"/>
      <c r="AD196" s="220"/>
      <c r="AE196" s="226"/>
      <c r="AF196" s="214" t="s">
        <v>9579</v>
      </c>
      <c r="AG196" s="349">
        <v>1</v>
      </c>
    </row>
    <row r="197" spans="1:33" s="219" customFormat="1" x14ac:dyDescent="0.3">
      <c r="A197" s="212" t="s">
        <v>857</v>
      </c>
      <c r="B197" s="277">
        <v>41346</v>
      </c>
      <c r="C197" s="217" t="e">
        <f>[1]!表1_66[[#This Row],[公司]]&amp;[1]!表1_66[[#This Row],[姓名]]</f>
        <v>#REF!</v>
      </c>
      <c r="D197" s="220" t="s">
        <v>9580</v>
      </c>
      <c r="E197" s="220" t="s">
        <v>9581</v>
      </c>
      <c r="F197" s="214" t="s">
        <v>2249</v>
      </c>
      <c r="G197" s="236" t="e">
        <f>HYPERLINK("\同业照片\"&amp;[1]!表1_66[[#This Row],[公司]]&amp;IF([1]!表1_66[[#This Row],[公司]]="","","，"&amp;[1]!表1_66[[#This Row],[姓名]]&amp;".jpg"),"照片")</f>
        <v>#REF!</v>
      </c>
      <c r="H197" s="232" t="s">
        <v>3508</v>
      </c>
      <c r="I197" s="214" t="s">
        <v>9</v>
      </c>
      <c r="J197" s="214" t="s">
        <v>11</v>
      </c>
      <c r="K197" s="212">
        <v>1</v>
      </c>
      <c r="L197" s="212">
        <v>1</v>
      </c>
      <c r="M197" s="212">
        <v>1</v>
      </c>
      <c r="N197" s="213"/>
      <c r="O197" s="214"/>
      <c r="P197" s="213"/>
      <c r="Q197" s="215"/>
      <c r="R197" s="215"/>
      <c r="S197"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97" s="220"/>
      <c r="U197" s="215">
        <v>18359621583</v>
      </c>
      <c r="V197" s="213"/>
      <c r="W197" s="225"/>
      <c r="X197" s="226"/>
      <c r="Y197" s="226"/>
      <c r="Z197" s="244"/>
      <c r="AA197" s="214"/>
      <c r="AB197" s="214"/>
      <c r="AC197" s="214"/>
      <c r="AD197" s="220"/>
      <c r="AE197" s="226"/>
      <c r="AF197" s="214" t="s">
        <v>9579</v>
      </c>
      <c r="AG197" s="349">
        <v>1</v>
      </c>
    </row>
    <row r="198" spans="1:33" s="219" customFormat="1" x14ac:dyDescent="0.3">
      <c r="A198" s="212" t="s">
        <v>612</v>
      </c>
      <c r="B198" s="277">
        <v>41346</v>
      </c>
      <c r="C198" s="217" t="e">
        <f>[1]!表1_66[[#This Row],[公司]]&amp;[1]!表1_66[[#This Row],[姓名]]</f>
        <v>#REF!</v>
      </c>
      <c r="D198" s="220" t="s">
        <v>1523</v>
      </c>
      <c r="E198" s="220" t="s">
        <v>2314</v>
      </c>
      <c r="F198" s="214" t="s">
        <v>2249</v>
      </c>
      <c r="G198" s="236" t="e">
        <f>HYPERLINK("\同业照片\"&amp;[1]!表1_66[[#This Row],[公司]]&amp;IF([1]!表1_66[[#This Row],[公司]]="","","，"&amp;[1]!表1_66[[#This Row],[姓名]]&amp;".jpg"),"照片")</f>
        <v>#REF!</v>
      </c>
      <c r="H198" s="232" t="s">
        <v>64</v>
      </c>
      <c r="I198" s="214" t="s">
        <v>36</v>
      </c>
      <c r="J198" s="214" t="s">
        <v>56</v>
      </c>
      <c r="K198" s="212">
        <v>1</v>
      </c>
      <c r="L198" s="212"/>
      <c r="M198" s="212">
        <v>1</v>
      </c>
      <c r="N198" s="213" t="s">
        <v>2355</v>
      </c>
      <c r="O198" s="214"/>
      <c r="P198" s="213" t="s">
        <v>38</v>
      </c>
      <c r="Q198" s="215"/>
      <c r="R198" s="215">
        <v>11.945893534100001</v>
      </c>
      <c r="S19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98" s="220" t="s">
        <v>1524</v>
      </c>
      <c r="U198" s="215">
        <v>18910937395</v>
      </c>
      <c r="V198" s="213" t="s">
        <v>1525</v>
      </c>
      <c r="W198" s="225" t="s">
        <v>351</v>
      </c>
      <c r="X198" s="226" t="s">
        <v>3480</v>
      </c>
      <c r="Y198" s="226"/>
      <c r="Z198" s="244" t="s">
        <v>3029</v>
      </c>
      <c r="AA198" s="214"/>
      <c r="AB198" s="214"/>
      <c r="AC198" s="214" t="s">
        <v>392</v>
      </c>
      <c r="AD198" s="220" t="s">
        <v>392</v>
      </c>
      <c r="AE198" s="226"/>
      <c r="AF198" s="214" t="s">
        <v>2211</v>
      </c>
      <c r="AG198" s="349">
        <v>1</v>
      </c>
    </row>
    <row r="199" spans="1:33" s="219" customFormat="1" x14ac:dyDescent="0.3">
      <c r="A199" s="212" t="s">
        <v>612</v>
      </c>
      <c r="B199" s="277">
        <v>41351</v>
      </c>
      <c r="C199" s="217" t="e">
        <f>[1]!表1_66[[#This Row],[公司]]&amp;[1]!表1_66[[#This Row],[姓名]]</f>
        <v>#REF!</v>
      </c>
      <c r="D199" s="220" t="s">
        <v>1259</v>
      </c>
      <c r="E199" s="220" t="s">
        <v>1260</v>
      </c>
      <c r="F199" s="214" t="s">
        <v>933</v>
      </c>
      <c r="G199" s="236" t="e">
        <f>HYPERLINK("\同业照片\"&amp;[1]!表1_66[[#This Row],[公司]]&amp;IF([1]!表1_66[[#This Row],[公司]]="","","，"&amp;[1]!表1_66[[#This Row],[姓名]]&amp;".jpg"),"照片")</f>
        <v>#REF!</v>
      </c>
      <c r="H199" s="232" t="s">
        <v>918</v>
      </c>
      <c r="I199" s="214" t="s">
        <v>36</v>
      </c>
      <c r="J199" s="214" t="s">
        <v>56</v>
      </c>
      <c r="K199" s="212">
        <v>1</v>
      </c>
      <c r="L199" s="212">
        <v>1</v>
      </c>
      <c r="M199" s="212">
        <v>1</v>
      </c>
      <c r="N199" s="213" t="s">
        <v>958</v>
      </c>
      <c r="O199" s="214" t="s">
        <v>9582</v>
      </c>
      <c r="P199" s="213" t="s">
        <v>2254</v>
      </c>
      <c r="Q199" s="215"/>
      <c r="R199" s="215" t="s">
        <v>392</v>
      </c>
      <c r="S19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99" s="220" t="s">
        <v>9583</v>
      </c>
      <c r="U199" s="215">
        <v>13911026833</v>
      </c>
      <c r="V199" s="213" t="s">
        <v>1261</v>
      </c>
      <c r="W199" s="225" t="s">
        <v>351</v>
      </c>
      <c r="X199" s="226" t="s">
        <v>1155</v>
      </c>
      <c r="Y199" s="226"/>
      <c r="Z199" s="244" t="s">
        <v>392</v>
      </c>
      <c r="AA199" s="214"/>
      <c r="AB199" s="214"/>
      <c r="AC199" s="214"/>
      <c r="AD199" s="220"/>
      <c r="AE199" s="226"/>
      <c r="AF199" s="214" t="s">
        <v>9495</v>
      </c>
      <c r="AG199" s="349">
        <v>1</v>
      </c>
    </row>
    <row r="200" spans="1:33" s="219" customFormat="1" x14ac:dyDescent="0.3">
      <c r="A200" s="212" t="s">
        <v>612</v>
      </c>
      <c r="B200" s="277">
        <v>41352</v>
      </c>
      <c r="C200" s="217" t="e">
        <f>[1]!表1_66[[#This Row],[公司]]&amp;[1]!表1_66[[#This Row],[姓名]]</f>
        <v>#REF!</v>
      </c>
      <c r="D200" s="220" t="s">
        <v>9584</v>
      </c>
      <c r="E200" s="220" t="s">
        <v>9585</v>
      </c>
      <c r="F200" s="214" t="s">
        <v>2276</v>
      </c>
      <c r="G200" s="236" t="e">
        <f>HYPERLINK("\同业照片\"&amp;[1]!表1_66[[#This Row],[公司]]&amp;IF([1]!表1_66[[#This Row],[公司]]="","","，"&amp;[1]!表1_66[[#This Row],[姓名]]&amp;".jpg"),"照片")</f>
        <v>#REF!</v>
      </c>
      <c r="H200" s="232" t="s">
        <v>1701</v>
      </c>
      <c r="I200" s="214" t="s">
        <v>36</v>
      </c>
      <c r="J200" s="214" t="s">
        <v>56</v>
      </c>
      <c r="K200" s="212">
        <v>1</v>
      </c>
      <c r="L200" s="212">
        <v>1</v>
      </c>
      <c r="M200" s="212">
        <v>1</v>
      </c>
      <c r="N200" s="213" t="s">
        <v>9586</v>
      </c>
      <c r="O200" s="214"/>
      <c r="P200" s="213"/>
      <c r="Q200" s="215"/>
      <c r="R200" s="215" t="s">
        <v>392</v>
      </c>
      <c r="S20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200" s="220" t="s">
        <v>1705</v>
      </c>
      <c r="U200" s="215">
        <v>18688786991</v>
      </c>
      <c r="V200" s="213" t="s">
        <v>1706</v>
      </c>
      <c r="W200" s="225" t="s">
        <v>9396</v>
      </c>
      <c r="X200" s="226" t="s">
        <v>7</v>
      </c>
      <c r="Y200" s="226"/>
      <c r="Z200" s="244" t="s">
        <v>392</v>
      </c>
      <c r="AA200" s="214"/>
      <c r="AB200" s="214"/>
      <c r="AC200" s="214" t="s">
        <v>392</v>
      </c>
      <c r="AD200" s="220"/>
      <c r="AE200" s="226"/>
      <c r="AF200" s="214" t="s">
        <v>3602</v>
      </c>
      <c r="AG200" s="349">
        <v>1</v>
      </c>
    </row>
    <row r="201" spans="1:33" s="219" customFormat="1" x14ac:dyDescent="0.3">
      <c r="A201" s="212" t="s">
        <v>612</v>
      </c>
      <c r="B201" s="277">
        <v>41352</v>
      </c>
      <c r="C201" s="217" t="e">
        <f>[1]!表1_66[[#This Row],[公司]]&amp;[1]!表1_66[[#This Row],[姓名]]</f>
        <v>#REF!</v>
      </c>
      <c r="D201" s="220" t="s">
        <v>9587</v>
      </c>
      <c r="E201" s="220" t="s">
        <v>2452</v>
      </c>
      <c r="F201" s="214" t="s">
        <v>2249</v>
      </c>
      <c r="G201" s="236" t="e">
        <f>HYPERLINK("\同业照片\"&amp;[1]!表1_66[[#This Row],[公司]]&amp;IF([1]!表1_66[[#This Row],[公司]]="","","，"&amp;[1]!表1_66[[#This Row],[姓名]]&amp;".jpg"),"照片")</f>
        <v>#REF!</v>
      </c>
      <c r="H201" s="232" t="s">
        <v>1701</v>
      </c>
      <c r="I201" s="214" t="s">
        <v>36</v>
      </c>
      <c r="J201" s="214" t="s">
        <v>56</v>
      </c>
      <c r="K201" s="212">
        <v>1</v>
      </c>
      <c r="L201" s="212">
        <v>1</v>
      </c>
      <c r="M201" s="212">
        <v>1</v>
      </c>
      <c r="N201" s="213" t="s">
        <v>9588</v>
      </c>
      <c r="O201" s="214"/>
      <c r="P201" s="213" t="s">
        <v>9589</v>
      </c>
      <c r="Q201" s="215"/>
      <c r="R201" s="215"/>
      <c r="S20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201" s="220" t="s">
        <v>9590</v>
      </c>
      <c r="U201" s="215">
        <v>18665883200</v>
      </c>
      <c r="V201" s="213" t="s">
        <v>3517</v>
      </c>
      <c r="W201" s="225"/>
      <c r="X201" s="226" t="s">
        <v>3518</v>
      </c>
      <c r="Y201" s="226"/>
      <c r="Z201" s="244"/>
      <c r="AA201" s="214"/>
      <c r="AB201" s="214"/>
      <c r="AC201" s="214"/>
      <c r="AD201" s="220"/>
      <c r="AE201" s="226"/>
      <c r="AF201" s="214" t="s">
        <v>3602</v>
      </c>
      <c r="AG201" s="349">
        <v>1</v>
      </c>
    </row>
    <row r="202" spans="1:33" s="219" customFormat="1" x14ac:dyDescent="0.3">
      <c r="A202" s="212" t="s">
        <v>857</v>
      </c>
      <c r="B202" s="277">
        <v>41358</v>
      </c>
      <c r="C202" s="217" t="e">
        <f>[1]!表1_66[[#This Row],[公司]]&amp;[1]!表1_66[[#This Row],[姓名]]</f>
        <v>#REF!</v>
      </c>
      <c r="D202" s="220" t="s">
        <v>3581</v>
      </c>
      <c r="E202" s="220" t="s">
        <v>9591</v>
      </c>
      <c r="F202" s="214" t="s">
        <v>2249</v>
      </c>
      <c r="G202" s="236" t="e">
        <f>HYPERLINK("\同业照片\"&amp;[1]!表1_66[[#This Row],[公司]]&amp;IF([1]!表1_66[[#This Row],[公司]]="","","，"&amp;[1]!表1_66[[#This Row],[姓名]]&amp;".jpg"),"照片")</f>
        <v>#REF!</v>
      </c>
      <c r="H202" s="232" t="s">
        <v>2243</v>
      </c>
      <c r="I202" s="214" t="s">
        <v>339</v>
      </c>
      <c r="J202" s="214" t="s">
        <v>11</v>
      </c>
      <c r="K202" s="212">
        <v>1</v>
      </c>
      <c r="L202" s="212">
        <v>1</v>
      </c>
      <c r="M202" s="212">
        <v>1</v>
      </c>
      <c r="N202" s="213" t="s">
        <v>958</v>
      </c>
      <c r="O202" s="214"/>
      <c r="P202" s="213" t="s">
        <v>1432</v>
      </c>
      <c r="Q202" s="215"/>
      <c r="R202" s="215" t="s">
        <v>392</v>
      </c>
      <c r="S20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202" s="220" t="s">
        <v>9592</v>
      </c>
      <c r="U202" s="215">
        <v>18618488358</v>
      </c>
      <c r="V202" s="213" t="s">
        <v>9593</v>
      </c>
      <c r="W202" s="225"/>
      <c r="X202" s="226"/>
      <c r="Y202" s="226"/>
      <c r="Z202" s="244"/>
      <c r="AA202" s="214"/>
      <c r="AB202" s="214"/>
      <c r="AC202" s="214"/>
      <c r="AD202" s="220"/>
      <c r="AE202" s="226" t="s">
        <v>9594</v>
      </c>
      <c r="AF202" s="214" t="s">
        <v>2253</v>
      </c>
      <c r="AG202" s="349">
        <v>1</v>
      </c>
    </row>
    <row r="203" spans="1:33" s="219" customFormat="1" x14ac:dyDescent="0.3">
      <c r="A203" s="212" t="s">
        <v>857</v>
      </c>
      <c r="B203" s="277">
        <v>41358</v>
      </c>
      <c r="C203" s="217" t="e">
        <f>[1]!表1_66[[#This Row],[公司]]&amp;[1]!表1_66[[#This Row],[姓名]]</f>
        <v>#REF!</v>
      </c>
      <c r="D203" s="220" t="s">
        <v>9595</v>
      </c>
      <c r="E203" s="220" t="s">
        <v>9595</v>
      </c>
      <c r="F203" s="214" t="s">
        <v>2249</v>
      </c>
      <c r="G203" s="236" t="e">
        <f>HYPERLINK("\同业照片\"&amp;[1]!表1_66[[#This Row],[公司]]&amp;IF([1]!表1_66[[#This Row],[公司]]="","","，"&amp;[1]!表1_66[[#This Row],[姓名]]&amp;".jpg"),"照片")</f>
        <v>#REF!</v>
      </c>
      <c r="H203" s="232"/>
      <c r="I203" s="214" t="s">
        <v>9</v>
      </c>
      <c r="J203" s="214" t="s">
        <v>11</v>
      </c>
      <c r="K203" s="212">
        <v>1</v>
      </c>
      <c r="L203" s="212">
        <v>1</v>
      </c>
      <c r="M203" s="212">
        <v>1</v>
      </c>
      <c r="N203" s="213"/>
      <c r="O203" s="214"/>
      <c r="P203" s="213"/>
      <c r="Q203" s="215"/>
      <c r="R203" s="215" t="s">
        <v>392</v>
      </c>
      <c r="S203"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203" s="220"/>
      <c r="U203" s="215">
        <v>13590202664</v>
      </c>
      <c r="V203" s="213"/>
      <c r="W203" s="225"/>
      <c r="X203" s="226"/>
      <c r="Y203" s="226"/>
      <c r="Z203" s="244" t="s">
        <v>392</v>
      </c>
      <c r="AA203" s="214"/>
      <c r="AB203" s="214"/>
      <c r="AC203" s="214"/>
      <c r="AD203" s="220"/>
      <c r="AE203" s="226"/>
      <c r="AF203" s="214"/>
      <c r="AG203" s="349">
        <v>1</v>
      </c>
    </row>
    <row r="204" spans="1:33" s="219" customFormat="1" x14ac:dyDescent="0.3">
      <c r="A204" s="212" t="s">
        <v>857</v>
      </c>
      <c r="B204" s="277">
        <v>41358</v>
      </c>
      <c r="C204" s="217" t="e">
        <f>[1]!表1_66[[#This Row],[公司]]&amp;[1]!表1_66[[#This Row],[姓名]]</f>
        <v>#REF!</v>
      </c>
      <c r="D204" s="220" t="s">
        <v>8290</v>
      </c>
      <c r="E204" s="220" t="s">
        <v>8290</v>
      </c>
      <c r="F204" s="214" t="s">
        <v>2276</v>
      </c>
      <c r="G204" s="236" t="e">
        <f>HYPERLINK("\同业照片\"&amp;[1]!表1_66[[#This Row],[公司]]&amp;IF([1]!表1_66[[#This Row],[公司]]="","","，"&amp;[1]!表1_66[[#This Row],[姓名]]&amp;".jpg"),"照片")</f>
        <v>#REF!</v>
      </c>
      <c r="H204" s="232" t="s">
        <v>2243</v>
      </c>
      <c r="I204" s="214" t="s">
        <v>339</v>
      </c>
      <c r="J204" s="214" t="s">
        <v>11</v>
      </c>
      <c r="K204" s="212">
        <v>1</v>
      </c>
      <c r="L204" s="212">
        <v>1</v>
      </c>
      <c r="M204" s="212">
        <v>1</v>
      </c>
      <c r="N204" s="213" t="s">
        <v>958</v>
      </c>
      <c r="O204" s="214"/>
      <c r="P204" s="213" t="s">
        <v>1432</v>
      </c>
      <c r="Q204" s="215"/>
      <c r="R204" s="215" t="s">
        <v>392</v>
      </c>
      <c r="S20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204" s="220" t="s">
        <v>9596</v>
      </c>
      <c r="U204" s="215">
        <v>13611343565</v>
      </c>
      <c r="V204" s="213" t="s">
        <v>9597</v>
      </c>
      <c r="W204" s="225"/>
      <c r="X204" s="226"/>
      <c r="Y204" s="226"/>
      <c r="Z204" s="244" t="s">
        <v>392</v>
      </c>
      <c r="AA204" s="214"/>
      <c r="AB204" s="214"/>
      <c r="AC204" s="214"/>
      <c r="AD204" s="220"/>
      <c r="AE204" s="226"/>
      <c r="AF204" s="214" t="s">
        <v>2253</v>
      </c>
      <c r="AG204" s="349">
        <v>1</v>
      </c>
    </row>
    <row r="205" spans="1:33" s="219" customFormat="1" x14ac:dyDescent="0.3">
      <c r="A205" s="212" t="s">
        <v>612</v>
      </c>
      <c r="B205" s="277">
        <v>41359</v>
      </c>
      <c r="C205" s="217" t="e">
        <f>[1]!表1_66[[#This Row],[公司]]&amp;[1]!表1_66[[#This Row],[姓名]]</f>
        <v>#REF!</v>
      </c>
      <c r="D205" s="220" t="s">
        <v>2485</v>
      </c>
      <c r="E205" s="220" t="s">
        <v>1452</v>
      </c>
      <c r="F205" s="214" t="s">
        <v>54</v>
      </c>
      <c r="G205" s="236" t="e">
        <f>HYPERLINK("\同业照片\"&amp;[1]!表1_66[[#This Row],[公司]]&amp;IF([1]!表1_66[[#This Row],[公司]]="","","，"&amp;[1]!表1_66[[#This Row],[姓名]]&amp;".jpg"),"照片")</f>
        <v>#REF!</v>
      </c>
      <c r="H205" s="232" t="s">
        <v>635</v>
      </c>
      <c r="I205" s="214" t="s">
        <v>887</v>
      </c>
      <c r="J205" s="214" t="s">
        <v>56</v>
      </c>
      <c r="K205" s="212">
        <v>1</v>
      </c>
      <c r="L205" s="212">
        <v>1</v>
      </c>
      <c r="M205" s="212">
        <v>1</v>
      </c>
      <c r="N205" s="213" t="s">
        <v>1443</v>
      </c>
      <c r="O205" s="214"/>
      <c r="P205" s="213"/>
      <c r="Q205" s="215" t="s">
        <v>1444</v>
      </c>
      <c r="R205" s="215" t="s">
        <v>392</v>
      </c>
      <c r="S205"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205" s="220" t="s">
        <v>9598</v>
      </c>
      <c r="U205" s="215">
        <v>13699269710</v>
      </c>
      <c r="V205" s="213" t="s">
        <v>2554</v>
      </c>
      <c r="W205" s="225" t="s">
        <v>351</v>
      </c>
      <c r="X205" s="226"/>
      <c r="Y205" s="226"/>
      <c r="Z205" s="244" t="s">
        <v>392</v>
      </c>
      <c r="AA205" s="214" t="s">
        <v>1453</v>
      </c>
      <c r="AB205" s="214"/>
      <c r="AC205" s="214"/>
      <c r="AD205" s="220"/>
      <c r="AE205" s="226"/>
      <c r="AF205" s="214" t="s">
        <v>688</v>
      </c>
      <c r="AG205" s="349">
        <v>1</v>
      </c>
    </row>
    <row r="206" spans="1:33" s="219" customFormat="1" x14ac:dyDescent="0.3">
      <c r="A206" s="212" t="s">
        <v>612</v>
      </c>
      <c r="B206" s="277">
        <v>41359</v>
      </c>
      <c r="C206" s="217" t="e">
        <f>[1]!表1_66[[#This Row],[公司]]&amp;[1]!表1_66[[#This Row],[姓名]]</f>
        <v>#REF!</v>
      </c>
      <c r="D206" s="220" t="s">
        <v>786</v>
      </c>
      <c r="E206" s="220" t="s">
        <v>2470</v>
      </c>
      <c r="F206" s="214" t="s">
        <v>54</v>
      </c>
      <c r="G206" s="236" t="e">
        <f>HYPERLINK("\同业照片\"&amp;[1]!表1_66[[#This Row],[公司]]&amp;IF([1]!表1_66[[#This Row],[公司]]="","","，"&amp;[1]!表1_66[[#This Row],[姓名]]&amp;".jpg"),"照片")</f>
        <v>#REF!</v>
      </c>
      <c r="H206" s="232" t="s">
        <v>635</v>
      </c>
      <c r="I206" s="214" t="s">
        <v>887</v>
      </c>
      <c r="J206" s="214" t="s">
        <v>56</v>
      </c>
      <c r="K206" s="212">
        <v>1</v>
      </c>
      <c r="L206" s="212">
        <v>1</v>
      </c>
      <c r="M206" s="212">
        <v>1</v>
      </c>
      <c r="N206" s="213" t="s">
        <v>1443</v>
      </c>
      <c r="O206" s="214"/>
      <c r="P206" s="213"/>
      <c r="Q206" s="215" t="s">
        <v>3582</v>
      </c>
      <c r="R206" s="215">
        <v>12.556220275399999</v>
      </c>
      <c r="S206"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206" s="220" t="s">
        <v>9599</v>
      </c>
      <c r="U206" s="215">
        <v>13651368425</v>
      </c>
      <c r="V206" s="213" t="s">
        <v>1454</v>
      </c>
      <c r="W206" s="225" t="s">
        <v>351</v>
      </c>
      <c r="X206" s="226"/>
      <c r="Y206" s="226"/>
      <c r="Z206" s="244" t="s">
        <v>3044</v>
      </c>
      <c r="AA206" s="214"/>
      <c r="AB206" s="214"/>
      <c r="AC206" s="214"/>
      <c r="AD206" s="220"/>
      <c r="AE206" s="226"/>
      <c r="AF206" s="214" t="s">
        <v>688</v>
      </c>
      <c r="AG206" s="349">
        <v>1</v>
      </c>
    </row>
    <row r="207" spans="1:33" s="219" customFormat="1" x14ac:dyDescent="0.3">
      <c r="A207" s="212" t="s">
        <v>612</v>
      </c>
      <c r="B207" s="277">
        <v>41360</v>
      </c>
      <c r="C207" s="217" t="e">
        <f>[1]!表1_66[[#This Row],[公司]]&amp;[1]!表1_66[[#This Row],[姓名]]</f>
        <v>#REF!</v>
      </c>
      <c r="D207" s="220" t="s">
        <v>1497</v>
      </c>
      <c r="E207" s="220" t="s">
        <v>9600</v>
      </c>
      <c r="F207" s="214" t="s">
        <v>54</v>
      </c>
      <c r="G207" s="236" t="e">
        <f>HYPERLINK("\同业照片\"&amp;[1]!表1_66[[#This Row],[公司]]&amp;IF([1]!表1_66[[#This Row],[公司]]="","","，"&amp;[1]!表1_66[[#This Row],[姓名]]&amp;".jpg"),"照片")</f>
        <v>#REF!</v>
      </c>
      <c r="H207" s="232"/>
      <c r="I207" s="214"/>
      <c r="J207" s="214" t="s">
        <v>56</v>
      </c>
      <c r="K207" s="212">
        <v>1</v>
      </c>
      <c r="L207" s="212">
        <v>1</v>
      </c>
      <c r="M207" s="212">
        <v>1</v>
      </c>
      <c r="N207" s="213"/>
      <c r="O207" s="214"/>
      <c r="P207" s="213"/>
      <c r="Q207" s="215"/>
      <c r="R207" s="215"/>
      <c r="S207"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207" s="220"/>
      <c r="U207" s="215">
        <v>13520234197</v>
      </c>
      <c r="V207" s="213"/>
      <c r="W207" s="225" t="s">
        <v>351</v>
      </c>
      <c r="X207" s="226" t="s">
        <v>9601</v>
      </c>
      <c r="Y207" s="226"/>
      <c r="Z207" s="244" t="s">
        <v>3045</v>
      </c>
      <c r="AA207" s="214"/>
      <c r="AB207" s="214"/>
      <c r="AC207" s="214"/>
      <c r="AD207" s="220"/>
      <c r="AE207" s="226"/>
      <c r="AF207" s="214"/>
      <c r="AG207" s="349">
        <v>1</v>
      </c>
    </row>
    <row r="208" spans="1:33" s="219" customFormat="1" x14ac:dyDescent="0.3">
      <c r="A208" s="212" t="s">
        <v>612</v>
      </c>
      <c r="B208" s="277">
        <v>41360</v>
      </c>
      <c r="C208" s="217" t="e">
        <f>[1]!表1_66[[#This Row],[公司]]&amp;[1]!表1_66[[#This Row],[姓名]]</f>
        <v>#REF!</v>
      </c>
      <c r="D208" s="220" t="s">
        <v>1501</v>
      </c>
      <c r="E208" s="220" t="s">
        <v>777</v>
      </c>
      <c r="F208" s="214" t="s">
        <v>54</v>
      </c>
      <c r="G208" s="236" t="e">
        <f>HYPERLINK("\同业照片\"&amp;[1]!表1_66[[#This Row],[公司]]&amp;IF([1]!表1_66[[#This Row],[公司]]="","","，"&amp;[1]!表1_66[[#This Row],[姓名]]&amp;".jpg"),"照片")</f>
        <v>#REF!</v>
      </c>
      <c r="H208" s="232"/>
      <c r="I208" s="214" t="s">
        <v>907</v>
      </c>
      <c r="J208" s="214" t="s">
        <v>56</v>
      </c>
      <c r="K208" s="212">
        <v>1</v>
      </c>
      <c r="L208" s="212">
        <v>1</v>
      </c>
      <c r="M208" s="212">
        <v>1</v>
      </c>
      <c r="N208" s="213"/>
      <c r="O208" s="214"/>
      <c r="P208" s="213"/>
      <c r="Q208" s="215"/>
      <c r="R208" s="215"/>
      <c r="S208" s="25"/>
      <c r="T208" s="220"/>
      <c r="U208" s="215">
        <v>15911186332</v>
      </c>
      <c r="V208" s="213"/>
      <c r="W208" s="225" t="s">
        <v>351</v>
      </c>
      <c r="X208" s="226" t="s">
        <v>9602</v>
      </c>
      <c r="Y208" s="226"/>
      <c r="Z208" s="244" t="s">
        <v>392</v>
      </c>
      <c r="AA208" s="214"/>
      <c r="AB208" s="214"/>
      <c r="AC208" s="214"/>
      <c r="AD208" s="220"/>
      <c r="AE208" s="226"/>
      <c r="AF208" s="214"/>
      <c r="AG208" s="349">
        <v>1</v>
      </c>
    </row>
    <row r="209" spans="1:33" s="219" customFormat="1" x14ac:dyDescent="0.3">
      <c r="A209" s="212" t="s">
        <v>857</v>
      </c>
      <c r="B209" s="277">
        <v>41362</v>
      </c>
      <c r="C209" s="217" t="e">
        <f>[1]!表1_66[[#This Row],[公司]]&amp;[1]!表1_66[[#This Row],[姓名]]</f>
        <v>#REF!</v>
      </c>
      <c r="D209" s="220" t="s">
        <v>2990</v>
      </c>
      <c r="E209" s="220" t="s">
        <v>9603</v>
      </c>
      <c r="F209" s="214" t="s">
        <v>2249</v>
      </c>
      <c r="G209" s="236" t="e">
        <f>HYPERLINK("\同业照片\"&amp;[1]!表1_66[[#This Row],[公司]]&amp;IF([1]!表1_66[[#This Row],[公司]]="","","，"&amp;[1]!表1_66[[#This Row],[姓名]]&amp;".jpg"),"照片")</f>
        <v>#REF!</v>
      </c>
      <c r="H209" s="232" t="s">
        <v>6897</v>
      </c>
      <c r="I209" s="214" t="s">
        <v>2</v>
      </c>
      <c r="J209" s="214" t="s">
        <v>11</v>
      </c>
      <c r="K209" s="212">
        <v>1</v>
      </c>
      <c r="L209" s="212">
        <v>1</v>
      </c>
      <c r="M209" s="212">
        <v>1</v>
      </c>
      <c r="N209" s="213" t="s">
        <v>2247</v>
      </c>
      <c r="O209" s="214"/>
      <c r="P209" s="213" t="s">
        <v>2537</v>
      </c>
      <c r="Q209" s="215"/>
      <c r="R209" s="215" t="s">
        <v>392</v>
      </c>
      <c r="S20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209" s="220" t="s">
        <v>9604</v>
      </c>
      <c r="U209" s="215">
        <v>18600413111</v>
      </c>
      <c r="V209" s="213" t="s">
        <v>6947</v>
      </c>
      <c r="W209" s="225" t="s">
        <v>9396</v>
      </c>
      <c r="X209" s="226" t="s">
        <v>9605</v>
      </c>
      <c r="Y209" s="226"/>
      <c r="Z209" s="244" t="s">
        <v>392</v>
      </c>
      <c r="AA209" s="214"/>
      <c r="AB209" s="214"/>
      <c r="AC209" s="214"/>
      <c r="AD209" s="220">
        <v>13916451855</v>
      </c>
      <c r="AE209" s="226"/>
      <c r="AF209" s="214" t="s">
        <v>9606</v>
      </c>
      <c r="AG209" s="349">
        <v>1</v>
      </c>
    </row>
    <row r="210" spans="1:33" s="219" customFormat="1" x14ac:dyDescent="0.3">
      <c r="A210" s="212" t="s">
        <v>857</v>
      </c>
      <c r="B210" s="277">
        <v>41362</v>
      </c>
      <c r="C210" s="217" t="e">
        <f>[1]!表1_66[[#This Row],[公司]]&amp;[1]!表1_66[[#This Row],[姓名]]</f>
        <v>#REF!</v>
      </c>
      <c r="D210" s="220" t="s">
        <v>9607</v>
      </c>
      <c r="E210" s="220" t="s">
        <v>3587</v>
      </c>
      <c r="F210" s="214" t="s">
        <v>2249</v>
      </c>
      <c r="G210" s="236" t="e">
        <f>HYPERLINK("\同业照片\"&amp;[1]!表1_66[[#This Row],[公司]]&amp;IF([1]!表1_66[[#This Row],[公司]]="","","，"&amp;[1]!表1_66[[#This Row],[姓名]]&amp;".jpg"),"照片")</f>
        <v>#REF!</v>
      </c>
      <c r="H210" s="232" t="s">
        <v>9608</v>
      </c>
      <c r="I210" s="214" t="s">
        <v>9609</v>
      </c>
      <c r="J210" s="214" t="s">
        <v>56</v>
      </c>
      <c r="K210" s="212">
        <v>1</v>
      </c>
      <c r="L210" s="212">
        <v>1</v>
      </c>
      <c r="M210" s="212">
        <v>1</v>
      </c>
      <c r="N210" s="213" t="s">
        <v>9610</v>
      </c>
      <c r="O210" s="214"/>
      <c r="P210" s="213" t="s">
        <v>2254</v>
      </c>
      <c r="Q210" s="215" t="s">
        <v>9611</v>
      </c>
      <c r="R210" s="215"/>
      <c r="S21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210" s="220" t="s">
        <v>9612</v>
      </c>
      <c r="U210" s="215">
        <v>13811502092</v>
      </c>
      <c r="V210" s="213" t="s">
        <v>9613</v>
      </c>
      <c r="W210" s="225"/>
      <c r="X210" s="226"/>
      <c r="Y210" s="226"/>
      <c r="Z210" s="244"/>
      <c r="AA210" s="214"/>
      <c r="AB210" s="214"/>
      <c r="AC210" s="214"/>
      <c r="AD210" s="220"/>
      <c r="AE210" s="226"/>
      <c r="AF210" s="214" t="s">
        <v>9614</v>
      </c>
      <c r="AG210" s="349">
        <v>1</v>
      </c>
    </row>
    <row r="211" spans="1:33" s="219" customFormat="1" x14ac:dyDescent="0.3">
      <c r="A211" s="212" t="s">
        <v>857</v>
      </c>
      <c r="B211" s="277">
        <v>41362</v>
      </c>
      <c r="C211" s="217" t="e">
        <f>[1]!表1_66[[#This Row],[公司]]&amp;[1]!表1_66[[#This Row],[姓名]]</f>
        <v>#REF!</v>
      </c>
      <c r="D211" s="220" t="s">
        <v>9615</v>
      </c>
      <c r="E211" s="220" t="s">
        <v>9616</v>
      </c>
      <c r="F211" s="214" t="s">
        <v>2249</v>
      </c>
      <c r="G211" s="236" t="e">
        <f>HYPERLINK("\同业照片\"&amp;[1]!表1_66[[#This Row],[公司]]&amp;IF([1]!表1_66[[#This Row],[公司]]="","","，"&amp;[1]!表1_66[[#This Row],[姓名]]&amp;".jpg"),"照片")</f>
        <v>#REF!</v>
      </c>
      <c r="H211" s="232" t="s">
        <v>6897</v>
      </c>
      <c r="I211" s="214" t="s">
        <v>2</v>
      </c>
      <c r="J211" s="214" t="s">
        <v>11</v>
      </c>
      <c r="K211" s="212">
        <v>1</v>
      </c>
      <c r="L211" s="212">
        <v>1</v>
      </c>
      <c r="M211" s="212">
        <v>1</v>
      </c>
      <c r="N211" s="213" t="s">
        <v>2247</v>
      </c>
      <c r="O211" s="214"/>
      <c r="P211" s="213" t="s">
        <v>2556</v>
      </c>
      <c r="Q211" s="215"/>
      <c r="R211" s="215"/>
      <c r="S21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211" s="220" t="s">
        <v>9617</v>
      </c>
      <c r="U211" s="215">
        <v>13911877817</v>
      </c>
      <c r="V211" s="213" t="s">
        <v>6949</v>
      </c>
      <c r="W211" s="225"/>
      <c r="X211" s="226"/>
      <c r="Y211" s="226"/>
      <c r="Z211" s="244"/>
      <c r="AA211" s="214"/>
      <c r="AB211" s="214"/>
      <c r="AC211" s="214"/>
      <c r="AD211" s="220"/>
      <c r="AE211" s="226" t="s">
        <v>9618</v>
      </c>
      <c r="AF211" s="214" t="s">
        <v>9606</v>
      </c>
      <c r="AG211" s="349">
        <v>1</v>
      </c>
    </row>
    <row r="212" spans="1:33" s="219" customFormat="1" x14ac:dyDescent="0.3">
      <c r="A212" s="212" t="s">
        <v>857</v>
      </c>
      <c r="B212" s="277">
        <v>41362</v>
      </c>
      <c r="C212" s="217" t="e">
        <f>[1]!表1_66[[#This Row],[公司]]&amp;[1]!表1_66[[#This Row],[姓名]]</f>
        <v>#REF!</v>
      </c>
      <c r="D212" s="220" t="s">
        <v>3586</v>
      </c>
      <c r="E212" s="220" t="s">
        <v>2545</v>
      </c>
      <c r="F212" s="214" t="s">
        <v>2249</v>
      </c>
      <c r="G212" s="236" t="e">
        <f>HYPERLINK("\同业照片\"&amp;[1]!表1_66[[#This Row],[公司]]&amp;IF([1]!表1_66[[#This Row],[公司]]="","","，"&amp;[1]!表1_66[[#This Row],[姓名]]&amp;".jpg"),"照片")</f>
        <v>#REF!</v>
      </c>
      <c r="H212" s="232" t="s">
        <v>6897</v>
      </c>
      <c r="I212" s="214" t="s">
        <v>2</v>
      </c>
      <c r="J212" s="214" t="s">
        <v>11</v>
      </c>
      <c r="K212" s="212">
        <v>1</v>
      </c>
      <c r="L212" s="212">
        <v>1</v>
      </c>
      <c r="M212" s="212">
        <v>1</v>
      </c>
      <c r="N212" s="213" t="s">
        <v>2247</v>
      </c>
      <c r="O212" s="214"/>
      <c r="P212" s="213" t="s">
        <v>2537</v>
      </c>
      <c r="Q212" s="215"/>
      <c r="R212" s="215"/>
      <c r="S21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212" s="220" t="s">
        <v>9619</v>
      </c>
      <c r="U212" s="215">
        <v>18610697980</v>
      </c>
      <c r="V212" s="213" t="s">
        <v>6950</v>
      </c>
      <c r="W212" s="225" t="s">
        <v>9620</v>
      </c>
      <c r="X212" s="226" t="s">
        <v>9621</v>
      </c>
      <c r="Y212" s="226"/>
      <c r="Z212" s="244"/>
      <c r="AA212" s="214"/>
      <c r="AB212" s="214"/>
      <c r="AC212" s="214"/>
      <c r="AD212" s="220"/>
      <c r="AE212" s="226"/>
      <c r="AF212" s="214" t="s">
        <v>9606</v>
      </c>
      <c r="AG212" s="349">
        <v>1</v>
      </c>
    </row>
    <row r="213" spans="1:33" s="219" customFormat="1" x14ac:dyDescent="0.3">
      <c r="A213" s="212" t="s">
        <v>857</v>
      </c>
      <c r="B213" s="277">
        <v>41366</v>
      </c>
      <c r="C213" s="217" t="e">
        <f>[1]!表1_66[[#This Row],[公司]]&amp;[1]!表1_66[[#This Row],[姓名]]</f>
        <v>#REF!</v>
      </c>
      <c r="D213" s="220" t="s">
        <v>9622</v>
      </c>
      <c r="E213" s="220" t="s">
        <v>9623</v>
      </c>
      <c r="F213" s="214" t="s">
        <v>2249</v>
      </c>
      <c r="G213" s="236" t="e">
        <f>HYPERLINK("\同业照片\"&amp;[1]!表1_66[[#This Row],[公司]]&amp;IF([1]!表1_66[[#This Row],[公司]]="","","，"&amp;[1]!表1_66[[#This Row],[姓名]]&amp;".jpg"),"照片")</f>
        <v>#REF!</v>
      </c>
      <c r="H213" s="232" t="s">
        <v>91</v>
      </c>
      <c r="I213" s="214" t="s">
        <v>36</v>
      </c>
      <c r="J213" s="214" t="s">
        <v>45</v>
      </c>
      <c r="K213" s="212">
        <v>1</v>
      </c>
      <c r="L213" s="212"/>
      <c r="M213" s="212">
        <v>1</v>
      </c>
      <c r="N213" s="213" t="s">
        <v>1436</v>
      </c>
      <c r="O213" s="214"/>
      <c r="P213" s="213" t="s">
        <v>9624</v>
      </c>
      <c r="Q213" s="215"/>
      <c r="R213" s="215"/>
      <c r="S213"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213" s="220" t="s">
        <v>9625</v>
      </c>
      <c r="U213" s="215">
        <v>15801924889</v>
      </c>
      <c r="V213" s="213" t="s">
        <v>9626</v>
      </c>
      <c r="W213" s="225"/>
      <c r="X213" s="226"/>
      <c r="Y213" s="226"/>
      <c r="Z213" s="244"/>
      <c r="AA213" s="214"/>
      <c r="AB213" s="214"/>
      <c r="AC213" s="214"/>
      <c r="AD213" s="220"/>
      <c r="AE213" s="226"/>
      <c r="AF213" s="214" t="s">
        <v>669</v>
      </c>
      <c r="AG213" s="349">
        <v>1</v>
      </c>
    </row>
    <row r="214" spans="1:33" s="219" customFormat="1" x14ac:dyDescent="0.3">
      <c r="A214" s="212" t="s">
        <v>612</v>
      </c>
      <c r="B214" s="277">
        <v>41366</v>
      </c>
      <c r="C214" s="217" t="e">
        <f>[1]!表1_66[[#This Row],[公司]]&amp;[1]!表1_66[[#This Row],[姓名]]</f>
        <v>#REF!</v>
      </c>
      <c r="D214" s="220" t="s">
        <v>9627</v>
      </c>
      <c r="E214" s="220" t="s">
        <v>2275</v>
      </c>
      <c r="F214" s="214" t="s">
        <v>54</v>
      </c>
      <c r="G214" s="236" t="e">
        <f>HYPERLINK("\同业照片\"&amp;[1]!表1_66[[#This Row],[公司]]&amp;IF([1]!表1_66[[#This Row],[公司]]="","","，"&amp;[1]!表1_66[[#This Row],[姓名]]&amp;".jpg"),"照片")</f>
        <v>#REF!</v>
      </c>
      <c r="H214" s="232" t="s">
        <v>1327</v>
      </c>
      <c r="I214" s="214" t="s">
        <v>583</v>
      </c>
      <c r="J214" s="214" t="s">
        <v>56</v>
      </c>
      <c r="K214" s="212">
        <v>1</v>
      </c>
      <c r="L214" s="212">
        <v>1</v>
      </c>
      <c r="M214" s="212">
        <v>1</v>
      </c>
      <c r="N214" s="213" t="s">
        <v>9628</v>
      </c>
      <c r="O214" s="214"/>
      <c r="P214" s="213"/>
      <c r="Q214" s="215" t="s">
        <v>9629</v>
      </c>
      <c r="R214" s="215"/>
      <c r="S21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214" s="220" t="s">
        <v>9630</v>
      </c>
      <c r="U214" s="215">
        <v>13811905022</v>
      </c>
      <c r="V214" s="213" t="s">
        <v>9631</v>
      </c>
      <c r="W214" s="225" t="s">
        <v>9396</v>
      </c>
      <c r="X214" s="226"/>
      <c r="Y214" s="226"/>
      <c r="Z214" s="244"/>
      <c r="AA214" s="214"/>
      <c r="AB214" s="214"/>
      <c r="AC214" s="214"/>
      <c r="AD214" s="220"/>
      <c r="AE214" s="226"/>
      <c r="AF214" s="214" t="s">
        <v>9632</v>
      </c>
      <c r="AG214" s="349">
        <v>1</v>
      </c>
    </row>
    <row r="215" spans="1:33" s="219" customFormat="1" x14ac:dyDescent="0.3">
      <c r="A215" s="212" t="s">
        <v>612</v>
      </c>
      <c r="B215" s="277">
        <v>41366</v>
      </c>
      <c r="C215" s="217" t="e">
        <f>[1]!表1_66[[#This Row],[公司]]&amp;[1]!表1_66[[#This Row],[姓名]]</f>
        <v>#REF!</v>
      </c>
      <c r="D215" s="220" t="s">
        <v>3588</v>
      </c>
      <c r="E215" s="220" t="s">
        <v>3588</v>
      </c>
      <c r="F215" s="214" t="s">
        <v>54</v>
      </c>
      <c r="G215" s="236" t="e">
        <f>HYPERLINK("\同业照片\"&amp;[1]!表1_66[[#This Row],[公司]]&amp;IF([1]!表1_66[[#This Row],[公司]]="","","，"&amp;[1]!表1_66[[#This Row],[姓名]]&amp;".jpg"),"照片")</f>
        <v>#REF!</v>
      </c>
      <c r="H215" s="232" t="s">
        <v>1327</v>
      </c>
      <c r="I215" s="214" t="s">
        <v>583</v>
      </c>
      <c r="J215" s="214" t="s">
        <v>56</v>
      </c>
      <c r="K215" s="212">
        <v>1</v>
      </c>
      <c r="L215" s="212">
        <v>1</v>
      </c>
      <c r="M215" s="212">
        <v>1</v>
      </c>
      <c r="N215" s="213" t="s">
        <v>9628</v>
      </c>
      <c r="O215" s="214"/>
      <c r="P215" s="213"/>
      <c r="Q215" s="215" t="s">
        <v>9633</v>
      </c>
      <c r="R215" s="215"/>
      <c r="S215"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215" s="220" t="s">
        <v>9634</v>
      </c>
      <c r="U215" s="215">
        <v>13811086621</v>
      </c>
      <c r="V215" s="213" t="s">
        <v>9635</v>
      </c>
      <c r="W215" s="225"/>
      <c r="X215" s="226"/>
      <c r="Y215" s="226"/>
      <c r="Z215" s="244"/>
      <c r="AA215" s="214"/>
      <c r="AB215" s="214"/>
      <c r="AC215" s="214"/>
      <c r="AD215" s="220"/>
      <c r="AE215" s="226" t="s">
        <v>9594</v>
      </c>
      <c r="AF215" s="214" t="s">
        <v>1169</v>
      </c>
      <c r="AG215" s="349">
        <v>1</v>
      </c>
    </row>
    <row r="216" spans="1:33" s="219" customFormat="1" x14ac:dyDescent="0.3">
      <c r="A216" s="212" t="s">
        <v>612</v>
      </c>
      <c r="B216" s="277">
        <v>41373</v>
      </c>
      <c r="C216" s="217" t="e">
        <f>[1]!表1_66[[#This Row],[公司]]&amp;[1]!表1_66[[#This Row],[姓名]]</f>
        <v>#REF!</v>
      </c>
      <c r="D216" s="220" t="s">
        <v>49</v>
      </c>
      <c r="E216" s="220" t="s">
        <v>49</v>
      </c>
      <c r="F216" s="214" t="s">
        <v>2276</v>
      </c>
      <c r="G216" s="236" t="e">
        <f>HYPERLINK("\同业照片\"&amp;[1]!表1_66[[#This Row],[公司]]&amp;IF([1]!表1_66[[#This Row],[公司]]="","","，"&amp;[1]!表1_66[[#This Row],[姓名]]&amp;".jpg"),"照片")</f>
        <v>#REF!</v>
      </c>
      <c r="H216" s="232" t="s">
        <v>327</v>
      </c>
      <c r="I216" s="214" t="s">
        <v>36</v>
      </c>
      <c r="J216" s="214" t="s">
        <v>45</v>
      </c>
      <c r="K216" s="212">
        <v>1</v>
      </c>
      <c r="L216" s="212">
        <v>1</v>
      </c>
      <c r="M216" s="212">
        <v>1</v>
      </c>
      <c r="N216" s="213" t="s">
        <v>1234</v>
      </c>
      <c r="O216" s="214"/>
      <c r="P216" s="213" t="s">
        <v>2254</v>
      </c>
      <c r="Q216" s="215"/>
      <c r="R216" s="215" t="s">
        <v>392</v>
      </c>
      <c r="S216"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216" s="220" t="s">
        <v>9636</v>
      </c>
      <c r="U216" s="215">
        <v>18616527053</v>
      </c>
      <c r="V216" s="213" t="s">
        <v>9637</v>
      </c>
      <c r="W216" s="225" t="s">
        <v>351</v>
      </c>
      <c r="X216" s="226" t="s">
        <v>1192</v>
      </c>
      <c r="Y216" s="226"/>
      <c r="Z216" s="244" t="s">
        <v>392</v>
      </c>
      <c r="AA216" s="214"/>
      <c r="AB216" s="214" t="s">
        <v>9638</v>
      </c>
      <c r="AC216" s="214"/>
      <c r="AD216" s="220"/>
      <c r="AE216" s="226"/>
      <c r="AF216" s="214" t="s">
        <v>2945</v>
      </c>
      <c r="AG216" s="349">
        <v>1</v>
      </c>
    </row>
    <row r="217" spans="1:33" s="219" customFormat="1" x14ac:dyDescent="0.3">
      <c r="A217" s="212" t="s">
        <v>857</v>
      </c>
      <c r="B217" s="277">
        <v>41374</v>
      </c>
      <c r="C217" s="217" t="e">
        <f>[1]!表1_66[[#This Row],[公司]]&amp;[1]!表1_66[[#This Row],[姓名]]</f>
        <v>#REF!</v>
      </c>
      <c r="D217" s="220" t="s">
        <v>8359</v>
      </c>
      <c r="E217" s="220" t="s">
        <v>3596</v>
      </c>
      <c r="F217" s="214" t="s">
        <v>2249</v>
      </c>
      <c r="G217" s="236" t="e">
        <f>HYPERLINK("\同业照片\"&amp;[1]!表1_66[[#This Row],[公司]]&amp;IF([1]!表1_66[[#This Row],[公司]]="","","，"&amp;[1]!表1_66[[#This Row],[姓名]]&amp;".jpg"),"照片")</f>
        <v>#REF!</v>
      </c>
      <c r="H217" s="232" t="s">
        <v>3589</v>
      </c>
      <c r="I217" s="214" t="s">
        <v>583</v>
      </c>
      <c r="J217" s="214" t="s">
        <v>11</v>
      </c>
      <c r="K217" s="212">
        <v>1</v>
      </c>
      <c r="L217" s="212">
        <v>1</v>
      </c>
      <c r="M217" s="212">
        <v>1</v>
      </c>
      <c r="N217" s="213" t="s">
        <v>2479</v>
      </c>
      <c r="O217" s="214" t="s">
        <v>2514</v>
      </c>
      <c r="P217" s="213" t="s">
        <v>2537</v>
      </c>
      <c r="Q217" s="215"/>
      <c r="R217" s="215"/>
      <c r="S217"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217" s="220" t="s">
        <v>9639</v>
      </c>
      <c r="U217" s="215">
        <v>13811117923</v>
      </c>
      <c r="V217" s="213" t="s">
        <v>9640</v>
      </c>
      <c r="W217" s="225"/>
      <c r="X217" s="226"/>
      <c r="Y217" s="226"/>
      <c r="Z217" s="244"/>
      <c r="AA217" s="214"/>
      <c r="AB217" s="214"/>
      <c r="AC217" s="214"/>
      <c r="AD217" s="220"/>
      <c r="AE217" s="226"/>
      <c r="AF217" s="214" t="s">
        <v>9641</v>
      </c>
      <c r="AG217" s="349">
        <v>1</v>
      </c>
    </row>
    <row r="218" spans="1:33" s="219" customFormat="1" x14ac:dyDescent="0.3">
      <c r="A218" s="212" t="s">
        <v>857</v>
      </c>
      <c r="B218" s="277">
        <v>41374</v>
      </c>
      <c r="C218" s="217" t="e">
        <f>[1]!表1_66[[#This Row],[公司]]&amp;[1]!表1_66[[#This Row],[姓名]]</f>
        <v>#REF!</v>
      </c>
      <c r="D218" s="220" t="s">
        <v>9642</v>
      </c>
      <c r="E218" s="220" t="s">
        <v>9642</v>
      </c>
      <c r="F218" s="214" t="s">
        <v>2249</v>
      </c>
      <c r="G218" s="236" t="e">
        <f>HYPERLINK("\同业照片\"&amp;[1]!表1_66[[#This Row],[公司]]&amp;IF([1]!表1_66[[#This Row],[公司]]="","","，"&amp;[1]!表1_66[[#This Row],[姓名]]&amp;".jpg"),"照片")</f>
        <v>#REF!</v>
      </c>
      <c r="H218" s="232" t="s">
        <v>3589</v>
      </c>
      <c r="I218" s="214" t="s">
        <v>583</v>
      </c>
      <c r="J218" s="214" t="s">
        <v>11</v>
      </c>
      <c r="K218" s="212">
        <v>1</v>
      </c>
      <c r="L218" s="212">
        <v>1</v>
      </c>
      <c r="M218" s="212">
        <v>1</v>
      </c>
      <c r="N218" s="213" t="s">
        <v>2479</v>
      </c>
      <c r="O218" s="214" t="s">
        <v>2514</v>
      </c>
      <c r="P218" s="213"/>
      <c r="Q218" s="215"/>
      <c r="R218" s="215"/>
      <c r="S21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218" s="220" t="s">
        <v>9643</v>
      </c>
      <c r="U218" s="215">
        <v>13671320326</v>
      </c>
      <c r="V218" s="213" t="s">
        <v>9644</v>
      </c>
      <c r="W218" s="225"/>
      <c r="X218" s="226"/>
      <c r="Y218" s="226"/>
      <c r="Z218" s="244"/>
      <c r="AA218" s="214"/>
      <c r="AB218" s="214"/>
      <c r="AC218" s="214"/>
      <c r="AD218" s="220"/>
      <c r="AE218" s="226"/>
      <c r="AF218" s="214" t="s">
        <v>9641</v>
      </c>
      <c r="AG218" s="349">
        <v>1</v>
      </c>
    </row>
    <row r="219" spans="1:33" s="219" customFormat="1" x14ac:dyDescent="0.3">
      <c r="A219" s="212" t="s">
        <v>857</v>
      </c>
      <c r="B219" s="277">
        <v>41374</v>
      </c>
      <c r="C219" s="217" t="e">
        <f>[1]!表1_66[[#This Row],[公司]]&amp;[1]!表1_66[[#This Row],[姓名]]</f>
        <v>#REF!</v>
      </c>
      <c r="D219" s="220" t="s">
        <v>9645</v>
      </c>
      <c r="E219" s="220" t="s">
        <v>3595</v>
      </c>
      <c r="F219" s="214" t="s">
        <v>2249</v>
      </c>
      <c r="G219" s="236" t="e">
        <f>HYPERLINK("\同业照片\"&amp;[1]!表1_66[[#This Row],[公司]]&amp;IF([1]!表1_66[[#This Row],[公司]]="","","，"&amp;[1]!表1_66[[#This Row],[姓名]]&amp;".jpg"),"照片")</f>
        <v>#REF!</v>
      </c>
      <c r="H219" s="232" t="s">
        <v>3589</v>
      </c>
      <c r="I219" s="214" t="s">
        <v>583</v>
      </c>
      <c r="J219" s="214" t="s">
        <v>11</v>
      </c>
      <c r="K219" s="212">
        <v>1</v>
      </c>
      <c r="L219" s="212">
        <v>1</v>
      </c>
      <c r="M219" s="212">
        <v>1</v>
      </c>
      <c r="N219" s="213" t="s">
        <v>2479</v>
      </c>
      <c r="O219" s="214" t="s">
        <v>2514</v>
      </c>
      <c r="P219" s="213"/>
      <c r="Q219" s="215"/>
      <c r="R219" s="215"/>
      <c r="S21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219" s="220" t="s">
        <v>9646</v>
      </c>
      <c r="U219" s="215">
        <v>13810721762</v>
      </c>
      <c r="V219" s="213" t="s">
        <v>3598</v>
      </c>
      <c r="W219" s="225"/>
      <c r="X219" s="226"/>
      <c r="Y219" s="226"/>
      <c r="Z219" s="244"/>
      <c r="AA219" s="214"/>
      <c r="AB219" s="214"/>
      <c r="AC219" s="214"/>
      <c r="AD219" s="220"/>
      <c r="AE219" s="226"/>
      <c r="AF219" s="214" t="s">
        <v>9641</v>
      </c>
      <c r="AG219" s="349">
        <v>1</v>
      </c>
    </row>
    <row r="220" spans="1:33" s="219" customFormat="1" x14ac:dyDescent="0.3">
      <c r="A220" s="212" t="s">
        <v>857</v>
      </c>
      <c r="B220" s="277">
        <v>41374</v>
      </c>
      <c r="C220" s="217" t="e">
        <f>[1]!表1_66[[#This Row],[公司]]&amp;[1]!表1_66[[#This Row],[姓名]]</f>
        <v>#REF!</v>
      </c>
      <c r="D220" s="220" t="s">
        <v>3591</v>
      </c>
      <c r="E220" s="220" t="s">
        <v>9647</v>
      </c>
      <c r="F220" s="214" t="s">
        <v>2249</v>
      </c>
      <c r="G220" s="236" t="e">
        <f>HYPERLINK("\同业照片\"&amp;[1]!表1_66[[#This Row],[公司]]&amp;IF([1]!表1_66[[#This Row],[公司]]="","","，"&amp;[1]!表1_66[[#This Row],[姓名]]&amp;".jpg"),"照片")</f>
        <v>#REF!</v>
      </c>
      <c r="H220" s="232" t="s">
        <v>3589</v>
      </c>
      <c r="I220" s="214" t="s">
        <v>583</v>
      </c>
      <c r="J220" s="214" t="s">
        <v>11</v>
      </c>
      <c r="K220" s="212">
        <v>1</v>
      </c>
      <c r="L220" s="212">
        <v>1</v>
      </c>
      <c r="M220" s="212">
        <v>1</v>
      </c>
      <c r="N220" s="213" t="s">
        <v>2479</v>
      </c>
      <c r="O220" s="214" t="s">
        <v>2514</v>
      </c>
      <c r="P220" s="213" t="s">
        <v>2537</v>
      </c>
      <c r="Q220" s="215"/>
      <c r="R220" s="215"/>
      <c r="S22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220" s="220" t="s">
        <v>3584</v>
      </c>
      <c r="U220" s="215">
        <v>13466720254</v>
      </c>
      <c r="V220" s="213" t="s">
        <v>3585</v>
      </c>
      <c r="W220" s="225"/>
      <c r="X220" s="226"/>
      <c r="Y220" s="226"/>
      <c r="Z220" s="244"/>
      <c r="AA220" s="214"/>
      <c r="AB220" s="214" t="s">
        <v>9648</v>
      </c>
      <c r="AC220" s="214"/>
      <c r="AD220" s="220"/>
      <c r="AE220" s="226"/>
      <c r="AF220" s="214" t="s">
        <v>9641</v>
      </c>
      <c r="AG220" s="349">
        <v>1</v>
      </c>
    </row>
    <row r="221" spans="1:33" s="219" customFormat="1" x14ac:dyDescent="0.3">
      <c r="A221" s="212" t="s">
        <v>857</v>
      </c>
      <c r="B221" s="277">
        <v>41374</v>
      </c>
      <c r="C221" s="217" t="e">
        <f>[1]!表1_66[[#This Row],[公司]]&amp;[1]!表1_66[[#This Row],[姓名]]</f>
        <v>#REF!</v>
      </c>
      <c r="D221" s="220" t="s">
        <v>3597</v>
      </c>
      <c r="E221" s="220" t="s">
        <v>2157</v>
      </c>
      <c r="F221" s="214" t="s">
        <v>2249</v>
      </c>
      <c r="G221" s="236" t="e">
        <f>HYPERLINK("\同业照片\"&amp;[1]!表1_66[[#This Row],[公司]]&amp;IF([1]!表1_66[[#This Row],[公司]]="","","，"&amp;[1]!表1_66[[#This Row],[姓名]]&amp;".jpg"),"照片")</f>
        <v>#REF!</v>
      </c>
      <c r="H221" s="232" t="s">
        <v>3589</v>
      </c>
      <c r="I221" s="214" t="s">
        <v>583</v>
      </c>
      <c r="J221" s="214" t="s">
        <v>11</v>
      </c>
      <c r="K221" s="212">
        <v>1</v>
      </c>
      <c r="L221" s="212">
        <v>1</v>
      </c>
      <c r="M221" s="212">
        <v>1</v>
      </c>
      <c r="N221" s="213" t="s">
        <v>2479</v>
      </c>
      <c r="O221" s="214" t="s">
        <v>2514</v>
      </c>
      <c r="P221" s="213" t="s">
        <v>2537</v>
      </c>
      <c r="Q221" s="215"/>
      <c r="R221" s="215"/>
      <c r="S22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221" s="220" t="s">
        <v>9649</v>
      </c>
      <c r="U221" s="215">
        <v>15910326487</v>
      </c>
      <c r="V221" s="213" t="s">
        <v>9650</v>
      </c>
      <c r="W221" s="225"/>
      <c r="X221" s="226"/>
      <c r="Y221" s="226"/>
      <c r="Z221" s="244"/>
      <c r="AA221" s="214"/>
      <c r="AB221" s="214"/>
      <c r="AC221" s="214"/>
      <c r="AD221" s="220"/>
      <c r="AE221" s="226"/>
      <c r="AF221" s="214" t="s">
        <v>9641</v>
      </c>
      <c r="AG221" s="349">
        <v>1</v>
      </c>
    </row>
    <row r="222" spans="1:33" s="219" customFormat="1" x14ac:dyDescent="0.3">
      <c r="A222" s="212" t="s">
        <v>857</v>
      </c>
      <c r="B222" s="277">
        <v>41375</v>
      </c>
      <c r="C222" s="217" t="e">
        <f>[1]!表1_66[[#This Row],[公司]]&amp;[1]!表1_66[[#This Row],[姓名]]</f>
        <v>#REF!</v>
      </c>
      <c r="D222" s="220" t="s">
        <v>9651</v>
      </c>
      <c r="E222" s="220" t="s">
        <v>9651</v>
      </c>
      <c r="F222" s="214" t="s">
        <v>2249</v>
      </c>
      <c r="G222" s="236" t="e">
        <f>HYPERLINK("\同业照片\"&amp;[1]!表1_66[[#This Row],[公司]]&amp;IF([1]!表1_66[[#This Row],[公司]]="","","，"&amp;[1]!表1_66[[#This Row],[姓名]]&amp;".jpg"),"照片")</f>
        <v>#REF!</v>
      </c>
      <c r="H222" s="232" t="s">
        <v>921</v>
      </c>
      <c r="I222" s="214" t="s">
        <v>36</v>
      </c>
      <c r="J222" s="214" t="s">
        <v>45</v>
      </c>
      <c r="K222" s="212">
        <v>1</v>
      </c>
      <c r="L222" s="212">
        <v>1</v>
      </c>
      <c r="M222" s="212">
        <v>1</v>
      </c>
      <c r="N222" s="213" t="s">
        <v>1234</v>
      </c>
      <c r="O222" s="214"/>
      <c r="P222" s="213" t="s">
        <v>2254</v>
      </c>
      <c r="Q222" s="215"/>
      <c r="R222" s="215"/>
      <c r="S22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222" s="220" t="s">
        <v>9652</v>
      </c>
      <c r="U222" s="215">
        <v>18688939867</v>
      </c>
      <c r="V222" s="213" t="s">
        <v>9653</v>
      </c>
      <c r="W222" s="225"/>
      <c r="X222" s="226"/>
      <c r="Y222" s="226"/>
      <c r="Z222" s="244"/>
      <c r="AA222" s="214"/>
      <c r="AB222" s="214"/>
      <c r="AC222" s="214"/>
      <c r="AD222" s="220"/>
      <c r="AE222" s="226"/>
      <c r="AF222" s="214" t="s">
        <v>2224</v>
      </c>
      <c r="AG222" s="349">
        <v>1</v>
      </c>
    </row>
    <row r="223" spans="1:33" s="219" customFormat="1" x14ac:dyDescent="0.3">
      <c r="A223" s="212" t="s">
        <v>1177</v>
      </c>
      <c r="B223" s="277">
        <v>41376</v>
      </c>
      <c r="C223" s="217" t="e">
        <f>[1]!表1_66[[#This Row],[公司]]&amp;[1]!表1_66[[#This Row],[姓名]]</f>
        <v>#REF!</v>
      </c>
      <c r="D223" s="220" t="s">
        <v>9654</v>
      </c>
      <c r="E223" s="220" t="s">
        <v>9654</v>
      </c>
      <c r="F223" s="214" t="s">
        <v>2249</v>
      </c>
      <c r="G223" s="236" t="e">
        <f>HYPERLINK("\同业照片\"&amp;[1]!表1_66[[#This Row],[公司]]&amp;IF([1]!表1_66[[#This Row],[公司]]="","","，"&amp;[1]!表1_66[[#This Row],[姓名]]&amp;".jpg"),"照片")</f>
        <v>#REF!</v>
      </c>
      <c r="H223" s="232" t="s">
        <v>9407</v>
      </c>
      <c r="I223" s="214" t="s">
        <v>711</v>
      </c>
      <c r="J223" s="214" t="s">
        <v>1</v>
      </c>
      <c r="K223" s="212">
        <v>1</v>
      </c>
      <c r="L223" s="212"/>
      <c r="M223" s="212"/>
      <c r="N223" s="213" t="s">
        <v>9655</v>
      </c>
      <c r="O223" s="214"/>
      <c r="P223" s="213"/>
      <c r="Q223" s="215"/>
      <c r="R223" s="215" t="s">
        <v>392</v>
      </c>
      <c r="S223"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223" s="220"/>
      <c r="U223" s="215"/>
      <c r="V223" s="213" t="s">
        <v>3600</v>
      </c>
      <c r="W223" s="225" t="s">
        <v>9656</v>
      </c>
      <c r="X223" s="226"/>
      <c r="Y223" s="226"/>
      <c r="Z223" s="244" t="s">
        <v>392</v>
      </c>
      <c r="AA223" s="214"/>
      <c r="AB223" s="214" t="s">
        <v>9657</v>
      </c>
      <c r="AC223" s="214"/>
      <c r="AD223" s="220"/>
      <c r="AE223" s="226"/>
      <c r="AF223" s="214" t="s">
        <v>1781</v>
      </c>
      <c r="AG223" s="349">
        <v>1</v>
      </c>
    </row>
    <row r="224" spans="1:33" s="219" customFormat="1" x14ac:dyDescent="0.3">
      <c r="A224" s="212" t="s">
        <v>612</v>
      </c>
      <c r="B224" s="277">
        <v>41378</v>
      </c>
      <c r="C224" s="217" t="e">
        <f>[1]!表1_66[[#This Row],[公司]]&amp;[1]!表1_66[[#This Row],[姓名]]</f>
        <v>#REF!</v>
      </c>
      <c r="D224" s="220" t="s">
        <v>2007</v>
      </c>
      <c r="E224" s="220" t="s">
        <v>2008</v>
      </c>
      <c r="F224" s="214" t="s">
        <v>2249</v>
      </c>
      <c r="G224" s="236" t="e">
        <f>HYPERLINK("\同业照片\"&amp;[1]!表1_66[[#This Row],[公司]]&amp;IF([1]!表1_66[[#This Row],[公司]]="","","，"&amp;[1]!表1_66[[#This Row],[姓名]]&amp;".jpg"),"照片")</f>
        <v>#REF!</v>
      </c>
      <c r="H224" s="232" t="s">
        <v>82</v>
      </c>
      <c r="I224" s="214" t="s">
        <v>36</v>
      </c>
      <c r="J224" s="214" t="s">
        <v>3004</v>
      </c>
      <c r="K224" s="212">
        <v>1</v>
      </c>
      <c r="L224" s="212"/>
      <c r="M224" s="212">
        <v>1</v>
      </c>
      <c r="N224" s="213" t="s">
        <v>1436</v>
      </c>
      <c r="O224" s="214"/>
      <c r="P224" s="213"/>
      <c r="Q224" s="215" t="s">
        <v>2009</v>
      </c>
      <c r="R224" s="215" t="s">
        <v>392</v>
      </c>
      <c r="S22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224" s="220" t="s">
        <v>2010</v>
      </c>
      <c r="U224" s="215">
        <v>18675511103</v>
      </c>
      <c r="V224" s="213" t="s">
        <v>9658</v>
      </c>
      <c r="W224" s="225" t="s">
        <v>351</v>
      </c>
      <c r="X224" s="226"/>
      <c r="Y224" s="226"/>
      <c r="Z224" s="244" t="s">
        <v>392</v>
      </c>
      <c r="AA224" s="214"/>
      <c r="AB224" s="214" t="s">
        <v>2011</v>
      </c>
      <c r="AC224" s="214" t="s">
        <v>392</v>
      </c>
      <c r="AD224" s="220" t="s">
        <v>392</v>
      </c>
      <c r="AE224" s="226"/>
      <c r="AF224" s="214" t="s">
        <v>2212</v>
      </c>
      <c r="AG224" s="349">
        <v>1</v>
      </c>
    </row>
    <row r="225" spans="1:33" s="219" customFormat="1" x14ac:dyDescent="0.3">
      <c r="A225" s="212" t="s">
        <v>857</v>
      </c>
      <c r="B225" s="277">
        <v>41381</v>
      </c>
      <c r="C225" s="217" t="e">
        <f>[1]!表1_66[[#This Row],[公司]]&amp;[1]!表1_66[[#This Row],[姓名]]</f>
        <v>#REF!</v>
      </c>
      <c r="D225" s="220" t="s">
        <v>9659</v>
      </c>
      <c r="E225" s="220" t="s">
        <v>3601</v>
      </c>
      <c r="F225" s="214" t="s">
        <v>2249</v>
      </c>
      <c r="G225" s="236" t="e">
        <f>HYPERLINK("\同业照片\"&amp;[1]!表1_66[[#This Row],[公司]]&amp;IF([1]!表1_66[[#This Row],[公司]]="","","，"&amp;[1]!表1_66[[#This Row],[姓名]]&amp;".jpg"),"照片")</f>
        <v>#REF!</v>
      </c>
      <c r="H225" s="232" t="s">
        <v>9660</v>
      </c>
      <c r="I225" s="214" t="s">
        <v>887</v>
      </c>
      <c r="J225" s="214" t="s">
        <v>11</v>
      </c>
      <c r="K225" s="212">
        <v>1</v>
      </c>
      <c r="L225" s="212">
        <v>1</v>
      </c>
      <c r="M225" s="212">
        <v>1</v>
      </c>
      <c r="N225" s="213"/>
      <c r="O225" s="214"/>
      <c r="P225" s="213"/>
      <c r="Q225" s="215"/>
      <c r="R225" s="215"/>
      <c r="S225"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225" s="220"/>
      <c r="U225" s="215"/>
      <c r="V225" s="213"/>
      <c r="W225" s="225"/>
      <c r="X225" s="226"/>
      <c r="Y225" s="226"/>
      <c r="Z225" s="244"/>
      <c r="AA225" s="214"/>
      <c r="AB225" s="214"/>
      <c r="AC225" s="214"/>
      <c r="AD225" s="220"/>
      <c r="AE225" s="226"/>
      <c r="AF225" s="214" t="s">
        <v>9661</v>
      </c>
      <c r="AG225" s="349">
        <v>1</v>
      </c>
    </row>
    <row r="226" spans="1:33" s="219" customFormat="1" x14ac:dyDescent="0.3">
      <c r="A226" s="212" t="s">
        <v>612</v>
      </c>
      <c r="B226" s="277">
        <v>41382</v>
      </c>
      <c r="C226" s="217" t="e">
        <f>[1]!表1_66[[#This Row],[公司]]&amp;[1]!表1_66[[#This Row],[姓名]]</f>
        <v>#REF!</v>
      </c>
      <c r="D226" s="220" t="s">
        <v>1702</v>
      </c>
      <c r="E226" s="220" t="s">
        <v>1703</v>
      </c>
      <c r="F226" s="214" t="s">
        <v>2276</v>
      </c>
      <c r="G226" s="236" t="e">
        <f>HYPERLINK("\同业照片\"&amp;[1]!表1_66[[#This Row],[公司]]&amp;IF([1]!表1_66[[#This Row],[公司]]="","","，"&amp;[1]!表1_66[[#This Row],[姓名]]&amp;".jpg"),"照片")</f>
        <v>#REF!</v>
      </c>
      <c r="H226" s="232" t="s">
        <v>9662</v>
      </c>
      <c r="I226" s="214" t="s">
        <v>12</v>
      </c>
      <c r="J226" s="214" t="s">
        <v>56</v>
      </c>
      <c r="K226" s="212">
        <v>1</v>
      </c>
      <c r="L226" s="212"/>
      <c r="M226" s="212">
        <v>1</v>
      </c>
      <c r="N226" s="213" t="s">
        <v>9663</v>
      </c>
      <c r="O226" s="214"/>
      <c r="P226" s="213" t="s">
        <v>1704</v>
      </c>
      <c r="Q226" s="215" t="s">
        <v>1375</v>
      </c>
      <c r="R226" s="215" t="s">
        <v>392</v>
      </c>
      <c r="S226"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226" s="220" t="s">
        <v>9664</v>
      </c>
      <c r="U226" s="215">
        <v>18611752948</v>
      </c>
      <c r="V226" s="213" t="s">
        <v>9665</v>
      </c>
      <c r="W226" s="225" t="s">
        <v>351</v>
      </c>
      <c r="X226" s="226" t="s">
        <v>275</v>
      </c>
      <c r="Y226" s="226"/>
      <c r="Z226" s="244" t="s">
        <v>392</v>
      </c>
      <c r="AA226" s="214"/>
      <c r="AB226" s="214"/>
      <c r="AC226" s="214" t="s">
        <v>392</v>
      </c>
      <c r="AD226" s="220"/>
      <c r="AE226" s="226"/>
      <c r="AF226" s="214" t="s">
        <v>3602</v>
      </c>
      <c r="AG226" s="349">
        <v>1</v>
      </c>
    </row>
    <row r="227" spans="1:33" s="219" customFormat="1" x14ac:dyDescent="0.3">
      <c r="A227" s="212" t="s">
        <v>1340</v>
      </c>
      <c r="B227" s="277">
        <v>41386</v>
      </c>
      <c r="C227" s="217" t="e">
        <f>[1]!表1_66[[#This Row],[公司]]&amp;[1]!表1_66[[#This Row],[姓名]]</f>
        <v>#REF!</v>
      </c>
      <c r="D227" s="220" t="s">
        <v>9666</v>
      </c>
      <c r="E227" s="220" t="s">
        <v>2275</v>
      </c>
      <c r="F227" s="214"/>
      <c r="G227" s="236" t="e">
        <f>HYPERLINK("\同业照片\"&amp;[1]!表1_66[[#This Row],[公司]]&amp;IF([1]!表1_66[[#This Row],[公司]]="","","，"&amp;[1]!表1_66[[#This Row],[姓名]]&amp;".jpg"),"照片")</f>
        <v>#REF!</v>
      </c>
      <c r="H227" s="232" t="s">
        <v>2669</v>
      </c>
      <c r="I227" s="214" t="s">
        <v>339</v>
      </c>
      <c r="J227" s="214" t="s">
        <v>11</v>
      </c>
      <c r="K227" s="212">
        <v>1</v>
      </c>
      <c r="L227" s="212">
        <v>1</v>
      </c>
      <c r="M227" s="212">
        <v>1</v>
      </c>
      <c r="N227" s="213" t="s">
        <v>1173</v>
      </c>
      <c r="O227" s="214"/>
      <c r="P227" s="213" t="s">
        <v>9667</v>
      </c>
      <c r="Q227" s="215"/>
      <c r="R227" s="215"/>
      <c r="S227"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227" s="220" t="s">
        <v>9668</v>
      </c>
      <c r="U227" s="215">
        <v>13801006510</v>
      </c>
      <c r="V227" s="213" t="s">
        <v>9669</v>
      </c>
      <c r="W227" s="225"/>
      <c r="X227" s="226"/>
      <c r="Y227" s="226"/>
      <c r="Z227" s="244"/>
      <c r="AA227" s="214"/>
      <c r="AB227" s="214"/>
      <c r="AC227" s="214"/>
      <c r="AD227" s="220"/>
      <c r="AE227" s="226"/>
      <c r="AF227" s="214" t="s">
        <v>7273</v>
      </c>
      <c r="AG227" s="349">
        <v>1</v>
      </c>
    </row>
    <row r="228" spans="1:33" s="219" customFormat="1" x14ac:dyDescent="0.3">
      <c r="A228" s="212" t="s">
        <v>1340</v>
      </c>
      <c r="B228" s="277">
        <v>41386</v>
      </c>
      <c r="C228" s="217" t="e">
        <f>[1]!表1_66[[#This Row],[公司]]&amp;[1]!表1_66[[#This Row],[姓名]]</f>
        <v>#REF!</v>
      </c>
      <c r="D228" s="220" t="s">
        <v>9670</v>
      </c>
      <c r="E228" s="220" t="s">
        <v>9670</v>
      </c>
      <c r="F228" s="214" t="s">
        <v>2249</v>
      </c>
      <c r="G228" s="236" t="e">
        <f>HYPERLINK("\同业照片\"&amp;[1]!表1_66[[#This Row],[公司]]&amp;IF([1]!表1_66[[#This Row],[公司]]="","","，"&amp;[1]!表1_66[[#This Row],[姓名]]&amp;".jpg"),"照片")</f>
        <v>#REF!</v>
      </c>
      <c r="H228" s="232" t="s">
        <v>343</v>
      </c>
      <c r="I228" s="214" t="s">
        <v>711</v>
      </c>
      <c r="J228" s="214" t="s">
        <v>56</v>
      </c>
      <c r="K228" s="212">
        <v>1</v>
      </c>
      <c r="L228" s="212">
        <v>1</v>
      </c>
      <c r="M228" s="212">
        <v>1</v>
      </c>
      <c r="N228" s="213" t="s">
        <v>1358</v>
      </c>
      <c r="O228" s="214"/>
      <c r="P228" s="213" t="s">
        <v>2254</v>
      </c>
      <c r="Q228" s="215"/>
      <c r="R228" s="215"/>
      <c r="S22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228" s="220" t="s">
        <v>9671</v>
      </c>
      <c r="U228" s="215">
        <v>13810572466</v>
      </c>
      <c r="V228" s="213" t="s">
        <v>9672</v>
      </c>
      <c r="W228" s="225"/>
      <c r="X228" s="226"/>
      <c r="Y228" s="226" t="s">
        <v>9673</v>
      </c>
      <c r="Z228" s="244" t="s">
        <v>3663</v>
      </c>
      <c r="AA228" s="214"/>
      <c r="AB228" s="214"/>
      <c r="AC228" s="214"/>
      <c r="AD228" s="220"/>
      <c r="AE228" s="226"/>
      <c r="AF228" s="214" t="s">
        <v>3223</v>
      </c>
      <c r="AG228" s="349">
        <v>1</v>
      </c>
    </row>
    <row r="229" spans="1:33" s="219" customFormat="1" x14ac:dyDescent="0.3">
      <c r="A229" s="212" t="s">
        <v>1340</v>
      </c>
      <c r="B229" s="277">
        <v>41388</v>
      </c>
      <c r="C229" s="217" t="e">
        <f>[1]!表1_66[[#This Row],[公司]]&amp;[1]!表1_66[[#This Row],[姓名]]</f>
        <v>#REF!</v>
      </c>
      <c r="D229" s="220" t="s">
        <v>9674</v>
      </c>
      <c r="E229" s="220" t="s">
        <v>9674</v>
      </c>
      <c r="F229" s="214" t="s">
        <v>2276</v>
      </c>
      <c r="G229" s="236" t="e">
        <f>HYPERLINK("\同业照片\"&amp;[1]!表1_66[[#This Row],[公司]]&amp;IF([1]!表1_66[[#This Row],[公司]]="","","，"&amp;[1]!表1_66[[#This Row],[姓名]]&amp;".jpg"),"照片")</f>
        <v>#REF!</v>
      </c>
      <c r="H229" s="232" t="s">
        <v>6897</v>
      </c>
      <c r="I229" s="214" t="s">
        <v>2</v>
      </c>
      <c r="J229" s="214" t="s">
        <v>11</v>
      </c>
      <c r="K229" s="212">
        <v>1</v>
      </c>
      <c r="L229" s="212">
        <v>1</v>
      </c>
      <c r="M229" s="212">
        <v>1</v>
      </c>
      <c r="N229" s="213" t="s">
        <v>2247</v>
      </c>
      <c r="O229" s="214"/>
      <c r="P229" s="213" t="s">
        <v>8800</v>
      </c>
      <c r="Q229" s="215"/>
      <c r="R229" s="215" t="s">
        <v>392</v>
      </c>
      <c r="S22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229" s="220" t="s">
        <v>9675</v>
      </c>
      <c r="U229" s="215">
        <v>15001361006</v>
      </c>
      <c r="V229" s="213" t="s">
        <v>6948</v>
      </c>
      <c r="W229" s="225"/>
      <c r="X229" s="226"/>
      <c r="Y229" s="226"/>
      <c r="Z229" s="244" t="s">
        <v>392</v>
      </c>
      <c r="AA229" s="214"/>
      <c r="AB229" s="214"/>
      <c r="AC229" s="214"/>
      <c r="AD229" s="220"/>
      <c r="AE229" s="226"/>
      <c r="AF229" s="214" t="s">
        <v>9606</v>
      </c>
      <c r="AG229" s="349">
        <v>1</v>
      </c>
    </row>
    <row r="230" spans="1:33" s="219" customFormat="1" x14ac:dyDescent="0.3">
      <c r="A230" s="212" t="s">
        <v>1340</v>
      </c>
      <c r="B230" s="277">
        <v>41388</v>
      </c>
      <c r="C230" s="217" t="e">
        <f>[1]!表1_66[[#This Row],[公司]]&amp;[1]!表1_66[[#This Row],[姓名]]</f>
        <v>#REF!</v>
      </c>
      <c r="D230" s="220" t="s">
        <v>9676</v>
      </c>
      <c r="E230" s="220" t="s">
        <v>9676</v>
      </c>
      <c r="F230" s="214" t="s">
        <v>2249</v>
      </c>
      <c r="G230" s="236" t="e">
        <f>HYPERLINK("\同业照片\"&amp;[1]!表1_66[[#This Row],[公司]]&amp;IF([1]!表1_66[[#This Row],[公司]]="","","，"&amp;[1]!表1_66[[#This Row],[姓名]]&amp;".jpg"),"照片")</f>
        <v>#REF!</v>
      </c>
      <c r="H230" s="232" t="s">
        <v>3594</v>
      </c>
      <c r="I230" s="214" t="s">
        <v>339</v>
      </c>
      <c r="J230" s="214" t="s">
        <v>11</v>
      </c>
      <c r="K230" s="212">
        <v>1</v>
      </c>
      <c r="L230" s="212">
        <v>1</v>
      </c>
      <c r="M230" s="212">
        <v>1</v>
      </c>
      <c r="N230" s="213" t="s">
        <v>2247</v>
      </c>
      <c r="O230" s="214"/>
      <c r="P230" s="213" t="s">
        <v>2254</v>
      </c>
      <c r="Q230" s="215"/>
      <c r="R230" s="215"/>
      <c r="S23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230" s="220" t="s">
        <v>9677</v>
      </c>
      <c r="U230" s="215">
        <v>18610914055</v>
      </c>
      <c r="V230" s="213" t="s">
        <v>9678</v>
      </c>
      <c r="W230" s="225"/>
      <c r="X230" s="226"/>
      <c r="Y230" s="226"/>
      <c r="Z230" s="244"/>
      <c r="AA230" s="214"/>
      <c r="AB230" s="214"/>
      <c r="AC230" s="214"/>
      <c r="AD230" s="220"/>
      <c r="AE230" s="226"/>
      <c r="AF230" s="214" t="s">
        <v>3607</v>
      </c>
      <c r="AG230" s="349">
        <v>1</v>
      </c>
    </row>
    <row r="231" spans="1:33" s="219" customFormat="1" x14ac:dyDescent="0.3">
      <c r="A231" s="212" t="s">
        <v>1340</v>
      </c>
      <c r="B231" s="277">
        <v>41388</v>
      </c>
      <c r="C231" s="217" t="e">
        <f>[1]!表1_66[[#This Row],[公司]]&amp;[1]!表1_66[[#This Row],[姓名]]</f>
        <v>#REF!</v>
      </c>
      <c r="D231" s="220" t="s">
        <v>9679</v>
      </c>
      <c r="E231" s="220" t="s">
        <v>3608</v>
      </c>
      <c r="F231" s="214" t="s">
        <v>2249</v>
      </c>
      <c r="G231" s="236" t="e">
        <f>HYPERLINK("\同业照片\"&amp;[1]!表1_66[[#This Row],[公司]]&amp;IF([1]!表1_66[[#This Row],[公司]]="","","，"&amp;[1]!表1_66[[#This Row],[姓名]]&amp;".jpg"),"照片")</f>
        <v>#REF!</v>
      </c>
      <c r="H231" s="232" t="s">
        <v>3594</v>
      </c>
      <c r="I231" s="214" t="s">
        <v>339</v>
      </c>
      <c r="J231" s="214" t="s">
        <v>11</v>
      </c>
      <c r="K231" s="212">
        <v>1</v>
      </c>
      <c r="L231" s="212">
        <v>1</v>
      </c>
      <c r="M231" s="212">
        <v>1</v>
      </c>
      <c r="N231" s="213" t="s">
        <v>2247</v>
      </c>
      <c r="O231" s="214"/>
      <c r="P231" s="213" t="s">
        <v>2254</v>
      </c>
      <c r="Q231" s="215"/>
      <c r="R231" s="215"/>
      <c r="S23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231" s="220" t="s">
        <v>9680</v>
      </c>
      <c r="U231" s="215">
        <v>18046567109</v>
      </c>
      <c r="V231" s="213" t="s">
        <v>9681</v>
      </c>
      <c r="W231" s="225"/>
      <c r="X231" s="226"/>
      <c r="Y231" s="226"/>
      <c r="Z231" s="244"/>
      <c r="AA231" s="214"/>
      <c r="AB231" s="214"/>
      <c r="AC231" s="214"/>
      <c r="AD231" s="220"/>
      <c r="AE231" s="226"/>
      <c r="AF231" s="214" t="s">
        <v>3607</v>
      </c>
      <c r="AG231" s="349">
        <v>1</v>
      </c>
    </row>
    <row r="232" spans="1:33" s="219" customFormat="1" x14ac:dyDescent="0.3">
      <c r="A232" s="212" t="s">
        <v>1340</v>
      </c>
      <c r="B232" s="277">
        <v>41388</v>
      </c>
      <c r="C232" s="217" t="e">
        <f>[1]!表1_66[[#This Row],[公司]]&amp;[1]!表1_66[[#This Row],[姓名]]</f>
        <v>#REF!</v>
      </c>
      <c r="D232" s="220" t="s">
        <v>8783</v>
      </c>
      <c r="E232" s="220" t="s">
        <v>8783</v>
      </c>
      <c r="F232" s="214" t="s">
        <v>2249</v>
      </c>
      <c r="G232" s="236" t="e">
        <f>HYPERLINK("\同业照片\"&amp;[1]!表1_66[[#This Row],[公司]]&amp;IF([1]!表1_66[[#This Row],[公司]]="","","，"&amp;[1]!表1_66[[#This Row],[姓名]]&amp;".jpg"),"照片")</f>
        <v>#REF!</v>
      </c>
      <c r="H232" s="232" t="s">
        <v>3634</v>
      </c>
      <c r="I232" s="214" t="s">
        <v>339</v>
      </c>
      <c r="J232" s="214" t="s">
        <v>11</v>
      </c>
      <c r="K232" s="212">
        <v>1</v>
      </c>
      <c r="L232" s="212">
        <v>1</v>
      </c>
      <c r="M232" s="212">
        <v>1</v>
      </c>
      <c r="N232" s="213" t="s">
        <v>3617</v>
      </c>
      <c r="O232" s="214"/>
      <c r="P232" s="213" t="s">
        <v>2254</v>
      </c>
      <c r="Q232" s="215"/>
      <c r="R232" s="215"/>
      <c r="S23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232" s="220" t="s">
        <v>8784</v>
      </c>
      <c r="U232" s="215">
        <v>18500088134</v>
      </c>
      <c r="V232" s="213" t="s">
        <v>8785</v>
      </c>
      <c r="W232" s="225"/>
      <c r="X232" s="226"/>
      <c r="Y232" s="226"/>
      <c r="Z232" s="244"/>
      <c r="AA232" s="214"/>
      <c r="AB232" s="214"/>
      <c r="AC232" s="214"/>
      <c r="AD232" s="220"/>
      <c r="AE232" s="226"/>
      <c r="AF232" s="214" t="s">
        <v>9682</v>
      </c>
      <c r="AG232" s="349">
        <v>1</v>
      </c>
    </row>
    <row r="233" spans="1:33" s="219" customFormat="1" x14ac:dyDescent="0.3">
      <c r="A233" s="212" t="s">
        <v>891</v>
      </c>
      <c r="B233" s="277">
        <v>41395</v>
      </c>
      <c r="C233" s="217" t="e">
        <f>[1]!表1_66[[#This Row],[公司]]&amp;[1]!表1_66[[#This Row],[姓名]]</f>
        <v>#REF!</v>
      </c>
      <c r="D233" s="220" t="s">
        <v>9683</v>
      </c>
      <c r="E233" s="220" t="s">
        <v>2324</v>
      </c>
      <c r="F233" s="214" t="s">
        <v>2249</v>
      </c>
      <c r="G233" s="236" t="e">
        <f>HYPERLINK("\同业照片\"&amp;[1]!表1_66[[#This Row],[公司]]&amp;IF([1]!表1_66[[#This Row],[公司]]="","","，"&amp;[1]!表1_66[[#This Row],[姓名]]&amp;".jpg"),"照片")</f>
        <v>#REF!</v>
      </c>
      <c r="H233" s="232" t="s">
        <v>2508</v>
      </c>
      <c r="I233" s="214" t="s">
        <v>583</v>
      </c>
      <c r="J233" s="214" t="s">
        <v>1</v>
      </c>
      <c r="K233" s="212">
        <v>1</v>
      </c>
      <c r="L233" s="212">
        <v>1</v>
      </c>
      <c r="M233" s="212">
        <v>1</v>
      </c>
      <c r="N233" s="213" t="s">
        <v>2479</v>
      </c>
      <c r="O233" s="214"/>
      <c r="P233" s="213" t="s">
        <v>9684</v>
      </c>
      <c r="Q233" s="215"/>
      <c r="R233" s="215"/>
      <c r="S233"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233" s="220" t="s">
        <v>9685</v>
      </c>
      <c r="U233" s="215">
        <v>13818066361</v>
      </c>
      <c r="V233" s="213" t="s">
        <v>9686</v>
      </c>
      <c r="W233" s="225" t="s">
        <v>9396</v>
      </c>
      <c r="X233" s="226"/>
      <c r="Y233" s="226"/>
      <c r="Z233" s="244"/>
      <c r="AA233" s="214"/>
      <c r="AB233" s="214" t="s">
        <v>9687</v>
      </c>
      <c r="AC233" s="214"/>
      <c r="AD233" s="220"/>
      <c r="AE233" s="226"/>
      <c r="AF233" s="214" t="s">
        <v>1929</v>
      </c>
      <c r="AG233" s="349">
        <v>1</v>
      </c>
    </row>
    <row r="234" spans="1:33" s="219" customFormat="1" x14ac:dyDescent="0.3">
      <c r="A234" s="212" t="s">
        <v>891</v>
      </c>
      <c r="B234" s="277">
        <v>41395</v>
      </c>
      <c r="C234" s="217" t="e">
        <f>[1]!表1_66[[#This Row],[公司]]&amp;[1]!表1_66[[#This Row],[姓名]]</f>
        <v>#REF!</v>
      </c>
      <c r="D234" s="220" t="s">
        <v>9688</v>
      </c>
      <c r="E234" s="220" t="s">
        <v>2325</v>
      </c>
      <c r="F234" s="214" t="s">
        <v>2249</v>
      </c>
      <c r="G234" s="236" t="e">
        <f>HYPERLINK("\同业照片\"&amp;[1]!表1_66[[#This Row],[公司]]&amp;IF([1]!表1_66[[#This Row],[公司]]="","","，"&amp;[1]!表1_66[[#This Row],[姓名]]&amp;".jpg"),"照片")</f>
        <v>#REF!</v>
      </c>
      <c r="H234" s="232" t="s">
        <v>2508</v>
      </c>
      <c r="I234" s="214" t="s">
        <v>583</v>
      </c>
      <c r="J234" s="214" t="s">
        <v>1</v>
      </c>
      <c r="K234" s="212">
        <v>1</v>
      </c>
      <c r="L234" s="212">
        <v>1</v>
      </c>
      <c r="M234" s="212">
        <v>1</v>
      </c>
      <c r="N234" s="213" t="s">
        <v>2479</v>
      </c>
      <c r="O234" s="214"/>
      <c r="P234" s="213" t="s">
        <v>2537</v>
      </c>
      <c r="Q234" s="215"/>
      <c r="R234" s="215"/>
      <c r="S23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234" s="220" t="s">
        <v>9689</v>
      </c>
      <c r="U234" s="215">
        <v>15201877898</v>
      </c>
      <c r="V234" s="213" t="s">
        <v>9690</v>
      </c>
      <c r="W234" s="225"/>
      <c r="X234" s="226"/>
      <c r="Y234" s="226"/>
      <c r="Z234" s="244"/>
      <c r="AA234" s="214"/>
      <c r="AB234" s="214"/>
      <c r="AC234" s="214"/>
      <c r="AD234" s="220"/>
      <c r="AE234" s="226"/>
      <c r="AF234" s="214" t="s">
        <v>1929</v>
      </c>
      <c r="AG234" s="349">
        <v>1</v>
      </c>
    </row>
    <row r="235" spans="1:33" s="219" customFormat="1" x14ac:dyDescent="0.3">
      <c r="A235" s="212" t="s">
        <v>891</v>
      </c>
      <c r="B235" s="277">
        <v>41395</v>
      </c>
      <c r="C235" s="217" t="e">
        <f>[1]!表1_66[[#This Row],[公司]]&amp;[1]!表1_66[[#This Row],[姓名]]</f>
        <v>#REF!</v>
      </c>
      <c r="D235" s="220" t="s">
        <v>9691</v>
      </c>
      <c r="E235" s="220" t="s">
        <v>2468</v>
      </c>
      <c r="F235" s="214" t="s">
        <v>2249</v>
      </c>
      <c r="G235" s="236" t="e">
        <f>HYPERLINK("\同业照片\"&amp;[1]!表1_66[[#This Row],[公司]]&amp;IF([1]!表1_66[[#This Row],[公司]]="","","，"&amp;[1]!表1_66[[#This Row],[姓名]]&amp;".jpg"),"照片")</f>
        <v>#REF!</v>
      </c>
      <c r="H235" s="232" t="s">
        <v>2508</v>
      </c>
      <c r="I235" s="214" t="s">
        <v>583</v>
      </c>
      <c r="J235" s="214" t="s">
        <v>1</v>
      </c>
      <c r="K235" s="212">
        <v>1</v>
      </c>
      <c r="L235" s="212">
        <v>1</v>
      </c>
      <c r="M235" s="212">
        <v>1</v>
      </c>
      <c r="N235" s="213" t="s">
        <v>2479</v>
      </c>
      <c r="O235" s="214"/>
      <c r="P235" s="213" t="s">
        <v>3621</v>
      </c>
      <c r="Q235" s="215"/>
      <c r="R235" s="215"/>
      <c r="S235"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235" s="220" t="s">
        <v>9692</v>
      </c>
      <c r="U235" s="215">
        <v>18616718167</v>
      </c>
      <c r="V235" s="213" t="s">
        <v>9693</v>
      </c>
      <c r="W235" s="225"/>
      <c r="X235" s="226"/>
      <c r="Y235" s="226"/>
      <c r="Z235" s="244"/>
      <c r="AA235" s="214"/>
      <c r="AB235" s="214"/>
      <c r="AC235" s="214"/>
      <c r="AD235" s="220"/>
      <c r="AE235" s="226"/>
      <c r="AF235" s="214" t="s">
        <v>1929</v>
      </c>
      <c r="AG235" s="349">
        <v>1</v>
      </c>
    </row>
    <row r="236" spans="1:33" s="219" customFormat="1" x14ac:dyDescent="0.3">
      <c r="A236" s="212" t="s">
        <v>857</v>
      </c>
      <c r="B236" s="277">
        <v>41407</v>
      </c>
      <c r="C236" s="217" t="e">
        <f>[1]!表1_66[[#This Row],[公司]]&amp;[1]!表1_66[[#This Row],[姓名]]</f>
        <v>#REF!</v>
      </c>
      <c r="D236" s="220" t="s">
        <v>1949</v>
      </c>
      <c r="E236" s="220" t="s">
        <v>691</v>
      </c>
      <c r="F236" s="214" t="s">
        <v>54</v>
      </c>
      <c r="G236" s="236" t="e">
        <f>HYPERLINK("\同业照片\"&amp;[1]!表1_66[[#This Row],[公司]]&amp;IF([1]!表1_66[[#This Row],[公司]]="","","，"&amp;[1]!表1_66[[#This Row],[姓名]]&amp;".jpg"),"照片")</f>
        <v>#REF!</v>
      </c>
      <c r="H236" s="232" t="s">
        <v>1947</v>
      </c>
      <c r="I236" s="214" t="s">
        <v>887</v>
      </c>
      <c r="J236" s="214" t="s">
        <v>45</v>
      </c>
      <c r="K236" s="212">
        <v>1</v>
      </c>
      <c r="L236" s="212">
        <v>1</v>
      </c>
      <c r="M236" s="212">
        <v>1</v>
      </c>
      <c r="N236" s="213" t="s">
        <v>1234</v>
      </c>
      <c r="O236" s="214"/>
      <c r="P236" s="213" t="s">
        <v>131</v>
      </c>
      <c r="Q236" s="215"/>
      <c r="R236" s="215">
        <v>0.80481309170000004</v>
      </c>
      <c r="S236"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236" s="220" t="s">
        <v>1950</v>
      </c>
      <c r="U236" s="215">
        <v>13818216200</v>
      </c>
      <c r="V236" s="213" t="s">
        <v>1951</v>
      </c>
      <c r="W236" s="225" t="s">
        <v>351</v>
      </c>
      <c r="X236" s="226"/>
      <c r="Y236" s="226"/>
      <c r="Z236" s="244" t="s">
        <v>3061</v>
      </c>
      <c r="AA236" s="214"/>
      <c r="AB236" s="214"/>
      <c r="AC236" s="214"/>
      <c r="AD236" s="220"/>
      <c r="AE236" s="226"/>
      <c r="AF236" s="214" t="s">
        <v>2241</v>
      </c>
      <c r="AG236" s="349">
        <v>1</v>
      </c>
    </row>
    <row r="237" spans="1:33" s="219" customFormat="1" x14ac:dyDescent="0.3">
      <c r="A237" s="212" t="s">
        <v>857</v>
      </c>
      <c r="B237" s="277">
        <v>41409</v>
      </c>
      <c r="C237" s="217" t="e">
        <f>[1]!表1_66[[#This Row],[公司]]&amp;[1]!表1_66[[#This Row],[姓名]]</f>
        <v>#REF!</v>
      </c>
      <c r="D237" s="220" t="s">
        <v>3631</v>
      </c>
      <c r="E237" s="220" t="s">
        <v>9372</v>
      </c>
      <c r="F237" s="214" t="s">
        <v>2249</v>
      </c>
      <c r="G237" s="236" t="e">
        <f>HYPERLINK("\同业照片\"&amp;[1]!表1_66[[#This Row],[公司]]&amp;IF([1]!表1_66[[#This Row],[公司]]="","","，"&amp;[1]!表1_66[[#This Row],[姓名]]&amp;".jpg"),"照片")</f>
        <v>#REF!</v>
      </c>
      <c r="H237" s="232"/>
      <c r="I237" s="214"/>
      <c r="J237" s="214" t="s">
        <v>11</v>
      </c>
      <c r="K237" s="212">
        <v>1</v>
      </c>
      <c r="L237" s="212"/>
      <c r="M237" s="212">
        <v>1</v>
      </c>
      <c r="N237" s="213"/>
      <c r="O237" s="214"/>
      <c r="P237" s="213"/>
      <c r="Q237" s="215"/>
      <c r="R237" s="215"/>
      <c r="S237"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237" s="220"/>
      <c r="U237" s="215">
        <v>13910613626</v>
      </c>
      <c r="V237" s="213"/>
      <c r="W237" s="225"/>
      <c r="X237" s="226" t="s">
        <v>9694</v>
      </c>
      <c r="Y237" s="226"/>
      <c r="Z237" s="244"/>
      <c r="AA237" s="214"/>
      <c r="AB237" s="214"/>
      <c r="AC237" s="214"/>
      <c r="AD237" s="220"/>
      <c r="AE237" s="226"/>
      <c r="AF237" s="214"/>
      <c r="AG237" s="349">
        <v>1</v>
      </c>
    </row>
    <row r="238" spans="1:33" s="219" customFormat="1" x14ac:dyDescent="0.3">
      <c r="A238" s="212" t="s">
        <v>857</v>
      </c>
      <c r="B238" s="277">
        <v>41409</v>
      </c>
      <c r="C238" s="217" t="e">
        <f>[1]!表1_66[[#This Row],[公司]]&amp;[1]!表1_66[[#This Row],[姓名]]</f>
        <v>#REF!</v>
      </c>
      <c r="D238" s="220" t="s">
        <v>3629</v>
      </c>
      <c r="E238" s="220" t="s">
        <v>2468</v>
      </c>
      <c r="F238" s="214" t="s">
        <v>2249</v>
      </c>
      <c r="G238" s="236" t="e">
        <f>HYPERLINK("\同业照片\"&amp;[1]!表1_66[[#This Row],[公司]]&amp;IF([1]!表1_66[[#This Row],[公司]]="","","，"&amp;[1]!表1_66[[#This Row],[姓名]]&amp;".jpg"),"照片")</f>
        <v>#REF!</v>
      </c>
      <c r="H238" s="232" t="s">
        <v>3623</v>
      </c>
      <c r="I238" s="214" t="s">
        <v>3625</v>
      </c>
      <c r="J238" s="214" t="s">
        <v>11</v>
      </c>
      <c r="K238" s="212">
        <v>1</v>
      </c>
      <c r="L238" s="212"/>
      <c r="M238" s="212">
        <v>1</v>
      </c>
      <c r="N238" s="213" t="s">
        <v>1173</v>
      </c>
      <c r="O238" s="214"/>
      <c r="P238" s="213" t="s">
        <v>2537</v>
      </c>
      <c r="Q238" s="215"/>
      <c r="R238" s="215"/>
      <c r="S23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238" s="220" t="s">
        <v>3626</v>
      </c>
      <c r="U238" s="215">
        <v>13821557859</v>
      </c>
      <c r="V238" s="213" t="s">
        <v>9695</v>
      </c>
      <c r="W238" s="225"/>
      <c r="X238" s="226"/>
      <c r="Y238" s="226"/>
      <c r="Z238" s="244"/>
      <c r="AA238" s="214"/>
      <c r="AB238" s="214"/>
      <c r="AC238" s="214"/>
      <c r="AD238" s="220"/>
      <c r="AE238" s="226"/>
      <c r="AF238" s="214" t="s">
        <v>3627</v>
      </c>
      <c r="AG238" s="349">
        <v>1</v>
      </c>
    </row>
    <row r="239" spans="1:33" s="219" customFormat="1" x14ac:dyDescent="0.3">
      <c r="A239" s="212" t="s">
        <v>857</v>
      </c>
      <c r="B239" s="277">
        <v>41409</v>
      </c>
      <c r="C239" s="217" t="e">
        <f>[1]!表1_66[[#This Row],[公司]]&amp;[1]!表1_66[[#This Row],[姓名]]</f>
        <v>#REF!</v>
      </c>
      <c r="D239" s="220" t="s">
        <v>3630</v>
      </c>
      <c r="E239" s="220" t="s">
        <v>3628</v>
      </c>
      <c r="F239" s="214" t="s">
        <v>2249</v>
      </c>
      <c r="G239" s="236" t="e">
        <f>HYPERLINK("\同业照片\"&amp;[1]!表1_66[[#This Row],[公司]]&amp;IF([1]!表1_66[[#This Row],[公司]]="","","，"&amp;[1]!表1_66[[#This Row],[姓名]]&amp;".jpg"),"照片")</f>
        <v>#REF!</v>
      </c>
      <c r="H239" s="232" t="s">
        <v>3623</v>
      </c>
      <c r="I239" s="214" t="s">
        <v>3625</v>
      </c>
      <c r="J239" s="214" t="s">
        <v>11</v>
      </c>
      <c r="K239" s="212">
        <v>1</v>
      </c>
      <c r="L239" s="212"/>
      <c r="M239" s="212">
        <v>1</v>
      </c>
      <c r="N239" s="213" t="s">
        <v>1173</v>
      </c>
      <c r="O239" s="214"/>
      <c r="P239" s="213" t="s">
        <v>1171</v>
      </c>
      <c r="Q239" s="215"/>
      <c r="R239" s="215"/>
      <c r="S23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239" s="220" t="s">
        <v>9696</v>
      </c>
      <c r="U239" s="215">
        <v>13681521026</v>
      </c>
      <c r="V239" s="213" t="s">
        <v>9697</v>
      </c>
      <c r="W239" s="225"/>
      <c r="X239" s="226"/>
      <c r="Y239" s="226"/>
      <c r="Z239" s="244"/>
      <c r="AA239" s="214"/>
      <c r="AB239" s="214"/>
      <c r="AC239" s="214"/>
      <c r="AD239" s="220"/>
      <c r="AE239" s="226"/>
      <c r="AF239" s="214" t="s">
        <v>3627</v>
      </c>
      <c r="AG239" s="349">
        <v>1</v>
      </c>
    </row>
    <row r="240" spans="1:33" s="219" customFormat="1" x14ac:dyDescent="0.3">
      <c r="A240" s="212" t="s">
        <v>612</v>
      </c>
      <c r="B240" s="277">
        <v>41415</v>
      </c>
      <c r="C240" s="217" t="e">
        <f>[1]!表1_66[[#This Row],[公司]]&amp;[1]!表1_66[[#This Row],[姓名]]</f>
        <v>#REF!</v>
      </c>
      <c r="D240" s="220" t="s">
        <v>1458</v>
      </c>
      <c r="E240" s="220" t="s">
        <v>1459</v>
      </c>
      <c r="F240" s="214" t="s">
        <v>2276</v>
      </c>
      <c r="G240" s="236" t="e">
        <f>HYPERLINK("\同业照片\"&amp;[1]!表1_66[[#This Row],[公司]]&amp;IF([1]!表1_66[[#This Row],[公司]]="","","，"&amp;[1]!表1_66[[#This Row],[姓名]]&amp;".jpg"),"照片")</f>
        <v>#REF!</v>
      </c>
      <c r="H240" s="232" t="s">
        <v>1009</v>
      </c>
      <c r="I240" s="214" t="s">
        <v>3526</v>
      </c>
      <c r="J240" s="214" t="s">
        <v>56</v>
      </c>
      <c r="K240" s="212">
        <v>1</v>
      </c>
      <c r="L240" s="212">
        <v>1</v>
      </c>
      <c r="M240" s="212">
        <v>1</v>
      </c>
      <c r="N240" s="213" t="s">
        <v>3527</v>
      </c>
      <c r="O240" s="214"/>
      <c r="P240" s="213"/>
      <c r="Q240" s="215"/>
      <c r="R240" s="215" t="s">
        <v>392</v>
      </c>
      <c r="S24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240" s="220"/>
      <c r="U240" s="215">
        <v>13810095691</v>
      </c>
      <c r="V240" s="213" t="s">
        <v>9698</v>
      </c>
      <c r="W240" s="225" t="s">
        <v>351</v>
      </c>
      <c r="X240" s="226" t="s">
        <v>9699</v>
      </c>
      <c r="Y240" s="226"/>
      <c r="Z240" s="244" t="s">
        <v>392</v>
      </c>
      <c r="AA240" s="214"/>
      <c r="AB240" s="214"/>
      <c r="AC240" s="214" t="s">
        <v>392</v>
      </c>
      <c r="AD240" s="220" t="s">
        <v>1460</v>
      </c>
      <c r="AE240" s="226"/>
      <c r="AF240" s="214"/>
      <c r="AG240" s="349">
        <v>1</v>
      </c>
    </row>
    <row r="241" spans="1:33" s="219" customFormat="1" x14ac:dyDescent="0.3">
      <c r="A241" s="212" t="s">
        <v>612</v>
      </c>
      <c r="B241" s="277">
        <v>41422</v>
      </c>
      <c r="C241" s="217" t="e">
        <f>[1]!表1_66[[#This Row],[公司]]&amp;[1]!表1_66[[#This Row],[姓名]]</f>
        <v>#REF!</v>
      </c>
      <c r="D241" s="220" t="s">
        <v>1758</v>
      </c>
      <c r="E241" s="220" t="s">
        <v>2467</v>
      </c>
      <c r="F241" s="214" t="s">
        <v>2249</v>
      </c>
      <c r="G241" s="236" t="e">
        <f>HYPERLINK("\同业照片\"&amp;[1]!表1_66[[#This Row],[公司]]&amp;IF([1]!表1_66[[#This Row],[公司]]="","","，"&amp;[1]!表1_66[[#This Row],[姓名]]&amp;".jpg"),"照片")</f>
        <v>#REF!</v>
      </c>
      <c r="H241" s="232" t="s">
        <v>35</v>
      </c>
      <c r="I241" s="214" t="s">
        <v>2</v>
      </c>
      <c r="J241" s="214" t="s">
        <v>3004</v>
      </c>
      <c r="K241" s="212">
        <v>1</v>
      </c>
      <c r="L241" s="212"/>
      <c r="M241" s="212">
        <v>1</v>
      </c>
      <c r="N241" s="213" t="s">
        <v>712</v>
      </c>
      <c r="O241" s="214" t="s">
        <v>3633</v>
      </c>
      <c r="P241" s="213" t="s">
        <v>1361</v>
      </c>
      <c r="Q241" s="215"/>
      <c r="R241" s="215" t="s">
        <v>392</v>
      </c>
      <c r="S24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241" s="220"/>
      <c r="U241" s="215">
        <v>13392653049</v>
      </c>
      <c r="V241" s="213"/>
      <c r="W241" s="225" t="s">
        <v>351</v>
      </c>
      <c r="X241" s="226"/>
      <c r="Y241" s="226"/>
      <c r="Z241" s="244" t="s">
        <v>392</v>
      </c>
      <c r="AA241" s="214"/>
      <c r="AB241" s="214"/>
      <c r="AC241" s="214"/>
      <c r="AD241" s="220" t="s">
        <v>392</v>
      </c>
      <c r="AE241" s="226"/>
      <c r="AF241" s="214" t="s">
        <v>3672</v>
      </c>
      <c r="AG241" s="349">
        <v>1</v>
      </c>
    </row>
    <row r="242" spans="1:33" s="219" customFormat="1" x14ac:dyDescent="0.3">
      <c r="A242" s="212" t="s">
        <v>857</v>
      </c>
      <c r="B242" s="277">
        <v>41422</v>
      </c>
      <c r="C242" s="217" t="e">
        <f>[1]!表1_66[[#This Row],[公司]]&amp;[1]!表1_66[[#This Row],[姓名]]</f>
        <v>#REF!</v>
      </c>
      <c r="D242" s="220" t="s">
        <v>9700</v>
      </c>
      <c r="E242" s="220" t="s">
        <v>3632</v>
      </c>
      <c r="F242" s="214" t="s">
        <v>2249</v>
      </c>
      <c r="G242" s="236" t="e">
        <f>HYPERLINK("\同业照片\"&amp;[1]!表1_66[[#This Row],[公司]]&amp;IF([1]!表1_66[[#This Row],[公司]]="","","，"&amp;[1]!表1_66[[#This Row],[姓名]]&amp;".jpg"),"照片")</f>
        <v>#REF!</v>
      </c>
      <c r="H242" s="232" t="s">
        <v>87</v>
      </c>
      <c r="I242" s="214" t="s">
        <v>36</v>
      </c>
      <c r="J242" s="214" t="s">
        <v>45</v>
      </c>
      <c r="K242" s="212">
        <v>1</v>
      </c>
      <c r="L242" s="212">
        <v>1</v>
      </c>
      <c r="M242" s="212">
        <v>1</v>
      </c>
      <c r="N242" s="213" t="s">
        <v>1234</v>
      </c>
      <c r="O242" s="214"/>
      <c r="P242" s="213" t="s">
        <v>2254</v>
      </c>
      <c r="Q242" s="215"/>
      <c r="R242" s="215"/>
      <c r="S24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242" s="220" t="s">
        <v>9701</v>
      </c>
      <c r="U242" s="215">
        <v>13968132277</v>
      </c>
      <c r="V242" s="213" t="s">
        <v>9702</v>
      </c>
      <c r="W242" s="225"/>
      <c r="X242" s="226"/>
      <c r="Y242" s="226"/>
      <c r="Z242" s="244"/>
      <c r="AA242" s="214"/>
      <c r="AB242" s="214"/>
      <c r="AC242" s="214"/>
      <c r="AD242" s="220"/>
      <c r="AE242" s="226"/>
      <c r="AF242" s="214" t="s">
        <v>2185</v>
      </c>
      <c r="AG242" s="349">
        <v>1</v>
      </c>
    </row>
    <row r="243" spans="1:33" s="219" customFormat="1" x14ac:dyDescent="0.3">
      <c r="A243" s="212" t="s">
        <v>612</v>
      </c>
      <c r="B243" s="277">
        <v>41422</v>
      </c>
      <c r="C243" s="217" t="e">
        <f>[1]!表1_66[[#This Row],[公司]]&amp;[1]!表1_66[[#This Row],[姓名]]</f>
        <v>#REF!</v>
      </c>
      <c r="D243" s="220" t="s">
        <v>9703</v>
      </c>
      <c r="E243" s="220" t="s">
        <v>1461</v>
      </c>
      <c r="F243" s="214" t="s">
        <v>1439</v>
      </c>
      <c r="G243" s="236" t="e">
        <f>HYPERLINK("\同业照片\"&amp;[1]!表1_66[[#This Row],[公司]]&amp;IF([1]!表1_66[[#This Row],[公司]]="","","，"&amp;[1]!表1_66[[#This Row],[姓名]]&amp;".jpg"),"照片")</f>
        <v>#REF!</v>
      </c>
      <c r="H243" s="232" t="s">
        <v>1456</v>
      </c>
      <c r="I243" s="214" t="s">
        <v>9</v>
      </c>
      <c r="J243" s="214" t="s">
        <v>56</v>
      </c>
      <c r="K243" s="212">
        <v>1</v>
      </c>
      <c r="L243" s="212"/>
      <c r="M243" s="212">
        <v>1</v>
      </c>
      <c r="N243" s="213" t="s">
        <v>1457</v>
      </c>
      <c r="O243" s="214"/>
      <c r="P243" s="213"/>
      <c r="Q243" s="215" t="s">
        <v>1462</v>
      </c>
      <c r="R243" s="215" t="s">
        <v>392</v>
      </c>
      <c r="S243"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243" s="220" t="s">
        <v>1463</v>
      </c>
      <c r="U243" s="215">
        <v>15810089305</v>
      </c>
      <c r="V243" s="213" t="s">
        <v>1465</v>
      </c>
      <c r="W243" s="225" t="s">
        <v>351</v>
      </c>
      <c r="X243" s="226"/>
      <c r="Y243" s="226"/>
      <c r="Z243" s="244" t="s">
        <v>392</v>
      </c>
      <c r="AA243" s="214"/>
      <c r="AB243" s="214"/>
      <c r="AC243" s="214" t="s">
        <v>392</v>
      </c>
      <c r="AD243" s="220" t="s">
        <v>1464</v>
      </c>
      <c r="AE243" s="226"/>
      <c r="AF243" s="214" t="s">
        <v>2178</v>
      </c>
      <c r="AG243" s="349">
        <v>1</v>
      </c>
    </row>
    <row r="244" spans="1:33" s="219" customFormat="1" x14ac:dyDescent="0.3">
      <c r="A244" s="212" t="s">
        <v>857</v>
      </c>
      <c r="B244" s="277">
        <v>41429</v>
      </c>
      <c r="C244" s="217" t="e">
        <f>[1]!表1_66[[#This Row],[公司]]&amp;[1]!表1_66[[#This Row],[姓名]]</f>
        <v>#REF!</v>
      </c>
      <c r="D244" s="220" t="s">
        <v>3711</v>
      </c>
      <c r="E244" s="220" t="s">
        <v>1253</v>
      </c>
      <c r="F244" s="214" t="s">
        <v>2249</v>
      </c>
      <c r="G244" s="236" t="e">
        <f>HYPERLINK("\同业照片\"&amp;[1]!表1_66[[#This Row],[公司]]&amp;IF([1]!表1_66[[#This Row],[公司]]="","","，"&amp;[1]!表1_66[[#This Row],[姓名]]&amp;".jpg"),"照片")</f>
        <v>#REF!</v>
      </c>
      <c r="H244" s="232" t="s">
        <v>2444</v>
      </c>
      <c r="I244" s="214" t="s">
        <v>36</v>
      </c>
      <c r="J244" s="214" t="s">
        <v>56</v>
      </c>
      <c r="K244" s="212">
        <v>1</v>
      </c>
      <c r="L244" s="212">
        <v>1</v>
      </c>
      <c r="M244" s="212">
        <v>1</v>
      </c>
      <c r="N244" s="213" t="s">
        <v>958</v>
      </c>
      <c r="O244" s="214"/>
      <c r="P244" s="213" t="s">
        <v>2373</v>
      </c>
      <c r="Q244" s="215"/>
      <c r="R244" s="215"/>
      <c r="S24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244" s="220" t="s">
        <v>9704</v>
      </c>
      <c r="U244" s="215">
        <v>15810989409</v>
      </c>
      <c r="V244" s="213" t="s">
        <v>3640</v>
      </c>
      <c r="W244" s="225"/>
      <c r="X244" s="226"/>
      <c r="Y244" s="226"/>
      <c r="Z244" s="244"/>
      <c r="AA244" s="214"/>
      <c r="AB244" s="214"/>
      <c r="AC244" s="214"/>
      <c r="AD244" s="220"/>
      <c r="AE244" s="226"/>
      <c r="AF244" s="214" t="s">
        <v>660</v>
      </c>
      <c r="AG244" s="349">
        <v>1</v>
      </c>
    </row>
    <row r="245" spans="1:33" s="219" customFormat="1" x14ac:dyDescent="0.3">
      <c r="A245" s="212" t="s">
        <v>857</v>
      </c>
      <c r="B245" s="277">
        <v>41429</v>
      </c>
      <c r="C245" s="217" t="e">
        <f>[1]!表1_66[[#This Row],[公司]]&amp;[1]!表1_66[[#This Row],[姓名]]</f>
        <v>#REF!</v>
      </c>
      <c r="D245" s="220" t="s">
        <v>3638</v>
      </c>
      <c r="E245" s="220" t="s">
        <v>3638</v>
      </c>
      <c r="F245" s="214" t="s">
        <v>2276</v>
      </c>
      <c r="G245" s="236" t="e">
        <f>HYPERLINK("\同业照片\"&amp;[1]!表1_66[[#This Row],[公司]]&amp;IF([1]!表1_66[[#This Row],[公司]]="","","，"&amp;[1]!表1_66[[#This Row],[姓名]]&amp;".jpg"),"照片")</f>
        <v>#REF!</v>
      </c>
      <c r="H245" s="232" t="s">
        <v>2444</v>
      </c>
      <c r="I245" s="214" t="s">
        <v>36</v>
      </c>
      <c r="J245" s="214" t="s">
        <v>56</v>
      </c>
      <c r="K245" s="212">
        <v>1</v>
      </c>
      <c r="L245" s="212">
        <v>1</v>
      </c>
      <c r="M245" s="212">
        <v>1</v>
      </c>
      <c r="N245" s="213" t="s">
        <v>958</v>
      </c>
      <c r="O245" s="214"/>
      <c r="P245" s="213" t="s">
        <v>2373</v>
      </c>
      <c r="Q245" s="215"/>
      <c r="R245" s="215"/>
      <c r="S245"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245" s="220" t="s">
        <v>3639</v>
      </c>
      <c r="U245" s="215">
        <v>13811820675</v>
      </c>
      <c r="V245" s="213" t="s">
        <v>9705</v>
      </c>
      <c r="W245" s="225"/>
      <c r="X245" s="226"/>
      <c r="Y245" s="226"/>
      <c r="Z245" s="244"/>
      <c r="AA245" s="214"/>
      <c r="AB245" s="214"/>
      <c r="AC245" s="214"/>
      <c r="AD245" s="220"/>
      <c r="AE245" s="226"/>
      <c r="AF245" s="214" t="s">
        <v>660</v>
      </c>
      <c r="AG245" s="349">
        <v>1</v>
      </c>
    </row>
    <row r="246" spans="1:33" s="219" customFormat="1" x14ac:dyDescent="0.3">
      <c r="A246" s="212" t="s">
        <v>1177</v>
      </c>
      <c r="B246" s="277">
        <v>41430</v>
      </c>
      <c r="C246" s="217" t="e">
        <f>[1]!表1_66[[#This Row],[公司]]&amp;[1]!表1_66[[#This Row],[姓名]]</f>
        <v>#REF!</v>
      </c>
      <c r="D246" s="220" t="s">
        <v>3653</v>
      </c>
      <c r="E246" s="220" t="s">
        <v>9706</v>
      </c>
      <c r="F246" s="214" t="s">
        <v>2276</v>
      </c>
      <c r="G246" s="236" t="e">
        <f>HYPERLINK("\同业照片\"&amp;[1]!表1_66[[#This Row],[公司]]&amp;IF([1]!表1_66[[#This Row],[公司]]="","","，"&amp;[1]!表1_66[[#This Row],[姓名]]&amp;".jpg"),"照片")</f>
        <v>#REF!</v>
      </c>
      <c r="H246" s="232" t="s">
        <v>2520</v>
      </c>
      <c r="I246" s="214" t="s">
        <v>583</v>
      </c>
      <c r="J246" s="214" t="s">
        <v>1</v>
      </c>
      <c r="K246" s="212">
        <v>1</v>
      </c>
      <c r="L246" s="212">
        <v>1</v>
      </c>
      <c r="M246" s="212">
        <v>1</v>
      </c>
      <c r="N246" s="213" t="s">
        <v>3471</v>
      </c>
      <c r="O246" s="214"/>
      <c r="P246" s="213"/>
      <c r="Q246" s="215"/>
      <c r="R246" s="215"/>
      <c r="S246"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246" s="220"/>
      <c r="U246" s="215">
        <v>18616396615</v>
      </c>
      <c r="V246" s="213" t="s">
        <v>9707</v>
      </c>
      <c r="W246" s="225"/>
      <c r="X246" s="226"/>
      <c r="Y246" s="226"/>
      <c r="Z246" s="244"/>
      <c r="AA246" s="214"/>
      <c r="AB246" s="214"/>
      <c r="AC246" s="214"/>
      <c r="AD246" s="220"/>
      <c r="AE246" s="226"/>
      <c r="AF246" s="214" t="s">
        <v>2739</v>
      </c>
      <c r="AG246" s="349">
        <v>1</v>
      </c>
    </row>
    <row r="247" spans="1:33" s="219" customFormat="1" x14ac:dyDescent="0.3">
      <c r="A247" s="212" t="s">
        <v>1177</v>
      </c>
      <c r="B247" s="277">
        <v>41430</v>
      </c>
      <c r="C247" s="217" t="e">
        <f>[1]!表1_66[[#This Row],[公司]]&amp;[1]!表1_66[[#This Row],[姓名]]</f>
        <v>#REF!</v>
      </c>
      <c r="D247" s="220" t="s">
        <v>2507</v>
      </c>
      <c r="E247" s="220" t="s">
        <v>2507</v>
      </c>
      <c r="F247" s="214" t="s">
        <v>2249</v>
      </c>
      <c r="G247" s="236" t="e">
        <f>HYPERLINK("\同业照片\"&amp;[1]!表1_66[[#This Row],[公司]]&amp;IF([1]!表1_66[[#This Row],[公司]]="","","，"&amp;[1]!表1_66[[#This Row],[姓名]]&amp;".jpg"),"照片")</f>
        <v>#REF!</v>
      </c>
      <c r="H247" s="232" t="s">
        <v>129</v>
      </c>
      <c r="I247" s="214" t="s">
        <v>2</v>
      </c>
      <c r="J247" s="214" t="s">
        <v>1</v>
      </c>
      <c r="K247" s="212">
        <v>1</v>
      </c>
      <c r="L247" s="212">
        <v>1</v>
      </c>
      <c r="M247" s="212">
        <v>1</v>
      </c>
      <c r="N247" s="213" t="s">
        <v>958</v>
      </c>
      <c r="O247" s="214"/>
      <c r="P247" s="213" t="s">
        <v>8610</v>
      </c>
      <c r="Q247" s="215" t="s">
        <v>1274</v>
      </c>
      <c r="R247" s="215"/>
      <c r="S247"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247" s="220" t="s">
        <v>9708</v>
      </c>
      <c r="U247" s="215">
        <v>13501887478</v>
      </c>
      <c r="V247" s="213" t="s">
        <v>9709</v>
      </c>
      <c r="W247" s="225"/>
      <c r="X247" s="226"/>
      <c r="Y247" s="226"/>
      <c r="Z247" s="244" t="s">
        <v>3641</v>
      </c>
      <c r="AA247" s="214"/>
      <c r="AB247" s="214"/>
      <c r="AC247" s="214"/>
      <c r="AD247" s="220"/>
      <c r="AE247" s="226"/>
      <c r="AF247" s="214" t="s">
        <v>2226</v>
      </c>
      <c r="AG247" s="349">
        <v>1</v>
      </c>
    </row>
    <row r="248" spans="1:33" s="219" customFormat="1" x14ac:dyDescent="0.3">
      <c r="A248" s="212" t="s">
        <v>1177</v>
      </c>
      <c r="B248" s="277">
        <v>41430</v>
      </c>
      <c r="C248" s="217" t="e">
        <f>[1]!表1_66[[#This Row],[公司]]&amp;[1]!表1_66[[#This Row],[姓名]]</f>
        <v>#REF!</v>
      </c>
      <c r="D248" s="220" t="s">
        <v>2507</v>
      </c>
      <c r="E248" s="220" t="s">
        <v>2507</v>
      </c>
      <c r="F248" s="214" t="s">
        <v>2249</v>
      </c>
      <c r="G248" s="236" t="e">
        <f>HYPERLINK("\同业照片\"&amp;[1]!表1_66[[#This Row],[公司]]&amp;IF([1]!表1_66[[#This Row],[公司]]="","","，"&amp;[1]!表1_66[[#This Row],[姓名]]&amp;".jpg"),"照片")</f>
        <v>#REF!</v>
      </c>
      <c r="H248" s="232" t="s">
        <v>129</v>
      </c>
      <c r="I248" s="214" t="s">
        <v>2</v>
      </c>
      <c r="J248" s="214" t="s">
        <v>1</v>
      </c>
      <c r="K248" s="212">
        <v>1</v>
      </c>
      <c r="L248" s="212">
        <v>1</v>
      </c>
      <c r="M248" s="212">
        <v>1</v>
      </c>
      <c r="N248" s="213" t="s">
        <v>958</v>
      </c>
      <c r="O248" s="214"/>
      <c r="P248" s="213" t="s">
        <v>8610</v>
      </c>
      <c r="Q248" s="215" t="s">
        <v>1274</v>
      </c>
      <c r="R248" s="215"/>
      <c r="S24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248" s="220" t="s">
        <v>9708</v>
      </c>
      <c r="U248" s="215">
        <v>13501887478</v>
      </c>
      <c r="V248" s="213" t="s">
        <v>9709</v>
      </c>
      <c r="W248" s="225"/>
      <c r="X248" s="226"/>
      <c r="Y248" s="226"/>
      <c r="Z248" s="244" t="s">
        <v>3641</v>
      </c>
      <c r="AA248" s="214"/>
      <c r="AB248" s="214"/>
      <c r="AC248" s="214"/>
      <c r="AD248" s="220"/>
      <c r="AE248" s="226"/>
      <c r="AF248" s="214" t="s">
        <v>2226</v>
      </c>
      <c r="AG248" s="349">
        <v>1</v>
      </c>
    </row>
    <row r="249" spans="1:33" s="219" customFormat="1" x14ac:dyDescent="0.3">
      <c r="A249" s="212" t="s">
        <v>612</v>
      </c>
      <c r="B249" s="277">
        <v>41431</v>
      </c>
      <c r="C249" s="217" t="e">
        <f>[1]!表1_66[[#This Row],[公司]]&amp;[1]!表1_66[[#This Row],[姓名]]</f>
        <v>#REF!</v>
      </c>
      <c r="D249" s="220" t="s">
        <v>1543</v>
      </c>
      <c r="E249" s="220" t="s">
        <v>1544</v>
      </c>
      <c r="F249" s="214" t="s">
        <v>2249</v>
      </c>
      <c r="G249" s="236" t="e">
        <f>HYPERLINK("\同业照片\"&amp;[1]!表1_66[[#This Row],[公司]]&amp;IF([1]!表1_66[[#This Row],[公司]]="","","，"&amp;[1]!表1_66[[#This Row],[姓名]]&amp;".jpg"),"照片")</f>
        <v>#REF!</v>
      </c>
      <c r="H249" s="232" t="s">
        <v>70</v>
      </c>
      <c r="I249" s="214" t="s">
        <v>36</v>
      </c>
      <c r="J249" s="214" t="s">
        <v>56</v>
      </c>
      <c r="K249" s="212">
        <v>1</v>
      </c>
      <c r="L249" s="212">
        <v>1</v>
      </c>
      <c r="M249" s="212">
        <v>1</v>
      </c>
      <c r="N249" s="213" t="s">
        <v>2687</v>
      </c>
      <c r="O249" s="214"/>
      <c r="P249" s="213" t="s">
        <v>2525</v>
      </c>
      <c r="Q249" s="215"/>
      <c r="R249" s="215" t="s">
        <v>392</v>
      </c>
      <c r="S24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249" s="220" t="s">
        <v>1545</v>
      </c>
      <c r="U249" s="215">
        <v>18618462290</v>
      </c>
      <c r="V249" s="213" t="s">
        <v>1546</v>
      </c>
      <c r="W249" s="225" t="s">
        <v>351</v>
      </c>
      <c r="X249" s="226"/>
      <c r="Y249" s="226"/>
      <c r="Z249" s="244" t="s">
        <v>392</v>
      </c>
      <c r="AA249" s="214"/>
      <c r="AB249" s="214"/>
      <c r="AC249" s="214">
        <v>15811102582</v>
      </c>
      <c r="AD249" s="220" t="s">
        <v>392</v>
      </c>
      <c r="AE249" s="226"/>
      <c r="AF249" s="214" t="s">
        <v>2214</v>
      </c>
      <c r="AG249" s="349">
        <v>1</v>
      </c>
    </row>
    <row r="250" spans="1:33" s="219" customFormat="1" x14ac:dyDescent="0.3">
      <c r="A250" s="212" t="s">
        <v>612</v>
      </c>
      <c r="B250" s="277">
        <v>41431</v>
      </c>
      <c r="C250" s="217" t="e">
        <f>[1]!表1_66[[#This Row],[公司]]&amp;[1]!表1_66[[#This Row],[姓名]]</f>
        <v>#REF!</v>
      </c>
      <c r="D250" s="220" t="s">
        <v>3682</v>
      </c>
      <c r="E250" s="220" t="s">
        <v>2275</v>
      </c>
      <c r="F250" s="214" t="s">
        <v>2249</v>
      </c>
      <c r="G250" s="236" t="e">
        <f>HYPERLINK("\同业照片\"&amp;[1]!表1_66[[#This Row],[公司]]&amp;IF([1]!表1_66[[#This Row],[公司]]="","","，"&amp;[1]!表1_66[[#This Row],[姓名]]&amp;".jpg"),"照片")</f>
        <v>#REF!</v>
      </c>
      <c r="H250" s="232" t="s">
        <v>69</v>
      </c>
      <c r="I250" s="214" t="s">
        <v>36</v>
      </c>
      <c r="J250" s="214" t="s">
        <v>56</v>
      </c>
      <c r="K250" s="212">
        <v>1</v>
      </c>
      <c r="L250" s="212">
        <v>1</v>
      </c>
      <c r="M250" s="212">
        <v>1</v>
      </c>
      <c r="N250" s="213" t="s">
        <v>958</v>
      </c>
      <c r="O250" s="214"/>
      <c r="P250" s="213" t="s">
        <v>2525</v>
      </c>
      <c r="Q250" s="215"/>
      <c r="R250" s="215"/>
      <c r="S25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250" s="220" t="s">
        <v>3646</v>
      </c>
      <c r="U250" s="215">
        <v>13520381525</v>
      </c>
      <c r="V250" s="213" t="s">
        <v>3647</v>
      </c>
      <c r="W250" s="225"/>
      <c r="X250" s="226" t="s">
        <v>9710</v>
      </c>
      <c r="Y250" s="226"/>
      <c r="Z250" s="244"/>
      <c r="AA250" s="214"/>
      <c r="AB250" s="214"/>
      <c r="AC250" s="214"/>
      <c r="AD250" s="220"/>
      <c r="AE250" s="226"/>
      <c r="AF250" s="214" t="s">
        <v>8847</v>
      </c>
      <c r="AG250" s="349">
        <v>1</v>
      </c>
    </row>
    <row r="251" spans="1:33" s="219" customFormat="1" x14ac:dyDescent="0.3">
      <c r="A251" s="212" t="s">
        <v>857</v>
      </c>
      <c r="B251" s="277">
        <v>41432</v>
      </c>
      <c r="C251" s="217" t="e">
        <f>[1]!表1_66[[#This Row],[公司]]&amp;[1]!表1_66[[#This Row],[姓名]]</f>
        <v>#REF!</v>
      </c>
      <c r="D251" s="220" t="s">
        <v>9711</v>
      </c>
      <c r="E251" s="220" t="s">
        <v>3650</v>
      </c>
      <c r="F251" s="214" t="s">
        <v>2276</v>
      </c>
      <c r="G251" s="236" t="e">
        <f>HYPERLINK("\同业照片\"&amp;[1]!表1_66[[#This Row],[公司]]&amp;IF([1]!表1_66[[#This Row],[公司]]="","","，"&amp;[1]!表1_66[[#This Row],[姓名]]&amp;".jpg"),"照片")</f>
        <v>#REF!</v>
      </c>
      <c r="H251" s="232"/>
      <c r="I251" s="214"/>
      <c r="J251" s="214" t="s">
        <v>11</v>
      </c>
      <c r="K251" s="212">
        <v>1</v>
      </c>
      <c r="L251" s="212">
        <v>1</v>
      </c>
      <c r="M251" s="212">
        <v>1</v>
      </c>
      <c r="N251" s="213"/>
      <c r="O251" s="214"/>
      <c r="P251" s="213"/>
      <c r="Q251" s="215"/>
      <c r="R251" s="215"/>
      <c r="S25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251" s="220"/>
      <c r="U251" s="215">
        <v>15606003908</v>
      </c>
      <c r="V251" s="213"/>
      <c r="W251" s="225"/>
      <c r="X251" s="226" t="s">
        <v>2243</v>
      </c>
      <c r="Y251" s="226"/>
      <c r="Z251" s="244"/>
      <c r="AA251" s="214"/>
      <c r="AB251" s="214"/>
      <c r="AC251" s="214"/>
      <c r="AD251" s="220"/>
      <c r="AE251" s="226"/>
      <c r="AF251" s="214"/>
      <c r="AG251" s="349">
        <v>1</v>
      </c>
    </row>
    <row r="252" spans="1:33" s="219" customFormat="1" x14ac:dyDescent="0.3">
      <c r="A252" s="212" t="s">
        <v>1177</v>
      </c>
      <c r="B252" s="277">
        <v>41438</v>
      </c>
      <c r="C252" s="217" t="e">
        <f>[1]!表1_66[[#This Row],[公司]]&amp;[1]!表1_66[[#This Row],[姓名]]</f>
        <v>#REF!</v>
      </c>
      <c r="D252" s="220" t="s">
        <v>9712</v>
      </c>
      <c r="E252" s="220" t="s">
        <v>9712</v>
      </c>
      <c r="F252" s="214" t="s">
        <v>54</v>
      </c>
      <c r="G252" s="236" t="e">
        <f>HYPERLINK("\同业照片\"&amp;[1]!表1_66[[#This Row],[公司]]&amp;IF([1]!表1_66[[#This Row],[公司]]="","","，"&amp;[1]!表1_66[[#This Row],[姓名]]&amp;".jpg"),"照片")</f>
        <v>#REF!</v>
      </c>
      <c r="H252" s="232" t="s">
        <v>926</v>
      </c>
      <c r="I252" s="214" t="s">
        <v>36</v>
      </c>
      <c r="J252" s="214" t="s">
        <v>45</v>
      </c>
      <c r="K252" s="212">
        <v>1</v>
      </c>
      <c r="L252" s="212"/>
      <c r="M252" s="212"/>
      <c r="N252" s="213" t="s">
        <v>1311</v>
      </c>
      <c r="O252" s="214"/>
      <c r="P252" s="213" t="s">
        <v>2254</v>
      </c>
      <c r="Q252" s="215"/>
      <c r="R252" s="215" t="s">
        <v>392</v>
      </c>
      <c r="S25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252" s="220"/>
      <c r="U252" s="215">
        <v>13917791780</v>
      </c>
      <c r="V252" s="213" t="s">
        <v>3838</v>
      </c>
      <c r="W252" s="225" t="s">
        <v>351</v>
      </c>
      <c r="X252" s="226"/>
      <c r="Y252" s="226"/>
      <c r="Z252" s="244" t="s">
        <v>392</v>
      </c>
      <c r="AA252" s="214"/>
      <c r="AB252" s="214"/>
      <c r="AC252" s="214"/>
      <c r="AD252" s="220"/>
      <c r="AE252" s="226"/>
      <c r="AF252" s="214" t="s">
        <v>3800</v>
      </c>
      <c r="AG252" s="349">
        <v>1</v>
      </c>
    </row>
    <row r="253" spans="1:33" s="219" customFormat="1" x14ac:dyDescent="0.3">
      <c r="A253" s="212" t="s">
        <v>612</v>
      </c>
      <c r="B253" s="277">
        <v>41439</v>
      </c>
      <c r="C253" s="217" t="e">
        <f>[1]!表1_66[[#This Row],[公司]]&amp;[1]!表1_66[[#This Row],[姓名]]</f>
        <v>#REF!</v>
      </c>
      <c r="D253" s="220" t="s">
        <v>7818</v>
      </c>
      <c r="E253" s="220" t="s">
        <v>2767</v>
      </c>
      <c r="F253" s="214" t="s">
        <v>2249</v>
      </c>
      <c r="G253" s="236" t="e">
        <f>HYPERLINK("\同业照片\"&amp;[1]!表1_66[[#This Row],[公司]]&amp;IF([1]!表1_66[[#This Row],[公司]]="","","，"&amp;[1]!表1_66[[#This Row],[姓名]]&amp;".jpg"),"照片")</f>
        <v>#REF!</v>
      </c>
      <c r="H253" s="232" t="s">
        <v>3482</v>
      </c>
      <c r="I253" s="214" t="s">
        <v>9</v>
      </c>
      <c r="J253" s="214" t="s">
        <v>56</v>
      </c>
      <c r="K253" s="212">
        <v>1</v>
      </c>
      <c r="L253" s="212">
        <v>1</v>
      </c>
      <c r="M253" s="212">
        <v>1</v>
      </c>
      <c r="N253" s="213"/>
      <c r="O253" s="214"/>
      <c r="P253" s="213" t="s">
        <v>1171</v>
      </c>
      <c r="Q253" s="215"/>
      <c r="R253" s="215"/>
      <c r="S253"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253" s="220"/>
      <c r="U253" s="215">
        <v>13321113001</v>
      </c>
      <c r="V253" s="213" t="s">
        <v>3656</v>
      </c>
      <c r="W253" s="225"/>
      <c r="X253" s="226"/>
      <c r="Y253" s="226"/>
      <c r="Z253" s="244"/>
      <c r="AA253" s="214"/>
      <c r="AB253" s="214"/>
      <c r="AC253" s="214"/>
      <c r="AD253" s="220"/>
      <c r="AE253" s="226"/>
      <c r="AF253" s="214" t="s">
        <v>9570</v>
      </c>
      <c r="AG253" s="349">
        <v>1</v>
      </c>
    </row>
    <row r="254" spans="1:33" s="219" customFormat="1" x14ac:dyDescent="0.3">
      <c r="A254" s="212" t="s">
        <v>1177</v>
      </c>
      <c r="B254" s="277">
        <v>41439</v>
      </c>
      <c r="C254" s="217" t="e">
        <f>[1]!表1_66[[#This Row],[公司]]&amp;[1]!表1_66[[#This Row],[姓名]]</f>
        <v>#REF!</v>
      </c>
      <c r="D254" s="220" t="s">
        <v>9713</v>
      </c>
      <c r="E254" s="220" t="s">
        <v>9714</v>
      </c>
      <c r="F254" s="214" t="s">
        <v>2249</v>
      </c>
      <c r="G254" s="236" t="e">
        <f>HYPERLINK("\同业照片\"&amp;[1]!表1_66[[#This Row],[公司]]&amp;IF([1]!表1_66[[#This Row],[公司]]="","","，"&amp;[1]!表1_66[[#This Row],[姓名]]&amp;".jpg"),"照片")</f>
        <v>#REF!</v>
      </c>
      <c r="H254" s="232" t="s">
        <v>3482</v>
      </c>
      <c r="I254" s="214" t="s">
        <v>9</v>
      </c>
      <c r="J254" s="214" t="s">
        <v>56</v>
      </c>
      <c r="K254" s="212">
        <v>1</v>
      </c>
      <c r="L254" s="212">
        <v>1</v>
      </c>
      <c r="M254" s="212">
        <v>1</v>
      </c>
      <c r="N254" s="213"/>
      <c r="O254" s="214"/>
      <c r="P254" s="213" t="s">
        <v>2254</v>
      </c>
      <c r="Q254" s="215"/>
      <c r="R254" s="215"/>
      <c r="S25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254" s="220"/>
      <c r="U254" s="215">
        <v>18600104047</v>
      </c>
      <c r="V254" s="213" t="s">
        <v>6821</v>
      </c>
      <c r="W254" s="225"/>
      <c r="X254" s="226"/>
      <c r="Y254" s="226"/>
      <c r="Z254" s="244"/>
      <c r="AA254" s="214"/>
      <c r="AB254" s="214"/>
      <c r="AC254" s="214"/>
      <c r="AD254" s="220"/>
      <c r="AE254" s="226"/>
      <c r="AF254" s="214" t="s">
        <v>9570</v>
      </c>
      <c r="AG254" s="349">
        <v>1</v>
      </c>
    </row>
    <row r="255" spans="1:33" s="219" customFormat="1" x14ac:dyDescent="0.3">
      <c r="A255" s="212" t="s">
        <v>1177</v>
      </c>
      <c r="B255" s="277">
        <v>41439</v>
      </c>
      <c r="C255" s="217" t="e">
        <f>[1]!表1_66[[#This Row],[公司]]&amp;[1]!表1_66[[#This Row],[姓名]]</f>
        <v>#REF!</v>
      </c>
      <c r="D255" s="220" t="s">
        <v>9715</v>
      </c>
      <c r="E255" s="220" t="s">
        <v>9716</v>
      </c>
      <c r="F255" s="214" t="s">
        <v>2249</v>
      </c>
      <c r="G255" s="236" t="e">
        <f>HYPERLINK("\同业照片\"&amp;[1]!表1_66[[#This Row],[公司]]&amp;IF([1]!表1_66[[#This Row],[公司]]="","","，"&amp;[1]!表1_66[[#This Row],[姓名]]&amp;".jpg"),"照片")</f>
        <v>#REF!</v>
      </c>
      <c r="H255" s="232" t="s">
        <v>3482</v>
      </c>
      <c r="I255" s="214" t="s">
        <v>9</v>
      </c>
      <c r="J255" s="214" t="s">
        <v>56</v>
      </c>
      <c r="K255" s="212">
        <v>1</v>
      </c>
      <c r="L255" s="212">
        <v>1</v>
      </c>
      <c r="M255" s="212">
        <v>1</v>
      </c>
      <c r="N255" s="213"/>
      <c r="O255" s="214"/>
      <c r="P255" s="213" t="s">
        <v>2254</v>
      </c>
      <c r="Q255" s="215"/>
      <c r="R255" s="215"/>
      <c r="S255"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255" s="220"/>
      <c r="U255" s="215"/>
      <c r="V255" s="213"/>
      <c r="W255" s="225"/>
      <c r="X255" s="226"/>
      <c r="Y255" s="226"/>
      <c r="Z255" s="244"/>
      <c r="AA255" s="214"/>
      <c r="AB255" s="214"/>
      <c r="AC255" s="214"/>
      <c r="AD255" s="220"/>
      <c r="AE255" s="226"/>
      <c r="AF255" s="214" t="s">
        <v>9570</v>
      </c>
      <c r="AG255" s="349">
        <v>1</v>
      </c>
    </row>
    <row r="256" spans="1:33" s="219" customFormat="1" x14ac:dyDescent="0.3">
      <c r="A256" s="212" t="s">
        <v>1177</v>
      </c>
      <c r="B256" s="277">
        <v>41439</v>
      </c>
      <c r="C256" s="217" t="e">
        <f>[1]!表1_66[[#This Row],[公司]]&amp;[1]!表1_66[[#This Row],[姓名]]</f>
        <v>#REF!</v>
      </c>
      <c r="D256" s="220" t="s">
        <v>9717</v>
      </c>
      <c r="E256" s="220" t="s">
        <v>6819</v>
      </c>
      <c r="F256" s="214" t="s">
        <v>2249</v>
      </c>
      <c r="G256" s="236" t="e">
        <f>HYPERLINK("\同业照片\"&amp;[1]!表1_66[[#This Row],[公司]]&amp;IF([1]!表1_66[[#This Row],[公司]]="","","，"&amp;[1]!表1_66[[#This Row],[姓名]]&amp;".jpg"),"照片")</f>
        <v>#REF!</v>
      </c>
      <c r="H256" s="232" t="s">
        <v>3482</v>
      </c>
      <c r="I256" s="214" t="s">
        <v>9</v>
      </c>
      <c r="J256" s="214" t="s">
        <v>56</v>
      </c>
      <c r="K256" s="212">
        <v>1</v>
      </c>
      <c r="L256" s="212">
        <v>1</v>
      </c>
      <c r="M256" s="212">
        <v>1</v>
      </c>
      <c r="N256" s="213"/>
      <c r="O256" s="214"/>
      <c r="P256" s="213" t="s">
        <v>2254</v>
      </c>
      <c r="Q256" s="215"/>
      <c r="R256" s="215"/>
      <c r="S256"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256" s="220"/>
      <c r="U256" s="215"/>
      <c r="V256" s="213"/>
      <c r="W256" s="225"/>
      <c r="X256" s="226"/>
      <c r="Y256" s="226"/>
      <c r="Z256" s="244"/>
      <c r="AA256" s="214"/>
      <c r="AB256" s="214"/>
      <c r="AC256" s="214"/>
      <c r="AD256" s="220"/>
      <c r="AE256" s="226"/>
      <c r="AF256" s="214" t="s">
        <v>9570</v>
      </c>
      <c r="AG256" s="349">
        <v>1</v>
      </c>
    </row>
    <row r="257" spans="1:33" s="219" customFormat="1" x14ac:dyDescent="0.3">
      <c r="A257" s="212" t="s">
        <v>1177</v>
      </c>
      <c r="B257" s="277">
        <v>41439</v>
      </c>
      <c r="C257" s="217" t="e">
        <f>[1]!表1_66[[#This Row],[公司]]&amp;[1]!表1_66[[#This Row],[姓名]]</f>
        <v>#REF!</v>
      </c>
      <c r="D257" s="220" t="s">
        <v>9718</v>
      </c>
      <c r="E257" s="220" t="s">
        <v>6820</v>
      </c>
      <c r="F257" s="214" t="s">
        <v>2249</v>
      </c>
      <c r="G257" s="236" t="e">
        <f>HYPERLINK("\同业照片\"&amp;[1]!表1_66[[#This Row],[公司]]&amp;IF([1]!表1_66[[#This Row],[公司]]="","","，"&amp;[1]!表1_66[[#This Row],[姓名]]&amp;".jpg"),"照片")</f>
        <v>#REF!</v>
      </c>
      <c r="H257" s="232" t="s">
        <v>3482</v>
      </c>
      <c r="I257" s="214" t="s">
        <v>9</v>
      </c>
      <c r="J257" s="214" t="s">
        <v>56</v>
      </c>
      <c r="K257" s="212">
        <v>1</v>
      </c>
      <c r="L257" s="212">
        <v>1</v>
      </c>
      <c r="M257" s="212">
        <v>1</v>
      </c>
      <c r="N257" s="213"/>
      <c r="O257" s="214"/>
      <c r="P257" s="213" t="s">
        <v>2254</v>
      </c>
      <c r="Q257" s="215"/>
      <c r="R257" s="215"/>
      <c r="S257"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257" s="220"/>
      <c r="U257" s="215"/>
      <c r="V257" s="213"/>
      <c r="W257" s="225"/>
      <c r="X257" s="226"/>
      <c r="Y257" s="226"/>
      <c r="Z257" s="244"/>
      <c r="AA257" s="214"/>
      <c r="AB257" s="214"/>
      <c r="AC257" s="214"/>
      <c r="AD257" s="220"/>
      <c r="AE257" s="226"/>
      <c r="AF257" s="214" t="s">
        <v>9570</v>
      </c>
      <c r="AG257" s="349">
        <v>1</v>
      </c>
    </row>
    <row r="258" spans="1:33" s="219" customFormat="1" x14ac:dyDescent="0.3">
      <c r="A258" s="212" t="s">
        <v>1177</v>
      </c>
      <c r="B258" s="277">
        <v>41440</v>
      </c>
      <c r="C258" s="217" t="e">
        <f>[1]!表1_66[[#This Row],[公司]]&amp;[1]!表1_66[[#This Row],[姓名]]</f>
        <v>#REF!</v>
      </c>
      <c r="D258" s="220" t="s">
        <v>9719</v>
      </c>
      <c r="E258" s="220" t="s">
        <v>9719</v>
      </c>
      <c r="F258" s="214" t="s">
        <v>54</v>
      </c>
      <c r="G258" s="236" t="e">
        <f>HYPERLINK("\同业照片\"&amp;[1]!表1_66[[#This Row],[公司]]&amp;IF([1]!表1_66[[#This Row],[公司]]="","","，"&amp;[1]!表1_66[[#This Row],[姓名]]&amp;".jpg"),"照片")</f>
        <v>#REF!</v>
      </c>
      <c r="H258" s="232" t="s">
        <v>107</v>
      </c>
      <c r="I258" s="214" t="s">
        <v>36</v>
      </c>
      <c r="J258" s="214" t="s">
        <v>1</v>
      </c>
      <c r="K258" s="212">
        <v>1</v>
      </c>
      <c r="L258" s="212">
        <v>1</v>
      </c>
      <c r="M258" s="212">
        <v>1</v>
      </c>
      <c r="N258" s="213" t="s">
        <v>1354</v>
      </c>
      <c r="O258" s="214"/>
      <c r="P258" s="213" t="s">
        <v>2254</v>
      </c>
      <c r="Q258" s="215"/>
      <c r="R258" s="215"/>
      <c r="S25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258" s="220" t="s">
        <v>3675</v>
      </c>
      <c r="U258" s="215">
        <v>13817371363</v>
      </c>
      <c r="V258" s="213"/>
      <c r="W258" s="225"/>
      <c r="X258" s="226"/>
      <c r="Y258" s="226"/>
      <c r="Z258" s="244"/>
      <c r="AA258" s="214"/>
      <c r="AB258" s="214"/>
      <c r="AC258" s="214"/>
      <c r="AD258" s="220"/>
      <c r="AE258" s="226"/>
      <c r="AF258" s="214" t="s">
        <v>1918</v>
      </c>
      <c r="AG258" s="349">
        <v>1</v>
      </c>
    </row>
    <row r="259" spans="1:33" s="219" customFormat="1" x14ac:dyDescent="0.3">
      <c r="A259" s="212" t="s">
        <v>1177</v>
      </c>
      <c r="B259" s="277">
        <v>41440</v>
      </c>
      <c r="C259" s="217" t="e">
        <f>[1]!表1_66[[#This Row],[公司]]&amp;[1]!表1_66[[#This Row],[姓名]]</f>
        <v>#REF!</v>
      </c>
      <c r="D259" s="220" t="s">
        <v>9720</v>
      </c>
      <c r="E259" s="220" t="s">
        <v>9720</v>
      </c>
      <c r="F259" s="214" t="s">
        <v>54</v>
      </c>
      <c r="G259" s="236" t="e">
        <f>HYPERLINK("\同业照片\"&amp;[1]!表1_66[[#This Row],[公司]]&amp;IF([1]!表1_66[[#This Row],[公司]]="","","，"&amp;[1]!表1_66[[#This Row],[姓名]]&amp;".jpg"),"照片")</f>
        <v>#REF!</v>
      </c>
      <c r="H259" s="232" t="s">
        <v>3657</v>
      </c>
      <c r="I259" s="214" t="s">
        <v>12</v>
      </c>
      <c r="J259" s="214" t="s">
        <v>3658</v>
      </c>
      <c r="K259" s="212">
        <v>1</v>
      </c>
      <c r="L259" s="212">
        <v>1</v>
      </c>
      <c r="M259" s="212">
        <v>1</v>
      </c>
      <c r="N259" s="213" t="s">
        <v>9721</v>
      </c>
      <c r="O259" s="214"/>
      <c r="P259" s="213" t="s">
        <v>2254</v>
      </c>
      <c r="Q259" s="215"/>
      <c r="R259" s="215"/>
      <c r="S25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259" s="220"/>
      <c r="U259" s="215">
        <v>18108626051</v>
      </c>
      <c r="V259" s="213"/>
      <c r="W259" s="225"/>
      <c r="X259" s="226"/>
      <c r="Y259" s="226"/>
      <c r="Z259" s="244"/>
      <c r="AA259" s="214"/>
      <c r="AB259" s="214"/>
      <c r="AC259" s="214"/>
      <c r="AD259" s="220"/>
      <c r="AE259" s="226"/>
      <c r="AF259" s="214" t="s">
        <v>2238</v>
      </c>
      <c r="AG259" s="349">
        <v>1</v>
      </c>
    </row>
    <row r="260" spans="1:33" s="219" customFormat="1" x14ac:dyDescent="0.3">
      <c r="A260" s="212" t="s">
        <v>1177</v>
      </c>
      <c r="B260" s="277">
        <v>41440</v>
      </c>
      <c r="C260" s="217" t="e">
        <f>[1]!表1_66[[#This Row],[公司]]&amp;[1]!表1_66[[#This Row],[姓名]]</f>
        <v>#REF!</v>
      </c>
      <c r="D260" s="220" t="s">
        <v>9722</v>
      </c>
      <c r="E260" s="220" t="s">
        <v>9722</v>
      </c>
      <c r="F260" s="214" t="s">
        <v>2276</v>
      </c>
      <c r="G260" s="236" t="e">
        <f>HYPERLINK("\同业照片\"&amp;[1]!表1_66[[#This Row],[公司]]&amp;IF([1]!表1_66[[#This Row],[公司]]="","","，"&amp;[1]!表1_66[[#This Row],[姓名]]&amp;".jpg"),"照片")</f>
        <v>#REF!</v>
      </c>
      <c r="H260" s="232" t="s">
        <v>9723</v>
      </c>
      <c r="I260" s="214" t="s">
        <v>12</v>
      </c>
      <c r="J260" s="214" t="s">
        <v>1</v>
      </c>
      <c r="K260" s="212">
        <v>1</v>
      </c>
      <c r="L260" s="212">
        <v>1</v>
      </c>
      <c r="M260" s="212"/>
      <c r="N260" s="213" t="s">
        <v>9724</v>
      </c>
      <c r="O260" s="214"/>
      <c r="P260" s="213" t="s">
        <v>2254</v>
      </c>
      <c r="Q260" s="215"/>
      <c r="R260" s="215"/>
      <c r="S26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260" s="220"/>
      <c r="U260" s="215">
        <v>13774466967</v>
      </c>
      <c r="V260" s="213"/>
      <c r="W260" s="225"/>
      <c r="X260" s="226"/>
      <c r="Y260" s="226"/>
      <c r="Z260" s="244"/>
      <c r="AA260" s="214"/>
      <c r="AB260" s="214"/>
      <c r="AC260" s="214"/>
      <c r="AD260" s="220"/>
      <c r="AE260" s="226"/>
      <c r="AF260" s="214"/>
      <c r="AG260" s="349">
        <v>1</v>
      </c>
    </row>
    <row r="261" spans="1:33" s="219" customFormat="1" x14ac:dyDescent="0.3">
      <c r="A261" s="212" t="s">
        <v>2274</v>
      </c>
      <c r="B261" s="277">
        <v>41442</v>
      </c>
      <c r="C261" s="217" t="e">
        <f>[1]!表1_66[[#This Row],[公司]]&amp;[1]!表1_66[[#This Row],[姓名]]</f>
        <v>#REF!</v>
      </c>
      <c r="D261" s="220" t="s">
        <v>3743</v>
      </c>
      <c r="E261" s="220" t="s">
        <v>2275</v>
      </c>
      <c r="F261" s="214" t="s">
        <v>54</v>
      </c>
      <c r="G261" s="236" t="e">
        <f>HYPERLINK("\同业照片\"&amp;[1]!表1_66[[#This Row],[公司]]&amp;IF([1]!表1_66[[#This Row],[公司]]="","","，"&amp;[1]!表1_66[[#This Row],[姓名]]&amp;".jpg"),"照片")</f>
        <v>#REF!</v>
      </c>
      <c r="H261" s="232" t="s">
        <v>390</v>
      </c>
      <c r="I261" s="214" t="s">
        <v>36</v>
      </c>
      <c r="J261" s="214" t="s">
        <v>3004</v>
      </c>
      <c r="K261" s="212">
        <v>1</v>
      </c>
      <c r="L261" s="212">
        <v>1</v>
      </c>
      <c r="M261" s="212"/>
      <c r="N261" s="213" t="s">
        <v>1357</v>
      </c>
      <c r="O261" s="214"/>
      <c r="P261" s="213" t="s">
        <v>3742</v>
      </c>
      <c r="Q261" s="215"/>
      <c r="R261" s="215"/>
      <c r="S26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261" s="220" t="s">
        <v>9725</v>
      </c>
      <c r="U261" s="215">
        <v>13392636937</v>
      </c>
      <c r="V261" s="213" t="s">
        <v>3744</v>
      </c>
      <c r="W261" s="225"/>
      <c r="X261" s="226"/>
      <c r="Y261" s="226"/>
      <c r="Z261" s="244"/>
      <c r="AA261" s="214"/>
      <c r="AB261" s="214"/>
      <c r="AC261" s="214"/>
      <c r="AD261" s="220"/>
      <c r="AE261" s="226"/>
      <c r="AF261" s="214" t="s">
        <v>9726</v>
      </c>
      <c r="AG261" s="349">
        <v>1</v>
      </c>
    </row>
    <row r="262" spans="1:33" s="219" customFormat="1" x14ac:dyDescent="0.3">
      <c r="A262" s="212" t="s">
        <v>857</v>
      </c>
      <c r="B262" s="277">
        <v>41448</v>
      </c>
      <c r="C262" s="217" t="e">
        <f>[1]!表1_66[[#This Row],[公司]]&amp;[1]!表1_66[[#This Row],[姓名]]</f>
        <v>#REF!</v>
      </c>
      <c r="D262" s="220" t="s">
        <v>9727</v>
      </c>
      <c r="E262" s="220" t="s">
        <v>2248</v>
      </c>
      <c r="F262" s="214" t="s">
        <v>54</v>
      </c>
      <c r="G262" s="236" t="e">
        <f>HYPERLINK("\同业照片\"&amp;[1]!表1_66[[#This Row],[公司]]&amp;IF([1]!表1_66[[#This Row],[公司]]="","","，"&amp;[1]!表1_66[[#This Row],[姓名]]&amp;".jpg"),"照片")</f>
        <v>#REF!</v>
      </c>
      <c r="H262" s="232" t="s">
        <v>1356</v>
      </c>
      <c r="I262" s="214" t="s">
        <v>887</v>
      </c>
      <c r="J262" s="214" t="s">
        <v>45</v>
      </c>
      <c r="K262" s="212">
        <v>1</v>
      </c>
      <c r="L262" s="212">
        <v>1</v>
      </c>
      <c r="M262" s="212">
        <v>1</v>
      </c>
      <c r="N262" s="213" t="s">
        <v>1443</v>
      </c>
      <c r="O262" s="214"/>
      <c r="P262" s="213" t="s">
        <v>2525</v>
      </c>
      <c r="Q262" s="215"/>
      <c r="R262" s="215" t="s">
        <v>392</v>
      </c>
      <c r="S26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262" s="220" t="s">
        <v>9728</v>
      </c>
      <c r="U262" s="215">
        <v>13564674325</v>
      </c>
      <c r="V262" s="213" t="s">
        <v>1894</v>
      </c>
      <c r="W262" s="225" t="s">
        <v>351</v>
      </c>
      <c r="X262" s="226"/>
      <c r="Y262" s="226"/>
      <c r="Z262" s="244" t="s">
        <v>392</v>
      </c>
      <c r="AA262" s="214"/>
      <c r="AB262" s="214"/>
      <c r="AC262" s="214" t="s">
        <v>1895</v>
      </c>
      <c r="AD262" s="220"/>
      <c r="AE262" s="226"/>
      <c r="AF262" s="214" t="s">
        <v>2242</v>
      </c>
      <c r="AG262" s="349">
        <v>1</v>
      </c>
    </row>
    <row r="263" spans="1:33" s="219" customFormat="1" x14ac:dyDescent="0.3">
      <c r="A263" s="212" t="s">
        <v>857</v>
      </c>
      <c r="B263" s="277">
        <v>41448</v>
      </c>
      <c r="C263" s="217" t="e">
        <f>[1]!表1_66[[#This Row],[公司]]&amp;[1]!表1_66[[#This Row],[姓名]]</f>
        <v>#REF!</v>
      </c>
      <c r="D263" s="220" t="s">
        <v>3712</v>
      </c>
      <c r="E263" s="220" t="s">
        <v>2248</v>
      </c>
      <c r="F263" s="214" t="s">
        <v>2249</v>
      </c>
      <c r="G263" s="236" t="e">
        <f>HYPERLINK("\同业照片\"&amp;[1]!表1_66[[#This Row],[公司]]&amp;IF([1]!表1_66[[#This Row],[公司]]="","","，"&amp;[1]!表1_66[[#This Row],[姓名]]&amp;".jpg"),"照片")</f>
        <v>#REF!</v>
      </c>
      <c r="H263" s="232" t="s">
        <v>2243</v>
      </c>
      <c r="I263" s="214" t="s">
        <v>339</v>
      </c>
      <c r="J263" s="214" t="s">
        <v>11</v>
      </c>
      <c r="K263" s="212">
        <v>1</v>
      </c>
      <c r="L263" s="212">
        <v>1</v>
      </c>
      <c r="M263" s="212">
        <v>1</v>
      </c>
      <c r="N263" s="213" t="s">
        <v>958</v>
      </c>
      <c r="O263" s="214"/>
      <c r="P263" s="213" t="s">
        <v>2525</v>
      </c>
      <c r="Q263" s="215"/>
      <c r="R263" s="215"/>
      <c r="S263"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263" s="220" t="s">
        <v>3648</v>
      </c>
      <c r="U263" s="215">
        <v>18601630073</v>
      </c>
      <c r="V263" s="213" t="s">
        <v>3649</v>
      </c>
      <c r="W263" s="225" t="s">
        <v>9309</v>
      </c>
      <c r="X263" s="226" t="s">
        <v>3677</v>
      </c>
      <c r="Y263" s="226" t="s">
        <v>9729</v>
      </c>
      <c r="Z263" s="244" t="s">
        <v>3661</v>
      </c>
      <c r="AA263" s="214"/>
      <c r="AB263" s="214"/>
      <c r="AC263" s="214"/>
      <c r="AD263" s="220"/>
      <c r="AE263" s="226"/>
      <c r="AF263" s="214" t="s">
        <v>2253</v>
      </c>
      <c r="AG263" s="349">
        <v>1</v>
      </c>
    </row>
    <row r="264" spans="1:33" s="219" customFormat="1" x14ac:dyDescent="0.3">
      <c r="A264" s="212" t="s">
        <v>612</v>
      </c>
      <c r="B264" s="277">
        <v>41448</v>
      </c>
      <c r="C264" s="217" t="e">
        <f>[1]!表1_66[[#This Row],[公司]]&amp;[1]!表1_66[[#This Row],[姓名]]</f>
        <v>#REF!</v>
      </c>
      <c r="D264" s="220" t="s">
        <v>9730</v>
      </c>
      <c r="E264" s="220" t="s">
        <v>2325</v>
      </c>
      <c r="F264" s="214" t="s">
        <v>2249</v>
      </c>
      <c r="G264" s="236" t="e">
        <f>HYPERLINK("\同业照片\"&amp;[1]!表1_66[[#This Row],[公司]]&amp;IF([1]!表1_66[[#This Row],[公司]]="","","，"&amp;[1]!表1_66[[#This Row],[姓名]]&amp;".jpg"),"照片")</f>
        <v>#REF!</v>
      </c>
      <c r="H264" s="232" t="s">
        <v>343</v>
      </c>
      <c r="I264" s="214" t="s">
        <v>711</v>
      </c>
      <c r="J264" s="214" t="s">
        <v>56</v>
      </c>
      <c r="K264" s="212">
        <v>1</v>
      </c>
      <c r="L264" s="212">
        <v>1</v>
      </c>
      <c r="M264" s="212">
        <v>1</v>
      </c>
      <c r="N264" s="213" t="s">
        <v>712</v>
      </c>
      <c r="O264" s="214"/>
      <c r="P264" s="213" t="s">
        <v>297</v>
      </c>
      <c r="Q264" s="215"/>
      <c r="R264" s="215"/>
      <c r="S26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264" s="220" t="s">
        <v>9731</v>
      </c>
      <c r="U264" s="215">
        <v>18601189816</v>
      </c>
      <c r="V264" s="213" t="s">
        <v>3673</v>
      </c>
      <c r="W264" s="225"/>
      <c r="X264" s="226"/>
      <c r="Y264" s="226" t="s">
        <v>3664</v>
      </c>
      <c r="Z264" s="244">
        <v>5.1023119780105101E+17</v>
      </c>
      <c r="AA264" s="214"/>
      <c r="AB264" s="214"/>
      <c r="AC264" s="214"/>
      <c r="AD264" s="220"/>
      <c r="AE264" s="226"/>
      <c r="AF264" s="214" t="s">
        <v>664</v>
      </c>
      <c r="AG264" s="349">
        <v>1</v>
      </c>
    </row>
    <row r="265" spans="1:33" s="219" customFormat="1" x14ac:dyDescent="0.3">
      <c r="A265" s="212" t="s">
        <v>857</v>
      </c>
      <c r="B265" s="277">
        <v>41448</v>
      </c>
      <c r="C265" s="217" t="e">
        <f>[1]!表1_66[[#This Row],[公司]]&amp;[1]!表1_66[[#This Row],[姓名]]</f>
        <v>#REF!</v>
      </c>
      <c r="D265" s="220" t="s">
        <v>2553</v>
      </c>
      <c r="E265" s="220" t="s">
        <v>2553</v>
      </c>
      <c r="F265" s="214" t="s">
        <v>2249</v>
      </c>
      <c r="G265" s="236" t="e">
        <f>HYPERLINK("\同业照片\"&amp;[1]!表1_66[[#This Row],[公司]]&amp;IF([1]!表1_66[[#This Row],[公司]]="","","，"&amp;[1]!表1_66[[#This Row],[姓名]]&amp;".jpg"),"照片")</f>
        <v>#REF!</v>
      </c>
      <c r="H265" s="232" t="s">
        <v>927</v>
      </c>
      <c r="I265" s="214" t="s">
        <v>36</v>
      </c>
      <c r="J265" s="214" t="s">
        <v>45</v>
      </c>
      <c r="K265" s="212">
        <v>1</v>
      </c>
      <c r="L265" s="212"/>
      <c r="M265" s="212">
        <v>1</v>
      </c>
      <c r="N265" s="213" t="s">
        <v>1916</v>
      </c>
      <c r="O265" s="214"/>
      <c r="P265" s="213"/>
      <c r="Q265" s="215" t="s">
        <v>9732</v>
      </c>
      <c r="R265" s="215" t="s">
        <v>392</v>
      </c>
      <c r="S265"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265" s="220" t="s">
        <v>3676</v>
      </c>
      <c r="U265" s="215">
        <v>15216704629</v>
      </c>
      <c r="V265" s="213" t="s">
        <v>9733</v>
      </c>
      <c r="W265" s="225"/>
      <c r="X265" s="226"/>
      <c r="Y265" s="226"/>
      <c r="Z265" s="244" t="s">
        <v>392</v>
      </c>
      <c r="AA265" s="214"/>
      <c r="AB265" s="214"/>
      <c r="AC265" s="214"/>
      <c r="AD265" s="220"/>
      <c r="AE265" s="226"/>
      <c r="AF265" s="214" t="s">
        <v>1918</v>
      </c>
      <c r="AG265" s="349">
        <v>1</v>
      </c>
    </row>
    <row r="266" spans="1:33" s="219" customFormat="1" x14ac:dyDescent="0.3">
      <c r="A266" s="212" t="s">
        <v>857</v>
      </c>
      <c r="B266" s="277">
        <v>41448</v>
      </c>
      <c r="C266" s="217" t="e">
        <f>[1]!表1_66[[#This Row],[公司]]&amp;[1]!表1_66[[#This Row],[姓名]]</f>
        <v>#REF!</v>
      </c>
      <c r="D266" s="220" t="s">
        <v>9734</v>
      </c>
      <c r="E266" s="220" t="s">
        <v>2539</v>
      </c>
      <c r="F266" s="214" t="s">
        <v>2249</v>
      </c>
      <c r="G266" s="236" t="e">
        <f>HYPERLINK("\同业照片\"&amp;[1]!表1_66[[#This Row],[公司]]&amp;IF([1]!表1_66[[#This Row],[公司]]="","","，"&amp;[1]!表1_66[[#This Row],[姓名]]&amp;".jpg"),"照片")</f>
        <v>#REF!</v>
      </c>
      <c r="H266" s="232" t="s">
        <v>1302</v>
      </c>
      <c r="I266" s="214" t="s">
        <v>2321</v>
      </c>
      <c r="J266" s="214" t="s">
        <v>3004</v>
      </c>
      <c r="K266" s="212"/>
      <c r="L266" s="212"/>
      <c r="M266" s="212">
        <v>1</v>
      </c>
      <c r="N266" s="213" t="s">
        <v>9735</v>
      </c>
      <c r="O266" s="214"/>
      <c r="P266" s="213" t="s">
        <v>9736</v>
      </c>
      <c r="Q266" s="215"/>
      <c r="R266" s="215" t="s">
        <v>392</v>
      </c>
      <c r="S266"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266" s="220" t="s">
        <v>9737</v>
      </c>
      <c r="U266" s="215">
        <v>13923791313</v>
      </c>
      <c r="V266" s="213" t="s">
        <v>2540</v>
      </c>
      <c r="W266" s="225"/>
      <c r="X266" s="226"/>
      <c r="Y266" s="226"/>
      <c r="Z266" s="244" t="s">
        <v>392</v>
      </c>
      <c r="AA266" s="214"/>
      <c r="AB266" s="214"/>
      <c r="AC266" s="214"/>
      <c r="AD266" s="220"/>
      <c r="AE266" s="226" t="s">
        <v>3181</v>
      </c>
      <c r="AF266" s="214" t="s">
        <v>2239</v>
      </c>
      <c r="AG266" s="349">
        <v>1</v>
      </c>
    </row>
    <row r="267" spans="1:33" s="219" customFormat="1" x14ac:dyDescent="0.3">
      <c r="A267" s="212" t="s">
        <v>857</v>
      </c>
      <c r="B267" s="277">
        <v>41451</v>
      </c>
      <c r="C267" s="217" t="e">
        <f>[1]!表1_66[[#This Row],[公司]]&amp;[1]!表1_66[[#This Row],[姓名]]</f>
        <v>#REF!</v>
      </c>
      <c r="D267" s="220" t="s">
        <v>3702</v>
      </c>
      <c r="E267" s="220" t="s">
        <v>2465</v>
      </c>
      <c r="F267" s="214" t="s">
        <v>54</v>
      </c>
      <c r="G267" s="236" t="e">
        <f>HYPERLINK("\同业照片\"&amp;[1]!表1_66[[#This Row],[公司]]&amp;IF([1]!表1_66[[#This Row],[公司]]="","","，"&amp;[1]!表1_66[[#This Row],[姓名]]&amp;".jpg"),"照片")</f>
        <v>#REF!</v>
      </c>
      <c r="H267" s="232" t="s">
        <v>294</v>
      </c>
      <c r="I267" s="214" t="s">
        <v>2321</v>
      </c>
      <c r="J267" s="214" t="s">
        <v>3658</v>
      </c>
      <c r="K267" s="212">
        <v>1</v>
      </c>
      <c r="L267" s="212"/>
      <c r="M267" s="212"/>
      <c r="N267" s="213"/>
      <c r="O267" s="214"/>
      <c r="P267" s="213"/>
      <c r="Q267" s="215"/>
      <c r="R267" s="215"/>
      <c r="S267"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267" s="220"/>
      <c r="U267" s="215">
        <v>18971563716</v>
      </c>
      <c r="V267" s="213" t="s">
        <v>3953</v>
      </c>
      <c r="W267" s="225"/>
      <c r="X267" s="226"/>
      <c r="Y267" s="226"/>
      <c r="Z267" s="244"/>
      <c r="AA267" s="214"/>
      <c r="AB267" s="214"/>
      <c r="AC267" s="214"/>
      <c r="AD267" s="220"/>
      <c r="AE267" s="226"/>
      <c r="AF267" s="214"/>
      <c r="AG267" s="349">
        <v>1</v>
      </c>
    </row>
    <row r="268" spans="1:33" s="219" customFormat="1" x14ac:dyDescent="0.3">
      <c r="A268" s="212" t="s">
        <v>857</v>
      </c>
      <c r="B268" s="277">
        <v>41451</v>
      </c>
      <c r="C268" s="217" t="e">
        <f>[1]!表1_66[[#This Row],[公司]]&amp;[1]!表1_66[[#This Row],[姓名]]</f>
        <v>#REF!</v>
      </c>
      <c r="D268" s="220" t="s">
        <v>3699</v>
      </c>
      <c r="E268" s="220" t="s">
        <v>9738</v>
      </c>
      <c r="F268" s="214" t="s">
        <v>54</v>
      </c>
      <c r="G268" s="236" t="e">
        <f>HYPERLINK("\同业照片\"&amp;[1]!表1_66[[#This Row],[公司]]&amp;IF([1]!表1_66[[#This Row],[公司]]="","","，"&amp;[1]!表1_66[[#This Row],[姓名]]&amp;".jpg"),"照片")</f>
        <v>#REF!</v>
      </c>
      <c r="H268" s="232" t="s">
        <v>294</v>
      </c>
      <c r="I268" s="214" t="s">
        <v>2321</v>
      </c>
      <c r="J268" s="214" t="s">
        <v>3658</v>
      </c>
      <c r="K268" s="212">
        <v>1</v>
      </c>
      <c r="L268" s="212"/>
      <c r="M268" s="212"/>
      <c r="N268" s="213"/>
      <c r="O268" s="214"/>
      <c r="P268" s="213"/>
      <c r="Q268" s="215"/>
      <c r="R268" s="215"/>
      <c r="S26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268" s="220"/>
      <c r="U268" s="215">
        <v>13707157986</v>
      </c>
      <c r="V268" s="213" t="s">
        <v>3954</v>
      </c>
      <c r="W268" s="225"/>
      <c r="X268" s="226"/>
      <c r="Y268" s="226"/>
      <c r="Z268" s="244"/>
      <c r="AA268" s="214"/>
      <c r="AB268" s="214"/>
      <c r="AC268" s="214"/>
      <c r="AD268" s="220"/>
      <c r="AE268" s="226"/>
      <c r="AF268" s="214"/>
      <c r="AG268" s="349">
        <v>1</v>
      </c>
    </row>
    <row r="269" spans="1:33" s="219" customFormat="1" x14ac:dyDescent="0.3">
      <c r="A269" s="212" t="s">
        <v>857</v>
      </c>
      <c r="B269" s="277">
        <v>41451</v>
      </c>
      <c r="C269" s="217" t="e">
        <f>[1]!表1_66[[#This Row],[公司]]&amp;[1]!表1_66[[#This Row],[姓名]]</f>
        <v>#REF!</v>
      </c>
      <c r="D269" s="220" t="s">
        <v>3696</v>
      </c>
      <c r="E269" s="220" t="s">
        <v>3708</v>
      </c>
      <c r="F269" s="214" t="s">
        <v>54</v>
      </c>
      <c r="G269" s="236" t="e">
        <f>HYPERLINK("\同业照片\"&amp;[1]!表1_66[[#This Row],[公司]]&amp;IF([1]!表1_66[[#This Row],[公司]]="","","，"&amp;[1]!表1_66[[#This Row],[姓名]]&amp;".jpg"),"照片")</f>
        <v>#REF!</v>
      </c>
      <c r="H269" s="232" t="s">
        <v>294</v>
      </c>
      <c r="I269" s="214" t="s">
        <v>2321</v>
      </c>
      <c r="J269" s="214" t="s">
        <v>3658</v>
      </c>
      <c r="K269" s="212">
        <v>1</v>
      </c>
      <c r="L269" s="212"/>
      <c r="M269" s="212"/>
      <c r="N269" s="213"/>
      <c r="O269" s="214"/>
      <c r="P269" s="213"/>
      <c r="Q269" s="215"/>
      <c r="R269" s="215"/>
      <c r="S26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269" s="220"/>
      <c r="U269" s="215">
        <v>13807136723</v>
      </c>
      <c r="V269" s="213" t="s">
        <v>3955</v>
      </c>
      <c r="W269" s="225"/>
      <c r="X269" s="226"/>
      <c r="Y269" s="226"/>
      <c r="Z269" s="244"/>
      <c r="AA269" s="214"/>
      <c r="AB269" s="214"/>
      <c r="AC269" s="214"/>
      <c r="AD269" s="220"/>
      <c r="AE269" s="226"/>
      <c r="AF269" s="214"/>
      <c r="AG269" s="349">
        <v>1</v>
      </c>
    </row>
    <row r="270" spans="1:33" s="219" customFormat="1" x14ac:dyDescent="0.3">
      <c r="A270" s="212" t="s">
        <v>857</v>
      </c>
      <c r="B270" s="277">
        <v>41451</v>
      </c>
      <c r="C270" s="217" t="e">
        <f>[1]!表1_66[[#This Row],[公司]]&amp;[1]!表1_66[[#This Row],[姓名]]</f>
        <v>#REF!</v>
      </c>
      <c r="D270" s="220" t="s">
        <v>3694</v>
      </c>
      <c r="E270" s="220" t="s">
        <v>2767</v>
      </c>
      <c r="F270" s="214" t="s">
        <v>54</v>
      </c>
      <c r="G270" s="236" t="e">
        <f>HYPERLINK("\同业照片\"&amp;[1]!表1_66[[#This Row],[公司]]&amp;IF([1]!表1_66[[#This Row],[公司]]="","","，"&amp;[1]!表1_66[[#This Row],[姓名]]&amp;".jpg"),"照片")</f>
        <v>#REF!</v>
      </c>
      <c r="H270" s="232" t="s">
        <v>294</v>
      </c>
      <c r="I270" s="214" t="s">
        <v>2321</v>
      </c>
      <c r="J270" s="214" t="s">
        <v>3658</v>
      </c>
      <c r="K270" s="212">
        <v>1</v>
      </c>
      <c r="L270" s="212"/>
      <c r="M270" s="212"/>
      <c r="N270" s="213"/>
      <c r="O270" s="214"/>
      <c r="P270" s="213"/>
      <c r="Q270" s="215"/>
      <c r="R270" s="215"/>
      <c r="S27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270" s="220"/>
      <c r="U270" s="215">
        <v>13908626052</v>
      </c>
      <c r="V270" s="213" t="s">
        <v>3956</v>
      </c>
      <c r="W270" s="225"/>
      <c r="X270" s="226"/>
      <c r="Y270" s="226"/>
      <c r="Z270" s="244"/>
      <c r="AA270" s="214"/>
      <c r="AB270" s="214"/>
      <c r="AC270" s="214"/>
      <c r="AD270" s="220"/>
      <c r="AE270" s="226"/>
      <c r="AF270" s="214"/>
      <c r="AG270" s="349">
        <v>1</v>
      </c>
    </row>
    <row r="271" spans="1:33" s="219" customFormat="1" x14ac:dyDescent="0.3">
      <c r="A271" s="212" t="s">
        <v>857</v>
      </c>
      <c r="B271" s="277">
        <v>41451</v>
      </c>
      <c r="C271" s="217" t="e">
        <f>[1]!表1_66[[#This Row],[公司]]&amp;[1]!表1_66[[#This Row],[姓名]]</f>
        <v>#REF!</v>
      </c>
      <c r="D271" s="220" t="s">
        <v>3703</v>
      </c>
      <c r="E271" s="220" t="s">
        <v>2325</v>
      </c>
      <c r="F271" s="214" t="s">
        <v>54</v>
      </c>
      <c r="G271" s="236" t="e">
        <f>HYPERLINK("\同业照片\"&amp;[1]!表1_66[[#This Row],[公司]]&amp;IF([1]!表1_66[[#This Row],[公司]]="","","，"&amp;[1]!表1_66[[#This Row],[姓名]]&amp;".jpg"),"照片")</f>
        <v>#REF!</v>
      </c>
      <c r="H271" s="232" t="s">
        <v>294</v>
      </c>
      <c r="I271" s="214" t="s">
        <v>2321</v>
      </c>
      <c r="J271" s="214" t="s">
        <v>3658</v>
      </c>
      <c r="K271" s="212">
        <v>1</v>
      </c>
      <c r="L271" s="212"/>
      <c r="M271" s="212"/>
      <c r="N271" s="213"/>
      <c r="O271" s="214"/>
      <c r="P271" s="213"/>
      <c r="Q271" s="215"/>
      <c r="R271" s="215"/>
      <c r="S27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271" s="220"/>
      <c r="U271" s="215">
        <v>13971137123</v>
      </c>
      <c r="V271" s="213" t="s">
        <v>3957</v>
      </c>
      <c r="W271" s="225"/>
      <c r="X271" s="226"/>
      <c r="Y271" s="226"/>
      <c r="Z271" s="244"/>
      <c r="AA271" s="214"/>
      <c r="AB271" s="214"/>
      <c r="AC271" s="214"/>
      <c r="AD271" s="220"/>
      <c r="AE271" s="226"/>
      <c r="AF271" s="214"/>
      <c r="AG271" s="349">
        <v>1</v>
      </c>
    </row>
    <row r="272" spans="1:33" s="219" customFormat="1" x14ac:dyDescent="0.3">
      <c r="A272" s="212" t="s">
        <v>857</v>
      </c>
      <c r="B272" s="277">
        <v>41451</v>
      </c>
      <c r="C272" s="217" t="e">
        <f>[1]!表1_66[[#This Row],[公司]]&amp;[1]!表1_66[[#This Row],[姓名]]</f>
        <v>#REF!</v>
      </c>
      <c r="D272" s="220" t="s">
        <v>3707</v>
      </c>
      <c r="E272" s="220" t="s">
        <v>2275</v>
      </c>
      <c r="F272" s="214" t="s">
        <v>54</v>
      </c>
      <c r="G272" s="236" t="e">
        <f>HYPERLINK("\同业照片\"&amp;[1]!表1_66[[#This Row],[公司]]&amp;IF([1]!表1_66[[#This Row],[公司]]="","","，"&amp;[1]!表1_66[[#This Row],[姓名]]&amp;".jpg"),"照片")</f>
        <v>#REF!</v>
      </c>
      <c r="H272" s="232" t="s">
        <v>294</v>
      </c>
      <c r="I272" s="214" t="s">
        <v>2321</v>
      </c>
      <c r="J272" s="214" t="s">
        <v>3658</v>
      </c>
      <c r="K272" s="212">
        <v>1</v>
      </c>
      <c r="L272" s="212"/>
      <c r="M272" s="212"/>
      <c r="N272" s="213"/>
      <c r="O272" s="214"/>
      <c r="P272" s="213"/>
      <c r="Q272" s="215"/>
      <c r="R272" s="215"/>
      <c r="S27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272" s="220"/>
      <c r="U272" s="215">
        <v>18607158499</v>
      </c>
      <c r="V272" s="213" t="s">
        <v>3958</v>
      </c>
      <c r="W272" s="225"/>
      <c r="X272" s="226"/>
      <c r="Y272" s="226"/>
      <c r="Z272" s="244"/>
      <c r="AA272" s="214"/>
      <c r="AB272" s="214"/>
      <c r="AC272" s="214"/>
      <c r="AD272" s="220"/>
      <c r="AE272" s="226"/>
      <c r="AF272" s="214"/>
      <c r="AG272" s="349">
        <v>1</v>
      </c>
    </row>
    <row r="273" spans="1:33" s="219" customFormat="1" x14ac:dyDescent="0.3">
      <c r="A273" s="212" t="s">
        <v>857</v>
      </c>
      <c r="B273" s="277">
        <v>41451</v>
      </c>
      <c r="C273" s="217" t="e">
        <f>[1]!表1_66[[#This Row],[公司]]&amp;[1]!表1_66[[#This Row],[姓名]]</f>
        <v>#REF!</v>
      </c>
      <c r="D273" s="220" t="s">
        <v>3706</v>
      </c>
      <c r="E273" s="220" t="s">
        <v>2275</v>
      </c>
      <c r="F273" s="214" t="s">
        <v>54</v>
      </c>
      <c r="G273" s="236" t="e">
        <f>HYPERLINK("\同业照片\"&amp;[1]!表1_66[[#This Row],[公司]]&amp;IF([1]!表1_66[[#This Row],[公司]]="","","，"&amp;[1]!表1_66[[#This Row],[姓名]]&amp;".jpg"),"照片")</f>
        <v>#REF!</v>
      </c>
      <c r="H273" s="232" t="s">
        <v>294</v>
      </c>
      <c r="I273" s="214" t="s">
        <v>2321</v>
      </c>
      <c r="J273" s="214" t="s">
        <v>3658</v>
      </c>
      <c r="K273" s="212">
        <v>1</v>
      </c>
      <c r="L273" s="212"/>
      <c r="M273" s="212"/>
      <c r="N273" s="213"/>
      <c r="O273" s="214"/>
      <c r="P273" s="213"/>
      <c r="Q273" s="215"/>
      <c r="R273" s="215"/>
      <c r="S273"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273" s="220"/>
      <c r="U273" s="215">
        <v>15926383113</v>
      </c>
      <c r="V273" s="213" t="s">
        <v>3959</v>
      </c>
      <c r="W273" s="225"/>
      <c r="X273" s="226"/>
      <c r="Y273" s="226"/>
      <c r="Z273" s="244"/>
      <c r="AA273" s="214"/>
      <c r="AB273" s="214"/>
      <c r="AC273" s="214"/>
      <c r="AD273" s="220"/>
      <c r="AE273" s="226"/>
      <c r="AF273" s="214"/>
      <c r="AG273" s="349">
        <v>1</v>
      </c>
    </row>
    <row r="274" spans="1:33" s="219" customFormat="1" x14ac:dyDescent="0.3">
      <c r="A274" s="212" t="s">
        <v>857</v>
      </c>
      <c r="B274" s="277">
        <v>41451</v>
      </c>
      <c r="C274" s="217" t="e">
        <f>[1]!表1_66[[#This Row],[公司]]&amp;[1]!表1_66[[#This Row],[姓名]]</f>
        <v>#REF!</v>
      </c>
      <c r="D274" s="220" t="s">
        <v>3700</v>
      </c>
      <c r="E274" s="220" t="s">
        <v>9739</v>
      </c>
      <c r="F274" s="214" t="s">
        <v>54</v>
      </c>
      <c r="G274" s="236" t="e">
        <f>HYPERLINK("\同业照片\"&amp;[1]!表1_66[[#This Row],[公司]]&amp;IF([1]!表1_66[[#This Row],[公司]]="","","，"&amp;[1]!表1_66[[#This Row],[姓名]]&amp;".jpg"),"照片")</f>
        <v>#REF!</v>
      </c>
      <c r="H274" s="232" t="s">
        <v>294</v>
      </c>
      <c r="I274" s="214" t="s">
        <v>2321</v>
      </c>
      <c r="J274" s="214" t="s">
        <v>3658</v>
      </c>
      <c r="K274" s="212">
        <v>1</v>
      </c>
      <c r="L274" s="212"/>
      <c r="M274" s="212"/>
      <c r="N274" s="213"/>
      <c r="O274" s="214"/>
      <c r="P274" s="213"/>
      <c r="Q274" s="215"/>
      <c r="R274" s="215"/>
      <c r="S27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274" s="220"/>
      <c r="U274" s="215">
        <v>13907166443</v>
      </c>
      <c r="V274" s="213" t="s">
        <v>3960</v>
      </c>
      <c r="W274" s="225"/>
      <c r="X274" s="226"/>
      <c r="Y274" s="226"/>
      <c r="Z274" s="244"/>
      <c r="AA274" s="214"/>
      <c r="AB274" s="214"/>
      <c r="AC274" s="214"/>
      <c r="AD274" s="220"/>
      <c r="AE274" s="226"/>
      <c r="AF274" s="214"/>
      <c r="AG274" s="349">
        <v>1</v>
      </c>
    </row>
    <row r="275" spans="1:33" s="219" customFormat="1" x14ac:dyDescent="0.3">
      <c r="A275" s="212" t="s">
        <v>857</v>
      </c>
      <c r="B275" s="277">
        <v>41451</v>
      </c>
      <c r="C275" s="217" t="e">
        <f>[1]!表1_66[[#This Row],[公司]]&amp;[1]!表1_66[[#This Row],[姓名]]</f>
        <v>#REF!</v>
      </c>
      <c r="D275" s="220" t="s">
        <v>3701</v>
      </c>
      <c r="E275" s="220" t="s">
        <v>2293</v>
      </c>
      <c r="F275" s="214" t="s">
        <v>54</v>
      </c>
      <c r="G275" s="236" t="e">
        <f>HYPERLINK("\同业照片\"&amp;[1]!表1_66[[#This Row],[公司]]&amp;IF([1]!表1_66[[#This Row],[公司]]="","","，"&amp;[1]!表1_66[[#This Row],[姓名]]&amp;".jpg"),"照片")</f>
        <v>#REF!</v>
      </c>
      <c r="H275" s="232" t="s">
        <v>294</v>
      </c>
      <c r="I275" s="214" t="s">
        <v>2321</v>
      </c>
      <c r="J275" s="214" t="s">
        <v>3658</v>
      </c>
      <c r="K275" s="212">
        <v>1</v>
      </c>
      <c r="L275" s="212"/>
      <c r="M275" s="212"/>
      <c r="N275" s="213"/>
      <c r="O275" s="214"/>
      <c r="P275" s="213"/>
      <c r="Q275" s="215"/>
      <c r="R275" s="215"/>
      <c r="S275"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275" s="220"/>
      <c r="U275" s="215">
        <v>13986111650</v>
      </c>
      <c r="V275" s="213" t="s">
        <v>3961</v>
      </c>
      <c r="W275" s="225"/>
      <c r="X275" s="226"/>
      <c r="Y275" s="226"/>
      <c r="Z275" s="244"/>
      <c r="AA275" s="214"/>
      <c r="AB275" s="214"/>
      <c r="AC275" s="214"/>
      <c r="AD275" s="220"/>
      <c r="AE275" s="226"/>
      <c r="AF275" s="214"/>
      <c r="AG275" s="349">
        <v>1</v>
      </c>
    </row>
    <row r="276" spans="1:33" s="219" customFormat="1" x14ac:dyDescent="0.3">
      <c r="A276" s="212" t="s">
        <v>857</v>
      </c>
      <c r="B276" s="277">
        <v>41451</v>
      </c>
      <c r="C276" s="217" t="e">
        <f>[1]!表1_66[[#This Row],[公司]]&amp;[1]!表1_66[[#This Row],[姓名]]</f>
        <v>#REF!</v>
      </c>
      <c r="D276" s="220" t="s">
        <v>3695</v>
      </c>
      <c r="E276" s="220" t="s">
        <v>2955</v>
      </c>
      <c r="F276" s="214" t="s">
        <v>54</v>
      </c>
      <c r="G276" s="236" t="e">
        <f>HYPERLINK("\同业照片\"&amp;[1]!表1_66[[#This Row],[公司]]&amp;IF([1]!表1_66[[#This Row],[公司]]="","","，"&amp;[1]!表1_66[[#This Row],[姓名]]&amp;".jpg"),"照片")</f>
        <v>#REF!</v>
      </c>
      <c r="H276" s="232" t="s">
        <v>294</v>
      </c>
      <c r="I276" s="214" t="s">
        <v>2321</v>
      </c>
      <c r="J276" s="214" t="s">
        <v>3658</v>
      </c>
      <c r="K276" s="212">
        <v>1</v>
      </c>
      <c r="L276" s="212"/>
      <c r="M276" s="212"/>
      <c r="N276" s="213"/>
      <c r="O276" s="214"/>
      <c r="P276" s="213"/>
      <c r="Q276" s="215"/>
      <c r="R276" s="215"/>
      <c r="S276"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276" s="220"/>
      <c r="U276" s="215">
        <v>13707158555</v>
      </c>
      <c r="V276" s="213" t="s">
        <v>3962</v>
      </c>
      <c r="W276" s="225"/>
      <c r="X276" s="226"/>
      <c r="Y276" s="226"/>
      <c r="Z276" s="244"/>
      <c r="AA276" s="214"/>
      <c r="AB276" s="214"/>
      <c r="AC276" s="214"/>
      <c r="AD276" s="220"/>
      <c r="AE276" s="226"/>
      <c r="AF276" s="214"/>
      <c r="AG276" s="349">
        <v>1</v>
      </c>
    </row>
    <row r="277" spans="1:33" s="219" customFormat="1" x14ac:dyDescent="0.3">
      <c r="A277" s="212" t="s">
        <v>857</v>
      </c>
      <c r="B277" s="277">
        <v>41451</v>
      </c>
      <c r="C277" s="217" t="e">
        <f>[1]!表1_66[[#This Row],[公司]]&amp;[1]!表1_66[[#This Row],[姓名]]</f>
        <v>#REF!</v>
      </c>
      <c r="D277" s="220" t="s">
        <v>3697</v>
      </c>
      <c r="E277" s="220" t="s">
        <v>2245</v>
      </c>
      <c r="F277" s="214" t="s">
        <v>54</v>
      </c>
      <c r="G277" s="236" t="e">
        <f>HYPERLINK("\同业照片\"&amp;[1]!表1_66[[#This Row],[公司]]&amp;IF([1]!表1_66[[#This Row],[公司]]="","","，"&amp;[1]!表1_66[[#This Row],[姓名]]&amp;".jpg"),"照片")</f>
        <v>#REF!</v>
      </c>
      <c r="H277" s="232" t="s">
        <v>294</v>
      </c>
      <c r="I277" s="214" t="s">
        <v>2321</v>
      </c>
      <c r="J277" s="214" t="s">
        <v>3658</v>
      </c>
      <c r="K277" s="212">
        <v>1</v>
      </c>
      <c r="L277" s="212"/>
      <c r="M277" s="212"/>
      <c r="N277" s="213"/>
      <c r="O277" s="214"/>
      <c r="P277" s="213"/>
      <c r="Q277" s="215"/>
      <c r="R277" s="215"/>
      <c r="S277"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277" s="220"/>
      <c r="U277" s="215">
        <v>13007113188</v>
      </c>
      <c r="V277" s="213" t="s">
        <v>3963</v>
      </c>
      <c r="W277" s="225"/>
      <c r="X277" s="226"/>
      <c r="Y277" s="226"/>
      <c r="Z277" s="244"/>
      <c r="AA277" s="214"/>
      <c r="AB277" s="214"/>
      <c r="AC277" s="214"/>
      <c r="AD277" s="220"/>
      <c r="AE277" s="226"/>
      <c r="AF277" s="214"/>
      <c r="AG277" s="349">
        <v>1</v>
      </c>
    </row>
    <row r="278" spans="1:33" s="219" customFormat="1" x14ac:dyDescent="0.3">
      <c r="A278" s="212" t="s">
        <v>857</v>
      </c>
      <c r="B278" s="277">
        <v>41451</v>
      </c>
      <c r="C278" s="217" t="e">
        <f>[1]!表1_66[[#This Row],[公司]]&amp;[1]!表1_66[[#This Row],[姓名]]</f>
        <v>#REF!</v>
      </c>
      <c r="D278" s="220" t="s">
        <v>3705</v>
      </c>
      <c r="E278" s="220" t="s">
        <v>2245</v>
      </c>
      <c r="F278" s="214" t="s">
        <v>54</v>
      </c>
      <c r="G278" s="236" t="e">
        <f>HYPERLINK("\同业照片\"&amp;[1]!表1_66[[#This Row],[公司]]&amp;IF([1]!表1_66[[#This Row],[公司]]="","","，"&amp;[1]!表1_66[[#This Row],[姓名]]&amp;".jpg"),"照片")</f>
        <v>#REF!</v>
      </c>
      <c r="H278" s="232" t="s">
        <v>294</v>
      </c>
      <c r="I278" s="214" t="s">
        <v>2321</v>
      </c>
      <c r="J278" s="214" t="s">
        <v>3658</v>
      </c>
      <c r="K278" s="212">
        <v>1</v>
      </c>
      <c r="L278" s="212"/>
      <c r="M278" s="212"/>
      <c r="N278" s="213"/>
      <c r="O278" s="214"/>
      <c r="P278" s="213"/>
      <c r="Q278" s="215"/>
      <c r="R278" s="215"/>
      <c r="S27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278" s="220"/>
      <c r="U278" s="215">
        <v>13554133707</v>
      </c>
      <c r="V278" s="213" t="s">
        <v>3964</v>
      </c>
      <c r="W278" s="225"/>
      <c r="X278" s="226"/>
      <c r="Y278" s="226"/>
      <c r="Z278" s="244"/>
      <c r="AA278" s="214"/>
      <c r="AB278" s="214"/>
      <c r="AC278" s="214"/>
      <c r="AD278" s="220"/>
      <c r="AE278" s="226"/>
      <c r="AF278" s="214"/>
      <c r="AG278" s="349">
        <v>1</v>
      </c>
    </row>
    <row r="279" spans="1:33" s="219" customFormat="1" x14ac:dyDescent="0.3">
      <c r="A279" s="212" t="s">
        <v>857</v>
      </c>
      <c r="B279" s="277">
        <v>41451</v>
      </c>
      <c r="C279" s="217" t="e">
        <f>[1]!表1_66[[#This Row],[公司]]&amp;[1]!表1_66[[#This Row],[姓名]]</f>
        <v>#REF!</v>
      </c>
      <c r="D279" s="220" t="s">
        <v>3698</v>
      </c>
      <c r="E279" s="220" t="s">
        <v>2470</v>
      </c>
      <c r="F279" s="214" t="s">
        <v>54</v>
      </c>
      <c r="G279" s="236" t="e">
        <f>HYPERLINK("\同业照片\"&amp;[1]!表1_66[[#This Row],[公司]]&amp;IF([1]!表1_66[[#This Row],[公司]]="","","，"&amp;[1]!表1_66[[#This Row],[姓名]]&amp;".jpg"),"照片")</f>
        <v>#REF!</v>
      </c>
      <c r="H279" s="232" t="s">
        <v>294</v>
      </c>
      <c r="I279" s="214" t="s">
        <v>2321</v>
      </c>
      <c r="J279" s="214" t="s">
        <v>3658</v>
      </c>
      <c r="K279" s="212">
        <v>1</v>
      </c>
      <c r="L279" s="212"/>
      <c r="M279" s="212"/>
      <c r="N279" s="213"/>
      <c r="O279" s="214"/>
      <c r="P279" s="213"/>
      <c r="Q279" s="215"/>
      <c r="R279" s="215"/>
      <c r="S27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279" s="220"/>
      <c r="U279" s="215">
        <v>13971639255</v>
      </c>
      <c r="V279" s="213" t="s">
        <v>3965</v>
      </c>
      <c r="W279" s="225"/>
      <c r="X279" s="226"/>
      <c r="Y279" s="226"/>
      <c r="Z279" s="244"/>
      <c r="AA279" s="214"/>
      <c r="AB279" s="214"/>
      <c r="AC279" s="214"/>
      <c r="AD279" s="220"/>
      <c r="AE279" s="226"/>
      <c r="AF279" s="214"/>
      <c r="AG279" s="349">
        <v>1</v>
      </c>
    </row>
    <row r="280" spans="1:33" s="219" customFormat="1" x14ac:dyDescent="0.3">
      <c r="A280" s="212" t="s">
        <v>857</v>
      </c>
      <c r="B280" s="277">
        <v>41451</v>
      </c>
      <c r="C280" s="217" t="e">
        <f>[1]!表1_66[[#This Row],[公司]]&amp;[1]!表1_66[[#This Row],[姓名]]</f>
        <v>#REF!</v>
      </c>
      <c r="D280" s="220" t="s">
        <v>3704</v>
      </c>
      <c r="E280" s="220" t="s">
        <v>2314</v>
      </c>
      <c r="F280" s="214" t="s">
        <v>54</v>
      </c>
      <c r="G280" s="236" t="e">
        <f>HYPERLINK("\同业照片\"&amp;[1]!表1_66[[#This Row],[公司]]&amp;IF([1]!表1_66[[#This Row],[公司]]="","","，"&amp;[1]!表1_66[[#This Row],[姓名]]&amp;".jpg"),"照片")</f>
        <v>#REF!</v>
      </c>
      <c r="H280" s="232" t="s">
        <v>294</v>
      </c>
      <c r="I280" s="214" t="s">
        <v>2321</v>
      </c>
      <c r="J280" s="214" t="s">
        <v>3658</v>
      </c>
      <c r="K280" s="212">
        <v>1</v>
      </c>
      <c r="L280" s="212"/>
      <c r="M280" s="212"/>
      <c r="N280" s="213"/>
      <c r="O280" s="214"/>
      <c r="P280" s="213"/>
      <c r="Q280" s="215"/>
      <c r="R280" s="215"/>
      <c r="S28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280" s="220"/>
      <c r="U280" s="215">
        <v>13277050827</v>
      </c>
      <c r="V280" s="213" t="s">
        <v>3966</v>
      </c>
      <c r="W280" s="225"/>
      <c r="X280" s="226"/>
      <c r="Y280" s="226"/>
      <c r="Z280" s="244"/>
      <c r="AA280" s="214"/>
      <c r="AB280" s="214"/>
      <c r="AC280" s="214"/>
      <c r="AD280" s="220"/>
      <c r="AE280" s="226"/>
      <c r="AF280" s="214"/>
      <c r="AG280" s="349">
        <v>1</v>
      </c>
    </row>
    <row r="281" spans="1:33" s="219" customFormat="1" x14ac:dyDescent="0.3">
      <c r="A281" s="212" t="s">
        <v>857</v>
      </c>
      <c r="B281" s="277">
        <v>41452</v>
      </c>
      <c r="C281" s="217" t="e">
        <f>[1]!表1_66[[#This Row],[公司]]&amp;[1]!表1_66[[#This Row],[姓名]]</f>
        <v>#REF!</v>
      </c>
      <c r="D281" s="220" t="s">
        <v>325</v>
      </c>
      <c r="E281" s="220" t="s">
        <v>325</v>
      </c>
      <c r="F281" s="214" t="s">
        <v>2276</v>
      </c>
      <c r="G281" s="236" t="e">
        <f>HYPERLINK("\同业照片\"&amp;[1]!表1_66[[#This Row],[公司]]&amp;IF([1]!表1_66[[#This Row],[公司]]="","","，"&amp;[1]!表1_66[[#This Row],[姓名]]&amp;".jpg"),"照片")</f>
        <v>#REF!</v>
      </c>
      <c r="H281" s="232" t="s">
        <v>2266</v>
      </c>
      <c r="I281" s="214" t="s">
        <v>12</v>
      </c>
      <c r="J281" s="214" t="s">
        <v>11</v>
      </c>
      <c r="K281" s="212">
        <v>1</v>
      </c>
      <c r="L281" s="212"/>
      <c r="M281" s="212"/>
      <c r="N281" s="213"/>
      <c r="O281" s="214"/>
      <c r="P281" s="213" t="s">
        <v>2271</v>
      </c>
      <c r="Q281" s="215"/>
      <c r="R281" s="215"/>
      <c r="S28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281" s="220" t="s">
        <v>9740</v>
      </c>
      <c r="U281" s="215"/>
      <c r="V281" s="213"/>
      <c r="W281" s="225"/>
      <c r="X281" s="226"/>
      <c r="Y281" s="226"/>
      <c r="Z281" s="244"/>
      <c r="AA281" s="214"/>
      <c r="AB281" s="214"/>
      <c r="AC281" s="214"/>
      <c r="AD281" s="220"/>
      <c r="AE281" s="226"/>
      <c r="AF281" s="214" t="s">
        <v>688</v>
      </c>
      <c r="AG281" s="349">
        <v>1</v>
      </c>
    </row>
    <row r="282" spans="1:33" s="219" customFormat="1" x14ac:dyDescent="0.3">
      <c r="A282" s="212" t="s">
        <v>857</v>
      </c>
      <c r="B282" s="277">
        <v>41452</v>
      </c>
      <c r="C282" s="217" t="e">
        <f>[1]!表1_66[[#This Row],[公司]]&amp;[1]!表1_66[[#This Row],[姓名]]</f>
        <v>#REF!</v>
      </c>
      <c r="D282" s="220" t="s">
        <v>3714</v>
      </c>
      <c r="E282" s="220" t="s">
        <v>9741</v>
      </c>
      <c r="F282" s="214" t="s">
        <v>2249</v>
      </c>
      <c r="G282" s="236" t="e">
        <f>HYPERLINK("\同业照片\"&amp;[1]!表1_66[[#This Row],[公司]]&amp;IF([1]!表1_66[[#This Row],[公司]]="","","，"&amp;[1]!表1_66[[#This Row],[姓名]]&amp;".jpg"),"照片")</f>
        <v>#REF!</v>
      </c>
      <c r="H282" s="232" t="s">
        <v>2524</v>
      </c>
      <c r="I282" s="214" t="s">
        <v>2</v>
      </c>
      <c r="J282" s="214" t="s">
        <v>11</v>
      </c>
      <c r="K282" s="212">
        <v>1</v>
      </c>
      <c r="L282" s="212">
        <v>1</v>
      </c>
      <c r="M282" s="212">
        <v>1</v>
      </c>
      <c r="N282" s="213" t="s">
        <v>1354</v>
      </c>
      <c r="O282" s="214"/>
      <c r="P282" s="213" t="s">
        <v>2254</v>
      </c>
      <c r="Q282" s="215" t="s">
        <v>9561</v>
      </c>
      <c r="R282" s="215"/>
      <c r="S28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282" s="220" t="s">
        <v>9743</v>
      </c>
      <c r="U282" s="215">
        <v>13718970688</v>
      </c>
      <c r="V282" s="213" t="s">
        <v>9745</v>
      </c>
      <c r="W282" s="225"/>
      <c r="X282" s="226"/>
      <c r="Y282" s="226"/>
      <c r="Z282" s="244"/>
      <c r="AA282" s="214"/>
      <c r="AB282" s="214"/>
      <c r="AC282" s="214"/>
      <c r="AD282" s="220"/>
      <c r="AE282" s="226"/>
      <c r="AF282" s="214" t="s">
        <v>9747</v>
      </c>
      <c r="AG282" s="349">
        <v>1</v>
      </c>
    </row>
    <row r="283" spans="1:33" s="219" customFormat="1" x14ac:dyDescent="0.3">
      <c r="A283" s="212" t="s">
        <v>9748</v>
      </c>
      <c r="B283" s="277">
        <v>41452</v>
      </c>
      <c r="C283" s="217" t="e">
        <f>[1]!表1_66[[#This Row],[公司]]&amp;[1]!表1_66[[#This Row],[姓名]]</f>
        <v>#REF!</v>
      </c>
      <c r="D283" s="220" t="s">
        <v>9749</v>
      </c>
      <c r="E283" s="220" t="s">
        <v>2320</v>
      </c>
      <c r="F283" s="214"/>
      <c r="G283" s="236" t="e">
        <f>HYPERLINK("\同业照片\"&amp;[1]!表1_66[[#This Row],[公司]]&amp;IF([1]!表1_66[[#This Row],[公司]]="","","，"&amp;[1]!表1_66[[#This Row],[姓名]]&amp;".jpg"),"照片")</f>
        <v>#REF!</v>
      </c>
      <c r="H283" s="232" t="s">
        <v>3709</v>
      </c>
      <c r="I283" s="214" t="s">
        <v>9750</v>
      </c>
      <c r="J283" s="214" t="s">
        <v>3174</v>
      </c>
      <c r="K283" s="212">
        <v>1</v>
      </c>
      <c r="L283" s="212"/>
      <c r="M283" s="212">
        <v>1</v>
      </c>
      <c r="N283" s="213"/>
      <c r="O283" s="214"/>
      <c r="P283" s="213"/>
      <c r="Q283" s="215"/>
      <c r="R283" s="215"/>
      <c r="S283"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283" s="220"/>
      <c r="U283" s="215">
        <v>18123805283</v>
      </c>
      <c r="V283" s="213" t="s">
        <v>3710</v>
      </c>
      <c r="W283" s="225"/>
      <c r="X283" s="226"/>
      <c r="Y283" s="226"/>
      <c r="Z283" s="244"/>
      <c r="AA283" s="214"/>
      <c r="AB283" s="214"/>
      <c r="AC283" s="214"/>
      <c r="AD283" s="220"/>
      <c r="AE283" s="226"/>
      <c r="AF283" s="214" t="s">
        <v>686</v>
      </c>
      <c r="AG283" s="349">
        <v>1</v>
      </c>
    </row>
    <row r="284" spans="1:33" s="219" customFormat="1" x14ac:dyDescent="0.3">
      <c r="A284" s="212" t="s">
        <v>612</v>
      </c>
      <c r="B284" s="277">
        <v>41453</v>
      </c>
      <c r="C284" s="217" t="e">
        <f>[1]!表1_66[[#This Row],[公司]]&amp;[1]!表1_66[[#This Row],[姓名]]</f>
        <v>#REF!</v>
      </c>
      <c r="D284" s="220" t="s">
        <v>611</v>
      </c>
      <c r="E284" s="220" t="s">
        <v>1797</v>
      </c>
      <c r="F284" s="214" t="s">
        <v>54</v>
      </c>
      <c r="G284" s="236" t="e">
        <f>HYPERLINK("\同业照片\"&amp;[1]!表1_66[[#This Row],[公司]]&amp;IF([1]!表1_66[[#This Row],[公司]]="","","，"&amp;[1]!表1_66[[#This Row],[姓名]]&amp;".jpg"),"照片")</f>
        <v>#REF!</v>
      </c>
      <c r="H284" s="232" t="s">
        <v>709</v>
      </c>
      <c r="I284" s="214" t="s">
        <v>722</v>
      </c>
      <c r="J284" s="214" t="s">
        <v>45</v>
      </c>
      <c r="K284" s="212">
        <v>1</v>
      </c>
      <c r="L284" s="212">
        <v>1</v>
      </c>
      <c r="M284" s="212">
        <v>1</v>
      </c>
      <c r="N284" s="213" t="s">
        <v>280</v>
      </c>
      <c r="O284" s="214"/>
      <c r="P284" s="213">
        <v>10</v>
      </c>
      <c r="Q284" s="215" t="s">
        <v>944</v>
      </c>
      <c r="R284" s="215" t="s">
        <v>392</v>
      </c>
      <c r="S28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284" s="220" t="s">
        <v>9751</v>
      </c>
      <c r="U284" s="215" t="s">
        <v>2456</v>
      </c>
      <c r="V284" s="213" t="s">
        <v>3943</v>
      </c>
      <c r="W284" s="225" t="s">
        <v>9396</v>
      </c>
      <c r="X284" s="226" t="s">
        <v>1798</v>
      </c>
      <c r="Y284" s="226" t="s">
        <v>1799</v>
      </c>
      <c r="Z284" s="244" t="s">
        <v>392</v>
      </c>
      <c r="AA284" s="214"/>
      <c r="AB284" s="214"/>
      <c r="AC284" s="214"/>
      <c r="AD284" s="220"/>
      <c r="AE284" s="226"/>
      <c r="AF284" s="214" t="s">
        <v>9752</v>
      </c>
      <c r="AG284" s="349">
        <v>1</v>
      </c>
    </row>
    <row r="285" spans="1:33" s="219" customFormat="1" x14ac:dyDescent="0.3">
      <c r="A285" s="212" t="s">
        <v>612</v>
      </c>
      <c r="B285" s="277">
        <v>41453</v>
      </c>
      <c r="C285" s="217" t="e">
        <f>[1]!表1_66[[#This Row],[公司]]&amp;[1]!表1_66[[#This Row],[姓名]]</f>
        <v>#REF!</v>
      </c>
      <c r="D285" s="220" t="s">
        <v>615</v>
      </c>
      <c r="E285" s="220" t="s">
        <v>615</v>
      </c>
      <c r="F285" s="214" t="s">
        <v>933</v>
      </c>
      <c r="G285" s="236" t="e">
        <f>HYPERLINK("\同业照片\"&amp;[1]!表1_66[[#This Row],[公司]]&amp;IF([1]!表1_66[[#This Row],[公司]]="","","，"&amp;[1]!表1_66[[#This Row],[姓名]]&amp;".jpg"),"照片")</f>
        <v>#REF!</v>
      </c>
      <c r="H285" s="232" t="s">
        <v>709</v>
      </c>
      <c r="I285" s="214" t="s">
        <v>722</v>
      </c>
      <c r="J285" s="214" t="s">
        <v>45</v>
      </c>
      <c r="K285" s="212">
        <v>1</v>
      </c>
      <c r="L285" s="212">
        <v>1</v>
      </c>
      <c r="M285" s="212">
        <v>1</v>
      </c>
      <c r="N285" s="213" t="s">
        <v>280</v>
      </c>
      <c r="O285" s="214"/>
      <c r="P285" s="213">
        <v>60</v>
      </c>
      <c r="Q285" s="215" t="s">
        <v>1258</v>
      </c>
      <c r="R285" s="215" t="s">
        <v>392</v>
      </c>
      <c r="S285"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285" s="220" t="s">
        <v>9753</v>
      </c>
      <c r="U285" s="215" t="s">
        <v>2460</v>
      </c>
      <c r="V285" s="213" t="s">
        <v>3947</v>
      </c>
      <c r="W285" s="225" t="s">
        <v>351</v>
      </c>
      <c r="X285" s="226" t="s">
        <v>1803</v>
      </c>
      <c r="Y285" s="226" t="s">
        <v>1504</v>
      </c>
      <c r="Z285" s="244" t="s">
        <v>392</v>
      </c>
      <c r="AA285" s="214"/>
      <c r="AB285" s="214"/>
      <c r="AC285" s="214"/>
      <c r="AD285" s="220"/>
      <c r="AE285" s="226"/>
      <c r="AF285" s="214" t="s">
        <v>9754</v>
      </c>
      <c r="AG285" s="349">
        <v>1</v>
      </c>
    </row>
    <row r="286" spans="1:33" s="219" customFormat="1" x14ac:dyDescent="0.3">
      <c r="A286" s="212" t="s">
        <v>857</v>
      </c>
      <c r="B286" s="277">
        <v>41453</v>
      </c>
      <c r="C286" s="217" t="e">
        <f>[1]!表1_66[[#This Row],[公司]]&amp;[1]!表1_66[[#This Row],[姓名]]</f>
        <v>#REF!</v>
      </c>
      <c r="D286" s="220" t="s">
        <v>3721</v>
      </c>
      <c r="E286" s="220" t="s">
        <v>9755</v>
      </c>
      <c r="F286" s="214" t="s">
        <v>2276</v>
      </c>
      <c r="G286" s="236" t="e">
        <f>HYPERLINK("\同业照片\"&amp;[1]!表1_66[[#This Row],[公司]]&amp;IF([1]!表1_66[[#This Row],[公司]]="","","，"&amp;[1]!表1_66[[#This Row],[姓名]]&amp;".jpg"),"照片")</f>
        <v>#REF!</v>
      </c>
      <c r="H286" s="232" t="s">
        <v>1572</v>
      </c>
      <c r="I286" s="214" t="s">
        <v>711</v>
      </c>
      <c r="J286" s="214" t="s">
        <v>56</v>
      </c>
      <c r="K286" s="212">
        <v>1</v>
      </c>
      <c r="L286" s="212"/>
      <c r="M286" s="212">
        <v>1</v>
      </c>
      <c r="N286" s="213"/>
      <c r="O286" s="214"/>
      <c r="P286" s="213" t="s">
        <v>2271</v>
      </c>
      <c r="Q286" s="215"/>
      <c r="R286" s="215"/>
      <c r="S286"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286" s="220" t="s">
        <v>9756</v>
      </c>
      <c r="U286" s="215">
        <v>13810353608</v>
      </c>
      <c r="V286" s="213" t="s">
        <v>3720</v>
      </c>
      <c r="W286" s="225"/>
      <c r="X286" s="226"/>
      <c r="Y286" s="226"/>
      <c r="Z286" s="244"/>
      <c r="AA286" s="214"/>
      <c r="AB286" s="214"/>
      <c r="AC286" s="214"/>
      <c r="AD286" s="220"/>
      <c r="AE286" s="226"/>
      <c r="AF286" s="214" t="s">
        <v>3088</v>
      </c>
      <c r="AG286" s="349">
        <v>1</v>
      </c>
    </row>
    <row r="287" spans="1:33" s="219" customFormat="1" x14ac:dyDescent="0.3">
      <c r="A287" s="212" t="s">
        <v>612</v>
      </c>
      <c r="B287" s="277">
        <v>41453</v>
      </c>
      <c r="C287" s="217" t="e">
        <f>[1]!表1_66[[#This Row],[公司]]&amp;[1]!表1_66[[#This Row],[姓名]]</f>
        <v>#REF!</v>
      </c>
      <c r="D287" s="220" t="s">
        <v>614</v>
      </c>
      <c r="E287" s="220" t="s">
        <v>746</v>
      </c>
      <c r="F287" s="214" t="s">
        <v>933</v>
      </c>
      <c r="G287" s="236" t="e">
        <f>HYPERLINK("\同业照片\"&amp;[1]!表1_66[[#This Row],[公司]]&amp;IF([1]!表1_66[[#This Row],[公司]]="","","，"&amp;[1]!表1_66[[#This Row],[姓名]]&amp;".jpg"),"照片")</f>
        <v>#REF!</v>
      </c>
      <c r="H287" s="232" t="s">
        <v>709</v>
      </c>
      <c r="I287" s="214" t="s">
        <v>722</v>
      </c>
      <c r="J287" s="214" t="s">
        <v>45</v>
      </c>
      <c r="K287" s="212">
        <v>1</v>
      </c>
      <c r="L287" s="212">
        <v>1</v>
      </c>
      <c r="M287" s="212">
        <v>1</v>
      </c>
      <c r="N287" s="213" t="s">
        <v>280</v>
      </c>
      <c r="O287" s="214"/>
      <c r="P287" s="213">
        <v>50</v>
      </c>
      <c r="Q287" s="215" t="s">
        <v>930</v>
      </c>
      <c r="R287" s="215" t="s">
        <v>392</v>
      </c>
      <c r="S287"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287" s="220" t="s">
        <v>9757</v>
      </c>
      <c r="U287" s="215" t="s">
        <v>2459</v>
      </c>
      <c r="V287" s="213" t="s">
        <v>3946</v>
      </c>
      <c r="W287" s="225" t="s">
        <v>351</v>
      </c>
      <c r="X287" s="226" t="s">
        <v>1792</v>
      </c>
      <c r="Y287" s="226" t="s">
        <v>1793</v>
      </c>
      <c r="Z287" s="244" t="s">
        <v>392</v>
      </c>
      <c r="AA287" s="214"/>
      <c r="AB287" s="214"/>
      <c r="AC287" s="214"/>
      <c r="AD287" s="220"/>
      <c r="AE287" s="226"/>
      <c r="AF287" s="214" t="s">
        <v>9752</v>
      </c>
      <c r="AG287" s="349">
        <v>1</v>
      </c>
    </row>
    <row r="288" spans="1:33" s="219" customFormat="1" x14ac:dyDescent="0.3">
      <c r="A288" s="212" t="s">
        <v>612</v>
      </c>
      <c r="B288" s="277">
        <v>41453</v>
      </c>
      <c r="C288" s="217" t="e">
        <f>[1]!表1_66[[#This Row],[公司]]&amp;[1]!表1_66[[#This Row],[姓名]]</f>
        <v>#REF!</v>
      </c>
      <c r="D288" s="220" t="s">
        <v>936</v>
      </c>
      <c r="E288" s="220" t="s">
        <v>936</v>
      </c>
      <c r="F288" s="214" t="s">
        <v>933</v>
      </c>
      <c r="G288" s="236" t="e">
        <f>HYPERLINK("\同业照片\"&amp;[1]!表1_66[[#This Row],[公司]]&amp;IF([1]!表1_66[[#This Row],[公司]]="","","，"&amp;[1]!表1_66[[#This Row],[姓名]]&amp;".jpg"),"照片")</f>
        <v>#REF!</v>
      </c>
      <c r="H288" s="232" t="s">
        <v>709</v>
      </c>
      <c r="I288" s="214" t="s">
        <v>722</v>
      </c>
      <c r="J288" s="214" t="s">
        <v>45</v>
      </c>
      <c r="K288" s="212">
        <v>1</v>
      </c>
      <c r="L288" s="212">
        <v>1</v>
      </c>
      <c r="M288" s="212">
        <v>1</v>
      </c>
      <c r="N288" s="213" t="s">
        <v>280</v>
      </c>
      <c r="O288" s="214"/>
      <c r="P288" s="213">
        <v>40</v>
      </c>
      <c r="Q288" s="215" t="s">
        <v>1789</v>
      </c>
      <c r="R288" s="215" t="s">
        <v>392</v>
      </c>
      <c r="S28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288" s="220" t="s">
        <v>9758</v>
      </c>
      <c r="U288" s="215" t="s">
        <v>2458</v>
      </c>
      <c r="V288" s="213" t="s">
        <v>3945</v>
      </c>
      <c r="W288" s="225" t="s">
        <v>5902</v>
      </c>
      <c r="X288" s="226" t="s">
        <v>1790</v>
      </c>
      <c r="Y288" s="226" t="s">
        <v>1791</v>
      </c>
      <c r="Z288" s="244" t="s">
        <v>392</v>
      </c>
      <c r="AA288" s="214"/>
      <c r="AB288" s="214"/>
      <c r="AC288" s="214"/>
      <c r="AD288" s="220"/>
      <c r="AE288" s="226"/>
      <c r="AF288" s="214" t="s">
        <v>9759</v>
      </c>
      <c r="AG288" s="349">
        <v>1</v>
      </c>
    </row>
    <row r="289" spans="1:33" s="219" customFormat="1" x14ac:dyDescent="0.3">
      <c r="A289" s="212" t="s">
        <v>9760</v>
      </c>
      <c r="B289" s="277">
        <v>41456</v>
      </c>
      <c r="C289" s="217" t="e">
        <f>[1]!表1_66[[#This Row],[公司]]&amp;[1]!表1_66[[#This Row],[姓名]]</f>
        <v>#REF!</v>
      </c>
      <c r="D289" s="220" t="s">
        <v>9761</v>
      </c>
      <c r="E289" s="220" t="s">
        <v>9762</v>
      </c>
      <c r="F289" s="214" t="s">
        <v>54</v>
      </c>
      <c r="G289" s="236" t="e">
        <f>HYPERLINK("\同业照片\"&amp;[1]!表1_66[[#This Row],[公司]]&amp;IF([1]!表1_66[[#This Row],[公司]]="","","，"&amp;[1]!表1_66[[#This Row],[姓名]]&amp;".jpg"),"照片")</f>
        <v>#REF!</v>
      </c>
      <c r="H289" s="232" t="s">
        <v>1526</v>
      </c>
      <c r="I289" s="214" t="s">
        <v>887</v>
      </c>
      <c r="J289" s="214" t="s">
        <v>56</v>
      </c>
      <c r="K289" s="212">
        <v>1</v>
      </c>
      <c r="L289" s="212">
        <v>1</v>
      </c>
      <c r="M289" s="212">
        <v>1</v>
      </c>
      <c r="N289" s="213" t="s">
        <v>1527</v>
      </c>
      <c r="O289" s="214"/>
      <c r="P289" s="213" t="s">
        <v>8259</v>
      </c>
      <c r="Q289" s="215"/>
      <c r="R289" s="215"/>
      <c r="S28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289" s="220" t="s">
        <v>9763</v>
      </c>
      <c r="U289" s="215">
        <v>13621147340</v>
      </c>
      <c r="V289" s="213" t="s">
        <v>9764</v>
      </c>
      <c r="W289" s="225" t="s">
        <v>5902</v>
      </c>
      <c r="X289" s="226"/>
      <c r="Y289" s="226" t="s">
        <v>9765</v>
      </c>
      <c r="Z289" s="244">
        <v>1.3010519790819101E+17</v>
      </c>
      <c r="AA289" s="214"/>
      <c r="AB289" s="214"/>
      <c r="AC289" s="214"/>
      <c r="AD289" s="220"/>
      <c r="AE289" s="226"/>
      <c r="AF289" s="214" t="s">
        <v>9766</v>
      </c>
      <c r="AG289" s="349">
        <v>1</v>
      </c>
    </row>
    <row r="290" spans="1:33" s="219" customFormat="1" x14ac:dyDescent="0.3">
      <c r="A290" s="212" t="s">
        <v>9760</v>
      </c>
      <c r="B290" s="277">
        <v>41458</v>
      </c>
      <c r="C290" s="217" t="e">
        <f>[1]!表1_66[[#This Row],[公司]]&amp;[1]!表1_66[[#This Row],[姓名]]</f>
        <v>#REF!</v>
      </c>
      <c r="D290" s="220" t="s">
        <v>5868</v>
      </c>
      <c r="E290" s="220" t="s">
        <v>9767</v>
      </c>
      <c r="F290" s="214" t="s">
        <v>54</v>
      </c>
      <c r="G290" s="236" t="e">
        <f>HYPERLINK("\同业照片\"&amp;[1]!表1_66[[#This Row],[公司]]&amp;IF([1]!表1_66[[#This Row],[公司]]="","","，"&amp;[1]!表1_66[[#This Row],[姓名]]&amp;".jpg"),"照片")</f>
        <v>#REF!</v>
      </c>
      <c r="H290" s="232" t="s">
        <v>941</v>
      </c>
      <c r="I290" s="214" t="s">
        <v>887</v>
      </c>
      <c r="J290" s="214" t="s">
        <v>56</v>
      </c>
      <c r="K290" s="212">
        <v>1</v>
      </c>
      <c r="L290" s="212">
        <v>1</v>
      </c>
      <c r="M290" s="212">
        <v>1</v>
      </c>
      <c r="N290" s="213" t="s">
        <v>9768</v>
      </c>
      <c r="O290" s="214"/>
      <c r="P290" s="213"/>
      <c r="Q290" s="215"/>
      <c r="R290" s="215"/>
      <c r="S29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290" s="220" t="s">
        <v>9769</v>
      </c>
      <c r="U290" s="215">
        <v>13810091575</v>
      </c>
      <c r="V290" s="213" t="s">
        <v>9770</v>
      </c>
      <c r="W290" s="225"/>
      <c r="X290" s="226"/>
      <c r="Y290" s="226" t="s">
        <v>9771</v>
      </c>
      <c r="Z290" s="244">
        <v>3.3060219830208E+17</v>
      </c>
      <c r="AA290" s="214"/>
      <c r="AB290" s="214"/>
      <c r="AC290" s="214"/>
      <c r="AD290" s="220"/>
      <c r="AE290" s="226"/>
      <c r="AF290" s="214" t="s">
        <v>9773</v>
      </c>
      <c r="AG290" s="349">
        <v>1</v>
      </c>
    </row>
    <row r="291" spans="1:33" s="219" customFormat="1" x14ac:dyDescent="0.3">
      <c r="A291" s="212" t="s">
        <v>9760</v>
      </c>
      <c r="B291" s="277">
        <v>41458</v>
      </c>
      <c r="C291" s="217" t="e">
        <f>[1]!表1_66[[#This Row],[公司]]&amp;[1]!表1_66[[#This Row],[姓名]]</f>
        <v>#REF!</v>
      </c>
      <c r="D291" s="220" t="s">
        <v>9774</v>
      </c>
      <c r="E291" s="220" t="s">
        <v>9775</v>
      </c>
      <c r="F291" s="214" t="s">
        <v>54</v>
      </c>
      <c r="G291" s="236" t="e">
        <f>HYPERLINK("\同业照片\"&amp;[1]!表1_66[[#This Row],[公司]]&amp;IF([1]!表1_66[[#This Row],[公司]]="","","，"&amp;[1]!表1_66[[#This Row],[姓名]]&amp;".jpg"),"照片")</f>
        <v>#REF!</v>
      </c>
      <c r="H291" s="232" t="s">
        <v>941</v>
      </c>
      <c r="I291" s="214" t="s">
        <v>887</v>
      </c>
      <c r="J291" s="214" t="s">
        <v>56</v>
      </c>
      <c r="K291" s="212">
        <v>1</v>
      </c>
      <c r="L291" s="212">
        <v>1</v>
      </c>
      <c r="M291" s="212">
        <v>1</v>
      </c>
      <c r="N291" s="213" t="s">
        <v>9768</v>
      </c>
      <c r="O291" s="214"/>
      <c r="P291" s="213"/>
      <c r="Q291" s="215"/>
      <c r="R291" s="215"/>
      <c r="S29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291" s="220" t="s">
        <v>9776</v>
      </c>
      <c r="U291" s="215">
        <v>13810480195</v>
      </c>
      <c r="V291" s="213" t="s">
        <v>9777</v>
      </c>
      <c r="W291" s="225"/>
      <c r="X291" s="226"/>
      <c r="Y291" s="226"/>
      <c r="Z291" s="244"/>
      <c r="AA291" s="214"/>
      <c r="AB291" s="214"/>
      <c r="AC291" s="214"/>
      <c r="AD291" s="220"/>
      <c r="AE291" s="226"/>
      <c r="AF291" s="214" t="s">
        <v>9773</v>
      </c>
      <c r="AG291" s="349">
        <v>1</v>
      </c>
    </row>
    <row r="292" spans="1:33" s="219" customFormat="1" x14ac:dyDescent="0.3">
      <c r="A292" s="212" t="s">
        <v>9425</v>
      </c>
      <c r="B292" s="277">
        <v>41463</v>
      </c>
      <c r="C292" s="217" t="e">
        <f>[1]!表1_66[[#This Row],[公司]]&amp;[1]!表1_66[[#This Row],[姓名]]</f>
        <v>#REF!</v>
      </c>
      <c r="D292" s="220" t="s">
        <v>9778</v>
      </c>
      <c r="E292" s="220" t="s">
        <v>9779</v>
      </c>
      <c r="F292" s="214" t="s">
        <v>7268</v>
      </c>
      <c r="G292" s="236" t="e">
        <f>HYPERLINK("\同业照片\"&amp;[1]!表1_66[[#This Row],[公司]]&amp;IF([1]!表1_66[[#This Row],[公司]]="","","，"&amp;[1]!表1_66[[#This Row],[姓名]]&amp;".jpg"),"照片")</f>
        <v>#REF!</v>
      </c>
      <c r="H292" s="232" t="s">
        <v>98</v>
      </c>
      <c r="I292" s="214" t="s">
        <v>907</v>
      </c>
      <c r="J292" s="214" t="s">
        <v>3004</v>
      </c>
      <c r="K292" s="212">
        <v>1</v>
      </c>
      <c r="L292" s="212">
        <v>1</v>
      </c>
      <c r="M292" s="212">
        <v>1</v>
      </c>
      <c r="N292" s="213"/>
      <c r="O292" s="214"/>
      <c r="P292" s="213"/>
      <c r="Q292" s="215"/>
      <c r="R292" s="215"/>
      <c r="S29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292" s="220"/>
      <c r="U292" s="215"/>
      <c r="V292" s="213" t="s">
        <v>9780</v>
      </c>
      <c r="W292" s="225"/>
      <c r="X292" s="226"/>
      <c r="Y292" s="226"/>
      <c r="Z292" s="244"/>
      <c r="AA292" s="214"/>
      <c r="AB292" s="214"/>
      <c r="AC292" s="214"/>
      <c r="AD292" s="220"/>
      <c r="AE292" s="226"/>
      <c r="AF292" s="214" t="s">
        <v>686</v>
      </c>
      <c r="AG292" s="349">
        <v>1</v>
      </c>
    </row>
    <row r="293" spans="1:33" s="219" customFormat="1" x14ac:dyDescent="0.3">
      <c r="A293" s="212" t="s">
        <v>9781</v>
      </c>
      <c r="B293" s="277">
        <v>41464</v>
      </c>
      <c r="C293" s="217" t="e">
        <f>[1]!表1_66[[#This Row],[公司]]&amp;[1]!表1_66[[#This Row],[姓名]]</f>
        <v>#REF!</v>
      </c>
      <c r="D293" s="220" t="s">
        <v>9782</v>
      </c>
      <c r="E293" s="220" t="s">
        <v>9783</v>
      </c>
      <c r="F293" s="214" t="s">
        <v>5979</v>
      </c>
      <c r="G293" s="236" t="e">
        <f>HYPERLINK("\同业照片\"&amp;[1]!表1_66[[#This Row],[公司]]&amp;IF([1]!表1_66[[#This Row],[公司]]="","","，"&amp;[1]!表1_66[[#This Row],[姓名]]&amp;".jpg"),"照片")</f>
        <v>#REF!</v>
      </c>
      <c r="H293" s="232" t="s">
        <v>9784</v>
      </c>
      <c r="I293" s="214" t="s">
        <v>5895</v>
      </c>
      <c r="J293" s="214" t="s">
        <v>5991</v>
      </c>
      <c r="K293" s="212">
        <v>1</v>
      </c>
      <c r="L293" s="212">
        <v>1</v>
      </c>
      <c r="M293" s="212">
        <v>1</v>
      </c>
      <c r="N293" s="213" t="s">
        <v>7269</v>
      </c>
      <c r="O293" s="214"/>
      <c r="P293" s="213" t="s">
        <v>8322</v>
      </c>
      <c r="Q293" s="215"/>
      <c r="R293" s="215"/>
      <c r="S293"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293" s="220" t="s">
        <v>9785</v>
      </c>
      <c r="U293" s="215">
        <v>18665959557</v>
      </c>
      <c r="V293" s="213" t="s">
        <v>9786</v>
      </c>
      <c r="W293" s="225" t="s">
        <v>8321</v>
      </c>
      <c r="X293" s="226" t="s">
        <v>9787</v>
      </c>
      <c r="Y293" s="226"/>
      <c r="Z293" s="244"/>
      <c r="AA293" s="214"/>
      <c r="AB293" s="214"/>
      <c r="AC293" s="214"/>
      <c r="AD293" s="220"/>
      <c r="AE293" s="226"/>
      <c r="AF293" s="214" t="s">
        <v>2020</v>
      </c>
      <c r="AG293" s="349">
        <v>1</v>
      </c>
    </row>
    <row r="294" spans="1:33" s="219" customFormat="1" x14ac:dyDescent="0.3">
      <c r="A294" s="212" t="s">
        <v>612</v>
      </c>
      <c r="B294" s="277">
        <v>41465</v>
      </c>
      <c r="C294" s="217" t="e">
        <f>[1]!表1_66[[#This Row],[公司]]&amp;[1]!表1_66[[#This Row],[姓名]]</f>
        <v>#REF!</v>
      </c>
      <c r="D294" s="220" t="s">
        <v>368</v>
      </c>
      <c r="E294" s="220" t="s">
        <v>759</v>
      </c>
      <c r="F294" s="214" t="s">
        <v>54</v>
      </c>
      <c r="G294" s="236" t="e">
        <f>HYPERLINK("\同业照片\"&amp;[1]!表1_66[[#This Row],[公司]]&amp;IF([1]!表1_66[[#This Row],[公司]]="","","，"&amp;[1]!表1_66[[#This Row],[姓名]]&amp;".jpg"),"照片")</f>
        <v>#REF!</v>
      </c>
      <c r="H294" s="232" t="s">
        <v>9788</v>
      </c>
      <c r="I294" s="214" t="s">
        <v>5817</v>
      </c>
      <c r="J294" s="214" t="s">
        <v>5811</v>
      </c>
      <c r="K294" s="212">
        <v>1</v>
      </c>
      <c r="L294" s="212">
        <v>1</v>
      </c>
      <c r="M294" s="212">
        <v>1</v>
      </c>
      <c r="N294" s="213"/>
      <c r="O294" s="214"/>
      <c r="P294" s="213" t="s">
        <v>8230</v>
      </c>
      <c r="Q294" s="215"/>
      <c r="R294" s="215" t="s">
        <v>392</v>
      </c>
      <c r="S29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294" s="220" t="s">
        <v>9790</v>
      </c>
      <c r="U294" s="215">
        <v>13611037477</v>
      </c>
      <c r="V294" s="213" t="s">
        <v>1609</v>
      </c>
      <c r="W294" s="225" t="s">
        <v>5902</v>
      </c>
      <c r="X294" s="226" t="s">
        <v>9791</v>
      </c>
      <c r="Y294" s="226"/>
      <c r="Z294" s="244" t="s">
        <v>392</v>
      </c>
      <c r="AA294" s="214"/>
      <c r="AB294" s="214"/>
      <c r="AC294" s="214"/>
      <c r="AD294" s="220"/>
      <c r="AE294" s="226"/>
      <c r="AF294" s="214" t="s">
        <v>9792</v>
      </c>
      <c r="AG294" s="349">
        <v>1</v>
      </c>
    </row>
    <row r="295" spans="1:33" s="219" customFormat="1" x14ac:dyDescent="0.3">
      <c r="A295" s="212" t="s">
        <v>9781</v>
      </c>
      <c r="B295" s="277">
        <v>41465</v>
      </c>
      <c r="C295" s="217" t="e">
        <f>[1]!表1_66[[#This Row],[公司]]&amp;[1]!表1_66[[#This Row],[姓名]]</f>
        <v>#REF!</v>
      </c>
      <c r="D295" s="220" t="s">
        <v>9793</v>
      </c>
      <c r="E295" s="220" t="s">
        <v>9794</v>
      </c>
      <c r="F295" s="214" t="s">
        <v>5979</v>
      </c>
      <c r="G295" s="236" t="e">
        <f>HYPERLINK("\同业照片\"&amp;[1]!表1_66[[#This Row],[公司]]&amp;IF([1]!表1_66[[#This Row],[公司]]="","","，"&amp;[1]!表1_66[[#This Row],[姓名]]&amp;".jpg"),"照片")</f>
        <v>#REF!</v>
      </c>
      <c r="H295" s="232" t="s">
        <v>9795</v>
      </c>
      <c r="I295" s="214" t="s">
        <v>5817</v>
      </c>
      <c r="J295" s="214" t="s">
        <v>5991</v>
      </c>
      <c r="K295" s="212">
        <v>1</v>
      </c>
      <c r="L295" s="212"/>
      <c r="M295" s="212">
        <v>1</v>
      </c>
      <c r="N295" s="213"/>
      <c r="O295" s="214"/>
      <c r="P295" s="213" t="s">
        <v>9796</v>
      </c>
      <c r="Q295" s="215"/>
      <c r="R295" s="215"/>
      <c r="S295"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295" s="220" t="s">
        <v>9797</v>
      </c>
      <c r="U295" s="215">
        <v>13760470676</v>
      </c>
      <c r="V295" s="213" t="s">
        <v>9798</v>
      </c>
      <c r="W295" s="225"/>
      <c r="X295" s="226"/>
      <c r="Y295" s="226" t="s">
        <v>9799</v>
      </c>
      <c r="Z295" s="244"/>
      <c r="AA295" s="214"/>
      <c r="AB295" s="214"/>
      <c r="AC295" s="214"/>
      <c r="AD295" s="220"/>
      <c r="AE295" s="226"/>
      <c r="AF295" s="214" t="s">
        <v>9800</v>
      </c>
      <c r="AG295" s="349">
        <v>1</v>
      </c>
    </row>
    <row r="296" spans="1:33" s="219" customFormat="1" x14ac:dyDescent="0.3">
      <c r="A296" s="212" t="s">
        <v>9781</v>
      </c>
      <c r="B296" s="277">
        <v>41465</v>
      </c>
      <c r="C296" s="217" t="e">
        <f>[1]!表1_66[[#This Row],[公司]]&amp;[1]!表1_66[[#This Row],[姓名]]</f>
        <v>#REF!</v>
      </c>
      <c r="D296" s="220" t="s">
        <v>9801</v>
      </c>
      <c r="E296" s="220" t="s">
        <v>9802</v>
      </c>
      <c r="F296" s="214" t="s">
        <v>5979</v>
      </c>
      <c r="G296" s="236" t="e">
        <f>HYPERLINK("\同业照片\"&amp;[1]!表1_66[[#This Row],[公司]]&amp;IF([1]!表1_66[[#This Row],[公司]]="","","，"&amp;[1]!表1_66[[#This Row],[姓名]]&amp;".jpg"),"照片")</f>
        <v>#REF!</v>
      </c>
      <c r="H296" s="232" t="s">
        <v>9795</v>
      </c>
      <c r="I296" s="214" t="s">
        <v>5817</v>
      </c>
      <c r="J296" s="214" t="s">
        <v>5991</v>
      </c>
      <c r="K296" s="212">
        <v>1</v>
      </c>
      <c r="L296" s="212"/>
      <c r="M296" s="212">
        <v>1</v>
      </c>
      <c r="N296" s="213"/>
      <c r="O296" s="214"/>
      <c r="P296" s="213"/>
      <c r="Q296" s="215"/>
      <c r="R296" s="215"/>
      <c r="S296"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296" s="220" t="s">
        <v>9803</v>
      </c>
      <c r="U296" s="215">
        <v>18676693710</v>
      </c>
      <c r="V296" s="213"/>
      <c r="W296" s="225"/>
      <c r="X296" s="226"/>
      <c r="Y296" s="226"/>
      <c r="Z296" s="244"/>
      <c r="AA296" s="214"/>
      <c r="AB296" s="214"/>
      <c r="AC296" s="214"/>
      <c r="AD296" s="220"/>
      <c r="AE296" s="226"/>
      <c r="AF296" s="214" t="s">
        <v>9800</v>
      </c>
      <c r="AG296" s="349">
        <v>1</v>
      </c>
    </row>
    <row r="297" spans="1:33" s="219" customFormat="1" x14ac:dyDescent="0.3">
      <c r="A297" s="212" t="s">
        <v>9804</v>
      </c>
      <c r="B297" s="277">
        <v>41466</v>
      </c>
      <c r="C297" s="217" t="e">
        <f>[1]!表1_66[[#This Row],[公司]]&amp;[1]!表1_66[[#This Row],[姓名]]</f>
        <v>#REF!</v>
      </c>
      <c r="D297" s="220" t="s">
        <v>9805</v>
      </c>
      <c r="E297" s="220" t="s">
        <v>9806</v>
      </c>
      <c r="F297" s="214" t="s">
        <v>9807</v>
      </c>
      <c r="G297" s="236" t="e">
        <f>HYPERLINK("\同业照片\"&amp;[1]!表1_66[[#This Row],[公司]]&amp;IF([1]!表1_66[[#This Row],[公司]]="","","，"&amp;[1]!表1_66[[#This Row],[姓名]]&amp;".jpg"),"照片")</f>
        <v>#REF!</v>
      </c>
      <c r="H297" s="232" t="s">
        <v>922</v>
      </c>
      <c r="I297" s="214" t="s">
        <v>36</v>
      </c>
      <c r="J297" s="214" t="s">
        <v>45</v>
      </c>
      <c r="K297" s="212">
        <v>1</v>
      </c>
      <c r="L297" s="212">
        <v>1</v>
      </c>
      <c r="M297" s="212">
        <v>1</v>
      </c>
      <c r="N297" s="213" t="s">
        <v>9237</v>
      </c>
      <c r="O297" s="214"/>
      <c r="P297" s="213"/>
      <c r="Q297" s="215" t="s">
        <v>9809</v>
      </c>
      <c r="R297" s="215"/>
      <c r="S297"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297" s="220" t="s">
        <v>9810</v>
      </c>
      <c r="U297" s="215">
        <v>18616806486</v>
      </c>
      <c r="V297" s="213" t="s">
        <v>9811</v>
      </c>
      <c r="W297" s="225"/>
      <c r="X297" s="226"/>
      <c r="Y297" s="226" t="s">
        <v>9812</v>
      </c>
      <c r="Z297" s="244">
        <v>3.2128319870923597E+17</v>
      </c>
      <c r="AA297" s="214"/>
      <c r="AB297" s="214"/>
      <c r="AC297" s="214"/>
      <c r="AD297" s="220"/>
      <c r="AE297" s="226"/>
      <c r="AF297" s="214" t="s">
        <v>2231</v>
      </c>
      <c r="AG297" s="349">
        <v>1</v>
      </c>
    </row>
    <row r="298" spans="1:33" s="219" customFormat="1" x14ac:dyDescent="0.3">
      <c r="A298" s="212" t="s">
        <v>9468</v>
      </c>
      <c r="B298" s="277">
        <v>41466</v>
      </c>
      <c r="C298" s="217" t="e">
        <f>[1]!表1_66[[#This Row],[公司]]&amp;[1]!表1_66[[#This Row],[姓名]]</f>
        <v>#REF!</v>
      </c>
      <c r="D298" s="220" t="s">
        <v>9813</v>
      </c>
      <c r="E298" s="220" t="s">
        <v>9814</v>
      </c>
      <c r="F298" s="214" t="s">
        <v>8859</v>
      </c>
      <c r="G298" s="236" t="e">
        <f>HYPERLINK("\同业照片\"&amp;[1]!表1_66[[#This Row],[公司]]&amp;IF([1]!表1_66[[#This Row],[公司]]="","","，"&amp;[1]!表1_66[[#This Row],[姓名]]&amp;".jpg"),"照片")</f>
        <v>#REF!</v>
      </c>
      <c r="H298" s="232" t="s">
        <v>9815</v>
      </c>
      <c r="I298" s="214" t="s">
        <v>9816</v>
      </c>
      <c r="J298" s="214" t="s">
        <v>9817</v>
      </c>
      <c r="K298" s="212">
        <v>1</v>
      </c>
      <c r="L298" s="212">
        <v>1</v>
      </c>
      <c r="M298" s="212">
        <v>1</v>
      </c>
      <c r="N298" s="213" t="s">
        <v>9818</v>
      </c>
      <c r="O298" s="214"/>
      <c r="P298" s="213" t="s">
        <v>9819</v>
      </c>
      <c r="Q298" s="215"/>
      <c r="R298" s="215"/>
      <c r="S29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298" s="220" t="s">
        <v>9820</v>
      </c>
      <c r="U298" s="215">
        <v>18611106200</v>
      </c>
      <c r="V298" s="213" t="s">
        <v>9821</v>
      </c>
      <c r="W298" s="225"/>
      <c r="X298" s="226"/>
      <c r="Y298" s="226"/>
      <c r="Z298" s="244"/>
      <c r="AA298" s="214"/>
      <c r="AB298" s="214"/>
      <c r="AC298" s="214"/>
      <c r="AD298" s="220"/>
      <c r="AE298" s="226"/>
      <c r="AF298" s="214" t="s">
        <v>9822</v>
      </c>
      <c r="AG298" s="349">
        <v>1</v>
      </c>
    </row>
    <row r="299" spans="1:33" s="219" customFormat="1" x14ac:dyDescent="0.3">
      <c r="A299" s="212" t="s">
        <v>9823</v>
      </c>
      <c r="B299" s="277">
        <v>41466</v>
      </c>
      <c r="C299" s="217" t="e">
        <f>[1]!表1_66[[#This Row],[公司]]&amp;[1]!表1_66[[#This Row],[姓名]]</f>
        <v>#REF!</v>
      </c>
      <c r="D299" s="220" t="s">
        <v>619</v>
      </c>
      <c r="E299" s="220" t="s">
        <v>731</v>
      </c>
      <c r="F299" s="214" t="s">
        <v>54</v>
      </c>
      <c r="G299" s="236" t="e">
        <f>HYPERLINK("\同业照片\"&amp;[1]!表1_66[[#This Row],[公司]]&amp;IF([1]!表1_66[[#This Row],[公司]]="","","，"&amp;[1]!表1_66[[#This Row],[姓名]]&amp;".jpg"),"照片")</f>
        <v>#REF!</v>
      </c>
      <c r="H299" s="232" t="s">
        <v>9824</v>
      </c>
      <c r="I299" s="214" t="s">
        <v>9750</v>
      </c>
      <c r="J299" s="214" t="s">
        <v>45</v>
      </c>
      <c r="K299" s="212">
        <v>1</v>
      </c>
      <c r="L299" s="212"/>
      <c r="M299" s="212">
        <v>1</v>
      </c>
      <c r="N299" s="213"/>
      <c r="O299" s="214"/>
      <c r="P299" s="213"/>
      <c r="Q299" s="215"/>
      <c r="R299" s="215" t="s">
        <v>392</v>
      </c>
      <c r="S29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299" s="220"/>
      <c r="U299" s="215">
        <v>13564846648</v>
      </c>
      <c r="V299" s="213" t="s">
        <v>3740</v>
      </c>
      <c r="W299" s="225" t="s">
        <v>9825</v>
      </c>
      <c r="X299" s="226" t="s">
        <v>1960</v>
      </c>
      <c r="Y299" s="226"/>
      <c r="Z299" s="244" t="s">
        <v>392</v>
      </c>
      <c r="AA299" s="214"/>
      <c r="AB299" s="214"/>
      <c r="AC299" s="214"/>
      <c r="AD299" s="220"/>
      <c r="AE299" s="226"/>
      <c r="AF299" s="214"/>
      <c r="AG299" s="349">
        <v>1</v>
      </c>
    </row>
    <row r="300" spans="1:33" s="219" customFormat="1" x14ac:dyDescent="0.3">
      <c r="A300" s="212" t="s">
        <v>9468</v>
      </c>
      <c r="B300" s="277">
        <v>41466</v>
      </c>
      <c r="C300" s="217" t="e">
        <f>[1]!表1_66[[#This Row],[公司]]&amp;[1]!表1_66[[#This Row],[姓名]]</f>
        <v>#REF!</v>
      </c>
      <c r="D300" s="220" t="s">
        <v>9826</v>
      </c>
      <c r="E300" s="220" t="s">
        <v>3739</v>
      </c>
      <c r="F300" s="214" t="s">
        <v>8859</v>
      </c>
      <c r="G300" s="236" t="e">
        <f>HYPERLINK("\同业照片\"&amp;[1]!表1_66[[#This Row],[公司]]&amp;IF([1]!表1_66[[#This Row],[公司]]="","","，"&amp;[1]!表1_66[[#This Row],[姓名]]&amp;".jpg"),"照片")</f>
        <v>#REF!</v>
      </c>
      <c r="H300" s="232" t="s">
        <v>9815</v>
      </c>
      <c r="I300" s="214" t="s">
        <v>9816</v>
      </c>
      <c r="J300" s="214" t="s">
        <v>9817</v>
      </c>
      <c r="K300" s="212">
        <v>1</v>
      </c>
      <c r="L300" s="212"/>
      <c r="M300" s="212">
        <v>1</v>
      </c>
      <c r="N300" s="213" t="s">
        <v>9818</v>
      </c>
      <c r="O300" s="214"/>
      <c r="P300" s="213" t="s">
        <v>9827</v>
      </c>
      <c r="Q300" s="215"/>
      <c r="R300" s="215"/>
      <c r="S30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300" s="220" t="s">
        <v>9828</v>
      </c>
      <c r="U300" s="215">
        <v>15011539491</v>
      </c>
      <c r="V300" s="213" t="s">
        <v>9829</v>
      </c>
      <c r="W300" s="225"/>
      <c r="X300" s="226"/>
      <c r="Y300" s="226"/>
      <c r="Z300" s="244"/>
      <c r="AA300" s="214"/>
      <c r="AB300" s="214"/>
      <c r="AC300" s="214"/>
      <c r="AD300" s="220"/>
      <c r="AE300" s="226"/>
      <c r="AF300" s="214" t="s">
        <v>9822</v>
      </c>
      <c r="AG300" s="349">
        <v>1</v>
      </c>
    </row>
    <row r="301" spans="1:33" s="219" customFormat="1" x14ac:dyDescent="0.3">
      <c r="A301" s="212" t="s">
        <v>9468</v>
      </c>
      <c r="B301" s="277">
        <v>41466</v>
      </c>
      <c r="C301" s="217" t="e">
        <f>[1]!表1_66[[#This Row],[公司]]&amp;[1]!表1_66[[#This Row],[姓名]]</f>
        <v>#REF!</v>
      </c>
      <c r="D301" s="220" t="s">
        <v>9831</v>
      </c>
      <c r="E301" s="220" t="s">
        <v>9832</v>
      </c>
      <c r="F301" s="214" t="s">
        <v>5979</v>
      </c>
      <c r="G301" s="236" t="e">
        <f>HYPERLINK("\同业照片\"&amp;[1]!表1_66[[#This Row],[公司]]&amp;IF([1]!表1_66[[#This Row],[公司]]="","","，"&amp;[1]!表1_66[[#This Row],[姓名]]&amp;".jpg"),"照片")</f>
        <v>#REF!</v>
      </c>
      <c r="H301" s="232" t="s">
        <v>9833</v>
      </c>
      <c r="I301" s="214" t="s">
        <v>7283</v>
      </c>
      <c r="J301" s="214" t="s">
        <v>8247</v>
      </c>
      <c r="K301" s="212">
        <v>1</v>
      </c>
      <c r="L301" s="212">
        <v>1</v>
      </c>
      <c r="M301" s="212">
        <v>1</v>
      </c>
      <c r="N301" s="213"/>
      <c r="O301" s="214"/>
      <c r="P301" s="213"/>
      <c r="Q301" s="215"/>
      <c r="R301" s="215"/>
      <c r="S30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301" s="220"/>
      <c r="U301" s="215"/>
      <c r="V301" s="213" t="s">
        <v>3741</v>
      </c>
      <c r="W301" s="225"/>
      <c r="X301" s="226"/>
      <c r="Y301" s="226"/>
      <c r="Z301" s="244"/>
      <c r="AA301" s="214"/>
      <c r="AB301" s="214"/>
      <c r="AC301" s="214"/>
      <c r="AD301" s="220"/>
      <c r="AE301" s="226"/>
      <c r="AF301" s="214" t="s">
        <v>9835</v>
      </c>
      <c r="AG301" s="349">
        <v>1</v>
      </c>
    </row>
    <row r="302" spans="1:33" s="219" customFormat="1" x14ac:dyDescent="0.3">
      <c r="A302" s="212" t="s">
        <v>9836</v>
      </c>
      <c r="B302" s="277">
        <v>41467</v>
      </c>
      <c r="C302" s="217" t="e">
        <f>[1]!表1_66[[#This Row],[公司]]&amp;[1]!表1_66[[#This Row],[姓名]]</f>
        <v>#REF!</v>
      </c>
      <c r="D302" s="220" t="s">
        <v>9837</v>
      </c>
      <c r="E302" s="220"/>
      <c r="F302" s="214"/>
      <c r="G302" s="236" t="e">
        <f>HYPERLINK("\同业照片\"&amp;[1]!表1_66[[#This Row],[公司]]&amp;IF([1]!表1_66[[#This Row],[公司]]="","","，"&amp;[1]!表1_66[[#This Row],[姓名]]&amp;".jpg"),"照片")</f>
        <v>#REF!</v>
      </c>
      <c r="H302" s="232" t="s">
        <v>390</v>
      </c>
      <c r="I302" s="214" t="s">
        <v>36</v>
      </c>
      <c r="J302" s="214" t="s">
        <v>8247</v>
      </c>
      <c r="K302" s="212">
        <v>1</v>
      </c>
      <c r="L302" s="212"/>
      <c r="M302" s="212"/>
      <c r="N302" s="213" t="s">
        <v>9838</v>
      </c>
      <c r="O302" s="214"/>
      <c r="P302" s="213" t="s">
        <v>8322</v>
      </c>
      <c r="Q302" s="215"/>
      <c r="R302" s="215"/>
      <c r="S30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302" s="220" t="s">
        <v>9839</v>
      </c>
      <c r="U302" s="215"/>
      <c r="V302" s="213"/>
      <c r="W302" s="225"/>
      <c r="X302" s="226"/>
      <c r="Y302" s="226"/>
      <c r="Z302" s="244"/>
      <c r="AA302" s="214"/>
      <c r="AB302" s="214"/>
      <c r="AC302" s="214"/>
      <c r="AD302" s="220"/>
      <c r="AE302" s="226"/>
      <c r="AF302" s="214"/>
      <c r="AG302" s="349">
        <v>1</v>
      </c>
    </row>
    <row r="303" spans="1:33" s="219" customFormat="1" x14ac:dyDescent="0.3">
      <c r="A303" s="212" t="s">
        <v>9468</v>
      </c>
      <c r="B303" s="277">
        <v>41467</v>
      </c>
      <c r="C303" s="217" t="e">
        <f>[1]!表1_66[[#This Row],[公司]]&amp;[1]!表1_66[[#This Row],[姓名]]</f>
        <v>#REF!</v>
      </c>
      <c r="D303" s="220" t="s">
        <v>9840</v>
      </c>
      <c r="E303" s="220" t="s">
        <v>9841</v>
      </c>
      <c r="F303" s="214" t="s">
        <v>8859</v>
      </c>
      <c r="G303" s="236" t="e">
        <f>HYPERLINK("\同业照片\"&amp;[1]!表1_66[[#This Row],[公司]]&amp;IF([1]!表1_66[[#This Row],[公司]]="","","，"&amp;[1]!表1_66[[#This Row],[姓名]]&amp;".jpg"),"照片")</f>
        <v>#REF!</v>
      </c>
      <c r="H303" s="232" t="s">
        <v>9842</v>
      </c>
      <c r="I303" s="214" t="s">
        <v>9816</v>
      </c>
      <c r="J303" s="214" t="s">
        <v>9817</v>
      </c>
      <c r="K303" s="212">
        <v>1</v>
      </c>
      <c r="L303" s="212">
        <v>1</v>
      </c>
      <c r="M303" s="212">
        <v>1</v>
      </c>
      <c r="N303" s="213" t="s">
        <v>9843</v>
      </c>
      <c r="O303" s="214"/>
      <c r="P303" s="213" t="s">
        <v>8858</v>
      </c>
      <c r="Q303" s="215" t="s">
        <v>9844</v>
      </c>
      <c r="R303" s="215"/>
      <c r="S303"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303" s="220" t="s">
        <v>9845</v>
      </c>
      <c r="U303" s="215">
        <v>13718883838</v>
      </c>
      <c r="V303" s="213" t="s">
        <v>9846</v>
      </c>
      <c r="W303" s="225"/>
      <c r="X303" s="226"/>
      <c r="Y303" s="226"/>
      <c r="Z303" s="244"/>
      <c r="AA303" s="214"/>
      <c r="AB303" s="214"/>
      <c r="AC303" s="214"/>
      <c r="AD303" s="220"/>
      <c r="AE303" s="226"/>
      <c r="AF303" s="214" t="s">
        <v>9847</v>
      </c>
      <c r="AG303" s="349">
        <v>1</v>
      </c>
    </row>
    <row r="304" spans="1:33" s="219" customFormat="1" x14ac:dyDescent="0.3">
      <c r="A304" s="212" t="s">
        <v>9468</v>
      </c>
      <c r="B304" s="277">
        <v>41470</v>
      </c>
      <c r="C304" s="217" t="e">
        <f>[1]!表1_66[[#This Row],[公司]]&amp;[1]!表1_66[[#This Row],[姓名]]</f>
        <v>#REF!</v>
      </c>
      <c r="D304" s="220" t="s">
        <v>9848</v>
      </c>
      <c r="E304" s="220" t="s">
        <v>9849</v>
      </c>
      <c r="F304" s="214" t="s">
        <v>9850</v>
      </c>
      <c r="G304" s="236" t="e">
        <f>HYPERLINK("\同业照片\"&amp;[1]!表1_66[[#This Row],[公司]]&amp;IF([1]!表1_66[[#This Row],[公司]]="","","，"&amp;[1]!表1_66[[#This Row],[姓名]]&amp;".jpg"),"照片")</f>
        <v>#REF!</v>
      </c>
      <c r="H304" s="232" t="s">
        <v>9851</v>
      </c>
      <c r="I304" s="214" t="s">
        <v>8246</v>
      </c>
      <c r="J304" s="214" t="s">
        <v>8247</v>
      </c>
      <c r="K304" s="212">
        <v>1</v>
      </c>
      <c r="L304" s="212">
        <v>1</v>
      </c>
      <c r="M304" s="212">
        <v>1</v>
      </c>
      <c r="N304" s="213" t="s">
        <v>9852</v>
      </c>
      <c r="O304" s="214"/>
      <c r="P304" s="213"/>
      <c r="Q304" s="215"/>
      <c r="R304" s="215"/>
      <c r="S30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304" s="220" t="s">
        <v>9853</v>
      </c>
      <c r="U304" s="215">
        <v>18612217196</v>
      </c>
      <c r="V304" s="213" t="s">
        <v>9854</v>
      </c>
      <c r="W304" s="225"/>
      <c r="X304" s="226"/>
      <c r="Y304" s="226"/>
      <c r="Z304" s="244"/>
      <c r="AA304" s="214"/>
      <c r="AB304" s="214"/>
      <c r="AC304" s="214"/>
      <c r="AD304" s="220"/>
      <c r="AE304" s="226"/>
      <c r="AF304" s="214" t="s">
        <v>2228</v>
      </c>
      <c r="AG304" s="349">
        <v>1</v>
      </c>
    </row>
    <row r="305" spans="1:33" s="219" customFormat="1" x14ac:dyDescent="0.3">
      <c r="A305" s="212" t="s">
        <v>612</v>
      </c>
      <c r="B305" s="277">
        <v>41470</v>
      </c>
      <c r="C305" s="217" t="e">
        <f>[1]!表1_66[[#This Row],[公司]]&amp;[1]!表1_66[[#This Row],[姓名]]</f>
        <v>#REF!</v>
      </c>
      <c r="D305" s="220" t="s">
        <v>370</v>
      </c>
      <c r="E305" s="220" t="s">
        <v>749</v>
      </c>
      <c r="F305" s="214" t="s">
        <v>54</v>
      </c>
      <c r="G305" s="236" t="e">
        <f>HYPERLINK("\同业照片\"&amp;[1]!表1_66[[#This Row],[公司]]&amp;IF([1]!表1_66[[#This Row],[公司]]="","","，"&amp;[1]!表1_66[[#This Row],[姓名]]&amp;".jpg"),"照片")</f>
        <v>#REF!</v>
      </c>
      <c r="H305" s="232" t="s">
        <v>9855</v>
      </c>
      <c r="I305" s="214" t="s">
        <v>9856</v>
      </c>
      <c r="J305" s="214" t="s">
        <v>56</v>
      </c>
      <c r="K305" s="212">
        <v>1</v>
      </c>
      <c r="L305" s="212">
        <v>1</v>
      </c>
      <c r="M305" s="212">
        <v>1</v>
      </c>
      <c r="N305" s="213" t="s">
        <v>9857</v>
      </c>
      <c r="O305" s="214"/>
      <c r="P305" s="213" t="s">
        <v>9819</v>
      </c>
      <c r="Q305" s="215" t="s">
        <v>9858</v>
      </c>
      <c r="R305" s="215" t="s">
        <v>392</v>
      </c>
      <c r="S305"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305" s="220" t="s">
        <v>9859</v>
      </c>
      <c r="U305" s="215">
        <v>13641204277</v>
      </c>
      <c r="V305" s="213" t="s">
        <v>9860</v>
      </c>
      <c r="W305" s="225" t="s">
        <v>9825</v>
      </c>
      <c r="X305" s="226" t="s">
        <v>9861</v>
      </c>
      <c r="Y305" s="226"/>
      <c r="Z305" s="244" t="s">
        <v>392</v>
      </c>
      <c r="AA305" s="214"/>
      <c r="AB305" s="214"/>
      <c r="AC305" s="214"/>
      <c r="AD305" s="220"/>
      <c r="AE305" s="226"/>
      <c r="AF305" s="214" t="s">
        <v>9863</v>
      </c>
      <c r="AG305" s="349">
        <v>1</v>
      </c>
    </row>
    <row r="306" spans="1:33" s="219" customFormat="1" x14ac:dyDescent="0.3">
      <c r="A306" s="212" t="s">
        <v>612</v>
      </c>
      <c r="B306" s="277">
        <v>41470</v>
      </c>
      <c r="C306" s="217" t="e">
        <f>[1]!表1_66[[#This Row],[公司]]&amp;[1]!表1_66[[#This Row],[姓名]]</f>
        <v>#REF!</v>
      </c>
      <c r="D306" s="220" t="s">
        <v>9864</v>
      </c>
      <c r="E306" s="220" t="s">
        <v>9864</v>
      </c>
      <c r="F306" s="214" t="s">
        <v>8859</v>
      </c>
      <c r="G306" s="236" t="e">
        <f>HYPERLINK("\同业照片\"&amp;[1]!表1_66[[#This Row],[公司]]&amp;IF([1]!表1_66[[#This Row],[公司]]="","","，"&amp;[1]!表1_66[[#This Row],[姓名]]&amp;".jpg"),"照片")</f>
        <v>#REF!</v>
      </c>
      <c r="H306" s="232" t="s">
        <v>9855</v>
      </c>
      <c r="I306" s="214" t="s">
        <v>9856</v>
      </c>
      <c r="J306" s="214" t="s">
        <v>56</v>
      </c>
      <c r="K306" s="212">
        <v>1</v>
      </c>
      <c r="L306" s="212">
        <v>1</v>
      </c>
      <c r="M306" s="212">
        <v>1</v>
      </c>
      <c r="N306" s="213" t="s">
        <v>9857</v>
      </c>
      <c r="O306" s="214"/>
      <c r="P306" s="213" t="s">
        <v>8259</v>
      </c>
      <c r="Q306" s="215" t="s">
        <v>9865</v>
      </c>
      <c r="R306" s="215"/>
      <c r="S306"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306" s="220" t="s">
        <v>9866</v>
      </c>
      <c r="U306" s="215">
        <v>13811170563</v>
      </c>
      <c r="V306" s="213" t="s">
        <v>9867</v>
      </c>
      <c r="W306" s="225"/>
      <c r="X306" s="226"/>
      <c r="Y306" s="226"/>
      <c r="Z306" s="244"/>
      <c r="AA306" s="214"/>
      <c r="AB306" s="214"/>
      <c r="AC306" s="214"/>
      <c r="AD306" s="220"/>
      <c r="AE306" s="226"/>
      <c r="AF306" s="214" t="s">
        <v>9863</v>
      </c>
      <c r="AG306" s="349">
        <v>1</v>
      </c>
    </row>
    <row r="307" spans="1:33" s="219" customFormat="1" x14ac:dyDescent="0.3">
      <c r="A307" s="212" t="s">
        <v>9823</v>
      </c>
      <c r="B307" s="277">
        <v>41470</v>
      </c>
      <c r="C307" s="217" t="e">
        <f>[1]!表1_66[[#This Row],[公司]]&amp;[1]!表1_66[[#This Row],[姓名]]</f>
        <v>#REF!</v>
      </c>
      <c r="D307" s="220" t="s">
        <v>9868</v>
      </c>
      <c r="E307" s="220" t="s">
        <v>9868</v>
      </c>
      <c r="F307" s="214" t="s">
        <v>8859</v>
      </c>
      <c r="G307" s="236" t="e">
        <f>HYPERLINK("\同业照片\"&amp;[1]!表1_66[[#This Row],[公司]]&amp;IF([1]!表1_66[[#This Row],[公司]]="","","，"&amp;[1]!表1_66[[#This Row],[姓名]]&amp;".jpg"),"照片")</f>
        <v>#REF!</v>
      </c>
      <c r="H307" s="232" t="s">
        <v>1947</v>
      </c>
      <c r="I307" s="214" t="s">
        <v>887</v>
      </c>
      <c r="J307" s="214" t="s">
        <v>45</v>
      </c>
      <c r="K307" s="212">
        <v>1</v>
      </c>
      <c r="L307" s="212">
        <v>1</v>
      </c>
      <c r="M307" s="212">
        <v>1</v>
      </c>
      <c r="N307" s="213" t="s">
        <v>1234</v>
      </c>
      <c r="O307" s="214"/>
      <c r="P307" s="213" t="s">
        <v>1432</v>
      </c>
      <c r="Q307" s="215"/>
      <c r="R307" s="215" t="s">
        <v>392</v>
      </c>
      <c r="S307"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307" s="220" t="s">
        <v>9869</v>
      </c>
      <c r="U307" s="215">
        <v>18621539436</v>
      </c>
      <c r="V307" s="213" t="s">
        <v>9870</v>
      </c>
      <c r="W307" s="225"/>
      <c r="X307" s="226"/>
      <c r="Y307" s="226"/>
      <c r="Z307" s="244"/>
      <c r="AA307" s="214"/>
      <c r="AB307" s="214"/>
      <c r="AC307" s="214"/>
      <c r="AD307" s="220"/>
      <c r="AE307" s="226"/>
      <c r="AF307" s="214" t="s">
        <v>2241</v>
      </c>
      <c r="AG307" s="349">
        <v>1</v>
      </c>
    </row>
    <row r="308" spans="1:33" s="219" customFormat="1" x14ac:dyDescent="0.3">
      <c r="A308" s="212" t="s">
        <v>9871</v>
      </c>
      <c r="B308" s="277">
        <v>41471</v>
      </c>
      <c r="C308" s="217" t="e">
        <f>[1]!表1_66[[#This Row],[公司]]&amp;[1]!表1_66[[#This Row],[姓名]]</f>
        <v>#REF!</v>
      </c>
      <c r="D308" s="220" t="s">
        <v>9872</v>
      </c>
      <c r="E308" s="220" t="s">
        <v>9872</v>
      </c>
      <c r="F308" s="214" t="s">
        <v>8859</v>
      </c>
      <c r="G308" s="236" t="e">
        <f>HYPERLINK("\同业照片\"&amp;[1]!表1_66[[#This Row],[公司]]&amp;IF([1]!表1_66[[#This Row],[公司]]="","","，"&amp;[1]!表1_66[[#This Row],[姓名]]&amp;".jpg"),"照片")</f>
        <v>#REF!</v>
      </c>
      <c r="H308" s="232" t="s">
        <v>9873</v>
      </c>
      <c r="I308" s="214" t="s">
        <v>887</v>
      </c>
      <c r="J308" s="214" t="s">
        <v>45</v>
      </c>
      <c r="K308" s="212">
        <v>1</v>
      </c>
      <c r="L308" s="212">
        <v>1</v>
      </c>
      <c r="M308" s="212">
        <v>1</v>
      </c>
      <c r="N308" s="213" t="s">
        <v>1443</v>
      </c>
      <c r="O308" s="214"/>
      <c r="P308" s="213" t="s">
        <v>8259</v>
      </c>
      <c r="Q308" s="215"/>
      <c r="R308" s="215" t="s">
        <v>392</v>
      </c>
      <c r="S30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308" s="220" t="s">
        <v>9874</v>
      </c>
      <c r="U308" s="215">
        <v>18916883688</v>
      </c>
      <c r="V308" s="213" t="s">
        <v>9875</v>
      </c>
      <c r="W308" s="225" t="s">
        <v>9825</v>
      </c>
      <c r="X308" s="226"/>
      <c r="Y308" s="226"/>
      <c r="Z308" s="244" t="s">
        <v>392</v>
      </c>
      <c r="AA308" s="214"/>
      <c r="AB308" s="214"/>
      <c r="AC308" s="214"/>
      <c r="AD308" s="220"/>
      <c r="AE308" s="226"/>
      <c r="AF308" s="214" t="s">
        <v>2242</v>
      </c>
      <c r="AG308" s="349">
        <v>1</v>
      </c>
    </row>
    <row r="309" spans="1:33" s="219" customFormat="1" x14ac:dyDescent="0.3">
      <c r="A309" s="212" t="s">
        <v>9871</v>
      </c>
      <c r="B309" s="277">
        <v>41471</v>
      </c>
      <c r="C309" s="217" t="e">
        <f>[1]!表1_66[[#This Row],[公司]]&amp;[1]!表1_66[[#This Row],[姓名]]</f>
        <v>#REF!</v>
      </c>
      <c r="D309" s="220" t="s">
        <v>9876</v>
      </c>
      <c r="E309" s="220" t="s">
        <v>9878</v>
      </c>
      <c r="F309" s="214" t="s">
        <v>8859</v>
      </c>
      <c r="G309" s="236" t="e">
        <f>HYPERLINK("\同业照片\"&amp;[1]!表1_66[[#This Row],[公司]]&amp;IF([1]!表1_66[[#This Row],[公司]]="","","，"&amp;[1]!表1_66[[#This Row],[姓名]]&amp;".jpg"),"照片")</f>
        <v>#REF!</v>
      </c>
      <c r="H309" s="232" t="s">
        <v>9873</v>
      </c>
      <c r="I309" s="214" t="s">
        <v>887</v>
      </c>
      <c r="J309" s="214" t="s">
        <v>45</v>
      </c>
      <c r="K309" s="212">
        <v>1</v>
      </c>
      <c r="L309" s="212">
        <v>1</v>
      </c>
      <c r="M309" s="212">
        <v>1</v>
      </c>
      <c r="N309" s="213" t="s">
        <v>1443</v>
      </c>
      <c r="O309" s="214"/>
      <c r="P309" s="213" t="s">
        <v>9879</v>
      </c>
      <c r="Q309" s="215"/>
      <c r="R309" s="215" t="s">
        <v>392</v>
      </c>
      <c r="S30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309" s="220" t="s">
        <v>9880</v>
      </c>
      <c r="U309" s="215">
        <v>13816107580</v>
      </c>
      <c r="V309" s="213" t="s">
        <v>9881</v>
      </c>
      <c r="W309" s="225" t="s">
        <v>9413</v>
      </c>
      <c r="X309" s="226"/>
      <c r="Y309" s="226"/>
      <c r="Z309" s="244" t="s">
        <v>392</v>
      </c>
      <c r="AA309" s="214"/>
      <c r="AB309" s="214"/>
      <c r="AC309" s="214"/>
      <c r="AD309" s="220"/>
      <c r="AE309" s="226"/>
      <c r="AF309" s="214" t="s">
        <v>2242</v>
      </c>
      <c r="AG309" s="349">
        <v>1</v>
      </c>
    </row>
    <row r="310" spans="1:33" s="219" customFormat="1" x14ac:dyDescent="0.3">
      <c r="A310" s="212" t="s">
        <v>612</v>
      </c>
      <c r="B310" s="277">
        <v>41471</v>
      </c>
      <c r="C310" s="217" t="e">
        <f>[1]!表1_66[[#This Row],[公司]]&amp;[1]!表1_66[[#This Row],[姓名]]</f>
        <v>#REF!</v>
      </c>
      <c r="D310" s="220" t="s">
        <v>9882</v>
      </c>
      <c r="E310" s="220" t="s">
        <v>3750</v>
      </c>
      <c r="F310" s="214"/>
      <c r="G310" s="236" t="e">
        <f>HYPERLINK("\同业照片\"&amp;[1]!表1_66[[#This Row],[公司]]&amp;IF([1]!表1_66[[#This Row],[公司]]="","","，"&amp;[1]!表1_66[[#This Row],[姓名]]&amp;".jpg"),"照片")</f>
        <v>#REF!</v>
      </c>
      <c r="H310" s="232" t="s">
        <v>9883</v>
      </c>
      <c r="I310" s="214" t="s">
        <v>9750</v>
      </c>
      <c r="J310" s="214" t="s">
        <v>56</v>
      </c>
      <c r="K310" s="212">
        <v>1</v>
      </c>
      <c r="L310" s="212">
        <v>1</v>
      </c>
      <c r="M310" s="212">
        <v>1</v>
      </c>
      <c r="N310" s="213"/>
      <c r="O310" s="214"/>
      <c r="P310" s="213" t="s">
        <v>8230</v>
      </c>
      <c r="Q310" s="215"/>
      <c r="R310" s="215"/>
      <c r="S31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310" s="220" t="s">
        <v>9884</v>
      </c>
      <c r="U310" s="215">
        <v>15101157529</v>
      </c>
      <c r="V310" s="213" t="s">
        <v>9885</v>
      </c>
      <c r="W310" s="225"/>
      <c r="X310" s="226"/>
      <c r="Y310" s="226"/>
      <c r="Z310" s="244"/>
      <c r="AA310" s="214"/>
      <c r="AB310" s="214"/>
      <c r="AC310" s="214"/>
      <c r="AD310" s="220"/>
      <c r="AE310" s="226"/>
      <c r="AF310" s="214" t="s">
        <v>9886</v>
      </c>
      <c r="AG310" s="349">
        <v>1</v>
      </c>
    </row>
    <row r="311" spans="1:33" s="219" customFormat="1" x14ac:dyDescent="0.3">
      <c r="A311" s="212" t="s">
        <v>612</v>
      </c>
      <c r="B311" s="277">
        <v>41471</v>
      </c>
      <c r="C311" s="217" t="e">
        <f>[1]!表1_66[[#This Row],[公司]]&amp;[1]!表1_66[[#This Row],[姓名]]</f>
        <v>#REF!</v>
      </c>
      <c r="D311" s="220" t="s">
        <v>9887</v>
      </c>
      <c r="E311" s="220" t="s">
        <v>9888</v>
      </c>
      <c r="F311" s="214" t="s">
        <v>8859</v>
      </c>
      <c r="G311" s="236" t="e">
        <f>HYPERLINK("\同业照片\"&amp;[1]!表1_66[[#This Row],[公司]]&amp;IF([1]!表1_66[[#This Row],[公司]]="","","，"&amp;[1]!表1_66[[#This Row],[姓名]]&amp;".jpg"),"照片")</f>
        <v>#REF!</v>
      </c>
      <c r="H311" s="232" t="s">
        <v>9883</v>
      </c>
      <c r="I311" s="214" t="s">
        <v>9750</v>
      </c>
      <c r="J311" s="214" t="s">
        <v>56</v>
      </c>
      <c r="K311" s="212">
        <v>1</v>
      </c>
      <c r="L311" s="212">
        <v>1</v>
      </c>
      <c r="M311" s="212">
        <v>1</v>
      </c>
      <c r="N311" s="213"/>
      <c r="O311" s="214"/>
      <c r="P311" s="213" t="s">
        <v>8858</v>
      </c>
      <c r="Q311" s="215"/>
      <c r="R311" s="215"/>
      <c r="S31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311" s="220" t="s">
        <v>9884</v>
      </c>
      <c r="U311" s="215">
        <v>13488684273</v>
      </c>
      <c r="V311" s="213" t="s">
        <v>9889</v>
      </c>
      <c r="W311" s="225"/>
      <c r="X311" s="226"/>
      <c r="Y311" s="226"/>
      <c r="Z311" s="244"/>
      <c r="AA311" s="214"/>
      <c r="AB311" s="214"/>
      <c r="AC311" s="214"/>
      <c r="AD311" s="220"/>
      <c r="AE311" s="226"/>
      <c r="AF311" s="214" t="s">
        <v>9890</v>
      </c>
      <c r="AG311" s="349">
        <v>1</v>
      </c>
    </row>
    <row r="312" spans="1:33" s="219" customFormat="1" x14ac:dyDescent="0.3">
      <c r="A312" s="212" t="s">
        <v>612</v>
      </c>
      <c r="B312" s="277">
        <v>41471</v>
      </c>
      <c r="C312" s="217" t="e">
        <f>[1]!表1_66[[#This Row],[公司]]&amp;[1]!表1_66[[#This Row],[姓名]]</f>
        <v>#REF!</v>
      </c>
      <c r="D312" s="220" t="s">
        <v>645</v>
      </c>
      <c r="E312" s="220" t="s">
        <v>741</v>
      </c>
      <c r="F312" s="214" t="s">
        <v>54</v>
      </c>
      <c r="G312" s="236" t="e">
        <f>HYPERLINK("\同业照片\"&amp;[1]!表1_66[[#This Row],[公司]]&amp;IF([1]!表1_66[[#This Row],[公司]]="","","，"&amp;[1]!表1_66[[#This Row],[姓名]]&amp;".jpg"),"照片")</f>
        <v>#REF!</v>
      </c>
      <c r="H312" s="232" t="s">
        <v>9891</v>
      </c>
      <c r="I312" s="214" t="s">
        <v>9856</v>
      </c>
      <c r="J312" s="214" t="s">
        <v>56</v>
      </c>
      <c r="K312" s="212">
        <v>1</v>
      </c>
      <c r="L312" s="212">
        <v>1</v>
      </c>
      <c r="M312" s="212">
        <v>1</v>
      </c>
      <c r="N312" s="213" t="s">
        <v>9892</v>
      </c>
      <c r="O312" s="214"/>
      <c r="P312" s="213"/>
      <c r="Q312" s="215" t="s">
        <v>9893</v>
      </c>
      <c r="R312" s="215" t="s">
        <v>392</v>
      </c>
      <c r="S31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312" s="220" t="s">
        <v>9894</v>
      </c>
      <c r="U312" s="215">
        <v>18607558711</v>
      </c>
      <c r="V312" s="213" t="s">
        <v>9895</v>
      </c>
      <c r="W312" s="225" t="s">
        <v>9825</v>
      </c>
      <c r="X312" s="226" t="s">
        <v>9896</v>
      </c>
      <c r="Y312" s="226" t="s">
        <v>1502</v>
      </c>
      <c r="Z312" s="244" t="s">
        <v>392</v>
      </c>
      <c r="AA312" s="214"/>
      <c r="AB312" s="214"/>
      <c r="AC312" s="214"/>
      <c r="AD312" s="220"/>
      <c r="AE312" s="226" t="s">
        <v>1503</v>
      </c>
      <c r="AF312" s="214" t="s">
        <v>9897</v>
      </c>
      <c r="AG312" s="349">
        <v>1</v>
      </c>
    </row>
    <row r="313" spans="1:33" s="219" customFormat="1" x14ac:dyDescent="0.3">
      <c r="A313" s="212" t="s">
        <v>9871</v>
      </c>
      <c r="B313" s="277">
        <v>41471</v>
      </c>
      <c r="C313" s="217" t="e">
        <f>[1]!表1_66[[#This Row],[公司]]&amp;[1]!表1_66[[#This Row],[姓名]]</f>
        <v>#REF!</v>
      </c>
      <c r="D313" s="220" t="s">
        <v>9898</v>
      </c>
      <c r="E313" s="220" t="s">
        <v>9898</v>
      </c>
      <c r="F313" s="214" t="s">
        <v>9899</v>
      </c>
      <c r="G313" s="236" t="e">
        <f>HYPERLINK("\同业照片\"&amp;[1]!表1_66[[#This Row],[公司]]&amp;IF([1]!表1_66[[#This Row],[公司]]="","","，"&amp;[1]!表1_66[[#This Row],[姓名]]&amp;".jpg"),"照片")</f>
        <v>#REF!</v>
      </c>
      <c r="H313" s="232" t="s">
        <v>9873</v>
      </c>
      <c r="I313" s="214" t="s">
        <v>887</v>
      </c>
      <c r="J313" s="214" t="s">
        <v>45</v>
      </c>
      <c r="K313" s="212">
        <v>1</v>
      </c>
      <c r="L313" s="212">
        <v>1</v>
      </c>
      <c r="M313" s="212">
        <v>1</v>
      </c>
      <c r="N313" s="213" t="s">
        <v>1443</v>
      </c>
      <c r="O313" s="214"/>
      <c r="P313" s="213" t="s">
        <v>9819</v>
      </c>
      <c r="Q313" s="215"/>
      <c r="R313" s="215" t="s">
        <v>392</v>
      </c>
      <c r="S313"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313" s="220" t="s">
        <v>9900</v>
      </c>
      <c r="U313" s="215">
        <v>13585843061</v>
      </c>
      <c r="V313" s="213" t="s">
        <v>9901</v>
      </c>
      <c r="W313" s="225" t="s">
        <v>351</v>
      </c>
      <c r="X313" s="226"/>
      <c r="Y313" s="226"/>
      <c r="Z313" s="244" t="s">
        <v>392</v>
      </c>
      <c r="AA313" s="214"/>
      <c r="AB313" s="214"/>
      <c r="AC313" s="214"/>
      <c r="AD313" s="220"/>
      <c r="AE313" s="226"/>
      <c r="AF313" s="214" t="s">
        <v>2242</v>
      </c>
      <c r="AG313" s="349">
        <v>1</v>
      </c>
    </row>
    <row r="314" spans="1:33" s="219" customFormat="1" x14ac:dyDescent="0.3">
      <c r="A314" s="212" t="s">
        <v>612</v>
      </c>
      <c r="B314" s="277">
        <v>41471</v>
      </c>
      <c r="C314" s="217" t="e">
        <f>[1]!表1_66[[#This Row],[公司]]&amp;[1]!表1_66[[#This Row],[姓名]]</f>
        <v>#REF!</v>
      </c>
      <c r="D314" s="220" t="s">
        <v>9902</v>
      </c>
      <c r="E314" s="220" t="s">
        <v>9903</v>
      </c>
      <c r="F314" s="214" t="s">
        <v>2276</v>
      </c>
      <c r="G314" s="236" t="e">
        <f>HYPERLINK("\同业照片\"&amp;[1]!表1_66[[#This Row],[公司]]&amp;IF([1]!表1_66[[#This Row],[公司]]="","","，"&amp;[1]!表1_66[[#This Row],[姓名]]&amp;".jpg"),"照片")</f>
        <v>#REF!</v>
      </c>
      <c r="H314" s="232" t="s">
        <v>1327</v>
      </c>
      <c r="I314" s="214" t="s">
        <v>583</v>
      </c>
      <c r="J314" s="214" t="s">
        <v>56</v>
      </c>
      <c r="K314" s="212">
        <v>1</v>
      </c>
      <c r="L314" s="212">
        <v>1</v>
      </c>
      <c r="M314" s="212">
        <v>1</v>
      </c>
      <c r="N314" s="213" t="s">
        <v>9628</v>
      </c>
      <c r="O314" s="214"/>
      <c r="P314" s="213"/>
      <c r="Q314" s="215" t="s">
        <v>9904</v>
      </c>
      <c r="R314" s="215"/>
      <c r="S31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314" s="220" t="s">
        <v>9905</v>
      </c>
      <c r="U314" s="215">
        <v>18801497771</v>
      </c>
      <c r="V314" s="213" t="s">
        <v>9906</v>
      </c>
      <c r="W314" s="225"/>
      <c r="X314" s="226"/>
      <c r="Y314" s="226"/>
      <c r="Z314" s="244"/>
      <c r="AA314" s="214"/>
      <c r="AB314" s="214"/>
      <c r="AC314" s="214"/>
      <c r="AD314" s="220"/>
      <c r="AE314" s="226"/>
      <c r="AF314" s="214" t="s">
        <v>1169</v>
      </c>
      <c r="AG314" s="349">
        <v>1</v>
      </c>
    </row>
    <row r="315" spans="1:33" s="219" customFormat="1" x14ac:dyDescent="0.3">
      <c r="A315" s="212" t="s">
        <v>612</v>
      </c>
      <c r="B315" s="277">
        <v>41471</v>
      </c>
      <c r="C315" s="217" t="e">
        <f>[1]!表1_66[[#This Row],[公司]]&amp;[1]!表1_66[[#This Row],[姓名]]</f>
        <v>#REF!</v>
      </c>
      <c r="D315" s="220" t="s">
        <v>9907</v>
      </c>
      <c r="E315" s="220" t="s">
        <v>9907</v>
      </c>
      <c r="F315" s="214" t="s">
        <v>2249</v>
      </c>
      <c r="G315" s="236" t="e">
        <f>HYPERLINK("\同业照片\"&amp;[1]!表1_66[[#This Row],[公司]]&amp;IF([1]!表1_66[[#This Row],[公司]]="","","，"&amp;[1]!表1_66[[#This Row],[姓名]]&amp;".jpg"),"照片")</f>
        <v>#REF!</v>
      </c>
      <c r="H315" s="232" t="s">
        <v>1327</v>
      </c>
      <c r="I315" s="214" t="s">
        <v>583</v>
      </c>
      <c r="J315" s="214" t="s">
        <v>56</v>
      </c>
      <c r="K315" s="212">
        <v>1</v>
      </c>
      <c r="L315" s="212">
        <v>1</v>
      </c>
      <c r="M315" s="212">
        <v>1</v>
      </c>
      <c r="N315" s="213" t="s">
        <v>9628</v>
      </c>
      <c r="O315" s="214"/>
      <c r="P315" s="213"/>
      <c r="Q315" s="215" t="s">
        <v>3747</v>
      </c>
      <c r="R315" s="215"/>
      <c r="S315"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315" s="220" t="s">
        <v>9908</v>
      </c>
      <c r="U315" s="215">
        <v>13671359011</v>
      </c>
      <c r="V315" s="213" t="s">
        <v>9909</v>
      </c>
      <c r="W315" s="225"/>
      <c r="X315" s="226"/>
      <c r="Y315" s="226"/>
      <c r="Z315" s="244"/>
      <c r="AA315" s="214"/>
      <c r="AB315" s="214"/>
      <c r="AC315" s="214">
        <v>13810546909</v>
      </c>
      <c r="AD315" s="220"/>
      <c r="AE315" s="226"/>
      <c r="AF315" s="214" t="s">
        <v>1169</v>
      </c>
      <c r="AG315" s="349">
        <v>1</v>
      </c>
    </row>
    <row r="316" spans="1:33" s="219" customFormat="1" x14ac:dyDescent="0.3">
      <c r="A316" s="212" t="s">
        <v>612</v>
      </c>
      <c r="B316" s="277">
        <v>41471</v>
      </c>
      <c r="C316" s="217" t="e">
        <f>[1]!表1_66[[#This Row],[公司]]&amp;[1]!表1_66[[#This Row],[姓名]]</f>
        <v>#REF!</v>
      </c>
      <c r="D316" s="220" t="s">
        <v>7293</v>
      </c>
      <c r="E316" s="220" t="s">
        <v>3752</v>
      </c>
      <c r="F316" s="214"/>
      <c r="G316" s="236" t="e">
        <f>HYPERLINK("\同业照片\"&amp;[1]!表1_66[[#This Row],[公司]]&amp;IF([1]!表1_66[[#This Row],[公司]]="","","，"&amp;[1]!表1_66[[#This Row],[姓名]]&amp;".jpg"),"照片")</f>
        <v>#REF!</v>
      </c>
      <c r="H316" s="232" t="s">
        <v>3651</v>
      </c>
      <c r="I316" s="214" t="s">
        <v>9</v>
      </c>
      <c r="J316" s="214" t="s">
        <v>56</v>
      </c>
      <c r="K316" s="212">
        <v>1</v>
      </c>
      <c r="L316" s="212">
        <v>1</v>
      </c>
      <c r="M316" s="212">
        <v>1</v>
      </c>
      <c r="N316" s="213"/>
      <c r="O316" s="214"/>
      <c r="P316" s="213" t="s">
        <v>2254</v>
      </c>
      <c r="Q316" s="215"/>
      <c r="R316" s="215"/>
      <c r="S316"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316" s="220" t="s">
        <v>3674</v>
      </c>
      <c r="U316" s="215">
        <v>13621000998</v>
      </c>
      <c r="V316" s="213" t="s">
        <v>9910</v>
      </c>
      <c r="W316" s="225"/>
      <c r="X316" s="226"/>
      <c r="Y316" s="226"/>
      <c r="Z316" s="244"/>
      <c r="AA316" s="214"/>
      <c r="AB316" s="214"/>
      <c r="AC316" s="214"/>
      <c r="AD316" s="220"/>
      <c r="AE316" s="226"/>
      <c r="AF316" s="214" t="s">
        <v>3724</v>
      </c>
      <c r="AG316" s="349">
        <v>1</v>
      </c>
    </row>
    <row r="317" spans="1:33" s="219" customFormat="1" x14ac:dyDescent="0.3">
      <c r="A317" s="212" t="s">
        <v>612</v>
      </c>
      <c r="B317" s="277">
        <v>41471</v>
      </c>
      <c r="C317" s="217" t="e">
        <f>[1]!表1_66[[#This Row],[公司]]&amp;[1]!表1_66[[#This Row],[姓名]]</f>
        <v>#REF!</v>
      </c>
      <c r="D317" s="220" t="s">
        <v>3751</v>
      </c>
      <c r="E317" s="220" t="s">
        <v>1898</v>
      </c>
      <c r="F317" s="214" t="s">
        <v>2276</v>
      </c>
      <c r="G317" s="236" t="e">
        <f>HYPERLINK("\同业照片\"&amp;[1]!表1_66[[#This Row],[公司]]&amp;IF([1]!表1_66[[#This Row],[公司]]="","","，"&amp;[1]!表1_66[[#This Row],[姓名]]&amp;".jpg"),"照片")</f>
        <v>#REF!</v>
      </c>
      <c r="H317" s="232" t="s">
        <v>3651</v>
      </c>
      <c r="I317" s="214" t="s">
        <v>9</v>
      </c>
      <c r="J317" s="214" t="s">
        <v>56</v>
      </c>
      <c r="K317" s="212">
        <v>1</v>
      </c>
      <c r="L317" s="212">
        <v>1</v>
      </c>
      <c r="M317" s="212">
        <v>1</v>
      </c>
      <c r="N317" s="213"/>
      <c r="O317" s="214"/>
      <c r="P317" s="213" t="s">
        <v>2254</v>
      </c>
      <c r="Q317" s="215"/>
      <c r="R317" s="215"/>
      <c r="S317"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317" s="220" t="s">
        <v>3674</v>
      </c>
      <c r="U317" s="215">
        <v>18911011990</v>
      </c>
      <c r="V317" s="213" t="s">
        <v>9911</v>
      </c>
      <c r="W317" s="225"/>
      <c r="X317" s="226"/>
      <c r="Y317" s="226"/>
      <c r="Z317" s="244"/>
      <c r="AA317" s="214"/>
      <c r="AB317" s="214"/>
      <c r="AC317" s="214"/>
      <c r="AD317" s="220"/>
      <c r="AE317" s="226"/>
      <c r="AF317" s="214" t="s">
        <v>3724</v>
      </c>
      <c r="AG317" s="349">
        <v>1</v>
      </c>
    </row>
    <row r="318" spans="1:33" s="219" customFormat="1" x14ac:dyDescent="0.3">
      <c r="A318" s="212" t="s">
        <v>612</v>
      </c>
      <c r="B318" s="277">
        <v>41471</v>
      </c>
      <c r="C318" s="217" t="e">
        <f>[1]!表1_66[[#This Row],[公司]]&amp;[1]!表1_66[[#This Row],[姓名]]</f>
        <v>#REF!</v>
      </c>
      <c r="D318" s="220" t="s">
        <v>2139</v>
      </c>
      <c r="E318" s="220" t="s">
        <v>814</v>
      </c>
      <c r="F318" s="214" t="s">
        <v>2249</v>
      </c>
      <c r="G318" s="236" t="e">
        <f>HYPERLINK("\同业照片\"&amp;[1]!表1_66[[#This Row],[公司]]&amp;IF([1]!表1_66[[#This Row],[公司]]="","","，"&amp;[1]!表1_66[[#This Row],[姓名]]&amp;".jpg"),"照片")</f>
        <v>#REF!</v>
      </c>
      <c r="H318" s="232" t="s">
        <v>3756</v>
      </c>
      <c r="I318" s="214" t="s">
        <v>9</v>
      </c>
      <c r="J318" s="214" t="s">
        <v>11</v>
      </c>
      <c r="K318" s="212">
        <v>1</v>
      </c>
      <c r="L318" s="212">
        <v>1</v>
      </c>
      <c r="M318" s="212">
        <v>1</v>
      </c>
      <c r="N318" s="213"/>
      <c r="O318" s="214"/>
      <c r="P318" s="213"/>
      <c r="Q318" s="215" t="s">
        <v>3759</v>
      </c>
      <c r="R318" s="215" t="s">
        <v>392</v>
      </c>
      <c r="S31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318" s="220"/>
      <c r="U318" s="215">
        <v>15012552531</v>
      </c>
      <c r="V318" s="213" t="s">
        <v>9912</v>
      </c>
      <c r="W318" s="225" t="s">
        <v>351</v>
      </c>
      <c r="X318" s="226" t="s">
        <v>7</v>
      </c>
      <c r="Y318" s="226"/>
      <c r="Z318" s="244" t="s">
        <v>392</v>
      </c>
      <c r="AA318" s="214"/>
      <c r="AB318" s="214"/>
      <c r="AC318" s="214" t="s">
        <v>392</v>
      </c>
      <c r="AD318" s="220" t="s">
        <v>392</v>
      </c>
      <c r="AE318" s="226"/>
      <c r="AF318" s="214" t="s">
        <v>9913</v>
      </c>
      <c r="AG318" s="349">
        <v>1</v>
      </c>
    </row>
    <row r="319" spans="1:33" s="219" customFormat="1" x14ac:dyDescent="0.3">
      <c r="A319" s="212" t="s">
        <v>857</v>
      </c>
      <c r="B319" s="277">
        <v>41472</v>
      </c>
      <c r="C319" s="217" t="e">
        <f>[1]!表1_66[[#This Row],[公司]]&amp;[1]!表1_66[[#This Row],[姓名]]</f>
        <v>#REF!</v>
      </c>
      <c r="D319" s="220" t="s">
        <v>9914</v>
      </c>
      <c r="E319" s="220" t="s">
        <v>3761</v>
      </c>
      <c r="F319" s="214" t="s">
        <v>2249</v>
      </c>
      <c r="G319" s="236" t="e">
        <f>HYPERLINK("\同业照片\"&amp;[1]!表1_66[[#This Row],[公司]]&amp;IF([1]!表1_66[[#This Row],[公司]]="","","，"&amp;[1]!表1_66[[#This Row],[姓名]]&amp;".jpg"),"照片")</f>
        <v>#REF!</v>
      </c>
      <c r="H319" s="232" t="s">
        <v>7290</v>
      </c>
      <c r="I319" s="214" t="s">
        <v>339</v>
      </c>
      <c r="J319" s="214" t="s">
        <v>11</v>
      </c>
      <c r="K319" s="212">
        <v>1</v>
      </c>
      <c r="L319" s="212"/>
      <c r="M319" s="212">
        <v>1</v>
      </c>
      <c r="N319" s="213" t="s">
        <v>2479</v>
      </c>
      <c r="O319" s="214"/>
      <c r="P319" s="213" t="s">
        <v>2254</v>
      </c>
      <c r="Q319" s="215"/>
      <c r="R319" s="215"/>
      <c r="S31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319" s="220" t="s">
        <v>9915</v>
      </c>
      <c r="U319" s="215">
        <v>13911728243</v>
      </c>
      <c r="V319" s="213" t="s">
        <v>7048</v>
      </c>
      <c r="W319" s="225"/>
      <c r="X319" s="226"/>
      <c r="Y319" s="226"/>
      <c r="Z319" s="244"/>
      <c r="AA319" s="214"/>
      <c r="AB319" s="214" t="s">
        <v>9916</v>
      </c>
      <c r="AC319" s="214"/>
      <c r="AD319" s="220"/>
      <c r="AE319" s="226"/>
      <c r="AF319" s="214" t="s">
        <v>6956</v>
      </c>
      <c r="AG319" s="349">
        <v>1</v>
      </c>
    </row>
    <row r="320" spans="1:33" s="219" customFormat="1" x14ac:dyDescent="0.3">
      <c r="A320" s="212" t="s">
        <v>857</v>
      </c>
      <c r="B320" s="277">
        <v>41472</v>
      </c>
      <c r="C320" s="217" t="e">
        <f>[1]!表1_66[[#This Row],[公司]]&amp;[1]!表1_66[[#This Row],[姓名]]</f>
        <v>#REF!</v>
      </c>
      <c r="D320" s="220" t="s">
        <v>3760</v>
      </c>
      <c r="E320" s="220" t="s">
        <v>3762</v>
      </c>
      <c r="F320" s="214" t="s">
        <v>2249</v>
      </c>
      <c r="G320" s="236" t="e">
        <f>HYPERLINK("\同业照片\"&amp;[1]!表1_66[[#This Row],[公司]]&amp;IF([1]!表1_66[[#This Row],[公司]]="","","，"&amp;[1]!表1_66[[#This Row],[姓名]]&amp;".jpg"),"照片")</f>
        <v>#REF!</v>
      </c>
      <c r="H320" s="232" t="s">
        <v>7290</v>
      </c>
      <c r="I320" s="214" t="s">
        <v>339</v>
      </c>
      <c r="J320" s="214" t="s">
        <v>11</v>
      </c>
      <c r="K320" s="212">
        <v>1</v>
      </c>
      <c r="L320" s="212">
        <v>1</v>
      </c>
      <c r="M320" s="212">
        <v>1</v>
      </c>
      <c r="N320" s="213" t="s">
        <v>2479</v>
      </c>
      <c r="O320" s="214"/>
      <c r="P320" s="213" t="s">
        <v>2537</v>
      </c>
      <c r="Q320" s="215"/>
      <c r="R320" s="215"/>
      <c r="S32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320" s="220" t="s">
        <v>9917</v>
      </c>
      <c r="U320" s="215">
        <v>13810095264</v>
      </c>
      <c r="V320" s="213" t="s">
        <v>7043</v>
      </c>
      <c r="W320" s="225"/>
      <c r="X320" s="226"/>
      <c r="Y320" s="226"/>
      <c r="Z320" s="244"/>
      <c r="AA320" s="214"/>
      <c r="AB320" s="214"/>
      <c r="AC320" s="214"/>
      <c r="AD320" s="220"/>
      <c r="AE320" s="226"/>
      <c r="AF320" s="214" t="s">
        <v>6956</v>
      </c>
      <c r="AG320" s="349">
        <v>1</v>
      </c>
    </row>
    <row r="321" spans="1:33" s="219" customFormat="1" x14ac:dyDescent="0.3">
      <c r="A321" s="212" t="s">
        <v>857</v>
      </c>
      <c r="B321" s="277">
        <v>41472</v>
      </c>
      <c r="C321" s="217" t="e">
        <f>[1]!表1_66[[#This Row],[公司]]&amp;[1]!表1_66[[#This Row],[姓名]]</f>
        <v>#REF!</v>
      </c>
      <c r="D321" s="220" t="s">
        <v>3763</v>
      </c>
      <c r="E321" s="220" t="s">
        <v>2544</v>
      </c>
      <c r="F321" s="214" t="s">
        <v>2249</v>
      </c>
      <c r="G321" s="236" t="e">
        <f>HYPERLINK("\同业照片\"&amp;[1]!表1_66[[#This Row],[公司]]&amp;IF([1]!表1_66[[#This Row],[公司]]="","","，"&amp;[1]!表1_66[[#This Row],[姓名]]&amp;".jpg"),"照片")</f>
        <v>#REF!</v>
      </c>
      <c r="H321" s="232" t="s">
        <v>7290</v>
      </c>
      <c r="I321" s="214" t="s">
        <v>339</v>
      </c>
      <c r="J321" s="214" t="s">
        <v>11</v>
      </c>
      <c r="K321" s="212">
        <v>1</v>
      </c>
      <c r="L321" s="212"/>
      <c r="M321" s="212">
        <v>1</v>
      </c>
      <c r="N321" s="213" t="s">
        <v>2536</v>
      </c>
      <c r="O321" s="214"/>
      <c r="P321" s="213" t="s">
        <v>2254</v>
      </c>
      <c r="Q321" s="215"/>
      <c r="R321" s="215"/>
      <c r="S32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321" s="220" t="s">
        <v>9918</v>
      </c>
      <c r="U321" s="215">
        <v>13810315200</v>
      </c>
      <c r="V321" s="213" t="s">
        <v>7044</v>
      </c>
      <c r="W321" s="225"/>
      <c r="X321" s="226"/>
      <c r="Y321" s="226"/>
      <c r="Z321" s="244"/>
      <c r="AA321" s="214"/>
      <c r="AB321" s="214"/>
      <c r="AC321" s="214"/>
      <c r="AD321" s="220"/>
      <c r="AE321" s="226"/>
      <c r="AF321" s="214" t="s">
        <v>6956</v>
      </c>
      <c r="AG321" s="349">
        <v>1</v>
      </c>
    </row>
    <row r="322" spans="1:33" s="219" customFormat="1" x14ac:dyDescent="0.3">
      <c r="A322" s="212" t="s">
        <v>857</v>
      </c>
      <c r="B322" s="277">
        <v>41472</v>
      </c>
      <c r="C322" s="217" t="e">
        <f>[1]!表1_66[[#This Row],[公司]]&amp;[1]!表1_66[[#This Row],[姓名]]</f>
        <v>#REF!</v>
      </c>
      <c r="D322" s="220" t="s">
        <v>3775</v>
      </c>
      <c r="E322" s="220" t="s">
        <v>3776</v>
      </c>
      <c r="F322" s="214" t="s">
        <v>2249</v>
      </c>
      <c r="G322" s="236" t="e">
        <f>HYPERLINK("\同业照片\"&amp;[1]!表1_66[[#This Row],[公司]]&amp;IF([1]!表1_66[[#This Row],[公司]]="","","，"&amp;[1]!表1_66[[#This Row],[姓名]]&amp;".jpg"),"照片")</f>
        <v>#REF!</v>
      </c>
      <c r="H322" s="232" t="s">
        <v>7290</v>
      </c>
      <c r="I322" s="214" t="s">
        <v>339</v>
      </c>
      <c r="J322" s="214" t="s">
        <v>11</v>
      </c>
      <c r="K322" s="212">
        <v>1</v>
      </c>
      <c r="L322" s="212">
        <v>1</v>
      </c>
      <c r="M322" s="212">
        <v>1</v>
      </c>
      <c r="N322" s="213" t="s">
        <v>2479</v>
      </c>
      <c r="O322" s="214"/>
      <c r="P322" s="213"/>
      <c r="Q322" s="215"/>
      <c r="R322" s="215"/>
      <c r="S32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322" s="220" t="s">
        <v>9919</v>
      </c>
      <c r="U322" s="215">
        <v>18810002688</v>
      </c>
      <c r="V322" s="213" t="s">
        <v>7046</v>
      </c>
      <c r="W322" s="225"/>
      <c r="X322" s="226"/>
      <c r="Y322" s="226"/>
      <c r="Z322" s="244"/>
      <c r="AA322" s="214"/>
      <c r="AB322" s="214"/>
      <c r="AC322" s="214"/>
      <c r="AD322" s="220"/>
      <c r="AE322" s="226"/>
      <c r="AF322" s="214" t="s">
        <v>6956</v>
      </c>
      <c r="AG322" s="349">
        <v>1</v>
      </c>
    </row>
    <row r="323" spans="1:33" s="219" customFormat="1" x14ac:dyDescent="0.3">
      <c r="A323" s="212" t="s">
        <v>2371</v>
      </c>
      <c r="B323" s="277">
        <v>41473</v>
      </c>
      <c r="C323" s="217" t="e">
        <f>[1]!表1_66[[#This Row],[公司]]&amp;[1]!表1_66[[#This Row],[姓名]]</f>
        <v>#REF!</v>
      </c>
      <c r="D323" s="220" t="s">
        <v>291</v>
      </c>
      <c r="E323" s="220" t="s">
        <v>772</v>
      </c>
      <c r="F323" s="214" t="s">
        <v>2249</v>
      </c>
      <c r="G323" s="236" t="e">
        <f>HYPERLINK("\同业照片\"&amp;[1]!表1_66[[#This Row],[公司]]&amp;IF([1]!表1_66[[#This Row],[公司]]="","","，"&amp;[1]!表1_66[[#This Row],[姓名]]&amp;".jpg"),"照片")</f>
        <v>#REF!</v>
      </c>
      <c r="H323" s="232" t="s">
        <v>102</v>
      </c>
      <c r="I323" s="214" t="s">
        <v>36</v>
      </c>
      <c r="J323" s="214" t="s">
        <v>3174</v>
      </c>
      <c r="K323" s="212">
        <v>1</v>
      </c>
      <c r="L323" s="212">
        <v>1</v>
      </c>
      <c r="M323" s="212">
        <v>1</v>
      </c>
      <c r="N323" s="213" t="s">
        <v>958</v>
      </c>
      <c r="O323" s="214"/>
      <c r="P323" s="213" t="s">
        <v>1432</v>
      </c>
      <c r="Q323" s="215"/>
      <c r="R323" s="215" t="s">
        <v>392</v>
      </c>
      <c r="S323"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323" s="220"/>
      <c r="U323" s="215">
        <v>15201468020</v>
      </c>
      <c r="V323" s="213" t="s">
        <v>9920</v>
      </c>
      <c r="W323" s="225" t="s">
        <v>351</v>
      </c>
      <c r="X323" s="226" t="s">
        <v>9921</v>
      </c>
      <c r="Y323" s="226" t="s">
        <v>9922</v>
      </c>
      <c r="Z323" s="244" t="s">
        <v>392</v>
      </c>
      <c r="AA323" s="214"/>
      <c r="AB323" s="214"/>
      <c r="AC323" s="214" t="s">
        <v>392</v>
      </c>
      <c r="AD323" s="220"/>
      <c r="AE323" s="226"/>
      <c r="AF323" s="214" t="s">
        <v>2728</v>
      </c>
      <c r="AG323" s="349">
        <v>1</v>
      </c>
    </row>
    <row r="324" spans="1:33" s="219" customFormat="1" x14ac:dyDescent="0.3">
      <c r="A324" s="212" t="s">
        <v>2371</v>
      </c>
      <c r="B324" s="277">
        <v>41473</v>
      </c>
      <c r="C324" s="217" t="e">
        <f>[1]!表1_66[[#This Row],[公司]]&amp;[1]!表1_66[[#This Row],[姓名]]</f>
        <v>#REF!</v>
      </c>
      <c r="D324" s="220" t="s">
        <v>1612</v>
      </c>
      <c r="E324" s="220" t="s">
        <v>693</v>
      </c>
      <c r="F324" s="214" t="s">
        <v>2249</v>
      </c>
      <c r="G324" s="236" t="e">
        <f>HYPERLINK("\同业照片\"&amp;[1]!表1_66[[#This Row],[公司]]&amp;IF([1]!表1_66[[#This Row],[公司]]="","","，"&amp;[1]!表1_66[[#This Row],[姓名]]&amp;".jpg"),"照片")</f>
        <v>#REF!</v>
      </c>
      <c r="H324" s="232"/>
      <c r="I324" s="214"/>
      <c r="J324" s="214" t="s">
        <v>56</v>
      </c>
      <c r="K324" s="212">
        <v>1</v>
      </c>
      <c r="L324" s="212">
        <v>1</v>
      </c>
      <c r="M324" s="212">
        <v>1</v>
      </c>
      <c r="N324" s="213"/>
      <c r="O324" s="214"/>
      <c r="P324" s="213"/>
      <c r="Q324" s="215"/>
      <c r="R324" s="215">
        <v>3.6997788060000003</v>
      </c>
      <c r="S32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324" s="220"/>
      <c r="U324" s="215">
        <v>18600043566</v>
      </c>
      <c r="V324" s="213" t="s">
        <v>9923</v>
      </c>
      <c r="W324" s="225" t="s">
        <v>351</v>
      </c>
      <c r="X324" s="226" t="s">
        <v>9924</v>
      </c>
      <c r="Y324" s="226"/>
      <c r="Z324" s="244" t="s">
        <v>3036</v>
      </c>
      <c r="AA324" s="214"/>
      <c r="AB324" s="214" t="s">
        <v>326</v>
      </c>
      <c r="AC324" s="214" t="s">
        <v>392</v>
      </c>
      <c r="AD324" s="220"/>
      <c r="AE324" s="226"/>
      <c r="AF324" s="214"/>
      <c r="AG324" s="349">
        <v>1</v>
      </c>
    </row>
    <row r="325" spans="1:33" s="219" customFormat="1" x14ac:dyDescent="0.3">
      <c r="A325" s="212" t="s">
        <v>857</v>
      </c>
      <c r="B325" s="277">
        <v>41473</v>
      </c>
      <c r="C325" s="217" t="e">
        <f>[1]!表1_66[[#This Row],[公司]]&amp;[1]!表1_66[[#This Row],[姓名]]</f>
        <v>#REF!</v>
      </c>
      <c r="D325" s="220" t="s">
        <v>3764</v>
      </c>
      <c r="E325" s="220" t="s">
        <v>2313</v>
      </c>
      <c r="F325" s="214" t="s">
        <v>2249</v>
      </c>
      <c r="G325" s="236" t="e">
        <f>HYPERLINK("\同业照片\"&amp;[1]!表1_66[[#This Row],[公司]]&amp;IF([1]!表1_66[[#This Row],[公司]]="","","，"&amp;[1]!表1_66[[#This Row],[姓名]]&amp;".jpg"),"照片")</f>
        <v>#REF!</v>
      </c>
      <c r="H325" s="232" t="s">
        <v>724</v>
      </c>
      <c r="I325" s="214" t="s">
        <v>36</v>
      </c>
      <c r="J325" s="214" t="s">
        <v>56</v>
      </c>
      <c r="K325" s="212">
        <v>1</v>
      </c>
      <c r="L325" s="212">
        <v>1</v>
      </c>
      <c r="M325" s="212">
        <v>1</v>
      </c>
      <c r="N325" s="213" t="s">
        <v>378</v>
      </c>
      <c r="O325" s="214"/>
      <c r="P325" s="213"/>
      <c r="Q325" s="215"/>
      <c r="R325" s="215"/>
      <c r="S325"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325" s="220"/>
      <c r="U325" s="215">
        <v>13426023814</v>
      </c>
      <c r="V325" s="213" t="s">
        <v>9925</v>
      </c>
      <c r="W325" s="225"/>
      <c r="X325" s="226"/>
      <c r="Y325" s="226"/>
      <c r="Z325" s="244"/>
      <c r="AA325" s="214"/>
      <c r="AB325" s="214"/>
      <c r="AC325" s="214"/>
      <c r="AD325" s="220"/>
      <c r="AE325" s="226"/>
      <c r="AF325" s="214" t="s">
        <v>656</v>
      </c>
      <c r="AG325" s="349">
        <v>1</v>
      </c>
    </row>
    <row r="326" spans="1:33" s="219" customFormat="1" x14ac:dyDescent="0.3">
      <c r="A326" s="212" t="s">
        <v>613</v>
      </c>
      <c r="B326" s="277">
        <v>41475</v>
      </c>
      <c r="C326" s="217" t="e">
        <f>[1]!表1_66[[#This Row],[公司]]&amp;[1]!表1_66[[#This Row],[姓名]]</f>
        <v>#REF!</v>
      </c>
      <c r="D326" s="220" t="s">
        <v>2073</v>
      </c>
      <c r="E326" s="220" t="s">
        <v>1900</v>
      </c>
      <c r="F326" s="214" t="s">
        <v>54</v>
      </c>
      <c r="G326" s="236" t="e">
        <f>HYPERLINK("\同业照片\"&amp;[1]!表1_66[[#This Row],[公司]]&amp;IF([1]!表1_66[[#This Row],[公司]]="","","，"&amp;[1]!表1_66[[#This Row],[姓名]]&amp;".jpg"),"照片")</f>
        <v>#REF!</v>
      </c>
      <c r="H326" s="232" t="s">
        <v>3787</v>
      </c>
      <c r="I326" s="214" t="s">
        <v>907</v>
      </c>
      <c r="J326" s="214" t="s">
        <v>1</v>
      </c>
      <c r="K326" s="212">
        <v>1</v>
      </c>
      <c r="L326" s="212">
        <v>1</v>
      </c>
      <c r="M326" s="212">
        <v>1</v>
      </c>
      <c r="N326" s="213" t="s">
        <v>9926</v>
      </c>
      <c r="O326" s="214"/>
      <c r="P326" s="213"/>
      <c r="Q326" s="215"/>
      <c r="R326" s="215"/>
      <c r="S326"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326" s="220"/>
      <c r="U326" s="215">
        <v>18665366063</v>
      </c>
      <c r="V326" s="213" t="s">
        <v>3786</v>
      </c>
      <c r="W326" s="225" t="s">
        <v>351</v>
      </c>
      <c r="X326" s="226"/>
      <c r="Y326" s="226"/>
      <c r="Z326" s="244" t="s">
        <v>392</v>
      </c>
      <c r="AA326" s="214" t="s">
        <v>2019</v>
      </c>
      <c r="AB326" s="214"/>
      <c r="AC326" s="214"/>
      <c r="AD326" s="220"/>
      <c r="AE326" s="226"/>
      <c r="AF326" s="214"/>
      <c r="AG326" s="349">
        <v>1</v>
      </c>
    </row>
    <row r="327" spans="1:33" s="219" customFormat="1" x14ac:dyDescent="0.3">
      <c r="A327" s="212" t="s">
        <v>1177</v>
      </c>
      <c r="B327" s="277">
        <v>41477</v>
      </c>
      <c r="C327" s="217" t="e">
        <f>[1]!表1_66[[#This Row],[公司]]&amp;[1]!表1_66[[#This Row],[姓名]]</f>
        <v>#REF!</v>
      </c>
      <c r="D327" s="220" t="s">
        <v>1855</v>
      </c>
      <c r="E327" s="220" t="s">
        <v>693</v>
      </c>
      <c r="F327" s="214" t="s">
        <v>54</v>
      </c>
      <c r="G327" s="236" t="e">
        <f>HYPERLINK("\同业照片\"&amp;[1]!表1_66[[#This Row],[公司]]&amp;IF([1]!表1_66[[#This Row],[公司]]="","","，"&amp;[1]!表1_66[[#This Row],[姓名]]&amp;".jpg"),"照片")</f>
        <v>#REF!</v>
      </c>
      <c r="H327" s="232" t="s">
        <v>472</v>
      </c>
      <c r="I327" s="214" t="s">
        <v>36</v>
      </c>
      <c r="J327" s="214" t="s">
        <v>45</v>
      </c>
      <c r="K327" s="212">
        <v>1</v>
      </c>
      <c r="L327" s="212">
        <v>1</v>
      </c>
      <c r="M327" s="212">
        <v>1</v>
      </c>
      <c r="N327" s="213" t="s">
        <v>1362</v>
      </c>
      <c r="O327" s="214"/>
      <c r="P327" s="213" t="s">
        <v>8366</v>
      </c>
      <c r="Q327" s="215"/>
      <c r="R327" s="215" t="s">
        <v>392</v>
      </c>
      <c r="S327"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327" s="220" t="s">
        <v>9927</v>
      </c>
      <c r="U327" s="215">
        <v>13818043725</v>
      </c>
      <c r="V327" s="213" t="s">
        <v>9928</v>
      </c>
      <c r="W327" s="225" t="s">
        <v>351</v>
      </c>
      <c r="X327" s="226" t="s">
        <v>106</v>
      </c>
      <c r="Y327" s="226" t="s">
        <v>1510</v>
      </c>
      <c r="Z327" s="244" t="s">
        <v>392</v>
      </c>
      <c r="AA327" s="214"/>
      <c r="AB327" s="214" t="s">
        <v>1856</v>
      </c>
      <c r="AC327" s="214"/>
      <c r="AD327" s="220"/>
      <c r="AE327" s="226" t="s">
        <v>1857</v>
      </c>
      <c r="AF327" s="214" t="s">
        <v>1840</v>
      </c>
      <c r="AG327" s="349">
        <v>1</v>
      </c>
    </row>
    <row r="328" spans="1:33" s="219" customFormat="1" x14ac:dyDescent="0.3">
      <c r="A328" s="212" t="s">
        <v>1177</v>
      </c>
      <c r="B328" s="277">
        <v>41477</v>
      </c>
      <c r="C328" s="217" t="e">
        <f>[1]!表1_66[[#This Row],[公司]]&amp;[1]!表1_66[[#This Row],[姓名]]</f>
        <v>#REF!</v>
      </c>
      <c r="D328" s="220" t="s">
        <v>3780</v>
      </c>
      <c r="E328" s="220" t="s">
        <v>9929</v>
      </c>
      <c r="F328" s="214" t="s">
        <v>2249</v>
      </c>
      <c r="G328" s="236" t="e">
        <f>HYPERLINK("\同业照片\"&amp;[1]!表1_66[[#This Row],[公司]]&amp;IF([1]!表1_66[[#This Row],[公司]]="","","，"&amp;[1]!表1_66[[#This Row],[姓名]]&amp;".jpg"),"照片")</f>
        <v>#REF!</v>
      </c>
      <c r="H328" s="232" t="s">
        <v>282</v>
      </c>
      <c r="I328" s="214" t="s">
        <v>36</v>
      </c>
      <c r="J328" s="214" t="s">
        <v>45</v>
      </c>
      <c r="K328" s="212">
        <v>1</v>
      </c>
      <c r="L328" s="212">
        <v>1</v>
      </c>
      <c r="M328" s="212">
        <v>1</v>
      </c>
      <c r="N328" s="213" t="s">
        <v>1354</v>
      </c>
      <c r="O328" s="214"/>
      <c r="P328" s="213" t="s">
        <v>3781</v>
      </c>
      <c r="Q328" s="215"/>
      <c r="R328" s="215" t="s">
        <v>392</v>
      </c>
      <c r="S32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328" s="220" t="s">
        <v>9930</v>
      </c>
      <c r="U328" s="215">
        <v>18930809330</v>
      </c>
      <c r="V328" s="213" t="s">
        <v>9931</v>
      </c>
      <c r="W328" s="225" t="s">
        <v>351</v>
      </c>
      <c r="X328" s="226" t="s">
        <v>9932</v>
      </c>
      <c r="Y328" s="226"/>
      <c r="Z328" s="244" t="s">
        <v>392</v>
      </c>
      <c r="AA328" s="214"/>
      <c r="AB328" s="214"/>
      <c r="AC328" s="214"/>
      <c r="AD328" s="220"/>
      <c r="AE328" s="226"/>
      <c r="AF328" s="214" t="s">
        <v>2229</v>
      </c>
      <c r="AG328" s="349">
        <v>1</v>
      </c>
    </row>
    <row r="329" spans="1:33" s="219" customFormat="1" x14ac:dyDescent="0.3">
      <c r="A329" s="212" t="s">
        <v>1177</v>
      </c>
      <c r="B329" s="277">
        <v>41477</v>
      </c>
      <c r="C329" s="217" t="e">
        <f>[1]!表1_66[[#This Row],[公司]]&amp;[1]!表1_66[[#This Row],[姓名]]</f>
        <v>#REF!</v>
      </c>
      <c r="D329" s="220" t="s">
        <v>9933</v>
      </c>
      <c r="E329" s="220" t="s">
        <v>3782</v>
      </c>
      <c r="F329" s="214" t="s">
        <v>54</v>
      </c>
      <c r="G329" s="236" t="e">
        <f>HYPERLINK("\同业照片\"&amp;[1]!表1_66[[#This Row],[公司]]&amp;IF([1]!表1_66[[#This Row],[公司]]="","","，"&amp;[1]!表1_66[[#This Row],[姓名]]&amp;".jpg"),"照片")</f>
        <v>#REF!</v>
      </c>
      <c r="H329" s="232" t="s">
        <v>2737</v>
      </c>
      <c r="I329" s="214" t="s">
        <v>887</v>
      </c>
      <c r="J329" s="214" t="s">
        <v>45</v>
      </c>
      <c r="K329" s="212">
        <v>1</v>
      </c>
      <c r="L329" s="212">
        <v>1</v>
      </c>
      <c r="M329" s="212">
        <v>1</v>
      </c>
      <c r="N329" s="213" t="s">
        <v>2536</v>
      </c>
      <c r="O329" s="214"/>
      <c r="P329" s="213" t="s">
        <v>1432</v>
      </c>
      <c r="Q329" s="215"/>
      <c r="R329" s="215" t="s">
        <v>392</v>
      </c>
      <c r="S32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329" s="220" t="s">
        <v>9934</v>
      </c>
      <c r="U329" s="215"/>
      <c r="V329" s="213" t="s">
        <v>9935</v>
      </c>
      <c r="W329" s="225" t="s">
        <v>351</v>
      </c>
      <c r="X329" s="226" t="s">
        <v>9936</v>
      </c>
      <c r="Y329" s="226"/>
      <c r="Z329" s="244" t="s">
        <v>392</v>
      </c>
      <c r="AA329" s="214"/>
      <c r="AB329" s="214"/>
      <c r="AC329" s="214"/>
      <c r="AD329" s="220"/>
      <c r="AE329" s="226"/>
      <c r="AF329" s="214" t="s">
        <v>9937</v>
      </c>
      <c r="AG329" s="349">
        <v>1</v>
      </c>
    </row>
    <row r="330" spans="1:33" s="219" customFormat="1" x14ac:dyDescent="0.3">
      <c r="A330" s="212" t="s">
        <v>612</v>
      </c>
      <c r="B330" s="277">
        <v>41478</v>
      </c>
      <c r="C330" s="217" t="e">
        <f>[1]!表1_66[[#This Row],[公司]]&amp;[1]!表1_66[[#This Row],[姓名]]</f>
        <v>#REF!</v>
      </c>
      <c r="D330" s="220" t="s">
        <v>9938</v>
      </c>
      <c r="E330" s="220" t="s">
        <v>782</v>
      </c>
      <c r="F330" s="214" t="s">
        <v>2249</v>
      </c>
      <c r="G330" s="236" t="e">
        <f>HYPERLINK("\同业照片\"&amp;[1]!表1_66[[#This Row],[公司]]&amp;IF([1]!表1_66[[#This Row],[公司]]="","","，"&amp;[1]!表1_66[[#This Row],[姓名]]&amp;".jpg"),"照片")</f>
        <v>#REF!</v>
      </c>
      <c r="H330" s="232"/>
      <c r="I330" s="214"/>
      <c r="J330" s="214"/>
      <c r="K330" s="212"/>
      <c r="L330" s="212"/>
      <c r="M330" s="212"/>
      <c r="N330" s="213"/>
      <c r="O330" s="214"/>
      <c r="P330" s="213"/>
      <c r="Q330" s="215"/>
      <c r="R330" s="215"/>
      <c r="S33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330" s="220"/>
      <c r="U330" s="215">
        <v>13162039768</v>
      </c>
      <c r="V330" s="213"/>
      <c r="W330" s="225" t="s">
        <v>351</v>
      </c>
      <c r="X330" s="226" t="s">
        <v>6935</v>
      </c>
      <c r="Y330" s="226"/>
      <c r="Z330" s="244" t="s">
        <v>392</v>
      </c>
      <c r="AA330" s="214"/>
      <c r="AB330" s="214"/>
      <c r="AC330" s="214"/>
      <c r="AD330" s="220"/>
      <c r="AE330" s="226"/>
      <c r="AF330" s="214"/>
      <c r="AG330" s="349">
        <v>1</v>
      </c>
    </row>
    <row r="331" spans="1:33" s="219" customFormat="1" x14ac:dyDescent="0.3">
      <c r="A331" s="212" t="s">
        <v>612</v>
      </c>
      <c r="B331" s="277">
        <v>41478</v>
      </c>
      <c r="C331" s="217" t="e">
        <f>[1]!表1_66[[#This Row],[公司]]&amp;[1]!表1_66[[#This Row],[姓名]]</f>
        <v>#REF!</v>
      </c>
      <c r="D331" s="220" t="s">
        <v>9939</v>
      </c>
      <c r="E331" s="220" t="s">
        <v>9939</v>
      </c>
      <c r="F331" s="214" t="s">
        <v>2276</v>
      </c>
      <c r="G331" s="236" t="e">
        <f>HYPERLINK("\同业照片\"&amp;[1]!表1_66[[#This Row],[公司]]&amp;IF([1]!表1_66[[#This Row],[公司]]="","","，"&amp;[1]!表1_66[[#This Row],[姓名]]&amp;".jpg"),"照片")</f>
        <v>#REF!</v>
      </c>
      <c r="H331" s="232"/>
      <c r="I331" s="214"/>
      <c r="J331" s="214"/>
      <c r="K331" s="212"/>
      <c r="L331" s="212"/>
      <c r="M331" s="212"/>
      <c r="N331" s="213"/>
      <c r="O331" s="214"/>
      <c r="P331" s="213"/>
      <c r="Q331" s="215"/>
      <c r="R331" s="215"/>
      <c r="S33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331" s="220"/>
      <c r="U331" s="215">
        <v>18616269177</v>
      </c>
      <c r="V331" s="213"/>
      <c r="W331" s="225"/>
      <c r="X331" s="226" t="s">
        <v>6935</v>
      </c>
      <c r="Y331" s="226"/>
      <c r="Z331" s="244" t="s">
        <v>392</v>
      </c>
      <c r="AA331" s="214"/>
      <c r="AB331" s="214"/>
      <c r="AC331" s="214"/>
      <c r="AD331" s="220"/>
      <c r="AE331" s="226"/>
      <c r="AF331" s="214"/>
      <c r="AG331" s="349">
        <v>1</v>
      </c>
    </row>
    <row r="332" spans="1:33" s="219" customFormat="1" x14ac:dyDescent="0.3">
      <c r="A332" s="212" t="s">
        <v>1177</v>
      </c>
      <c r="B332" s="277">
        <v>41478</v>
      </c>
      <c r="C332" s="217" t="e">
        <f>[1]!表1_66[[#This Row],[公司]]&amp;[1]!表1_66[[#This Row],[姓名]]</f>
        <v>#REF!</v>
      </c>
      <c r="D332" s="220" t="s">
        <v>9830</v>
      </c>
      <c r="E332" s="220" t="s">
        <v>3788</v>
      </c>
      <c r="F332" s="214" t="s">
        <v>2249</v>
      </c>
      <c r="G332" s="236" t="e">
        <f>HYPERLINK("\同业照片\"&amp;[1]!表1_66[[#This Row],[公司]]&amp;IF([1]!表1_66[[#This Row],[公司]]="","","，"&amp;[1]!表1_66[[#This Row],[姓名]]&amp;".jpg"),"照片")</f>
        <v>#REF!</v>
      </c>
      <c r="H332" s="232" t="s">
        <v>9940</v>
      </c>
      <c r="I332" s="214" t="s">
        <v>887</v>
      </c>
      <c r="J332" s="214" t="s">
        <v>45</v>
      </c>
      <c r="K332" s="212">
        <v>1</v>
      </c>
      <c r="L332" s="212">
        <v>1</v>
      </c>
      <c r="M332" s="212">
        <v>1</v>
      </c>
      <c r="N332" s="213" t="s">
        <v>1234</v>
      </c>
      <c r="O332" s="214"/>
      <c r="P332" s="213" t="s">
        <v>2537</v>
      </c>
      <c r="Q332" s="215"/>
      <c r="R332" s="215" t="s">
        <v>392</v>
      </c>
      <c r="S33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332" s="220"/>
      <c r="U332" s="215">
        <v>15618537579</v>
      </c>
      <c r="V332" s="213" t="s">
        <v>9941</v>
      </c>
      <c r="W332" s="225" t="s">
        <v>9396</v>
      </c>
      <c r="X332" s="226" t="s">
        <v>1323</v>
      </c>
      <c r="Y332" s="226"/>
      <c r="Z332" s="244" t="s">
        <v>392</v>
      </c>
      <c r="AA332" s="214"/>
      <c r="AB332" s="214"/>
      <c r="AC332" s="214"/>
      <c r="AD332" s="220"/>
      <c r="AE332" s="226"/>
      <c r="AF332" s="214" t="s">
        <v>9834</v>
      </c>
      <c r="AG332" s="349">
        <v>1</v>
      </c>
    </row>
    <row r="333" spans="1:33" s="219" customFormat="1" x14ac:dyDescent="0.3">
      <c r="A333" s="212" t="s">
        <v>612</v>
      </c>
      <c r="B333" s="277">
        <v>41480</v>
      </c>
      <c r="C333" s="217" t="e">
        <f>[1]!表1_66[[#This Row],[公司]]&amp;[1]!表1_66[[#This Row],[姓名]]</f>
        <v>#REF!</v>
      </c>
      <c r="D333" s="220" t="s">
        <v>3790</v>
      </c>
      <c r="E333" s="220" t="s">
        <v>3791</v>
      </c>
      <c r="F333" s="214" t="s">
        <v>54</v>
      </c>
      <c r="G333" s="236" t="e">
        <f>HYPERLINK("\同业照片\"&amp;[1]!表1_66[[#This Row],[公司]]&amp;IF([1]!表1_66[[#This Row],[公司]]="","","，"&amp;[1]!表1_66[[#This Row],[姓名]]&amp;".jpg"),"照片")</f>
        <v>#REF!</v>
      </c>
      <c r="H333" s="232" t="s">
        <v>1693</v>
      </c>
      <c r="I333" s="214" t="s">
        <v>36</v>
      </c>
      <c r="J333" s="214" t="s">
        <v>56</v>
      </c>
      <c r="K333" s="212">
        <v>1</v>
      </c>
      <c r="L333" s="212">
        <v>1</v>
      </c>
      <c r="M333" s="212"/>
      <c r="N333" s="213" t="s">
        <v>1311</v>
      </c>
      <c r="O333" s="214"/>
      <c r="P333" s="213" t="s">
        <v>2254</v>
      </c>
      <c r="Q333" s="215" t="s">
        <v>9942</v>
      </c>
      <c r="R333" s="215"/>
      <c r="S333"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333" s="220" t="s">
        <v>9943</v>
      </c>
      <c r="U333" s="215">
        <v>13520818184</v>
      </c>
      <c r="V333" s="213" t="s">
        <v>3793</v>
      </c>
      <c r="W333" s="225"/>
      <c r="X333" s="226"/>
      <c r="Y333" s="226"/>
      <c r="Z333" s="244"/>
      <c r="AA333" s="214"/>
      <c r="AB333" s="214"/>
      <c r="AC333" s="214"/>
      <c r="AD333" s="220"/>
      <c r="AE333" s="226"/>
      <c r="AF333" s="214" t="s">
        <v>2724</v>
      </c>
      <c r="AG333" s="349">
        <v>1</v>
      </c>
    </row>
    <row r="334" spans="1:33" s="219" customFormat="1" x14ac:dyDescent="0.3">
      <c r="A334" s="212" t="s">
        <v>612</v>
      </c>
      <c r="B334" s="277">
        <v>41480</v>
      </c>
      <c r="C334" s="217" t="e">
        <f>[1]!表1_66[[#This Row],[公司]]&amp;[1]!表1_66[[#This Row],[姓名]]</f>
        <v>#REF!</v>
      </c>
      <c r="D334" s="220" t="s">
        <v>9944</v>
      </c>
      <c r="E334" s="220" t="s">
        <v>2326</v>
      </c>
      <c r="F334" s="214" t="s">
        <v>2249</v>
      </c>
      <c r="G334" s="236" t="e">
        <f>HYPERLINK("\同业照片\"&amp;[1]!表1_66[[#This Row],[公司]]&amp;IF([1]!表1_66[[#This Row],[公司]]="","","，"&amp;[1]!表1_66[[#This Row],[姓名]]&amp;".jpg"),"照片")</f>
        <v>#REF!</v>
      </c>
      <c r="H334" s="232" t="s">
        <v>8355</v>
      </c>
      <c r="I334" s="214" t="s">
        <v>36</v>
      </c>
      <c r="J334" s="214" t="s">
        <v>56</v>
      </c>
      <c r="K334" s="212">
        <v>1</v>
      </c>
      <c r="L334" s="212"/>
      <c r="M334" s="212">
        <v>1</v>
      </c>
      <c r="N334" s="213" t="s">
        <v>1186</v>
      </c>
      <c r="O334" s="214"/>
      <c r="P334" s="213" t="s">
        <v>2537</v>
      </c>
      <c r="Q334" s="215"/>
      <c r="R334" s="215" t="s">
        <v>392</v>
      </c>
      <c r="S33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334" s="220" t="s">
        <v>9945</v>
      </c>
      <c r="U334" s="215">
        <v>13501282069</v>
      </c>
      <c r="V334" s="213" t="s">
        <v>3794</v>
      </c>
      <c r="W334" s="225" t="s">
        <v>351</v>
      </c>
      <c r="X334" s="226" t="s">
        <v>9946</v>
      </c>
      <c r="Y334" s="226"/>
      <c r="Z334" s="244" t="s">
        <v>392</v>
      </c>
      <c r="AA334" s="214"/>
      <c r="AB334" s="214"/>
      <c r="AC334" s="214"/>
      <c r="AD334" s="220" t="s">
        <v>392</v>
      </c>
      <c r="AE334" s="226"/>
      <c r="AF334" s="214" t="s">
        <v>2724</v>
      </c>
      <c r="AG334" s="349">
        <v>1</v>
      </c>
    </row>
    <row r="335" spans="1:33" s="219" customFormat="1" x14ac:dyDescent="0.3">
      <c r="A335" s="212" t="s">
        <v>857</v>
      </c>
      <c r="B335" s="277">
        <v>41483</v>
      </c>
      <c r="C335" s="217" t="e">
        <f>[1]!表1_66[[#This Row],[公司]]&amp;[1]!表1_66[[#This Row],[姓名]]</f>
        <v>#REF!</v>
      </c>
      <c r="D335" s="220" t="s">
        <v>2555</v>
      </c>
      <c r="E335" s="220" t="s">
        <v>9947</v>
      </c>
      <c r="F335" s="214" t="s">
        <v>2249</v>
      </c>
      <c r="G335" s="236" t="e">
        <f>HYPERLINK("\同业照片\"&amp;[1]!表1_66[[#This Row],[公司]]&amp;IF([1]!表1_66[[#This Row],[公司]]="","","，"&amp;[1]!表1_66[[#This Row],[姓名]]&amp;".jpg"),"照片")</f>
        <v>#REF!</v>
      </c>
      <c r="H335" s="232" t="s">
        <v>3797</v>
      </c>
      <c r="I335" s="214" t="s">
        <v>9</v>
      </c>
      <c r="J335" s="214" t="s">
        <v>1</v>
      </c>
      <c r="K335" s="212">
        <v>1</v>
      </c>
      <c r="L335" s="212"/>
      <c r="M335" s="212">
        <v>1</v>
      </c>
      <c r="N335" s="213"/>
      <c r="O335" s="214"/>
      <c r="P335" s="213" t="s">
        <v>2254</v>
      </c>
      <c r="Q335" s="215" t="s">
        <v>9948</v>
      </c>
      <c r="R335" s="215" t="s">
        <v>392</v>
      </c>
      <c r="S335"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335" s="220"/>
      <c r="U335" s="215">
        <v>13661803509</v>
      </c>
      <c r="V335" s="213" t="s">
        <v>9949</v>
      </c>
      <c r="W335" s="225"/>
      <c r="X335" s="226" t="s">
        <v>9950</v>
      </c>
      <c r="Y335" s="226"/>
      <c r="Z335" s="244" t="s">
        <v>392</v>
      </c>
      <c r="AA335" s="214"/>
      <c r="AB335" s="214"/>
      <c r="AC335" s="214"/>
      <c r="AD335" s="220"/>
      <c r="AE335" s="226"/>
      <c r="AF335" s="214" t="s">
        <v>3798</v>
      </c>
      <c r="AG335" s="349">
        <v>1</v>
      </c>
    </row>
    <row r="336" spans="1:33" s="219" customFormat="1" x14ac:dyDescent="0.3">
      <c r="A336" s="212" t="s">
        <v>612</v>
      </c>
      <c r="B336" s="277">
        <v>41485</v>
      </c>
      <c r="C336" s="217" t="e">
        <f>[1]!表1_66[[#This Row],[公司]]&amp;[1]!表1_66[[#This Row],[姓名]]</f>
        <v>#REF!</v>
      </c>
      <c r="D336" s="220" t="s">
        <v>47</v>
      </c>
      <c r="E336" s="220" t="s">
        <v>791</v>
      </c>
      <c r="F336" s="214" t="s">
        <v>54</v>
      </c>
      <c r="G336" s="236" t="e">
        <f>HYPERLINK("\同业照片\"&amp;[1]!表1_66[[#This Row],[公司]]&amp;IF([1]!表1_66[[#This Row],[公司]]="","","，"&amp;[1]!表1_66[[#This Row],[姓名]]&amp;".jpg"),"照片")</f>
        <v>#REF!</v>
      </c>
      <c r="H336" s="232" t="s">
        <v>921</v>
      </c>
      <c r="I336" s="214" t="s">
        <v>36</v>
      </c>
      <c r="J336" s="214" t="s">
        <v>45</v>
      </c>
      <c r="K336" s="212">
        <v>1</v>
      </c>
      <c r="L336" s="212">
        <v>1</v>
      </c>
      <c r="M336" s="212">
        <v>1</v>
      </c>
      <c r="N336" s="213" t="s">
        <v>1234</v>
      </c>
      <c r="O336" s="214"/>
      <c r="P336" s="213" t="s">
        <v>1361</v>
      </c>
      <c r="Q336" s="215"/>
      <c r="R336" s="215">
        <v>1.6650729491</v>
      </c>
      <c r="S336"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336" s="220" t="s">
        <v>9951</v>
      </c>
      <c r="U336" s="215">
        <v>18930126806</v>
      </c>
      <c r="V336" s="213" t="s">
        <v>1875</v>
      </c>
      <c r="W336" s="225" t="s">
        <v>9396</v>
      </c>
      <c r="X336" s="226"/>
      <c r="Y336" s="226"/>
      <c r="Z336" s="244" t="s">
        <v>3048</v>
      </c>
      <c r="AA336" s="214"/>
      <c r="AB336" s="214"/>
      <c r="AC336" s="214"/>
      <c r="AD336" s="220"/>
      <c r="AE336" s="226"/>
      <c r="AF336" s="214" t="s">
        <v>2542</v>
      </c>
      <c r="AG336" s="349">
        <v>1</v>
      </c>
    </row>
    <row r="337" spans="1:33" s="219" customFormat="1" x14ac:dyDescent="0.3">
      <c r="A337" s="212" t="s">
        <v>857</v>
      </c>
      <c r="B337" s="277">
        <v>41486</v>
      </c>
      <c r="C337" s="217" t="e">
        <f>[1]!表1_66[[#This Row],[公司]]&amp;[1]!表1_66[[#This Row],[姓名]]</f>
        <v>#REF!</v>
      </c>
      <c r="D337" s="220" t="s">
        <v>9952</v>
      </c>
      <c r="E337" s="220" t="s">
        <v>2245</v>
      </c>
      <c r="F337" s="214" t="s">
        <v>2249</v>
      </c>
      <c r="G337" s="236" t="e">
        <f>HYPERLINK("\同业照片\"&amp;[1]!表1_66[[#This Row],[公司]]&amp;IF([1]!表1_66[[#This Row],[公司]]="","","，"&amp;[1]!表1_66[[#This Row],[姓名]]&amp;".jpg"),"照片")</f>
        <v>#REF!</v>
      </c>
      <c r="H337" s="232" t="s">
        <v>9953</v>
      </c>
      <c r="I337" s="214" t="s">
        <v>583</v>
      </c>
      <c r="J337" s="214" t="s">
        <v>11</v>
      </c>
      <c r="K337" s="212">
        <v>1</v>
      </c>
      <c r="L337" s="212"/>
      <c r="M337" s="212">
        <v>1</v>
      </c>
      <c r="N337" s="213" t="s">
        <v>9954</v>
      </c>
      <c r="O337" s="214"/>
      <c r="P337" s="213"/>
      <c r="Q337" s="215"/>
      <c r="R337" s="215"/>
      <c r="S337"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337" s="220"/>
      <c r="U337" s="215"/>
      <c r="V337" s="213" t="s">
        <v>9955</v>
      </c>
      <c r="W337" s="225"/>
      <c r="X337" s="226" t="s">
        <v>9956</v>
      </c>
      <c r="Y337" s="226"/>
      <c r="Z337" s="244"/>
      <c r="AA337" s="214"/>
      <c r="AB337" s="214"/>
      <c r="AC337" s="214"/>
      <c r="AD337" s="220"/>
      <c r="AE337" s="226"/>
      <c r="AF337" s="214"/>
      <c r="AG337" s="349">
        <v>1</v>
      </c>
    </row>
    <row r="338" spans="1:33" s="219" customFormat="1" x14ac:dyDescent="0.3">
      <c r="A338" s="219" t="s">
        <v>612</v>
      </c>
      <c r="B338" s="277">
        <v>41492</v>
      </c>
      <c r="C338" s="217" t="e">
        <f>[1]!表1_66[[#This Row],[公司]]&amp;[1]!表1_66[[#This Row],[姓名]]</f>
        <v>#REF!</v>
      </c>
      <c r="D338" s="227" t="s">
        <v>9957</v>
      </c>
      <c r="E338" s="227"/>
      <c r="F338" s="216" t="s">
        <v>54</v>
      </c>
      <c r="G338" s="209" t="e">
        <f>HYPERLINK("\同业照片\"&amp;[1]!表1_66[[#This Row],[公司]]&amp;IF([1]!表1_66[[#This Row],[公司]]="","","，"&amp;[1]!表1_66[[#This Row],[姓名]]&amp;".jpg"),"照片")</f>
        <v>#REF!</v>
      </c>
      <c r="H338" s="234" t="s">
        <v>709</v>
      </c>
      <c r="I338" s="216" t="s">
        <v>722</v>
      </c>
      <c r="J338" s="216" t="s">
        <v>719</v>
      </c>
      <c r="N338" s="217" t="s">
        <v>623</v>
      </c>
      <c r="O338" s="216"/>
      <c r="P338" s="217"/>
      <c r="Q338" s="218"/>
      <c r="R338" s="218"/>
      <c r="S338" s="26">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338" s="227"/>
      <c r="U338" s="218"/>
      <c r="V338" s="217" t="s">
        <v>3951</v>
      </c>
      <c r="W338" s="225"/>
      <c r="X338" s="228"/>
      <c r="Y338" s="228"/>
      <c r="Z338" s="248"/>
      <c r="AA338" s="216"/>
      <c r="AB338" s="216"/>
      <c r="AC338" s="216"/>
      <c r="AD338" s="227"/>
      <c r="AE338" s="228"/>
      <c r="AF338" s="216" t="s">
        <v>2237</v>
      </c>
      <c r="AG338" s="349">
        <v>1</v>
      </c>
    </row>
    <row r="339" spans="1:33" s="219" customFormat="1" x14ac:dyDescent="0.3">
      <c r="A339" s="212" t="s">
        <v>1177</v>
      </c>
      <c r="B339" s="277">
        <v>41492</v>
      </c>
      <c r="C339" s="217" t="e">
        <f>[1]!表1_66[[#This Row],[公司]]&amp;[1]!表1_66[[#This Row],[姓名]]</f>
        <v>#REF!</v>
      </c>
      <c r="D339" s="220" t="s">
        <v>9958</v>
      </c>
      <c r="E339" s="220" t="s">
        <v>3805</v>
      </c>
      <c r="F339" s="214" t="s">
        <v>54</v>
      </c>
      <c r="G339" s="236" t="e">
        <f>HYPERLINK("\同业照片\"&amp;[1]!表1_66[[#This Row],[公司]]&amp;IF([1]!表1_66[[#This Row],[公司]]="","","，"&amp;[1]!表1_66[[#This Row],[姓名]]&amp;".jpg"),"照片")</f>
        <v>#REF!</v>
      </c>
      <c r="H339" s="232" t="s">
        <v>905</v>
      </c>
      <c r="I339" s="214" t="s">
        <v>711</v>
      </c>
      <c r="J339" s="214" t="s">
        <v>45</v>
      </c>
      <c r="K339" s="212">
        <v>1</v>
      </c>
      <c r="L339" s="212">
        <v>1</v>
      </c>
      <c r="M339" s="212">
        <v>1</v>
      </c>
      <c r="N339" s="213" t="s">
        <v>958</v>
      </c>
      <c r="O339" s="214"/>
      <c r="P339" s="213" t="s">
        <v>2254</v>
      </c>
      <c r="Q339" s="215"/>
      <c r="R339" s="215" t="s">
        <v>392</v>
      </c>
      <c r="S33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339" s="220" t="s">
        <v>9959</v>
      </c>
      <c r="U339" s="215">
        <v>13917454413</v>
      </c>
      <c r="V339" s="213" t="s">
        <v>9960</v>
      </c>
      <c r="W339" s="225" t="s">
        <v>351</v>
      </c>
      <c r="X339" s="226"/>
      <c r="Y339" s="226"/>
      <c r="Z339" s="244" t="s">
        <v>392</v>
      </c>
      <c r="AA339" s="214"/>
      <c r="AB339" s="214"/>
      <c r="AC339" s="214"/>
      <c r="AD339" s="220"/>
      <c r="AE339" s="226"/>
      <c r="AF339" s="214" t="s">
        <v>6958</v>
      </c>
      <c r="AG339" s="349">
        <v>1</v>
      </c>
    </row>
    <row r="340" spans="1:33" s="219" customFormat="1" x14ac:dyDescent="0.3">
      <c r="A340" s="212" t="s">
        <v>612</v>
      </c>
      <c r="B340" s="277">
        <v>41492</v>
      </c>
      <c r="C340" s="217" t="e">
        <f>[1]!表1_66[[#This Row],[公司]]&amp;[1]!表1_66[[#This Row],[姓名]]</f>
        <v>#REF!</v>
      </c>
      <c r="D340" s="220" t="s">
        <v>757</v>
      </c>
      <c r="E340" s="220" t="s">
        <v>757</v>
      </c>
      <c r="F340" s="214" t="s">
        <v>54</v>
      </c>
      <c r="G340" s="236" t="e">
        <f>HYPERLINK("\同业照片\"&amp;[1]!表1_66[[#This Row],[公司]]&amp;IF([1]!表1_66[[#This Row],[公司]]="","","，"&amp;[1]!表1_66[[#This Row],[姓名]]&amp;".jpg"),"照片")</f>
        <v>#REF!</v>
      </c>
      <c r="H340" s="232" t="s">
        <v>65</v>
      </c>
      <c r="I340" s="214" t="s">
        <v>36</v>
      </c>
      <c r="J340" s="214" t="s">
        <v>1</v>
      </c>
      <c r="K340" s="212">
        <v>1</v>
      </c>
      <c r="L340" s="212">
        <v>1</v>
      </c>
      <c r="M340" s="212">
        <v>1</v>
      </c>
      <c r="N340" s="213" t="s">
        <v>958</v>
      </c>
      <c r="O340" s="214"/>
      <c r="P340" s="213" t="s">
        <v>2254</v>
      </c>
      <c r="Q340" s="215"/>
      <c r="R340" s="215" t="s">
        <v>392</v>
      </c>
      <c r="S34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340" s="220" t="s">
        <v>9961</v>
      </c>
      <c r="U340" s="215">
        <v>13717923508</v>
      </c>
      <c r="V340" s="213" t="s">
        <v>1730</v>
      </c>
      <c r="W340" s="225" t="s">
        <v>351</v>
      </c>
      <c r="X340" s="226" t="s">
        <v>1530</v>
      </c>
      <c r="Y340" s="226"/>
      <c r="Z340" s="244" t="s">
        <v>392</v>
      </c>
      <c r="AA340" s="214"/>
      <c r="AB340" s="214"/>
      <c r="AC340" s="214"/>
      <c r="AD340" s="220"/>
      <c r="AE340" s="226"/>
      <c r="AF340" s="214" t="s">
        <v>1269</v>
      </c>
      <c r="AG340" s="349">
        <v>1</v>
      </c>
    </row>
    <row r="341" spans="1:33" s="219" customFormat="1" x14ac:dyDescent="0.3">
      <c r="A341" s="212" t="s">
        <v>1177</v>
      </c>
      <c r="B341" s="277">
        <v>41492</v>
      </c>
      <c r="C341" s="217" t="e">
        <f>[1]!表1_66[[#This Row],[公司]]&amp;[1]!表1_66[[#This Row],[姓名]]</f>
        <v>#REF!</v>
      </c>
      <c r="D341" s="220" t="s">
        <v>3806</v>
      </c>
      <c r="E341" s="220" t="s">
        <v>3806</v>
      </c>
      <c r="F341" s="214" t="s">
        <v>2276</v>
      </c>
      <c r="G341" s="236" t="e">
        <f>HYPERLINK("\同业照片\"&amp;[1]!表1_66[[#This Row],[公司]]&amp;IF([1]!表1_66[[#This Row],[公司]]="","","，"&amp;[1]!表1_66[[#This Row],[姓名]]&amp;".jpg"),"照片")</f>
        <v>#REF!</v>
      </c>
      <c r="H341" s="232" t="s">
        <v>2796</v>
      </c>
      <c r="I341" s="214" t="s">
        <v>339</v>
      </c>
      <c r="J341" s="214" t="s">
        <v>45</v>
      </c>
      <c r="K341" s="212">
        <v>1</v>
      </c>
      <c r="L341" s="212">
        <v>1</v>
      </c>
      <c r="M341" s="212">
        <v>1</v>
      </c>
      <c r="N341" s="213" t="s">
        <v>1436</v>
      </c>
      <c r="O341" s="214" t="s">
        <v>2514</v>
      </c>
      <c r="P341" s="213"/>
      <c r="Q341" s="215"/>
      <c r="R341" s="215" t="s">
        <v>392</v>
      </c>
      <c r="S34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341" s="220"/>
      <c r="U341" s="215">
        <v>15800815728</v>
      </c>
      <c r="V341" s="213" t="s">
        <v>9962</v>
      </c>
      <c r="W341" s="225" t="s">
        <v>351</v>
      </c>
      <c r="X341" s="226" t="s">
        <v>9963</v>
      </c>
      <c r="Y341" s="226"/>
      <c r="Z341" s="244" t="s">
        <v>392</v>
      </c>
      <c r="AA341" s="214"/>
      <c r="AB341" s="214"/>
      <c r="AC341" s="214"/>
      <c r="AD341" s="220"/>
      <c r="AE341" s="226"/>
      <c r="AF341" s="214" t="s">
        <v>2905</v>
      </c>
      <c r="AG341" s="349">
        <v>1</v>
      </c>
    </row>
    <row r="342" spans="1:33" s="219" customFormat="1" x14ac:dyDescent="0.3">
      <c r="A342" s="212" t="s">
        <v>612</v>
      </c>
      <c r="B342" s="277">
        <v>41492</v>
      </c>
      <c r="C342" s="217" t="e">
        <f>[1]!表1_66[[#This Row],[公司]]&amp;[1]!表1_66[[#This Row],[姓名]]</f>
        <v>#REF!</v>
      </c>
      <c r="D342" s="220" t="s">
        <v>1968</v>
      </c>
      <c r="E342" s="220" t="s">
        <v>1968</v>
      </c>
      <c r="F342" s="214" t="s">
        <v>283</v>
      </c>
      <c r="G342" s="236" t="e">
        <f>HYPERLINK("\同业照片\"&amp;[1]!表1_66[[#This Row],[公司]]&amp;IF([1]!表1_66[[#This Row],[公司]]="","","，"&amp;[1]!表1_66[[#This Row],[姓名]]&amp;".jpg"),"照片")</f>
        <v>#REF!</v>
      </c>
      <c r="H342" s="232" t="s">
        <v>1963</v>
      </c>
      <c r="I342" s="214" t="s">
        <v>36</v>
      </c>
      <c r="J342" s="214" t="s">
        <v>1</v>
      </c>
      <c r="K342" s="212">
        <v>1</v>
      </c>
      <c r="L342" s="212"/>
      <c r="M342" s="212">
        <v>1</v>
      </c>
      <c r="N342" s="213" t="s">
        <v>1344</v>
      </c>
      <c r="O342" s="214"/>
      <c r="P342" s="213" t="s">
        <v>2254</v>
      </c>
      <c r="Q342" s="215"/>
      <c r="R342" s="215">
        <v>2.5042323907999999</v>
      </c>
      <c r="S34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342" s="220"/>
      <c r="U342" s="215">
        <v>18610046312</v>
      </c>
      <c r="V342" s="213" t="s">
        <v>9964</v>
      </c>
      <c r="W342" s="225" t="s">
        <v>351</v>
      </c>
      <c r="X342" s="226"/>
      <c r="Y342" s="226"/>
      <c r="Z342" s="244" t="s">
        <v>3025</v>
      </c>
      <c r="AA342" s="214"/>
      <c r="AB342" s="214"/>
      <c r="AC342" s="214"/>
      <c r="AD342" s="220"/>
      <c r="AE342" s="226"/>
      <c r="AF342" s="214" t="s">
        <v>1269</v>
      </c>
      <c r="AG342" s="349">
        <v>1</v>
      </c>
    </row>
    <row r="343" spans="1:33" s="219" customFormat="1" x14ac:dyDescent="0.3">
      <c r="A343" s="212" t="s">
        <v>612</v>
      </c>
      <c r="B343" s="277">
        <v>41492</v>
      </c>
      <c r="C343" s="217" t="e">
        <f>[1]!表1_66[[#This Row],[公司]]&amp;[1]!表1_66[[#This Row],[姓名]]</f>
        <v>#REF!</v>
      </c>
      <c r="D343" s="220" t="s">
        <v>1966</v>
      </c>
      <c r="E343" s="220" t="s">
        <v>691</v>
      </c>
      <c r="F343" s="214" t="s">
        <v>2276</v>
      </c>
      <c r="G343" s="236" t="e">
        <f>HYPERLINK("\同业照片\"&amp;[1]!表1_66[[#This Row],[公司]]&amp;IF([1]!表1_66[[#This Row],[公司]]="","","，"&amp;[1]!表1_66[[#This Row],[姓名]]&amp;".jpg"),"照片")</f>
        <v>#REF!</v>
      </c>
      <c r="H343" s="232" t="s">
        <v>1963</v>
      </c>
      <c r="I343" s="214" t="s">
        <v>36</v>
      </c>
      <c r="J343" s="214" t="s">
        <v>1</v>
      </c>
      <c r="K343" s="212">
        <v>1</v>
      </c>
      <c r="L343" s="212">
        <v>1</v>
      </c>
      <c r="M343" s="212">
        <v>1</v>
      </c>
      <c r="N343" s="213" t="s">
        <v>958</v>
      </c>
      <c r="O343" s="214"/>
      <c r="P343" s="213" t="s">
        <v>2525</v>
      </c>
      <c r="Q343" s="215" t="s">
        <v>9965</v>
      </c>
      <c r="R343" s="215">
        <v>81.895600154899995</v>
      </c>
      <c r="S343"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343" s="220" t="s">
        <v>9966</v>
      </c>
      <c r="U343" s="215">
        <v>13522402390</v>
      </c>
      <c r="V343" s="213" t="s">
        <v>9967</v>
      </c>
      <c r="W343" s="225" t="s">
        <v>351</v>
      </c>
      <c r="X343" s="226" t="s">
        <v>9968</v>
      </c>
      <c r="Y343" s="226"/>
      <c r="Z343" s="244" t="s">
        <v>3024</v>
      </c>
      <c r="AA343" s="214"/>
      <c r="AB343" s="214"/>
      <c r="AC343" s="214"/>
      <c r="AD343" s="220"/>
      <c r="AE343" s="226"/>
      <c r="AF343" s="214" t="s">
        <v>1269</v>
      </c>
      <c r="AG343" s="349">
        <v>1</v>
      </c>
    </row>
    <row r="344" spans="1:33" s="219" customFormat="1" x14ac:dyDescent="0.3">
      <c r="A344" s="212" t="s">
        <v>2371</v>
      </c>
      <c r="B344" s="277">
        <v>41492</v>
      </c>
      <c r="C344" s="217" t="e">
        <f>[1]!表1_66[[#This Row],[公司]]&amp;[1]!表1_66[[#This Row],[姓名]]</f>
        <v>#REF!</v>
      </c>
      <c r="D344" s="220" t="s">
        <v>2446</v>
      </c>
      <c r="E344" s="220" t="s">
        <v>9969</v>
      </c>
      <c r="F344" s="214" t="s">
        <v>2246</v>
      </c>
      <c r="G344" s="236" t="e">
        <f>HYPERLINK("\同业照片\"&amp;[1]!表1_66[[#This Row],[公司]]&amp;IF([1]!表1_66[[#This Row],[公司]]="","","，"&amp;[1]!表1_66[[#This Row],[姓名]]&amp;".jpg"),"照片")</f>
        <v>#REF!</v>
      </c>
      <c r="H344" s="232" t="s">
        <v>9970</v>
      </c>
      <c r="I344" s="214" t="s">
        <v>9971</v>
      </c>
      <c r="J344" s="214" t="s">
        <v>9972</v>
      </c>
      <c r="K344" s="212"/>
      <c r="L344" s="212"/>
      <c r="M344" s="212"/>
      <c r="N344" s="213" t="s">
        <v>9973</v>
      </c>
      <c r="O344" s="214"/>
      <c r="P344" s="213"/>
      <c r="Q344" s="215"/>
      <c r="R344" s="215" t="s">
        <v>392</v>
      </c>
      <c r="S34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344" s="220" t="s">
        <v>9974</v>
      </c>
      <c r="U344" s="215">
        <v>13906409907</v>
      </c>
      <c r="V344" s="213" t="s">
        <v>3950</v>
      </c>
      <c r="W344" s="225"/>
      <c r="X344" s="226"/>
      <c r="Y344" s="226"/>
      <c r="Z344" s="244" t="s">
        <v>392</v>
      </c>
      <c r="AA344" s="214"/>
      <c r="AB344" s="214"/>
      <c r="AC344" s="214"/>
      <c r="AD344" s="220"/>
      <c r="AE344" s="226"/>
      <c r="AF344" s="214"/>
      <c r="AG344" s="349">
        <v>1</v>
      </c>
    </row>
    <row r="345" spans="1:33" s="219" customFormat="1" x14ac:dyDescent="0.3">
      <c r="A345" s="212" t="s">
        <v>9975</v>
      </c>
      <c r="B345" s="277">
        <v>41492</v>
      </c>
      <c r="C345" s="217" t="e">
        <f>[1]!表1_66[[#This Row],[公司]]&amp;[1]!表1_66[[#This Row],[姓名]]</f>
        <v>#REF!</v>
      </c>
      <c r="D345" s="220" t="s">
        <v>9976</v>
      </c>
      <c r="E345" s="220" t="s">
        <v>9976</v>
      </c>
      <c r="F345" s="214" t="s">
        <v>54</v>
      </c>
      <c r="G345" s="236" t="e">
        <f>HYPERLINK("\同业照片\"&amp;[1]!表1_66[[#This Row],[公司]]&amp;IF([1]!表1_66[[#This Row],[公司]]="","","，"&amp;[1]!表1_66[[#This Row],[姓名]]&amp;".jpg"),"照片")</f>
        <v>#REF!</v>
      </c>
      <c r="H345" s="232" t="s">
        <v>905</v>
      </c>
      <c r="I345" s="214" t="s">
        <v>711</v>
      </c>
      <c r="J345" s="214" t="s">
        <v>45</v>
      </c>
      <c r="K345" s="212">
        <v>1</v>
      </c>
      <c r="L345" s="212">
        <v>1</v>
      </c>
      <c r="M345" s="212">
        <v>1</v>
      </c>
      <c r="N345" s="213" t="s">
        <v>9977</v>
      </c>
      <c r="O345" s="214"/>
      <c r="P345" s="213" t="s">
        <v>9978</v>
      </c>
      <c r="Q345" s="215"/>
      <c r="R345" s="215" t="s">
        <v>392</v>
      </c>
      <c r="S345"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345" s="220" t="s">
        <v>9979</v>
      </c>
      <c r="U345" s="215">
        <v>18817606260</v>
      </c>
      <c r="V345" s="213" t="s">
        <v>9980</v>
      </c>
      <c r="W345" s="225" t="s">
        <v>351</v>
      </c>
      <c r="X345" s="226"/>
      <c r="Y345" s="226"/>
      <c r="Z345" s="244" t="s">
        <v>392</v>
      </c>
      <c r="AA345" s="214"/>
      <c r="AB345" s="214"/>
      <c r="AC345" s="214"/>
      <c r="AD345" s="220"/>
      <c r="AE345" s="226"/>
      <c r="AF345" s="214" t="s">
        <v>6958</v>
      </c>
      <c r="AG345" s="349">
        <v>1</v>
      </c>
    </row>
    <row r="346" spans="1:33" s="219" customFormat="1" x14ac:dyDescent="0.3">
      <c r="A346" s="212" t="s">
        <v>612</v>
      </c>
      <c r="B346" s="277">
        <v>41492</v>
      </c>
      <c r="C346" s="217" t="e">
        <f>[1]!表1_66[[#This Row],[公司]]&amp;[1]!表1_66[[#This Row],[姓名]]</f>
        <v>#REF!</v>
      </c>
      <c r="D346" s="220" t="s">
        <v>1969</v>
      </c>
      <c r="E346" s="220" t="s">
        <v>1969</v>
      </c>
      <c r="F346" s="214" t="s">
        <v>283</v>
      </c>
      <c r="G346" s="236" t="e">
        <f>HYPERLINK("\同业照片\"&amp;[1]!表1_66[[#This Row],[公司]]&amp;IF([1]!表1_66[[#This Row],[公司]]="","","，"&amp;[1]!表1_66[[#This Row],[姓名]]&amp;".jpg"),"照片")</f>
        <v>#REF!</v>
      </c>
      <c r="H346" s="232" t="s">
        <v>1963</v>
      </c>
      <c r="I346" s="214" t="s">
        <v>36</v>
      </c>
      <c r="J346" s="214" t="s">
        <v>1</v>
      </c>
      <c r="K346" s="212">
        <v>1</v>
      </c>
      <c r="L346" s="212"/>
      <c r="M346" s="212">
        <v>1</v>
      </c>
      <c r="N346" s="213" t="s">
        <v>1344</v>
      </c>
      <c r="O346" s="214"/>
      <c r="P346" s="213" t="s">
        <v>2254</v>
      </c>
      <c r="Q346" s="215"/>
      <c r="R346" s="215" t="s">
        <v>392</v>
      </c>
      <c r="S346"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346" s="220"/>
      <c r="U346" s="215">
        <v>15210955648</v>
      </c>
      <c r="V346" s="213" t="s">
        <v>9981</v>
      </c>
      <c r="W346" s="225" t="s">
        <v>351</v>
      </c>
      <c r="X346" s="226"/>
      <c r="Y346" s="226"/>
      <c r="Z346" s="244" t="s">
        <v>392</v>
      </c>
      <c r="AA346" s="214"/>
      <c r="AB346" s="214"/>
      <c r="AC346" s="214"/>
      <c r="AD346" s="220"/>
      <c r="AE346" s="226"/>
      <c r="AF346" s="214" t="s">
        <v>9982</v>
      </c>
      <c r="AG346" s="349">
        <v>1</v>
      </c>
    </row>
    <row r="347" spans="1:33" s="219" customFormat="1" x14ac:dyDescent="0.3">
      <c r="A347" s="212" t="s">
        <v>612</v>
      </c>
      <c r="B347" s="277">
        <v>41492</v>
      </c>
      <c r="C347" s="217" t="e">
        <f>[1]!表1_66[[#This Row],[公司]]&amp;[1]!表1_66[[#This Row],[姓名]]</f>
        <v>#REF!</v>
      </c>
      <c r="D347" s="220" t="s">
        <v>235</v>
      </c>
      <c r="E347" s="220" t="s">
        <v>2468</v>
      </c>
      <c r="F347" s="214" t="s">
        <v>2249</v>
      </c>
      <c r="G347" s="236" t="e">
        <f>HYPERLINK("\同业照片\"&amp;[1]!表1_66[[#This Row],[公司]]&amp;IF([1]!表1_66[[#This Row],[公司]]="","","，"&amp;[1]!表1_66[[#This Row],[姓名]]&amp;".jpg"),"照片")</f>
        <v>#REF!</v>
      </c>
      <c r="H347" s="232" t="s">
        <v>1963</v>
      </c>
      <c r="I347" s="214" t="s">
        <v>36</v>
      </c>
      <c r="J347" s="214" t="s">
        <v>1</v>
      </c>
      <c r="K347" s="212">
        <v>1</v>
      </c>
      <c r="L347" s="212">
        <v>1</v>
      </c>
      <c r="M347" s="212">
        <v>1</v>
      </c>
      <c r="N347" s="213" t="s">
        <v>958</v>
      </c>
      <c r="O347" s="214"/>
      <c r="P347" s="213" t="s">
        <v>1361</v>
      </c>
      <c r="Q347" s="215" t="s">
        <v>9983</v>
      </c>
      <c r="R347" s="215" t="s">
        <v>392</v>
      </c>
      <c r="S347"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347" s="220" t="s">
        <v>9984</v>
      </c>
      <c r="U347" s="215">
        <v>18601616168</v>
      </c>
      <c r="V347" s="213" t="s">
        <v>9985</v>
      </c>
      <c r="W347" s="225" t="s">
        <v>351</v>
      </c>
      <c r="X347" s="226"/>
      <c r="Y347" s="226"/>
      <c r="Z347" s="244" t="s">
        <v>392</v>
      </c>
      <c r="AA347" s="214"/>
      <c r="AB347" s="214"/>
      <c r="AC347" s="214"/>
      <c r="AD347" s="220"/>
      <c r="AE347" s="226"/>
      <c r="AF347" s="214" t="s">
        <v>1269</v>
      </c>
      <c r="AG347" s="349">
        <v>1</v>
      </c>
    </row>
    <row r="348" spans="1:33" s="219" customFormat="1" x14ac:dyDescent="0.3">
      <c r="A348" s="212" t="s">
        <v>1177</v>
      </c>
      <c r="B348" s="277">
        <v>41492</v>
      </c>
      <c r="C348" s="217" t="e">
        <f>[1]!表1_66[[#This Row],[公司]]&amp;[1]!表1_66[[#This Row],[姓名]]</f>
        <v>#REF!</v>
      </c>
      <c r="D348" s="220" t="s">
        <v>9986</v>
      </c>
      <c r="E348" s="220" t="s">
        <v>9986</v>
      </c>
      <c r="F348" s="214" t="s">
        <v>2276</v>
      </c>
      <c r="G348" s="236" t="e">
        <f>HYPERLINK("\同业照片\"&amp;[1]!表1_66[[#This Row],[公司]]&amp;IF([1]!表1_66[[#This Row],[公司]]="","","，"&amp;[1]!表1_66[[#This Row],[姓名]]&amp;".jpg"),"照片")</f>
        <v>#REF!</v>
      </c>
      <c r="H348" s="232" t="s">
        <v>905</v>
      </c>
      <c r="I348" s="214" t="s">
        <v>711</v>
      </c>
      <c r="J348" s="214" t="s">
        <v>45</v>
      </c>
      <c r="K348" s="212">
        <v>1</v>
      </c>
      <c r="L348" s="212">
        <v>1</v>
      </c>
      <c r="M348" s="212">
        <v>1</v>
      </c>
      <c r="N348" s="213" t="s">
        <v>958</v>
      </c>
      <c r="O348" s="214"/>
      <c r="P348" s="213" t="s">
        <v>2254</v>
      </c>
      <c r="Q348" s="215"/>
      <c r="R348" s="215" t="s">
        <v>392</v>
      </c>
      <c r="S34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348" s="220" t="s">
        <v>9987</v>
      </c>
      <c r="U348" s="215">
        <v>13761060571</v>
      </c>
      <c r="V348" s="213" t="s">
        <v>9988</v>
      </c>
      <c r="W348" s="225" t="s">
        <v>351</v>
      </c>
      <c r="X348" s="226"/>
      <c r="Y348" s="226"/>
      <c r="Z348" s="244" t="s">
        <v>392</v>
      </c>
      <c r="AA348" s="214"/>
      <c r="AB348" s="214"/>
      <c r="AC348" s="214"/>
      <c r="AD348" s="220"/>
      <c r="AE348" s="226"/>
      <c r="AF348" s="214" t="s">
        <v>6958</v>
      </c>
      <c r="AG348" s="349">
        <v>1</v>
      </c>
    </row>
    <row r="349" spans="1:33" s="219" customFormat="1" x14ac:dyDescent="0.3">
      <c r="A349" s="212" t="s">
        <v>612</v>
      </c>
      <c r="B349" s="277">
        <v>41492</v>
      </c>
      <c r="C349" s="217" t="e">
        <f>[1]!表1_66[[#This Row],[公司]]&amp;[1]!表1_66[[#This Row],[姓名]]</f>
        <v>#REF!</v>
      </c>
      <c r="D349" s="220" t="s">
        <v>1965</v>
      </c>
      <c r="E349" s="220" t="s">
        <v>9989</v>
      </c>
      <c r="F349" s="214" t="s">
        <v>54</v>
      </c>
      <c r="G349" s="236" t="e">
        <f>HYPERLINK("\同业照片\"&amp;[1]!表1_66[[#This Row],[公司]]&amp;IF([1]!表1_66[[#This Row],[公司]]="","","，"&amp;[1]!表1_66[[#This Row],[姓名]]&amp;".jpg"),"照片")</f>
        <v>#REF!</v>
      </c>
      <c r="H349" s="232"/>
      <c r="I349" s="214" t="s">
        <v>9</v>
      </c>
      <c r="J349" s="214" t="s">
        <v>11</v>
      </c>
      <c r="K349" s="212">
        <v>1</v>
      </c>
      <c r="L349" s="212">
        <v>1</v>
      </c>
      <c r="M349" s="212">
        <v>1</v>
      </c>
      <c r="N349" s="213"/>
      <c r="O349" s="214"/>
      <c r="P349" s="213"/>
      <c r="Q349" s="215"/>
      <c r="R349" s="215" t="s">
        <v>392</v>
      </c>
      <c r="S34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349" s="220"/>
      <c r="U349" s="215">
        <v>13581531190</v>
      </c>
      <c r="V349" s="213"/>
      <c r="W349" s="225" t="s">
        <v>9396</v>
      </c>
      <c r="X349" s="226" t="s">
        <v>9990</v>
      </c>
      <c r="Y349" s="226"/>
      <c r="Z349" s="244" t="s">
        <v>392</v>
      </c>
      <c r="AA349" s="214"/>
      <c r="AB349" s="214"/>
      <c r="AC349" s="214"/>
      <c r="AD349" s="220"/>
      <c r="AE349" s="226"/>
      <c r="AF349" s="214"/>
      <c r="AG349" s="349">
        <v>1</v>
      </c>
    </row>
    <row r="350" spans="1:33" s="219" customFormat="1" x14ac:dyDescent="0.3">
      <c r="A350" s="212" t="s">
        <v>612</v>
      </c>
      <c r="B350" s="277">
        <v>41492</v>
      </c>
      <c r="C350" s="217" t="e">
        <f>[1]!表1_66[[#This Row],[公司]]&amp;[1]!表1_66[[#This Row],[姓名]]</f>
        <v>#REF!</v>
      </c>
      <c r="D350" s="220" t="s">
        <v>2437</v>
      </c>
      <c r="E350" s="220" t="s">
        <v>730</v>
      </c>
      <c r="F350" s="214" t="s">
        <v>2249</v>
      </c>
      <c r="G350" s="236" t="e">
        <f>HYPERLINK("\同业照片\"&amp;[1]!表1_66[[#This Row],[公司]]&amp;IF([1]!表1_66[[#This Row],[公司]]="","","，"&amp;[1]!表1_66[[#This Row],[姓名]]&amp;".jpg"),"照片")</f>
        <v>#REF!</v>
      </c>
      <c r="H350" s="232" t="s">
        <v>1963</v>
      </c>
      <c r="I350" s="214" t="s">
        <v>36</v>
      </c>
      <c r="J350" s="214" t="s">
        <v>1</v>
      </c>
      <c r="K350" s="212">
        <v>1</v>
      </c>
      <c r="L350" s="212"/>
      <c r="M350" s="212">
        <v>1</v>
      </c>
      <c r="N350" s="213" t="s">
        <v>1344</v>
      </c>
      <c r="O350" s="214"/>
      <c r="P350" s="213" t="s">
        <v>1361</v>
      </c>
      <c r="Q350" s="215"/>
      <c r="R350" s="215">
        <v>1.9433195613999998</v>
      </c>
      <c r="S35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350" s="220"/>
      <c r="U350" s="215">
        <v>13671909899</v>
      </c>
      <c r="V350" s="213" t="s">
        <v>9991</v>
      </c>
      <c r="W350" s="225" t="s">
        <v>351</v>
      </c>
      <c r="X350" s="226"/>
      <c r="Y350" s="226"/>
      <c r="Z350" s="244" t="s">
        <v>3023</v>
      </c>
      <c r="AA350" s="214"/>
      <c r="AB350" s="214"/>
      <c r="AC350" s="214"/>
      <c r="AD350" s="220"/>
      <c r="AE350" s="226"/>
      <c r="AF350" s="214" t="s">
        <v>1269</v>
      </c>
      <c r="AG350" s="349">
        <v>1</v>
      </c>
    </row>
    <row r="351" spans="1:33" s="219" customFormat="1" x14ac:dyDescent="0.3">
      <c r="A351" s="212" t="s">
        <v>612</v>
      </c>
      <c r="B351" s="277">
        <v>41492</v>
      </c>
      <c r="C351" s="217" t="e">
        <f>[1]!表1_66[[#This Row],[公司]]&amp;[1]!表1_66[[#This Row],[姓名]]</f>
        <v>#REF!</v>
      </c>
      <c r="D351" s="220" t="s">
        <v>621</v>
      </c>
      <c r="E351" s="220" t="s">
        <v>748</v>
      </c>
      <c r="F351" s="214" t="s">
        <v>54</v>
      </c>
      <c r="G351" s="236" t="e">
        <f>HYPERLINK("\同业照片\"&amp;[1]!表1_66[[#This Row],[公司]]&amp;IF([1]!表1_66[[#This Row],[公司]]="","","，"&amp;[1]!表1_66[[#This Row],[姓名]]&amp;".jpg"),"照片")</f>
        <v>#REF!</v>
      </c>
      <c r="H351" s="232" t="s">
        <v>709</v>
      </c>
      <c r="I351" s="214" t="s">
        <v>722</v>
      </c>
      <c r="J351" s="214" t="s">
        <v>719</v>
      </c>
      <c r="K351" s="212"/>
      <c r="L351" s="212"/>
      <c r="M351" s="212"/>
      <c r="N351" s="213" t="s">
        <v>623</v>
      </c>
      <c r="O351" s="214"/>
      <c r="P351" s="213"/>
      <c r="Q351" s="215"/>
      <c r="R351" s="215" t="s">
        <v>392</v>
      </c>
      <c r="S35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351" s="220" t="s">
        <v>626</v>
      </c>
      <c r="U351" s="215">
        <v>13618647907</v>
      </c>
      <c r="V351" s="213" t="s">
        <v>3952</v>
      </c>
      <c r="W351" s="225" t="s">
        <v>351</v>
      </c>
      <c r="X351" s="226"/>
      <c r="Y351" s="226"/>
      <c r="Z351" s="244" t="s">
        <v>392</v>
      </c>
      <c r="AA351" s="214"/>
      <c r="AB351" s="214"/>
      <c r="AC351" s="214"/>
      <c r="AD351" s="220"/>
      <c r="AE351" s="226"/>
      <c r="AF351" s="214" t="s">
        <v>2237</v>
      </c>
      <c r="AG351" s="349">
        <v>1</v>
      </c>
    </row>
    <row r="352" spans="1:33" s="219" customFormat="1" x14ac:dyDescent="0.3">
      <c r="A352" s="212" t="s">
        <v>1177</v>
      </c>
      <c r="B352" s="277">
        <v>41493</v>
      </c>
      <c r="C352" s="217" t="e">
        <f>[1]!表1_66[[#This Row],[公司]]&amp;[1]!表1_66[[#This Row],[姓名]]</f>
        <v>#REF!</v>
      </c>
      <c r="D352" s="220" t="s">
        <v>9992</v>
      </c>
      <c r="E352" s="220" t="s">
        <v>9993</v>
      </c>
      <c r="F352" s="214" t="s">
        <v>54</v>
      </c>
      <c r="G352" s="236" t="e">
        <f>HYPERLINK("\同业照片\"&amp;[1]!表1_66[[#This Row],[公司]]&amp;IF([1]!表1_66[[#This Row],[公司]]="","","，"&amp;[1]!表1_66[[#This Row],[姓名]]&amp;".jpg"),"照片")</f>
        <v>#REF!</v>
      </c>
      <c r="H352" s="232" t="s">
        <v>3807</v>
      </c>
      <c r="I352" s="214" t="s">
        <v>9</v>
      </c>
      <c r="J352" s="214" t="s">
        <v>45</v>
      </c>
      <c r="K352" s="212">
        <v>1</v>
      </c>
      <c r="L352" s="212"/>
      <c r="M352" s="212">
        <v>1</v>
      </c>
      <c r="N352" s="213" t="s">
        <v>1354</v>
      </c>
      <c r="O352" s="214"/>
      <c r="P352" s="213" t="s">
        <v>9994</v>
      </c>
      <c r="Q352" s="215"/>
      <c r="R352" s="215"/>
      <c r="S35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352" s="220" t="s">
        <v>9995</v>
      </c>
      <c r="U352" s="215">
        <v>13564787279</v>
      </c>
      <c r="V352" s="213" t="s">
        <v>9996</v>
      </c>
      <c r="W352" s="225"/>
      <c r="X352" s="226"/>
      <c r="Y352" s="226"/>
      <c r="Z352" s="244"/>
      <c r="AA352" s="214"/>
      <c r="AB352" s="214"/>
      <c r="AC352" s="214"/>
      <c r="AD352" s="220"/>
      <c r="AE352" s="226"/>
      <c r="AF352" s="214" t="s">
        <v>9997</v>
      </c>
      <c r="AG352" s="349">
        <v>1</v>
      </c>
    </row>
    <row r="353" spans="1:33" s="219" customFormat="1" x14ac:dyDescent="0.3">
      <c r="A353" s="212" t="s">
        <v>1177</v>
      </c>
      <c r="B353" s="277">
        <v>41493</v>
      </c>
      <c r="C353" s="217" t="e">
        <f>[1]!表1_66[[#This Row],[公司]]&amp;[1]!表1_66[[#This Row],[姓名]]</f>
        <v>#REF!</v>
      </c>
      <c r="D353" s="220" t="s">
        <v>3823</v>
      </c>
      <c r="E353" s="220" t="s">
        <v>3823</v>
      </c>
      <c r="F353" s="214" t="s">
        <v>54</v>
      </c>
      <c r="G353" s="236" t="e">
        <f>HYPERLINK("\同业照片\"&amp;[1]!表1_66[[#This Row],[公司]]&amp;IF([1]!表1_66[[#This Row],[公司]]="","","，"&amp;[1]!表1_66[[#This Row],[姓名]]&amp;".jpg"),"照片")</f>
        <v>#REF!</v>
      </c>
      <c r="H353" s="232" t="s">
        <v>3807</v>
      </c>
      <c r="I353" s="214" t="s">
        <v>9</v>
      </c>
      <c r="J353" s="214" t="s">
        <v>45</v>
      </c>
      <c r="K353" s="212">
        <v>1</v>
      </c>
      <c r="L353" s="212"/>
      <c r="M353" s="212">
        <v>1</v>
      </c>
      <c r="N353" s="213" t="s">
        <v>3911</v>
      </c>
      <c r="O353" s="214"/>
      <c r="P353" s="213" t="s">
        <v>1361</v>
      </c>
      <c r="Q353" s="215"/>
      <c r="R353" s="215"/>
      <c r="S353"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353" s="220" t="s">
        <v>9998</v>
      </c>
      <c r="U353" s="215">
        <v>15221905679</v>
      </c>
      <c r="V353" s="213" t="s">
        <v>9999</v>
      </c>
      <c r="W353" s="225"/>
      <c r="X353" s="226"/>
      <c r="Y353" s="226"/>
      <c r="Z353" s="244"/>
      <c r="AA353" s="214"/>
      <c r="AB353" s="214"/>
      <c r="AC353" s="214"/>
      <c r="AD353" s="220"/>
      <c r="AE353" s="226"/>
      <c r="AF353" s="214" t="s">
        <v>9997</v>
      </c>
      <c r="AG353" s="349">
        <v>1</v>
      </c>
    </row>
    <row r="354" spans="1:33" s="219" customFormat="1" x14ac:dyDescent="0.3">
      <c r="A354" s="212" t="s">
        <v>1177</v>
      </c>
      <c r="B354" s="277">
        <v>41493</v>
      </c>
      <c r="C354" s="217" t="e">
        <f>[1]!表1_66[[#This Row],[公司]]&amp;[1]!表1_66[[#This Row],[姓名]]</f>
        <v>#REF!</v>
      </c>
      <c r="D354" s="220" t="s">
        <v>10000</v>
      </c>
      <c r="E354" s="220" t="s">
        <v>10001</v>
      </c>
      <c r="F354" s="214" t="s">
        <v>54</v>
      </c>
      <c r="G354" s="236" t="e">
        <f>HYPERLINK("\同业照片\"&amp;[1]!表1_66[[#This Row],[公司]]&amp;IF([1]!表1_66[[#This Row],[公司]]="","","，"&amp;[1]!表1_66[[#This Row],[姓名]]&amp;".jpg"),"照片")</f>
        <v>#REF!</v>
      </c>
      <c r="H354" s="232" t="s">
        <v>3807</v>
      </c>
      <c r="I354" s="214" t="s">
        <v>9</v>
      </c>
      <c r="J354" s="214" t="s">
        <v>45</v>
      </c>
      <c r="K354" s="212">
        <v>1</v>
      </c>
      <c r="L354" s="212"/>
      <c r="M354" s="212">
        <v>1</v>
      </c>
      <c r="N354" s="213" t="s">
        <v>10002</v>
      </c>
      <c r="O354" s="214"/>
      <c r="P354" s="213" t="s">
        <v>2537</v>
      </c>
      <c r="Q354" s="215"/>
      <c r="R354" s="215"/>
      <c r="S35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354" s="220" t="s">
        <v>10003</v>
      </c>
      <c r="U354" s="215"/>
      <c r="V354" s="213" t="s">
        <v>10004</v>
      </c>
      <c r="W354" s="225"/>
      <c r="X354" s="226"/>
      <c r="Y354" s="226"/>
      <c r="Z354" s="244"/>
      <c r="AA354" s="214"/>
      <c r="AB354" s="214"/>
      <c r="AC354" s="214"/>
      <c r="AD354" s="220"/>
      <c r="AE354" s="226"/>
      <c r="AF354" s="214" t="s">
        <v>9997</v>
      </c>
      <c r="AG354" s="349">
        <v>1</v>
      </c>
    </row>
    <row r="355" spans="1:33" s="219" customFormat="1" x14ac:dyDescent="0.3">
      <c r="A355" s="212" t="s">
        <v>1177</v>
      </c>
      <c r="B355" s="277">
        <v>41493</v>
      </c>
      <c r="C355" s="217" t="e">
        <f>[1]!表1_66[[#This Row],[公司]]&amp;[1]!表1_66[[#This Row],[姓名]]</f>
        <v>#REF!</v>
      </c>
      <c r="D355" s="220" t="s">
        <v>10005</v>
      </c>
      <c r="E355" s="220" t="s">
        <v>10006</v>
      </c>
      <c r="F355" s="214" t="s">
        <v>54</v>
      </c>
      <c r="G355" s="236" t="e">
        <f>HYPERLINK("\同业照片\"&amp;[1]!表1_66[[#This Row],[公司]]&amp;IF([1]!表1_66[[#This Row],[公司]]="","","，"&amp;[1]!表1_66[[#This Row],[姓名]]&amp;".jpg"),"照片")</f>
        <v>#REF!</v>
      </c>
      <c r="H355" s="232" t="s">
        <v>3807</v>
      </c>
      <c r="I355" s="214" t="s">
        <v>9</v>
      </c>
      <c r="J355" s="214" t="s">
        <v>45</v>
      </c>
      <c r="K355" s="212">
        <v>1</v>
      </c>
      <c r="L355" s="212"/>
      <c r="M355" s="212">
        <v>1</v>
      </c>
      <c r="N355" s="213" t="s">
        <v>1354</v>
      </c>
      <c r="O355" s="214"/>
      <c r="P355" s="213" t="s">
        <v>10007</v>
      </c>
      <c r="Q355" s="215"/>
      <c r="R355" s="215"/>
      <c r="S355"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355" s="220" t="s">
        <v>10008</v>
      </c>
      <c r="U355" s="215">
        <v>13524001086</v>
      </c>
      <c r="V355" s="213" t="s">
        <v>10009</v>
      </c>
      <c r="W355" s="225"/>
      <c r="X355" s="226"/>
      <c r="Y355" s="226"/>
      <c r="Z355" s="244"/>
      <c r="AA355" s="214"/>
      <c r="AB355" s="214"/>
      <c r="AC355" s="214"/>
      <c r="AD355" s="220"/>
      <c r="AE355" s="226"/>
      <c r="AF355" s="214" t="s">
        <v>9997</v>
      </c>
      <c r="AG355" s="349">
        <v>1</v>
      </c>
    </row>
    <row r="356" spans="1:33" s="219" customFormat="1" x14ac:dyDescent="0.3">
      <c r="A356" s="212" t="s">
        <v>1177</v>
      </c>
      <c r="B356" s="277">
        <v>41493</v>
      </c>
      <c r="C356" s="217" t="e">
        <f>[1]!表1_66[[#This Row],[公司]]&amp;[1]!表1_66[[#This Row],[姓名]]</f>
        <v>#REF!</v>
      </c>
      <c r="D356" s="220" t="s">
        <v>10010</v>
      </c>
      <c r="E356" s="220" t="s">
        <v>2545</v>
      </c>
      <c r="F356" s="214" t="s">
        <v>54</v>
      </c>
      <c r="G356" s="236" t="e">
        <f>HYPERLINK("\同业照片\"&amp;[1]!表1_66[[#This Row],[公司]]&amp;IF([1]!表1_66[[#This Row],[公司]]="","","，"&amp;[1]!表1_66[[#This Row],[姓名]]&amp;".jpg"),"照片")</f>
        <v>#REF!</v>
      </c>
      <c r="H356" s="232" t="s">
        <v>3807</v>
      </c>
      <c r="I356" s="214" t="s">
        <v>9</v>
      </c>
      <c r="J356" s="214" t="s">
        <v>45</v>
      </c>
      <c r="K356" s="212">
        <v>1</v>
      </c>
      <c r="L356" s="212"/>
      <c r="M356" s="212">
        <v>1</v>
      </c>
      <c r="N356" s="213" t="s">
        <v>1354</v>
      </c>
      <c r="O356" s="214"/>
      <c r="P356" s="213" t="s">
        <v>10011</v>
      </c>
      <c r="Q356" s="215"/>
      <c r="R356" s="215"/>
      <c r="S356"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356" s="220" t="s">
        <v>10012</v>
      </c>
      <c r="U356" s="215">
        <v>13817393111</v>
      </c>
      <c r="V356" s="213" t="s">
        <v>3809</v>
      </c>
      <c r="W356" s="225"/>
      <c r="X356" s="226"/>
      <c r="Y356" s="226"/>
      <c r="Z356" s="244"/>
      <c r="AA356" s="214"/>
      <c r="AB356" s="214"/>
      <c r="AC356" s="214"/>
      <c r="AD356" s="220"/>
      <c r="AE356" s="226"/>
      <c r="AF356" s="214" t="s">
        <v>9997</v>
      </c>
      <c r="AG356" s="349">
        <v>1</v>
      </c>
    </row>
    <row r="357" spans="1:33" s="219" customFormat="1" x14ac:dyDescent="0.3">
      <c r="A357" s="212" t="s">
        <v>1177</v>
      </c>
      <c r="B357" s="277">
        <v>41493</v>
      </c>
      <c r="C357" s="217" t="e">
        <f>[1]!表1_66[[#This Row],[公司]]&amp;[1]!表1_66[[#This Row],[姓名]]</f>
        <v>#REF!</v>
      </c>
      <c r="D357" s="220" t="s">
        <v>10013</v>
      </c>
      <c r="E357" s="220" t="s">
        <v>3921</v>
      </c>
      <c r="F357" s="214" t="s">
        <v>54</v>
      </c>
      <c r="G357" s="236" t="e">
        <f>HYPERLINK("\同业照片\"&amp;[1]!表1_66[[#This Row],[公司]]&amp;IF([1]!表1_66[[#This Row],[公司]]="","","，"&amp;[1]!表1_66[[#This Row],[姓名]]&amp;".jpg"),"照片")</f>
        <v>#REF!</v>
      </c>
      <c r="H357" s="232" t="s">
        <v>87</v>
      </c>
      <c r="I357" s="214" t="s">
        <v>36</v>
      </c>
      <c r="J357" s="214" t="s">
        <v>45</v>
      </c>
      <c r="K357" s="212">
        <v>1</v>
      </c>
      <c r="L357" s="212">
        <v>1</v>
      </c>
      <c r="M357" s="212">
        <v>1</v>
      </c>
      <c r="N357" s="213" t="s">
        <v>1310</v>
      </c>
      <c r="O357" s="214"/>
      <c r="P357" s="213" t="s">
        <v>2537</v>
      </c>
      <c r="Q357" s="215"/>
      <c r="R357" s="215" t="s">
        <v>392</v>
      </c>
      <c r="S357"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357" s="220" t="s">
        <v>10014</v>
      </c>
      <c r="U357" s="215">
        <v>13761082581</v>
      </c>
      <c r="V357" s="213" t="s">
        <v>10015</v>
      </c>
      <c r="W357" s="225" t="s">
        <v>9309</v>
      </c>
      <c r="X357" s="226"/>
      <c r="Y357" s="226"/>
      <c r="Z357" s="244" t="s">
        <v>392</v>
      </c>
      <c r="AA357" s="214"/>
      <c r="AB357" s="214"/>
      <c r="AC357" s="214"/>
      <c r="AD357" s="220"/>
      <c r="AE357" s="226"/>
      <c r="AF357" s="214" t="s">
        <v>2185</v>
      </c>
      <c r="AG357" s="349">
        <v>1</v>
      </c>
    </row>
    <row r="358" spans="1:33" s="219" customFormat="1" x14ac:dyDescent="0.3">
      <c r="A358" s="219" t="s">
        <v>1177</v>
      </c>
      <c r="B358" s="277">
        <v>41494</v>
      </c>
      <c r="C358" s="217" t="e">
        <f>[1]!表1_66[[#This Row],[公司]]&amp;[1]!表1_66[[#This Row],[姓名]]</f>
        <v>#REF!</v>
      </c>
      <c r="D358" s="227" t="s">
        <v>3845</v>
      </c>
      <c r="E358" s="227" t="s">
        <v>10016</v>
      </c>
      <c r="F358" s="216" t="s">
        <v>54</v>
      </c>
      <c r="G358" s="209" t="e">
        <f>HYPERLINK("\同业照片\"&amp;[1]!表1_66[[#This Row],[公司]]&amp;IF([1]!表1_66[[#This Row],[公司]]="","","，"&amp;[1]!表1_66[[#This Row],[姓名]]&amp;".jpg"),"照片")</f>
        <v>#REF!</v>
      </c>
      <c r="H358" s="234" t="s">
        <v>3813</v>
      </c>
      <c r="I358" s="216" t="s">
        <v>9</v>
      </c>
      <c r="J358" s="216" t="s">
        <v>45</v>
      </c>
      <c r="K358" s="219">
        <v>1</v>
      </c>
      <c r="L358" s="219">
        <v>1</v>
      </c>
      <c r="M358" s="219">
        <v>1</v>
      </c>
      <c r="N358" s="217" t="s">
        <v>3814</v>
      </c>
      <c r="O358" s="216"/>
      <c r="P358" s="217" t="s">
        <v>1171</v>
      </c>
      <c r="Q358" s="218"/>
      <c r="R358" s="218"/>
      <c r="S358" s="26">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358" s="227" t="s">
        <v>10017</v>
      </c>
      <c r="U358" s="218">
        <v>18621080997</v>
      </c>
      <c r="V358" s="217" t="s">
        <v>3815</v>
      </c>
      <c r="W358" s="225"/>
      <c r="X358" s="228"/>
      <c r="Y358" s="228"/>
      <c r="Z358" s="248"/>
      <c r="AA358" s="216"/>
      <c r="AB358" s="216"/>
      <c r="AC358" s="216"/>
      <c r="AD358" s="227" t="s">
        <v>10018</v>
      </c>
      <c r="AE358" s="228"/>
      <c r="AF358" s="216" t="s">
        <v>10019</v>
      </c>
      <c r="AG358" s="349">
        <v>1</v>
      </c>
    </row>
    <row r="359" spans="1:33" s="219" customFormat="1" x14ac:dyDescent="0.3">
      <c r="A359" s="212" t="s">
        <v>1177</v>
      </c>
      <c r="B359" s="277">
        <v>41494</v>
      </c>
      <c r="C359" s="217" t="e">
        <f>[1]!表1_66[[#This Row],[公司]]&amp;[1]!表1_66[[#This Row],[姓名]]</f>
        <v>#REF!</v>
      </c>
      <c r="D359" s="220" t="s">
        <v>10020</v>
      </c>
      <c r="E359" s="220" t="s">
        <v>10020</v>
      </c>
      <c r="F359" s="214" t="s">
        <v>2249</v>
      </c>
      <c r="G359" s="236" t="e">
        <f>HYPERLINK("\同业照片\"&amp;[1]!表1_66[[#This Row],[公司]]&amp;IF([1]!表1_66[[#This Row],[公司]]="","","，"&amp;[1]!表1_66[[#This Row],[姓名]]&amp;".jpg"),"照片")</f>
        <v>#REF!</v>
      </c>
      <c r="H359" s="232" t="s">
        <v>946</v>
      </c>
      <c r="I359" s="214" t="s">
        <v>2</v>
      </c>
      <c r="J359" s="214" t="s">
        <v>1</v>
      </c>
      <c r="K359" s="212">
        <v>1</v>
      </c>
      <c r="L359" s="212">
        <v>1</v>
      </c>
      <c r="M359" s="212">
        <v>1</v>
      </c>
      <c r="N359" s="213" t="s">
        <v>958</v>
      </c>
      <c r="O359" s="214"/>
      <c r="P359" s="213" t="s">
        <v>2254</v>
      </c>
      <c r="Q359" s="215"/>
      <c r="R359" s="215"/>
      <c r="S35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359" s="220" t="s">
        <v>10021</v>
      </c>
      <c r="U359" s="215">
        <v>13817176139</v>
      </c>
      <c r="V359" s="213" t="s">
        <v>10022</v>
      </c>
      <c r="W359" s="225"/>
      <c r="X359" s="226"/>
      <c r="Y359" s="226"/>
      <c r="Z359" s="244"/>
      <c r="AA359" s="214"/>
      <c r="AB359" s="214"/>
      <c r="AC359" s="214"/>
      <c r="AD359" s="220"/>
      <c r="AE359" s="226"/>
      <c r="AF359" s="214" t="s">
        <v>1926</v>
      </c>
      <c r="AG359" s="349">
        <v>1</v>
      </c>
    </row>
    <row r="360" spans="1:33" s="219" customFormat="1" x14ac:dyDescent="0.3">
      <c r="A360" s="212" t="s">
        <v>1177</v>
      </c>
      <c r="B360" s="277">
        <v>41494</v>
      </c>
      <c r="C360" s="217" t="e">
        <f>[1]!表1_66[[#This Row],[公司]]&amp;[1]!表1_66[[#This Row],[姓名]]</f>
        <v>#REF!</v>
      </c>
      <c r="D360" s="220" t="s">
        <v>10023</v>
      </c>
      <c r="E360" s="220" t="s">
        <v>10024</v>
      </c>
      <c r="F360" s="214" t="s">
        <v>54</v>
      </c>
      <c r="G360" s="236" t="e">
        <f>HYPERLINK("\同业照片\"&amp;[1]!表1_66[[#This Row],[公司]]&amp;IF([1]!表1_66[[#This Row],[公司]]="","","，"&amp;[1]!表1_66[[#This Row],[姓名]]&amp;".jpg"),"照片")</f>
        <v>#REF!</v>
      </c>
      <c r="H360" s="232" t="s">
        <v>3813</v>
      </c>
      <c r="I360" s="214" t="s">
        <v>9</v>
      </c>
      <c r="J360" s="214" t="s">
        <v>45</v>
      </c>
      <c r="K360" s="212">
        <v>1</v>
      </c>
      <c r="L360" s="212">
        <v>1</v>
      </c>
      <c r="M360" s="212">
        <v>1</v>
      </c>
      <c r="N360" s="213" t="s">
        <v>3814</v>
      </c>
      <c r="O360" s="214"/>
      <c r="P360" s="213" t="s">
        <v>2254</v>
      </c>
      <c r="Q360" s="215"/>
      <c r="R360" s="215"/>
      <c r="S36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360" s="220" t="s">
        <v>10025</v>
      </c>
      <c r="U360" s="215">
        <v>13585803210</v>
      </c>
      <c r="V360" s="213" t="s">
        <v>10026</v>
      </c>
      <c r="W360" s="225"/>
      <c r="X360" s="226" t="s">
        <v>3816</v>
      </c>
      <c r="Y360" s="226"/>
      <c r="Z360" s="244"/>
      <c r="AA360" s="214"/>
      <c r="AB360" s="214"/>
      <c r="AC360" s="214"/>
      <c r="AD360" s="220"/>
      <c r="AE360" s="226"/>
      <c r="AF360" s="214" t="s">
        <v>10019</v>
      </c>
      <c r="AG360" s="349">
        <v>1</v>
      </c>
    </row>
    <row r="361" spans="1:33" s="219" customFormat="1" x14ac:dyDescent="0.3">
      <c r="A361" s="212" t="s">
        <v>891</v>
      </c>
      <c r="B361" s="277">
        <v>41494</v>
      </c>
      <c r="C361" s="217" t="e">
        <f>[1]!表1_66[[#This Row],[公司]]&amp;[1]!表1_66[[#This Row],[姓名]]</f>
        <v>#REF!</v>
      </c>
      <c r="D361" s="220" t="s">
        <v>3819</v>
      </c>
      <c r="E361" s="220" t="s">
        <v>10027</v>
      </c>
      <c r="F361" s="214"/>
      <c r="G361" s="236" t="e">
        <f>HYPERLINK("\同业照片\"&amp;[1]!表1_66[[#This Row],[公司]]&amp;IF([1]!表1_66[[#This Row],[公司]]="","","，"&amp;[1]!表1_66[[#This Row],[姓名]]&amp;".jpg"),"照片")</f>
        <v>#REF!</v>
      </c>
      <c r="H361" s="232" t="s">
        <v>35</v>
      </c>
      <c r="I361" s="214" t="s">
        <v>2</v>
      </c>
      <c r="J361" s="214" t="s">
        <v>1</v>
      </c>
      <c r="K361" s="212">
        <v>1</v>
      </c>
      <c r="L361" s="212">
        <v>1</v>
      </c>
      <c r="M361" s="212">
        <v>1</v>
      </c>
      <c r="N361" s="213" t="s">
        <v>958</v>
      </c>
      <c r="O361" s="214"/>
      <c r="P361" s="213" t="s">
        <v>123</v>
      </c>
      <c r="Q361" s="215"/>
      <c r="R361" s="215"/>
      <c r="S36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361" s="220" t="s">
        <v>7294</v>
      </c>
      <c r="U361" s="215">
        <v>15013151509</v>
      </c>
      <c r="V361" s="213" t="s">
        <v>7295</v>
      </c>
      <c r="W361" s="225"/>
      <c r="X361" s="226"/>
      <c r="Y361" s="226"/>
      <c r="Z361" s="244"/>
      <c r="AA361" s="214"/>
      <c r="AB361" s="214"/>
      <c r="AC361" s="214"/>
      <c r="AD361" s="220"/>
      <c r="AE361" s="226"/>
      <c r="AF361" s="214"/>
      <c r="AG361" s="349">
        <v>1</v>
      </c>
    </row>
    <row r="362" spans="1:33" s="219" customFormat="1" x14ac:dyDescent="0.3">
      <c r="A362" s="212" t="s">
        <v>1177</v>
      </c>
      <c r="B362" s="277">
        <v>41494</v>
      </c>
      <c r="C362" s="217" t="e">
        <f>[1]!表1_66[[#This Row],[公司]]&amp;[1]!表1_66[[#This Row],[姓名]]</f>
        <v>#REF!</v>
      </c>
      <c r="D362" s="220" t="s">
        <v>7296</v>
      </c>
      <c r="E362" s="220" t="s">
        <v>2325</v>
      </c>
      <c r="F362" s="214" t="s">
        <v>54</v>
      </c>
      <c r="G362" s="236" t="e">
        <f>HYPERLINK("\同业照片\"&amp;[1]!表1_66[[#This Row],[公司]]&amp;IF([1]!表1_66[[#This Row],[公司]]="","","，"&amp;[1]!表1_66[[#This Row],[姓名]]&amp;".jpg"),"照片")</f>
        <v>#REF!</v>
      </c>
      <c r="H362" s="232" t="s">
        <v>2933</v>
      </c>
      <c r="I362" s="214" t="s">
        <v>12</v>
      </c>
      <c r="J362" s="214" t="s">
        <v>1</v>
      </c>
      <c r="K362" s="212">
        <v>1</v>
      </c>
      <c r="L362" s="212">
        <v>1</v>
      </c>
      <c r="M362" s="212">
        <v>1</v>
      </c>
      <c r="N362" s="213" t="s">
        <v>958</v>
      </c>
      <c r="O362" s="214"/>
      <c r="P362" s="213" t="s">
        <v>3817</v>
      </c>
      <c r="Q362" s="215"/>
      <c r="R362" s="215" t="s">
        <v>392</v>
      </c>
      <c r="S36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362" s="220" t="s">
        <v>7297</v>
      </c>
      <c r="U362" s="215">
        <v>13761267583</v>
      </c>
      <c r="V362" s="213" t="s">
        <v>3818</v>
      </c>
      <c r="W362" s="225"/>
      <c r="X362" s="226"/>
      <c r="Y362" s="226"/>
      <c r="Z362" s="244" t="s">
        <v>392</v>
      </c>
      <c r="AA362" s="214"/>
      <c r="AB362" s="214"/>
      <c r="AC362" s="214"/>
      <c r="AD362" s="220"/>
      <c r="AE362" s="226"/>
      <c r="AF362" s="214" t="s">
        <v>2967</v>
      </c>
      <c r="AG362" s="349">
        <v>1</v>
      </c>
    </row>
    <row r="363" spans="1:33" s="219" customFormat="1" x14ac:dyDescent="0.3">
      <c r="A363" s="212" t="s">
        <v>1177</v>
      </c>
      <c r="B363" s="277">
        <v>41494</v>
      </c>
      <c r="C363" s="217" t="e">
        <f>[1]!表1_66[[#This Row],[公司]]&amp;[1]!表1_66[[#This Row],[姓名]]</f>
        <v>#REF!</v>
      </c>
      <c r="D363" s="220" t="s">
        <v>2487</v>
      </c>
      <c r="E363" s="220" t="s">
        <v>2487</v>
      </c>
      <c r="F363" s="214" t="s">
        <v>54</v>
      </c>
      <c r="G363" s="236" t="e">
        <f>HYPERLINK("\同业照片\"&amp;[1]!表1_66[[#This Row],[公司]]&amp;IF([1]!表1_66[[#This Row],[公司]]="","","，"&amp;[1]!表1_66[[#This Row],[姓名]]&amp;".jpg"),"照片")</f>
        <v>#REF!</v>
      </c>
      <c r="H363" s="232" t="s">
        <v>3813</v>
      </c>
      <c r="I363" s="214" t="s">
        <v>9</v>
      </c>
      <c r="J363" s="214" t="s">
        <v>45</v>
      </c>
      <c r="K363" s="212">
        <v>1</v>
      </c>
      <c r="L363" s="212">
        <v>1</v>
      </c>
      <c r="M363" s="212">
        <v>1</v>
      </c>
      <c r="N363" s="213" t="s">
        <v>7298</v>
      </c>
      <c r="O363" s="214"/>
      <c r="P363" s="213" t="s">
        <v>2254</v>
      </c>
      <c r="Q363" s="215"/>
      <c r="R363" s="215"/>
      <c r="S363"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363" s="220" t="s">
        <v>7299</v>
      </c>
      <c r="U363" s="215">
        <v>13761268645</v>
      </c>
      <c r="V363" s="213" t="s">
        <v>7300</v>
      </c>
      <c r="W363" s="225"/>
      <c r="X363" s="226"/>
      <c r="Y363" s="226"/>
      <c r="Z363" s="244"/>
      <c r="AA363" s="214"/>
      <c r="AB363" s="214"/>
      <c r="AC363" s="214"/>
      <c r="AD363" s="220"/>
      <c r="AE363" s="226"/>
      <c r="AF363" s="214" t="s">
        <v>10019</v>
      </c>
      <c r="AG363" s="349">
        <v>1</v>
      </c>
    </row>
    <row r="364" spans="1:33" s="219" customFormat="1" x14ac:dyDescent="0.3">
      <c r="A364" s="212" t="s">
        <v>1177</v>
      </c>
      <c r="B364" s="277">
        <v>41494</v>
      </c>
      <c r="C364" s="217" t="e">
        <f>[1]!表1_66[[#This Row],[公司]]&amp;[1]!表1_66[[#This Row],[姓名]]</f>
        <v>#REF!</v>
      </c>
      <c r="D364" s="220" t="s">
        <v>7301</v>
      </c>
      <c r="E364" s="220" t="s">
        <v>7302</v>
      </c>
      <c r="F364" s="214" t="s">
        <v>2249</v>
      </c>
      <c r="G364" s="236" t="e">
        <f>HYPERLINK("\同业照片\"&amp;[1]!表1_66[[#This Row],[公司]]&amp;IF([1]!表1_66[[#This Row],[公司]]="","","，"&amp;[1]!表1_66[[#This Row],[姓名]]&amp;".jpg"),"照片")</f>
        <v>#REF!</v>
      </c>
      <c r="H364" s="232" t="s">
        <v>946</v>
      </c>
      <c r="I364" s="214" t="s">
        <v>2</v>
      </c>
      <c r="J364" s="214" t="s">
        <v>1</v>
      </c>
      <c r="K364" s="212">
        <v>1</v>
      </c>
      <c r="L364" s="212">
        <v>1</v>
      </c>
      <c r="M364" s="212">
        <v>1</v>
      </c>
      <c r="N364" s="213" t="s">
        <v>958</v>
      </c>
      <c r="O364" s="214"/>
      <c r="P364" s="213" t="s">
        <v>2254</v>
      </c>
      <c r="Q364" s="215"/>
      <c r="R364" s="215"/>
      <c r="S36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364" s="220" t="s">
        <v>7303</v>
      </c>
      <c r="U364" s="215">
        <v>18611724763</v>
      </c>
      <c r="V364" s="213" t="s">
        <v>7304</v>
      </c>
      <c r="W364" s="225"/>
      <c r="X364" s="226"/>
      <c r="Y364" s="226"/>
      <c r="Z364" s="244"/>
      <c r="AA364" s="214"/>
      <c r="AB364" s="214"/>
      <c r="AC364" s="214"/>
      <c r="AD364" s="220"/>
      <c r="AE364" s="226"/>
      <c r="AF364" s="214" t="s">
        <v>1926</v>
      </c>
      <c r="AG364" s="349">
        <v>1</v>
      </c>
    </row>
    <row r="365" spans="1:33" s="219" customFormat="1" x14ac:dyDescent="0.3">
      <c r="A365" s="212" t="s">
        <v>1177</v>
      </c>
      <c r="B365" s="277">
        <v>41494</v>
      </c>
      <c r="C365" s="217" t="e">
        <f>[1]!表1_66[[#This Row],[公司]]&amp;[1]!表1_66[[#This Row],[姓名]]</f>
        <v>#REF!</v>
      </c>
      <c r="D365" s="220" t="s">
        <v>7305</v>
      </c>
      <c r="E365" s="220" t="s">
        <v>7305</v>
      </c>
      <c r="F365" s="214" t="s">
        <v>54</v>
      </c>
      <c r="G365" s="236" t="e">
        <f>HYPERLINK("\同业照片\"&amp;[1]!表1_66[[#This Row],[公司]]&amp;IF([1]!表1_66[[#This Row],[公司]]="","","，"&amp;[1]!表1_66[[#This Row],[姓名]]&amp;".jpg"),"照片")</f>
        <v>#REF!</v>
      </c>
      <c r="H365" s="232" t="s">
        <v>3813</v>
      </c>
      <c r="I365" s="214" t="s">
        <v>9</v>
      </c>
      <c r="J365" s="214" t="s">
        <v>45</v>
      </c>
      <c r="K365" s="212">
        <v>1</v>
      </c>
      <c r="L365" s="212">
        <v>1</v>
      </c>
      <c r="M365" s="212">
        <v>1</v>
      </c>
      <c r="N365" s="213" t="s">
        <v>3814</v>
      </c>
      <c r="O365" s="214"/>
      <c r="P365" s="213" t="s">
        <v>2254</v>
      </c>
      <c r="Q365" s="215"/>
      <c r="R365" s="215"/>
      <c r="S365"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365" s="220" t="s">
        <v>7306</v>
      </c>
      <c r="U365" s="215">
        <v>13918400654</v>
      </c>
      <c r="V365" s="213" t="s">
        <v>7307</v>
      </c>
      <c r="W365" s="225"/>
      <c r="X365" s="226"/>
      <c r="Y365" s="226"/>
      <c r="Z365" s="244"/>
      <c r="AA365" s="214"/>
      <c r="AB365" s="214"/>
      <c r="AC365" s="214"/>
      <c r="AD365" s="220"/>
      <c r="AE365" s="226"/>
      <c r="AF365" s="214" t="s">
        <v>10019</v>
      </c>
      <c r="AG365" s="349">
        <v>1</v>
      </c>
    </row>
    <row r="366" spans="1:33" s="219" customFormat="1" x14ac:dyDescent="0.3">
      <c r="A366" s="212" t="s">
        <v>1177</v>
      </c>
      <c r="B366" s="277">
        <v>41494</v>
      </c>
      <c r="C366" s="217" t="e">
        <f>[1]!表1_66[[#This Row],[公司]]&amp;[1]!表1_66[[#This Row],[姓名]]</f>
        <v>#REF!</v>
      </c>
      <c r="D366" s="220" t="s">
        <v>7308</v>
      </c>
      <c r="E366" s="220" t="s">
        <v>2282</v>
      </c>
      <c r="F366" s="214" t="s">
        <v>54</v>
      </c>
      <c r="G366" s="236" t="e">
        <f>HYPERLINK("\同业照片\"&amp;[1]!表1_66[[#This Row],[公司]]&amp;IF([1]!表1_66[[#This Row],[公司]]="","","，"&amp;[1]!表1_66[[#This Row],[姓名]]&amp;".jpg"),"照片")</f>
        <v>#REF!</v>
      </c>
      <c r="H366" s="232" t="s">
        <v>2933</v>
      </c>
      <c r="I366" s="214" t="s">
        <v>12</v>
      </c>
      <c r="J366" s="214" t="s">
        <v>1</v>
      </c>
      <c r="K366" s="212">
        <v>1</v>
      </c>
      <c r="L366" s="212">
        <v>1</v>
      </c>
      <c r="M366" s="212">
        <v>1</v>
      </c>
      <c r="N366" s="213" t="s">
        <v>958</v>
      </c>
      <c r="O366" s="214"/>
      <c r="P366" s="213" t="s">
        <v>2477</v>
      </c>
      <c r="Q366" s="215"/>
      <c r="R366" s="215" t="s">
        <v>392</v>
      </c>
      <c r="S366"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366" s="220" t="s">
        <v>7309</v>
      </c>
      <c r="U366" s="215">
        <v>18621523937</v>
      </c>
      <c r="V366" s="213" t="s">
        <v>7310</v>
      </c>
      <c r="W366" s="225"/>
      <c r="X366" s="226"/>
      <c r="Y366" s="226"/>
      <c r="Z366" s="244" t="s">
        <v>392</v>
      </c>
      <c r="AA366" s="214"/>
      <c r="AB366" s="214"/>
      <c r="AC366" s="214"/>
      <c r="AD366" s="220"/>
      <c r="AE366" s="226"/>
      <c r="AF366" s="214" t="s">
        <v>2967</v>
      </c>
      <c r="AG366" s="349">
        <v>1</v>
      </c>
    </row>
    <row r="367" spans="1:33" s="219" customFormat="1" x14ac:dyDescent="0.3">
      <c r="A367" s="212" t="s">
        <v>612</v>
      </c>
      <c r="B367" s="277">
        <v>41495</v>
      </c>
      <c r="C367" s="217" t="e">
        <f>[1]!表1_66[[#This Row],[公司]]&amp;[1]!表1_66[[#This Row],[姓名]]</f>
        <v>#REF!</v>
      </c>
      <c r="D367" s="220" t="s">
        <v>1194</v>
      </c>
      <c r="E367" s="220" t="s">
        <v>2282</v>
      </c>
      <c r="F367" s="214" t="s">
        <v>54</v>
      </c>
      <c r="G367" s="236" t="e">
        <f>HYPERLINK("\同业照片\"&amp;[1]!表1_66[[#This Row],[公司]]&amp;IF([1]!表1_66[[#This Row],[公司]]="","","，"&amp;[1]!表1_66[[#This Row],[姓名]]&amp;".jpg"),"照片")</f>
        <v>#REF!</v>
      </c>
      <c r="H367" s="232"/>
      <c r="I367" s="214"/>
      <c r="J367" s="214" t="s">
        <v>56</v>
      </c>
      <c r="K367" s="212">
        <v>1</v>
      </c>
      <c r="L367" s="212">
        <v>1</v>
      </c>
      <c r="M367" s="212">
        <v>1</v>
      </c>
      <c r="N367" s="213"/>
      <c r="O367" s="214"/>
      <c r="P367" s="213"/>
      <c r="Q367" s="215"/>
      <c r="R367" s="215" t="s">
        <v>392</v>
      </c>
      <c r="S367"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367" s="220"/>
      <c r="U367" s="215">
        <v>13701250432</v>
      </c>
      <c r="V367" s="213"/>
      <c r="W367" s="225" t="s">
        <v>351</v>
      </c>
      <c r="X367" s="226" t="s">
        <v>1185</v>
      </c>
      <c r="Y367" s="226"/>
      <c r="Z367" s="244" t="s">
        <v>392</v>
      </c>
      <c r="AA367" s="214"/>
      <c r="AB367" s="214"/>
      <c r="AC367" s="214"/>
      <c r="AD367" s="220"/>
      <c r="AE367" s="226" t="s">
        <v>1671</v>
      </c>
      <c r="AF367" s="214"/>
      <c r="AG367" s="349">
        <v>1</v>
      </c>
    </row>
    <row r="368" spans="1:33" s="219" customFormat="1" x14ac:dyDescent="0.3">
      <c r="A368" s="212" t="s">
        <v>612</v>
      </c>
      <c r="B368" s="277">
        <v>41495</v>
      </c>
      <c r="C368" s="217" t="e">
        <f>[1]!表1_66[[#This Row],[公司]]&amp;[1]!表1_66[[#This Row],[姓名]]</f>
        <v>#REF!</v>
      </c>
      <c r="D368" s="220" t="s">
        <v>1196</v>
      </c>
      <c r="E368" s="220" t="s">
        <v>1196</v>
      </c>
      <c r="F368" s="214" t="s">
        <v>54</v>
      </c>
      <c r="G368" s="236" t="e">
        <f>HYPERLINK("\同业照片\"&amp;[1]!表1_66[[#This Row],[公司]]&amp;IF([1]!表1_66[[#This Row],[公司]]="","","，"&amp;[1]!表1_66[[#This Row],[姓名]]&amp;".jpg"),"照片")</f>
        <v>#REF!</v>
      </c>
      <c r="H368" s="232"/>
      <c r="I368" s="214"/>
      <c r="J368" s="214" t="s">
        <v>56</v>
      </c>
      <c r="K368" s="212">
        <v>1</v>
      </c>
      <c r="L368" s="212">
        <v>1</v>
      </c>
      <c r="M368" s="212">
        <v>1</v>
      </c>
      <c r="N368" s="213"/>
      <c r="O368" s="214"/>
      <c r="P368" s="213"/>
      <c r="Q368" s="215"/>
      <c r="R368" s="215" t="s">
        <v>392</v>
      </c>
      <c r="S36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368" s="220"/>
      <c r="U368" s="215">
        <v>13918115970</v>
      </c>
      <c r="V368" s="213"/>
      <c r="W368" s="225" t="s">
        <v>351</v>
      </c>
      <c r="X368" s="226" t="s">
        <v>7311</v>
      </c>
      <c r="Y368" s="226"/>
      <c r="Z368" s="244" t="s">
        <v>392</v>
      </c>
      <c r="AA368" s="214"/>
      <c r="AB368" s="214"/>
      <c r="AC368" s="214"/>
      <c r="AD368" s="220"/>
      <c r="AE368" s="226" t="s">
        <v>1201</v>
      </c>
      <c r="AF368" s="214"/>
      <c r="AG368" s="349">
        <v>1</v>
      </c>
    </row>
    <row r="369" spans="1:33" s="219" customFormat="1" x14ac:dyDescent="0.3">
      <c r="A369" s="212" t="s">
        <v>1177</v>
      </c>
      <c r="B369" s="277">
        <v>41499</v>
      </c>
      <c r="C369" s="217" t="e">
        <f>[1]!表1_66[[#This Row],[公司]]&amp;[1]!表1_66[[#This Row],[姓名]]</f>
        <v>#REF!</v>
      </c>
      <c r="D369" s="220" t="s">
        <v>7312</v>
      </c>
      <c r="E369" s="220" t="s">
        <v>3544</v>
      </c>
      <c r="F369" s="214" t="s">
        <v>2249</v>
      </c>
      <c r="G369" s="236" t="e">
        <f>HYPERLINK("\同业照片\"&amp;[1]!表1_66[[#This Row],[公司]]&amp;IF([1]!表1_66[[#This Row],[公司]]="","","，"&amp;[1]!表1_66[[#This Row],[姓名]]&amp;".jpg"),"照片")</f>
        <v>#REF!</v>
      </c>
      <c r="H369" s="232" t="s">
        <v>3830</v>
      </c>
      <c r="I369" s="214" t="s">
        <v>9</v>
      </c>
      <c r="J369" s="214" t="s">
        <v>1</v>
      </c>
      <c r="K369" s="212">
        <v>1</v>
      </c>
      <c r="L369" s="212"/>
      <c r="M369" s="212">
        <v>1</v>
      </c>
      <c r="N369" s="213"/>
      <c r="O369" s="214"/>
      <c r="P369" s="213"/>
      <c r="Q369" s="215"/>
      <c r="R369" s="215" t="s">
        <v>392</v>
      </c>
      <c r="S36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369" s="220" t="s">
        <v>7313</v>
      </c>
      <c r="U369" s="215">
        <v>13917078598</v>
      </c>
      <c r="V369" s="213" t="s">
        <v>3831</v>
      </c>
      <c r="W369" s="225" t="s">
        <v>351</v>
      </c>
      <c r="X369" s="226"/>
      <c r="Y369" s="226"/>
      <c r="Z369" s="244" t="s">
        <v>392</v>
      </c>
      <c r="AA369" s="214"/>
      <c r="AB369" s="214"/>
      <c r="AC369" s="214" t="s">
        <v>392</v>
      </c>
      <c r="AD369" s="220"/>
      <c r="AE369" s="226"/>
      <c r="AF369" s="214"/>
      <c r="AG369" s="349">
        <v>1</v>
      </c>
    </row>
    <row r="370" spans="1:33" s="219" customFormat="1" x14ac:dyDescent="0.3">
      <c r="A370" s="212" t="s">
        <v>857</v>
      </c>
      <c r="B370" s="277">
        <v>41499</v>
      </c>
      <c r="C370" s="217" t="e">
        <f>[1]!表1_66[[#This Row],[公司]]&amp;[1]!表1_66[[#This Row],[姓名]]</f>
        <v>#REF!</v>
      </c>
      <c r="D370" s="220" t="s">
        <v>7314</v>
      </c>
      <c r="E370" s="220" t="s">
        <v>3849</v>
      </c>
      <c r="F370" s="214" t="s">
        <v>2249</v>
      </c>
      <c r="G370" s="236" t="e">
        <f>HYPERLINK("\同业照片\"&amp;[1]!表1_66[[#This Row],[公司]]&amp;IF([1]!表1_66[[#This Row],[公司]]="","","，"&amp;[1]!表1_66[[#This Row],[姓名]]&amp;".jpg"),"照片")</f>
        <v>#REF!</v>
      </c>
      <c r="H370" s="232" t="s">
        <v>3634</v>
      </c>
      <c r="I370" s="214" t="s">
        <v>339</v>
      </c>
      <c r="J370" s="214" t="s">
        <v>11</v>
      </c>
      <c r="K370" s="212">
        <v>1</v>
      </c>
      <c r="L370" s="212">
        <v>1</v>
      </c>
      <c r="M370" s="212">
        <v>1</v>
      </c>
      <c r="N370" s="213" t="s">
        <v>3617</v>
      </c>
      <c r="O370" s="214"/>
      <c r="P370" s="213" t="s">
        <v>2254</v>
      </c>
      <c r="Q370" s="215"/>
      <c r="R370" s="215"/>
      <c r="S37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370" s="220" t="s">
        <v>7315</v>
      </c>
      <c r="U370" s="215">
        <v>13581799694</v>
      </c>
      <c r="V370" s="213" t="s">
        <v>7316</v>
      </c>
      <c r="W370" s="225"/>
      <c r="X370" s="226" t="s">
        <v>3850</v>
      </c>
      <c r="Y370" s="226"/>
      <c r="Z370" s="244"/>
      <c r="AA370" s="214"/>
      <c r="AB370" s="214"/>
      <c r="AC370" s="214"/>
      <c r="AD370" s="220"/>
      <c r="AE370" s="226"/>
      <c r="AF370" s="214" t="s">
        <v>9682</v>
      </c>
      <c r="AG370" s="349">
        <v>1</v>
      </c>
    </row>
    <row r="371" spans="1:33" s="219" customFormat="1" x14ac:dyDescent="0.3">
      <c r="A371" s="212" t="s">
        <v>612</v>
      </c>
      <c r="B371" s="277">
        <v>41499</v>
      </c>
      <c r="C371" s="217" t="e">
        <f>[1]!表1_66[[#This Row],[公司]]&amp;[1]!表1_66[[#This Row],[姓名]]</f>
        <v>#REF!</v>
      </c>
      <c r="D371" s="220" t="s">
        <v>3860</v>
      </c>
      <c r="E371" s="220" t="s">
        <v>3859</v>
      </c>
      <c r="F371" s="214" t="s">
        <v>2276</v>
      </c>
      <c r="G371" s="236" t="e">
        <f>HYPERLINK("\同业照片\"&amp;[1]!表1_66[[#This Row],[公司]]&amp;IF([1]!表1_66[[#This Row],[公司]]="","","，"&amp;[1]!表1_66[[#This Row],[姓名]]&amp;".jpg"),"照片")</f>
        <v>#REF!</v>
      </c>
      <c r="H371" s="232" t="s">
        <v>905</v>
      </c>
      <c r="I371" s="214" t="s">
        <v>711</v>
      </c>
      <c r="J371" s="214" t="s">
        <v>1</v>
      </c>
      <c r="K371" s="212">
        <v>1</v>
      </c>
      <c r="L371" s="212"/>
      <c r="M371" s="212">
        <v>1</v>
      </c>
      <c r="N371" s="213" t="s">
        <v>1252</v>
      </c>
      <c r="O371" s="214"/>
      <c r="P371" s="213"/>
      <c r="Q371" s="215"/>
      <c r="R371" s="215"/>
      <c r="S37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371" s="220"/>
      <c r="U371" s="215">
        <v>15502126553</v>
      </c>
      <c r="V371" s="213" t="s">
        <v>7317</v>
      </c>
      <c r="W371" s="225"/>
      <c r="X371" s="226"/>
      <c r="Y371" s="226"/>
      <c r="Z371" s="244"/>
      <c r="AA371" s="214"/>
      <c r="AB371" s="214"/>
      <c r="AC371" s="214"/>
      <c r="AD371" s="220"/>
      <c r="AE371" s="226"/>
      <c r="AF371" s="214" t="s">
        <v>2232</v>
      </c>
      <c r="AG371" s="349">
        <v>1</v>
      </c>
    </row>
    <row r="372" spans="1:33" s="219" customFormat="1" x14ac:dyDescent="0.3">
      <c r="A372" s="212" t="s">
        <v>857</v>
      </c>
      <c r="B372" s="277">
        <v>41499</v>
      </c>
      <c r="C372" s="217" t="e">
        <f>[1]!表1_66[[#This Row],[公司]]&amp;[1]!表1_66[[#This Row],[姓名]]</f>
        <v>#REF!</v>
      </c>
      <c r="D372" s="220" t="s">
        <v>3868</v>
      </c>
      <c r="E372" s="220" t="s">
        <v>3869</v>
      </c>
      <c r="F372" s="214" t="s">
        <v>2276</v>
      </c>
      <c r="G372" s="236" t="e">
        <f>HYPERLINK("\同业照片\"&amp;[1]!表1_66[[#This Row],[公司]]&amp;IF([1]!表1_66[[#This Row],[公司]]="","","，"&amp;[1]!表1_66[[#This Row],[姓名]]&amp;".jpg"),"照片")</f>
        <v>#REF!</v>
      </c>
      <c r="H372" s="232" t="s">
        <v>924</v>
      </c>
      <c r="I372" s="214" t="s">
        <v>711</v>
      </c>
      <c r="J372" s="214" t="s">
        <v>56</v>
      </c>
      <c r="K372" s="212">
        <v>1</v>
      </c>
      <c r="L372" s="212">
        <v>1</v>
      </c>
      <c r="M372" s="212">
        <v>1</v>
      </c>
      <c r="N372" s="213" t="s">
        <v>3867</v>
      </c>
      <c r="O372" s="214"/>
      <c r="P372" s="213" t="s">
        <v>2254</v>
      </c>
      <c r="Q372" s="215"/>
      <c r="R372" s="215"/>
      <c r="S37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372" s="220" t="s">
        <v>7318</v>
      </c>
      <c r="U372" s="215">
        <v>18600593169</v>
      </c>
      <c r="V372" s="213" t="s">
        <v>7319</v>
      </c>
      <c r="W372" s="225"/>
      <c r="X372" s="226"/>
      <c r="Y372" s="226"/>
      <c r="Z372" s="244"/>
      <c r="AA372" s="214"/>
      <c r="AB372" s="214"/>
      <c r="AC372" s="214"/>
      <c r="AD372" s="220"/>
      <c r="AE372" s="226"/>
      <c r="AF372" s="214" t="s">
        <v>7320</v>
      </c>
      <c r="AG372" s="349">
        <v>1</v>
      </c>
    </row>
    <row r="373" spans="1:33" s="219" customFormat="1" x14ac:dyDescent="0.3">
      <c r="A373" s="212" t="s">
        <v>857</v>
      </c>
      <c r="B373" s="277">
        <v>41499</v>
      </c>
      <c r="C373" s="217" t="e">
        <f>[1]!表1_66[[#This Row],[公司]]&amp;[1]!表1_66[[#This Row],[姓名]]</f>
        <v>#REF!</v>
      </c>
      <c r="D373" s="220" t="s">
        <v>3862</v>
      </c>
      <c r="E373" s="220" t="s">
        <v>3863</v>
      </c>
      <c r="F373" s="214" t="s">
        <v>2276</v>
      </c>
      <c r="G373" s="236" t="e">
        <f>HYPERLINK("\同业照片\"&amp;[1]!表1_66[[#This Row],[公司]]&amp;IF([1]!表1_66[[#This Row],[公司]]="","","，"&amp;[1]!表1_66[[#This Row],[姓名]]&amp;".jpg"),"照片")</f>
        <v>#REF!</v>
      </c>
      <c r="H373" s="232" t="s">
        <v>696</v>
      </c>
      <c r="I373" s="214" t="s">
        <v>36</v>
      </c>
      <c r="J373" s="214" t="s">
        <v>3004</v>
      </c>
      <c r="K373" s="212">
        <v>1</v>
      </c>
      <c r="L373" s="212"/>
      <c r="M373" s="212">
        <v>1</v>
      </c>
      <c r="N373" s="213"/>
      <c r="O373" s="214"/>
      <c r="P373" s="213" t="s">
        <v>3621</v>
      </c>
      <c r="Q373" s="215"/>
      <c r="R373" s="215"/>
      <c r="S373"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373" s="220" t="s">
        <v>3864</v>
      </c>
      <c r="U373" s="215">
        <v>18033068165</v>
      </c>
      <c r="V373" s="213" t="s">
        <v>3865</v>
      </c>
      <c r="W373" s="225"/>
      <c r="X373" s="226"/>
      <c r="Y373" s="226"/>
      <c r="Z373" s="244"/>
      <c r="AA373" s="214"/>
      <c r="AB373" s="214"/>
      <c r="AC373" s="214"/>
      <c r="AD373" s="220"/>
      <c r="AE373" s="226"/>
      <c r="AF373" s="214" t="s">
        <v>2728</v>
      </c>
      <c r="AG373" s="349">
        <v>1</v>
      </c>
    </row>
    <row r="374" spans="1:33" s="219" customFormat="1" x14ac:dyDescent="0.3">
      <c r="A374" s="212" t="s">
        <v>612</v>
      </c>
      <c r="B374" s="277">
        <v>41499</v>
      </c>
      <c r="C374" s="217" t="e">
        <f>[1]!表1_66[[#This Row],[公司]]&amp;[1]!表1_66[[#This Row],[姓名]]</f>
        <v>#REF!</v>
      </c>
      <c r="D374" s="220" t="s">
        <v>1300</v>
      </c>
      <c r="E374" s="220" t="s">
        <v>799</v>
      </c>
      <c r="F374" s="214" t="s">
        <v>54</v>
      </c>
      <c r="G374" s="236" t="e">
        <f>HYPERLINK("\同业照片\"&amp;[1]!表1_66[[#This Row],[公司]]&amp;IF([1]!表1_66[[#This Row],[公司]]="","","，"&amp;[1]!表1_66[[#This Row],[姓名]]&amp;".jpg"),"照片")</f>
        <v>#REF!</v>
      </c>
      <c r="H374" s="232" t="s">
        <v>346</v>
      </c>
      <c r="I374" s="214" t="s">
        <v>711</v>
      </c>
      <c r="J374" s="214" t="s">
        <v>56</v>
      </c>
      <c r="K374" s="212">
        <v>1</v>
      </c>
      <c r="L374" s="212">
        <v>1</v>
      </c>
      <c r="M374" s="212">
        <v>1</v>
      </c>
      <c r="N374" s="213" t="s">
        <v>958</v>
      </c>
      <c r="O374" s="214"/>
      <c r="P374" s="213" t="s">
        <v>2254</v>
      </c>
      <c r="Q374" s="215"/>
      <c r="R374" s="215"/>
      <c r="S37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374" s="220"/>
      <c r="U374" s="215">
        <v>18810572661</v>
      </c>
      <c r="V374" s="213" t="s">
        <v>7321</v>
      </c>
      <c r="W374" s="225"/>
      <c r="X374" s="226"/>
      <c r="Y374" s="226"/>
      <c r="Z374" s="244"/>
      <c r="AA374" s="214"/>
      <c r="AB374" s="214"/>
      <c r="AC374" s="214"/>
      <c r="AD374" s="220"/>
      <c r="AE374" s="226"/>
      <c r="AF374" s="214" t="s">
        <v>10028</v>
      </c>
      <c r="AG374" s="349">
        <v>1</v>
      </c>
    </row>
    <row r="375" spans="1:33" s="219" customFormat="1" x14ac:dyDescent="0.3">
      <c r="A375" s="212" t="s">
        <v>857</v>
      </c>
      <c r="B375" s="277">
        <v>41499</v>
      </c>
      <c r="C375" s="217" t="e">
        <f>[1]!表1_66[[#This Row],[公司]]&amp;[1]!表1_66[[#This Row],[姓名]]</f>
        <v>#REF!</v>
      </c>
      <c r="D375" s="220" t="s">
        <v>3848</v>
      </c>
      <c r="E375" s="220" t="s">
        <v>3848</v>
      </c>
      <c r="F375" s="214"/>
      <c r="G375" s="236" t="e">
        <f>HYPERLINK("\同业照片\"&amp;[1]!表1_66[[#This Row],[公司]]&amp;IF([1]!表1_66[[#This Row],[公司]]="","","，"&amp;[1]!表1_66[[#This Row],[姓名]]&amp;".jpg"),"照片")</f>
        <v>#REF!</v>
      </c>
      <c r="H375" s="232" t="s">
        <v>724</v>
      </c>
      <c r="I375" s="214" t="s">
        <v>36</v>
      </c>
      <c r="J375" s="214" t="s">
        <v>56</v>
      </c>
      <c r="K375" s="212">
        <v>1</v>
      </c>
      <c r="L375" s="212">
        <v>1</v>
      </c>
      <c r="M375" s="212"/>
      <c r="N375" s="213" t="s">
        <v>1357</v>
      </c>
      <c r="O375" s="214"/>
      <c r="P375" s="213" t="s">
        <v>2254</v>
      </c>
      <c r="Q375" s="215"/>
      <c r="R375" s="215"/>
      <c r="S375"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375" s="220"/>
      <c r="U375" s="215"/>
      <c r="V375" s="213" t="s">
        <v>3852</v>
      </c>
      <c r="W375" s="225"/>
      <c r="X375" s="226"/>
      <c r="Y375" s="226"/>
      <c r="Z375" s="244"/>
      <c r="AA375" s="214"/>
      <c r="AB375" s="214"/>
      <c r="AC375" s="214"/>
      <c r="AD375" s="220"/>
      <c r="AE375" s="226"/>
      <c r="AF375" s="214" t="s">
        <v>9509</v>
      </c>
      <c r="AG375" s="349">
        <v>1</v>
      </c>
    </row>
    <row r="376" spans="1:33" s="219" customFormat="1" x14ac:dyDescent="0.3">
      <c r="A376" s="212" t="s">
        <v>1177</v>
      </c>
      <c r="B376" s="277">
        <v>41499</v>
      </c>
      <c r="C376" s="217" t="e">
        <f>[1]!表1_66[[#This Row],[公司]]&amp;[1]!表1_66[[#This Row],[姓名]]</f>
        <v>#REF!</v>
      </c>
      <c r="D376" s="220" t="s">
        <v>3829</v>
      </c>
      <c r="E376" s="220" t="s">
        <v>2468</v>
      </c>
      <c r="F376" s="214" t="s">
        <v>2276</v>
      </c>
      <c r="G376" s="236" t="e">
        <f>HYPERLINK("\同业照片\"&amp;[1]!表1_66[[#This Row],[公司]]&amp;IF([1]!表1_66[[#This Row],[公司]]="","","，"&amp;[1]!表1_66[[#This Row],[姓名]]&amp;".jpg"),"照片")</f>
        <v>#REF!</v>
      </c>
      <c r="H376" s="232" t="s">
        <v>3830</v>
      </c>
      <c r="I376" s="214" t="s">
        <v>9</v>
      </c>
      <c r="J376" s="214" t="s">
        <v>1</v>
      </c>
      <c r="K376" s="212">
        <v>1</v>
      </c>
      <c r="L376" s="212"/>
      <c r="M376" s="212">
        <v>1</v>
      </c>
      <c r="N376" s="213"/>
      <c r="O376" s="214"/>
      <c r="P376" s="213"/>
      <c r="Q376" s="215" t="s">
        <v>3742</v>
      </c>
      <c r="R376" s="215" t="s">
        <v>392</v>
      </c>
      <c r="S376"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376" s="220" t="s">
        <v>7322</v>
      </c>
      <c r="U376" s="215">
        <v>15301778066</v>
      </c>
      <c r="V376" s="213" t="s">
        <v>7323</v>
      </c>
      <c r="W376" s="225" t="s">
        <v>351</v>
      </c>
      <c r="X376" s="226"/>
      <c r="Y376" s="226"/>
      <c r="Z376" s="244" t="s">
        <v>392</v>
      </c>
      <c r="AA376" s="214"/>
      <c r="AB376" s="214"/>
      <c r="AC376" s="214" t="s">
        <v>392</v>
      </c>
      <c r="AD376" s="220"/>
      <c r="AE376" s="226"/>
      <c r="AF376" s="214"/>
      <c r="AG376" s="349">
        <v>1</v>
      </c>
    </row>
    <row r="377" spans="1:33" s="219" customFormat="1" x14ac:dyDescent="0.3">
      <c r="A377" s="212" t="s">
        <v>612</v>
      </c>
      <c r="B377" s="277">
        <v>41499</v>
      </c>
      <c r="C377" s="217" t="e">
        <f>[1]!表1_66[[#This Row],[公司]]&amp;[1]!表1_66[[#This Row],[姓名]]</f>
        <v>#REF!</v>
      </c>
      <c r="D377" s="220" t="s">
        <v>7324</v>
      </c>
      <c r="E377" s="220" t="s">
        <v>3856</v>
      </c>
      <c r="F377" s="214" t="s">
        <v>54</v>
      </c>
      <c r="G377" s="236" t="e">
        <f>HYPERLINK("\同业照片\"&amp;[1]!表1_66[[#This Row],[公司]]&amp;IF([1]!表1_66[[#This Row],[公司]]="","","，"&amp;[1]!表1_66[[#This Row],[姓名]]&amp;".jpg"),"照片")</f>
        <v>#REF!</v>
      </c>
      <c r="H377" s="232" t="s">
        <v>346</v>
      </c>
      <c r="I377" s="214" t="s">
        <v>711</v>
      </c>
      <c r="J377" s="214" t="s">
        <v>56</v>
      </c>
      <c r="K377" s="212">
        <v>1</v>
      </c>
      <c r="L377" s="212">
        <v>1</v>
      </c>
      <c r="M377" s="212">
        <v>1</v>
      </c>
      <c r="N377" s="213" t="s">
        <v>958</v>
      </c>
      <c r="O377" s="214"/>
      <c r="P377" s="213" t="s">
        <v>2254</v>
      </c>
      <c r="Q377" s="215"/>
      <c r="R377" s="215"/>
      <c r="S377"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377" s="220"/>
      <c r="U377" s="215">
        <v>15901086120</v>
      </c>
      <c r="V377" s="213" t="s">
        <v>3857</v>
      </c>
      <c r="W377" s="225"/>
      <c r="X377" s="226"/>
      <c r="Y377" s="226"/>
      <c r="Z377" s="244"/>
      <c r="AA377" s="214"/>
      <c r="AB377" s="214"/>
      <c r="AC377" s="214"/>
      <c r="AD377" s="220"/>
      <c r="AE377" s="226"/>
      <c r="AF377" s="214" t="s">
        <v>10028</v>
      </c>
      <c r="AG377" s="349">
        <v>1</v>
      </c>
    </row>
    <row r="378" spans="1:33" s="219" customFormat="1" x14ac:dyDescent="0.3">
      <c r="A378" s="212" t="s">
        <v>857</v>
      </c>
      <c r="B378" s="277">
        <v>41499</v>
      </c>
      <c r="C378" s="217" t="e">
        <f>[1]!表1_66[[#This Row],[公司]]&amp;[1]!表1_66[[#This Row],[姓名]]</f>
        <v>#REF!</v>
      </c>
      <c r="D378" s="220" t="s">
        <v>4124</v>
      </c>
      <c r="E378" s="220" t="s">
        <v>2470</v>
      </c>
      <c r="F378" s="214" t="s">
        <v>54</v>
      </c>
      <c r="G378" s="236" t="e">
        <f>HYPERLINK("\同业照片\"&amp;[1]!表1_66[[#This Row],[公司]]&amp;IF([1]!表1_66[[#This Row],[公司]]="","","，"&amp;[1]!表1_66[[#This Row],[姓名]]&amp;".jpg"),"照片")</f>
        <v>#REF!</v>
      </c>
      <c r="H378" s="232" t="s">
        <v>924</v>
      </c>
      <c r="I378" s="214" t="s">
        <v>711</v>
      </c>
      <c r="J378" s="214" t="s">
        <v>56</v>
      </c>
      <c r="K378" s="212">
        <v>1</v>
      </c>
      <c r="L378" s="212">
        <v>1</v>
      </c>
      <c r="M378" s="212">
        <v>1</v>
      </c>
      <c r="N378" s="213" t="s">
        <v>3867</v>
      </c>
      <c r="O378" s="214"/>
      <c r="P378" s="213" t="s">
        <v>2537</v>
      </c>
      <c r="Q378" s="215"/>
      <c r="R378" s="215" t="s">
        <v>392</v>
      </c>
      <c r="S37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378" s="220" t="s">
        <v>7325</v>
      </c>
      <c r="U378" s="215">
        <v>18602100884</v>
      </c>
      <c r="V378" s="213" t="s">
        <v>3730</v>
      </c>
      <c r="W378" s="225" t="s">
        <v>351</v>
      </c>
      <c r="X378" s="226"/>
      <c r="Y378" s="226"/>
      <c r="Z378" s="244" t="s">
        <v>392</v>
      </c>
      <c r="AA378" s="214"/>
      <c r="AB378" s="214" t="s">
        <v>7326</v>
      </c>
      <c r="AC378" s="214" t="s">
        <v>392</v>
      </c>
      <c r="AD378" s="220"/>
      <c r="AE378" s="226"/>
      <c r="AF378" s="214" t="s">
        <v>7320</v>
      </c>
      <c r="AG378" s="349">
        <v>1</v>
      </c>
    </row>
    <row r="379" spans="1:33" s="219" customFormat="1" x14ac:dyDescent="0.3">
      <c r="A379" s="212" t="s">
        <v>857</v>
      </c>
      <c r="B379" s="277">
        <v>41499</v>
      </c>
      <c r="C379" s="217" t="e">
        <f>[1]!表1_66[[#This Row],[公司]]&amp;[1]!表1_66[[#This Row],[姓名]]</f>
        <v>#REF!</v>
      </c>
      <c r="D379" s="220" t="s">
        <v>7327</v>
      </c>
      <c r="E379" s="220" t="s">
        <v>7327</v>
      </c>
      <c r="F379" s="214"/>
      <c r="G379" s="236" t="e">
        <f>HYPERLINK("\同业照片\"&amp;[1]!表1_66[[#This Row],[公司]]&amp;IF([1]!表1_66[[#This Row],[公司]]="","","，"&amp;[1]!表1_66[[#This Row],[姓名]]&amp;".jpg"),"照片")</f>
        <v>#REF!</v>
      </c>
      <c r="H379" s="232" t="s">
        <v>724</v>
      </c>
      <c r="I379" s="214" t="s">
        <v>36</v>
      </c>
      <c r="J379" s="214" t="s">
        <v>56</v>
      </c>
      <c r="K379" s="212">
        <v>1</v>
      </c>
      <c r="L379" s="212">
        <v>1</v>
      </c>
      <c r="M379" s="212"/>
      <c r="N379" s="213" t="s">
        <v>1357</v>
      </c>
      <c r="O379" s="214"/>
      <c r="P379" s="213" t="s">
        <v>2254</v>
      </c>
      <c r="Q379" s="215"/>
      <c r="R379" s="215"/>
      <c r="S37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379" s="220" t="s">
        <v>7328</v>
      </c>
      <c r="U379" s="215"/>
      <c r="V379" s="213"/>
      <c r="W379" s="225"/>
      <c r="X379" s="226"/>
      <c r="Y379" s="226"/>
      <c r="Z379" s="244"/>
      <c r="AA379" s="214"/>
      <c r="AB379" s="214"/>
      <c r="AC379" s="214"/>
      <c r="AD379" s="220"/>
      <c r="AE379" s="226"/>
      <c r="AF379" s="214" t="s">
        <v>9509</v>
      </c>
      <c r="AG379" s="349">
        <v>1</v>
      </c>
    </row>
    <row r="380" spans="1:33" s="219" customFormat="1" x14ac:dyDescent="0.3">
      <c r="A380" s="212" t="s">
        <v>612</v>
      </c>
      <c r="B380" s="277">
        <v>41499</v>
      </c>
      <c r="C380" s="217" t="e">
        <f>[1]!表1_66[[#This Row],[公司]]&amp;[1]!表1_66[[#This Row],[姓名]]</f>
        <v>#REF!</v>
      </c>
      <c r="D380" s="220" t="s">
        <v>7329</v>
      </c>
      <c r="E380" s="220" t="s">
        <v>3861</v>
      </c>
      <c r="F380" s="214" t="s">
        <v>2249</v>
      </c>
      <c r="G380" s="236" t="e">
        <f>HYPERLINK("\同业照片\"&amp;[1]!表1_66[[#This Row],[公司]]&amp;IF([1]!表1_66[[#This Row],[公司]]="","","，"&amp;[1]!表1_66[[#This Row],[姓名]]&amp;".jpg"),"照片")</f>
        <v>#REF!</v>
      </c>
      <c r="H380" s="232" t="s">
        <v>905</v>
      </c>
      <c r="I380" s="214" t="s">
        <v>711</v>
      </c>
      <c r="J380" s="214" t="s">
        <v>1</v>
      </c>
      <c r="K380" s="212">
        <v>1</v>
      </c>
      <c r="L380" s="212"/>
      <c r="M380" s="212">
        <v>1</v>
      </c>
      <c r="N380" s="213" t="s">
        <v>1252</v>
      </c>
      <c r="O380" s="214"/>
      <c r="P380" s="213"/>
      <c r="Q380" s="215"/>
      <c r="R380" s="215"/>
      <c r="S38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380" s="220"/>
      <c r="U380" s="215">
        <v>18629141002</v>
      </c>
      <c r="V380" s="213" t="s">
        <v>7330</v>
      </c>
      <c r="W380" s="225"/>
      <c r="X380" s="226"/>
      <c r="Y380" s="226"/>
      <c r="Z380" s="244"/>
      <c r="AA380" s="214"/>
      <c r="AB380" s="214"/>
      <c r="AC380" s="214"/>
      <c r="AD380" s="220"/>
      <c r="AE380" s="226"/>
      <c r="AF380" s="214" t="s">
        <v>2232</v>
      </c>
      <c r="AG380" s="349">
        <v>1</v>
      </c>
    </row>
    <row r="381" spans="1:33" s="219" customFormat="1" x14ac:dyDescent="0.3">
      <c r="A381" s="212" t="s">
        <v>857</v>
      </c>
      <c r="B381" s="277">
        <v>41499</v>
      </c>
      <c r="C381" s="217" t="e">
        <f>[1]!表1_66[[#This Row],[公司]]&amp;[1]!表1_66[[#This Row],[姓名]]</f>
        <v>#REF!</v>
      </c>
      <c r="D381" s="220" t="s">
        <v>7331</v>
      </c>
      <c r="E381" s="220" t="s">
        <v>7332</v>
      </c>
      <c r="F381" s="214"/>
      <c r="G381" s="236" t="e">
        <f>HYPERLINK("\同业照片\"&amp;[1]!表1_66[[#This Row],[公司]]&amp;IF([1]!表1_66[[#This Row],[公司]]="","","，"&amp;[1]!表1_66[[#This Row],[姓名]]&amp;".jpg"),"照片")</f>
        <v>#REF!</v>
      </c>
      <c r="H381" s="232" t="s">
        <v>724</v>
      </c>
      <c r="I381" s="214" t="s">
        <v>36</v>
      </c>
      <c r="J381" s="214" t="s">
        <v>56</v>
      </c>
      <c r="K381" s="212">
        <v>1</v>
      </c>
      <c r="L381" s="212">
        <v>1</v>
      </c>
      <c r="M381" s="212"/>
      <c r="N381" s="213" t="s">
        <v>1357</v>
      </c>
      <c r="O381" s="214"/>
      <c r="P381" s="213" t="s">
        <v>2254</v>
      </c>
      <c r="Q381" s="215"/>
      <c r="R381" s="215"/>
      <c r="S38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381" s="220" t="s">
        <v>7333</v>
      </c>
      <c r="U381" s="215"/>
      <c r="V381" s="213" t="s">
        <v>3851</v>
      </c>
      <c r="W381" s="225"/>
      <c r="X381" s="226"/>
      <c r="Y381" s="226"/>
      <c r="Z381" s="244"/>
      <c r="AA381" s="214"/>
      <c r="AB381" s="214"/>
      <c r="AC381" s="214"/>
      <c r="AD381" s="220"/>
      <c r="AE381" s="226"/>
      <c r="AF381" s="214" t="s">
        <v>9509</v>
      </c>
      <c r="AG381" s="349">
        <v>1</v>
      </c>
    </row>
    <row r="382" spans="1:33" s="219" customFormat="1" x14ac:dyDescent="0.3">
      <c r="A382" s="212" t="s">
        <v>612</v>
      </c>
      <c r="B382" s="277">
        <v>41499</v>
      </c>
      <c r="C382" s="217" t="e">
        <f>[1]!表1_66[[#This Row],[公司]]&amp;[1]!表1_66[[#This Row],[姓名]]</f>
        <v>#REF!</v>
      </c>
      <c r="D382" s="220" t="s">
        <v>7334</v>
      </c>
      <c r="E382" s="220" t="s">
        <v>3855</v>
      </c>
      <c r="F382" s="214"/>
      <c r="G382" s="236" t="e">
        <f>HYPERLINK("\同业照片\"&amp;[1]!表1_66[[#This Row],[公司]]&amp;IF([1]!表1_66[[#This Row],[公司]]="","","，"&amp;[1]!表1_66[[#This Row],[姓名]]&amp;".jpg"),"照片")</f>
        <v>#REF!</v>
      </c>
      <c r="H382" s="232" t="s">
        <v>346</v>
      </c>
      <c r="I382" s="214" t="s">
        <v>711</v>
      </c>
      <c r="J382" s="214" t="s">
        <v>56</v>
      </c>
      <c r="K382" s="212">
        <v>1</v>
      </c>
      <c r="L382" s="212">
        <v>1</v>
      </c>
      <c r="M382" s="212">
        <v>1</v>
      </c>
      <c r="N382" s="213" t="s">
        <v>958</v>
      </c>
      <c r="O382" s="214"/>
      <c r="P382" s="213" t="s">
        <v>2254</v>
      </c>
      <c r="Q382" s="215"/>
      <c r="R382" s="215"/>
      <c r="S38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382" s="220"/>
      <c r="U382" s="215">
        <v>13426063298</v>
      </c>
      <c r="V382" s="213" t="s">
        <v>3858</v>
      </c>
      <c r="W382" s="225"/>
      <c r="X382" s="226"/>
      <c r="Y382" s="226"/>
      <c r="Z382" s="244"/>
      <c r="AA382" s="214"/>
      <c r="AB382" s="214"/>
      <c r="AC382" s="214"/>
      <c r="AD382" s="220"/>
      <c r="AE382" s="226"/>
      <c r="AF382" s="214" t="s">
        <v>10028</v>
      </c>
      <c r="AG382" s="349">
        <v>1</v>
      </c>
    </row>
    <row r="383" spans="1:33" s="219" customFormat="1" x14ac:dyDescent="0.3">
      <c r="A383" s="212" t="s">
        <v>612</v>
      </c>
      <c r="B383" s="277">
        <v>41499</v>
      </c>
      <c r="C383" s="217" t="e">
        <f>[1]!表1_66[[#This Row],[公司]]&amp;[1]!表1_66[[#This Row],[姓名]]</f>
        <v>#REF!</v>
      </c>
      <c r="D383" s="220" t="s">
        <v>3854</v>
      </c>
      <c r="E383" s="220" t="s">
        <v>7335</v>
      </c>
      <c r="F383" s="214"/>
      <c r="G383" s="236" t="e">
        <f>HYPERLINK("\同业照片\"&amp;[1]!表1_66[[#This Row],[公司]]&amp;IF([1]!表1_66[[#This Row],[公司]]="","","，"&amp;[1]!表1_66[[#This Row],[姓名]]&amp;".jpg"),"照片")</f>
        <v>#REF!</v>
      </c>
      <c r="H383" s="232" t="s">
        <v>346</v>
      </c>
      <c r="I383" s="214" t="s">
        <v>711</v>
      </c>
      <c r="J383" s="214" t="s">
        <v>56</v>
      </c>
      <c r="K383" s="212">
        <v>1</v>
      </c>
      <c r="L383" s="212">
        <v>1</v>
      </c>
      <c r="M383" s="212">
        <v>1</v>
      </c>
      <c r="N383" s="213" t="s">
        <v>958</v>
      </c>
      <c r="O383" s="214"/>
      <c r="P383" s="213" t="s">
        <v>2254</v>
      </c>
      <c r="Q383" s="215"/>
      <c r="R383" s="215"/>
      <c r="S383"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383" s="220"/>
      <c r="U383" s="215">
        <v>13810000145</v>
      </c>
      <c r="V383" s="213" t="s">
        <v>7336</v>
      </c>
      <c r="W383" s="225"/>
      <c r="X383" s="226"/>
      <c r="Y383" s="226"/>
      <c r="Z383" s="244"/>
      <c r="AA383" s="214"/>
      <c r="AB383" s="214"/>
      <c r="AC383" s="214"/>
      <c r="AD383" s="220"/>
      <c r="AE383" s="226"/>
      <c r="AF383" s="214" t="s">
        <v>10028</v>
      </c>
      <c r="AG383" s="349">
        <v>1</v>
      </c>
    </row>
    <row r="384" spans="1:33" s="219" customFormat="1" x14ac:dyDescent="0.3">
      <c r="A384" s="212" t="s">
        <v>2515</v>
      </c>
      <c r="B384" s="277">
        <v>41499</v>
      </c>
      <c r="C384" s="217" t="e">
        <f>[1]!表1_66[[#This Row],[公司]]&amp;[1]!表1_66[[#This Row],[姓名]]</f>
        <v>#REF!</v>
      </c>
      <c r="D384" s="220" t="s">
        <v>7337</v>
      </c>
      <c r="E384" s="220" t="s">
        <v>7338</v>
      </c>
      <c r="F384" s="214"/>
      <c r="G384" s="236" t="e">
        <f>HYPERLINK("\同业照片\"&amp;[1]!表1_66[[#This Row],[公司]]&amp;IF([1]!表1_66[[#This Row],[公司]]="","","，"&amp;[1]!表1_66[[#This Row],[姓名]]&amp;".jpg"),"照片")</f>
        <v>#REF!</v>
      </c>
      <c r="H384" s="232" t="s">
        <v>1148</v>
      </c>
      <c r="I384" s="214" t="s">
        <v>12</v>
      </c>
      <c r="J384" s="214"/>
      <c r="K384" s="212"/>
      <c r="L384" s="212"/>
      <c r="M384" s="212"/>
      <c r="N384" s="213"/>
      <c r="O384" s="214"/>
      <c r="P384" s="213"/>
      <c r="Q384" s="215"/>
      <c r="R384" s="215"/>
      <c r="S38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384" s="220"/>
      <c r="U384" s="215"/>
      <c r="V384" s="213" t="s">
        <v>10029</v>
      </c>
      <c r="W384" s="225"/>
      <c r="X384" s="226"/>
      <c r="Y384" s="226"/>
      <c r="Z384" s="244"/>
      <c r="AA384" s="214"/>
      <c r="AB384" s="214"/>
      <c r="AC384" s="214"/>
      <c r="AD384" s="220"/>
      <c r="AE384" s="226"/>
      <c r="AF384" s="214"/>
      <c r="AG384" s="349">
        <v>1</v>
      </c>
    </row>
    <row r="385" spans="1:33" s="219" customFormat="1" x14ac:dyDescent="0.3">
      <c r="A385" s="212" t="s">
        <v>857</v>
      </c>
      <c r="B385" s="277">
        <v>41500</v>
      </c>
      <c r="C385" s="217" t="e">
        <f>[1]!表1_66[[#This Row],[公司]]&amp;[1]!表1_66[[#This Row],[姓名]]</f>
        <v>#REF!</v>
      </c>
      <c r="D385" s="220" t="s">
        <v>3889</v>
      </c>
      <c r="E385" s="220" t="s">
        <v>7339</v>
      </c>
      <c r="F385" s="214" t="s">
        <v>933</v>
      </c>
      <c r="G385" s="236" t="e">
        <f>HYPERLINK("\同业照片\"&amp;[1]!表1_66[[#This Row],[公司]]&amp;IF([1]!表1_66[[#This Row],[公司]]="","","，"&amp;[1]!表1_66[[#This Row],[姓名]]&amp;".jpg"),"照片")</f>
        <v>#REF!</v>
      </c>
      <c r="H385" s="232" t="s">
        <v>55</v>
      </c>
      <c r="I385" s="214" t="s">
        <v>36</v>
      </c>
      <c r="J385" s="214" t="s">
        <v>56</v>
      </c>
      <c r="K385" s="212">
        <v>1</v>
      </c>
      <c r="L385" s="212"/>
      <c r="M385" s="212">
        <v>1</v>
      </c>
      <c r="N385" s="213"/>
      <c r="O385" s="214"/>
      <c r="P385" s="213"/>
      <c r="Q385" s="215"/>
      <c r="R385" s="215"/>
      <c r="S385"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385" s="220"/>
      <c r="U385" s="215">
        <v>13466390368</v>
      </c>
      <c r="V385" s="213" t="s">
        <v>3890</v>
      </c>
      <c r="W385" s="225"/>
      <c r="X385" s="226"/>
      <c r="Y385" s="226"/>
      <c r="Z385" s="244"/>
      <c r="AA385" s="214"/>
      <c r="AB385" s="214"/>
      <c r="AC385" s="214"/>
      <c r="AD385" s="220"/>
      <c r="AE385" s="226"/>
      <c r="AF385" s="214" t="s">
        <v>667</v>
      </c>
      <c r="AG385" s="349">
        <v>1</v>
      </c>
    </row>
    <row r="386" spans="1:33" s="219" customFormat="1" x14ac:dyDescent="0.3">
      <c r="A386" s="212" t="s">
        <v>857</v>
      </c>
      <c r="B386" s="277">
        <v>41500</v>
      </c>
      <c r="C386" s="217" t="e">
        <f>[1]!表1_66[[#This Row],[公司]]&amp;[1]!表1_66[[#This Row],[姓名]]</f>
        <v>#REF!</v>
      </c>
      <c r="D386" s="220" t="s">
        <v>7340</v>
      </c>
      <c r="E386" s="220" t="s">
        <v>7341</v>
      </c>
      <c r="F386" s="214" t="s">
        <v>2276</v>
      </c>
      <c r="G386" s="236" t="e">
        <f>HYPERLINK("\同业照片\"&amp;[1]!表1_66[[#This Row],[公司]]&amp;IF([1]!表1_66[[#This Row],[公司]]="","","，"&amp;[1]!表1_66[[#This Row],[姓名]]&amp;".jpg"),"照片")</f>
        <v>#REF!</v>
      </c>
      <c r="H386" s="232" t="s">
        <v>300</v>
      </c>
      <c r="I386" s="214" t="s">
        <v>2</v>
      </c>
      <c r="J386" s="214" t="s">
        <v>11</v>
      </c>
      <c r="K386" s="212">
        <v>1</v>
      </c>
      <c r="L386" s="212">
        <v>1</v>
      </c>
      <c r="M386" s="212">
        <v>1</v>
      </c>
      <c r="N386" s="213" t="s">
        <v>958</v>
      </c>
      <c r="O386" s="214"/>
      <c r="P386" s="213" t="s">
        <v>2254</v>
      </c>
      <c r="Q386" s="215"/>
      <c r="R386" s="215"/>
      <c r="S386"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386" s="220" t="s">
        <v>3893</v>
      </c>
      <c r="U386" s="215">
        <v>18614021551</v>
      </c>
      <c r="V386" s="213" t="s">
        <v>3894</v>
      </c>
      <c r="W386" s="225"/>
      <c r="X386" s="226"/>
      <c r="Y386" s="226"/>
      <c r="Z386" s="244"/>
      <c r="AA386" s="214"/>
      <c r="AB386" s="214"/>
      <c r="AC386" s="214"/>
      <c r="AD386" s="220"/>
      <c r="AE386" s="226"/>
      <c r="AF386" s="214" t="s">
        <v>2179</v>
      </c>
      <c r="AG386" s="349">
        <v>1</v>
      </c>
    </row>
    <row r="387" spans="1:33" s="219" customFormat="1" x14ac:dyDescent="0.3">
      <c r="A387" s="212" t="s">
        <v>857</v>
      </c>
      <c r="B387" s="277">
        <v>41500</v>
      </c>
      <c r="C387" s="217" t="e">
        <f>[1]!表1_66[[#This Row],[公司]]&amp;[1]!表1_66[[#This Row],[姓名]]</f>
        <v>#REF!</v>
      </c>
      <c r="D387" s="220" t="s">
        <v>3876</v>
      </c>
      <c r="E387" s="220" t="s">
        <v>7342</v>
      </c>
      <c r="F387" s="214" t="s">
        <v>2249</v>
      </c>
      <c r="G387" s="236" t="e">
        <f>HYPERLINK("\同业照片\"&amp;[1]!表1_66[[#This Row],[公司]]&amp;IF([1]!表1_66[[#This Row],[公司]]="","","，"&amp;[1]!表1_66[[#This Row],[姓名]]&amp;".jpg"),"照片")</f>
        <v>#REF!</v>
      </c>
      <c r="H387" s="232" t="s">
        <v>3594</v>
      </c>
      <c r="I387" s="214" t="s">
        <v>339</v>
      </c>
      <c r="J387" s="214" t="s">
        <v>11</v>
      </c>
      <c r="K387" s="212">
        <v>1</v>
      </c>
      <c r="L387" s="212">
        <v>1</v>
      </c>
      <c r="M387" s="212">
        <v>1</v>
      </c>
      <c r="N387" s="213" t="s">
        <v>2247</v>
      </c>
      <c r="O387" s="214"/>
      <c r="P387" s="213" t="s">
        <v>2254</v>
      </c>
      <c r="Q387" s="215"/>
      <c r="R387" s="215"/>
      <c r="S387"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387" s="220" t="s">
        <v>3879</v>
      </c>
      <c r="U387" s="215">
        <v>13910678608</v>
      </c>
      <c r="V387" s="213"/>
      <c r="W387" s="225"/>
      <c r="X387" s="226"/>
      <c r="Y387" s="226"/>
      <c r="Z387" s="244"/>
      <c r="AA387" s="214"/>
      <c r="AB387" s="214"/>
      <c r="AC387" s="214"/>
      <c r="AD387" s="220"/>
      <c r="AE387" s="226"/>
      <c r="AF387" s="214" t="s">
        <v>3607</v>
      </c>
      <c r="AG387" s="349">
        <v>1</v>
      </c>
    </row>
    <row r="388" spans="1:33" s="219" customFormat="1" x14ac:dyDescent="0.3">
      <c r="A388" s="212" t="s">
        <v>857</v>
      </c>
      <c r="B388" s="277">
        <v>41500</v>
      </c>
      <c r="C388" s="217" t="e">
        <f>[1]!表1_66[[#This Row],[公司]]&amp;[1]!表1_66[[#This Row],[姓名]]</f>
        <v>#REF!</v>
      </c>
      <c r="D388" s="220" t="s">
        <v>7343</v>
      </c>
      <c r="E388" s="220" t="s">
        <v>3891</v>
      </c>
      <c r="F388" s="214" t="s">
        <v>2249</v>
      </c>
      <c r="G388" s="236" t="e">
        <f>HYPERLINK("\同业照片\"&amp;[1]!表1_66[[#This Row],[公司]]&amp;IF([1]!表1_66[[#This Row],[公司]]="","","，"&amp;[1]!表1_66[[#This Row],[姓名]]&amp;".jpg"),"照片")</f>
        <v>#REF!</v>
      </c>
      <c r="H388" s="232" t="s">
        <v>55</v>
      </c>
      <c r="I388" s="214" t="s">
        <v>36</v>
      </c>
      <c r="J388" s="214" t="s">
        <v>56</v>
      </c>
      <c r="K388" s="212">
        <v>1</v>
      </c>
      <c r="L388" s="212"/>
      <c r="M388" s="212">
        <v>1</v>
      </c>
      <c r="N388" s="213"/>
      <c r="O388" s="214"/>
      <c r="P388" s="213"/>
      <c r="Q388" s="215"/>
      <c r="R388" s="215"/>
      <c r="S38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388" s="220"/>
      <c r="U388" s="215">
        <v>13311237237</v>
      </c>
      <c r="V388" s="213" t="s">
        <v>3892</v>
      </c>
      <c r="W388" s="225"/>
      <c r="X388" s="226"/>
      <c r="Y388" s="226"/>
      <c r="Z388" s="244"/>
      <c r="AA388" s="214"/>
      <c r="AB388" s="214"/>
      <c r="AC388" s="214"/>
      <c r="AD388" s="220"/>
      <c r="AE388" s="226"/>
      <c r="AF388" s="214" t="s">
        <v>667</v>
      </c>
      <c r="AG388" s="349">
        <v>1</v>
      </c>
    </row>
    <row r="389" spans="1:33" s="219" customFormat="1" x14ac:dyDescent="0.3">
      <c r="A389" s="212" t="s">
        <v>857</v>
      </c>
      <c r="B389" s="277">
        <v>41500</v>
      </c>
      <c r="C389" s="217" t="e">
        <f>[1]!表1_66[[#This Row],[公司]]&amp;[1]!表1_66[[#This Row],[姓名]]</f>
        <v>#REF!</v>
      </c>
      <c r="D389" s="220" t="s">
        <v>3887</v>
      </c>
      <c r="E389" s="220" t="s">
        <v>7344</v>
      </c>
      <c r="F389" s="214" t="s">
        <v>54</v>
      </c>
      <c r="G389" s="236" t="e">
        <f>HYPERLINK("\同业照片\"&amp;[1]!表1_66[[#This Row],[公司]]&amp;IF([1]!表1_66[[#This Row],[公司]]="","","，"&amp;[1]!表1_66[[#This Row],[姓名]]&amp;".jpg"),"照片")</f>
        <v>#REF!</v>
      </c>
      <c r="H389" s="232" t="s">
        <v>63</v>
      </c>
      <c r="I389" s="214" t="s">
        <v>36</v>
      </c>
      <c r="J389" s="214" t="s">
        <v>56</v>
      </c>
      <c r="K389" s="212">
        <v>1</v>
      </c>
      <c r="L389" s="212"/>
      <c r="M389" s="212">
        <v>1</v>
      </c>
      <c r="N389" s="213"/>
      <c r="O389" s="214"/>
      <c r="P389" s="213"/>
      <c r="Q389" s="215"/>
      <c r="R389" s="215"/>
      <c r="S38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389" s="220"/>
      <c r="U389" s="215">
        <v>18601098297</v>
      </c>
      <c r="V389" s="213" t="s">
        <v>3888</v>
      </c>
      <c r="W389" s="225"/>
      <c r="X389" s="226"/>
      <c r="Y389" s="226"/>
      <c r="Z389" s="244"/>
      <c r="AA389" s="214"/>
      <c r="AB389" s="214"/>
      <c r="AC389" s="214"/>
      <c r="AD389" s="220"/>
      <c r="AE389" s="226"/>
      <c r="AF389" s="214" t="s">
        <v>660</v>
      </c>
      <c r="AG389" s="349">
        <v>1</v>
      </c>
    </row>
    <row r="390" spans="1:33" s="219" customFormat="1" x14ac:dyDescent="0.3">
      <c r="A390" s="212" t="s">
        <v>857</v>
      </c>
      <c r="B390" s="277">
        <v>41500</v>
      </c>
      <c r="C390" s="217" t="e">
        <f>[1]!表1_66[[#This Row],[公司]]&amp;[1]!表1_66[[#This Row],[姓名]]</f>
        <v>#REF!</v>
      </c>
      <c r="D390" s="220" t="s">
        <v>3606</v>
      </c>
      <c r="E390" s="220" t="s">
        <v>3606</v>
      </c>
      <c r="F390" s="214" t="s">
        <v>2276</v>
      </c>
      <c r="G390" s="236" t="e">
        <f>HYPERLINK("\同业照片\"&amp;[1]!表1_66[[#This Row],[公司]]&amp;IF([1]!表1_66[[#This Row],[公司]]="","","，"&amp;[1]!表1_66[[#This Row],[姓名]]&amp;".jpg"),"照片")</f>
        <v>#REF!</v>
      </c>
      <c r="H390" s="232" t="s">
        <v>3594</v>
      </c>
      <c r="I390" s="214" t="s">
        <v>339</v>
      </c>
      <c r="J390" s="214" t="s">
        <v>11</v>
      </c>
      <c r="K390" s="212">
        <v>1</v>
      </c>
      <c r="L390" s="212">
        <v>1</v>
      </c>
      <c r="M390" s="212">
        <v>1</v>
      </c>
      <c r="N390" s="213" t="s">
        <v>2247</v>
      </c>
      <c r="O390" s="214"/>
      <c r="P390" s="213" t="s">
        <v>2254</v>
      </c>
      <c r="Q390" s="215"/>
      <c r="R390" s="215"/>
      <c r="S39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390" s="220" t="s">
        <v>7345</v>
      </c>
      <c r="U390" s="215">
        <v>15810536188</v>
      </c>
      <c r="V390" s="213" t="s">
        <v>7346</v>
      </c>
      <c r="W390" s="225"/>
      <c r="X390" s="226"/>
      <c r="Y390" s="226"/>
      <c r="Z390" s="244"/>
      <c r="AA390" s="214"/>
      <c r="AB390" s="214"/>
      <c r="AC390" s="214"/>
      <c r="AD390" s="220"/>
      <c r="AE390" s="226"/>
      <c r="AF390" s="214" t="s">
        <v>3607</v>
      </c>
      <c r="AG390" s="349">
        <v>1</v>
      </c>
    </row>
    <row r="391" spans="1:33" s="219" customFormat="1" x14ac:dyDescent="0.3">
      <c r="A391" s="212" t="s">
        <v>612</v>
      </c>
      <c r="B391" s="277">
        <v>41500</v>
      </c>
      <c r="C391" s="217" t="e">
        <f>[1]!表1_66[[#This Row],[公司]]&amp;[1]!表1_66[[#This Row],[姓名]]</f>
        <v>#REF!</v>
      </c>
      <c r="D391" s="220" t="s">
        <v>3871</v>
      </c>
      <c r="E391" s="220" t="s">
        <v>7347</v>
      </c>
      <c r="F391" s="214"/>
      <c r="G391" s="236" t="e">
        <f>HYPERLINK("\同业照片\"&amp;[1]!表1_66[[#This Row],[公司]]&amp;IF([1]!表1_66[[#This Row],[公司]]="","","，"&amp;[1]!表1_66[[#This Row],[姓名]]&amp;".jpg"),"照片")</f>
        <v>#REF!</v>
      </c>
      <c r="H391" s="232" t="s">
        <v>390</v>
      </c>
      <c r="I391" s="214" t="s">
        <v>36</v>
      </c>
      <c r="J391" s="214" t="s">
        <v>56</v>
      </c>
      <c r="K391" s="212">
        <v>1</v>
      </c>
      <c r="L391" s="212"/>
      <c r="M391" s="212">
        <v>1</v>
      </c>
      <c r="N391" s="213" t="s">
        <v>1425</v>
      </c>
      <c r="O391" s="214"/>
      <c r="P391" s="213"/>
      <c r="Q391" s="215"/>
      <c r="R391" s="215"/>
      <c r="S39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391" s="220" t="s">
        <v>3872</v>
      </c>
      <c r="U391" s="215">
        <v>15210003643</v>
      </c>
      <c r="V391" s="213" t="s">
        <v>3873</v>
      </c>
      <c r="W391" s="225"/>
      <c r="X391" s="226"/>
      <c r="Y391" s="226"/>
      <c r="Z391" s="244"/>
      <c r="AA391" s="214"/>
      <c r="AB391" s="214"/>
      <c r="AC391" s="214"/>
      <c r="AD391" s="220"/>
      <c r="AE391" s="226"/>
      <c r="AF391" s="214" t="s">
        <v>3874</v>
      </c>
      <c r="AG391" s="349">
        <v>1</v>
      </c>
    </row>
    <row r="392" spans="1:33" s="219" customFormat="1" x14ac:dyDescent="0.3">
      <c r="A392" s="212" t="s">
        <v>1340</v>
      </c>
      <c r="B392" s="277">
        <v>41501</v>
      </c>
      <c r="C392" s="217" t="e">
        <f>[1]!表1_66[[#This Row],[公司]]&amp;[1]!表1_66[[#This Row],[姓名]]</f>
        <v>#REF!</v>
      </c>
      <c r="D392" s="220" t="s">
        <v>10030</v>
      </c>
      <c r="E392" s="220" t="s">
        <v>10031</v>
      </c>
      <c r="F392" s="214" t="s">
        <v>2249</v>
      </c>
      <c r="G392" s="236" t="e">
        <f>HYPERLINK("\同业照片\"&amp;[1]!表1_66[[#This Row],[公司]]&amp;IF([1]!表1_66[[#This Row],[公司]]="","","，"&amp;[1]!表1_66[[#This Row],[姓名]]&amp;".jpg"),"照片")</f>
        <v>#REF!</v>
      </c>
      <c r="H392" s="232" t="s">
        <v>1701</v>
      </c>
      <c r="I392" s="214" t="s">
        <v>36</v>
      </c>
      <c r="J392" s="214" t="s">
        <v>56</v>
      </c>
      <c r="K392" s="212">
        <v>1</v>
      </c>
      <c r="L392" s="212">
        <v>1</v>
      </c>
      <c r="M392" s="212">
        <v>1</v>
      </c>
      <c r="N392" s="213" t="s">
        <v>7576</v>
      </c>
      <c r="O392" s="214"/>
      <c r="P392" s="213" t="s">
        <v>2254</v>
      </c>
      <c r="Q392" s="215"/>
      <c r="R392" s="215"/>
      <c r="S39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392" s="220" t="s">
        <v>7348</v>
      </c>
      <c r="U392" s="215">
        <v>13811353770</v>
      </c>
      <c r="V392" s="213" t="s">
        <v>7349</v>
      </c>
      <c r="W392" s="225"/>
      <c r="X392" s="226"/>
      <c r="Y392" s="226"/>
      <c r="Z392" s="244"/>
      <c r="AA392" s="214"/>
      <c r="AB392" s="214"/>
      <c r="AC392" s="214"/>
      <c r="AD392" s="220"/>
      <c r="AE392" s="226"/>
      <c r="AF392" s="214" t="s">
        <v>3602</v>
      </c>
      <c r="AG392" s="349">
        <v>1</v>
      </c>
    </row>
    <row r="393" spans="1:33" s="219" customFormat="1" x14ac:dyDescent="0.3">
      <c r="A393" s="219" t="s">
        <v>612</v>
      </c>
      <c r="B393" s="277">
        <v>41502</v>
      </c>
      <c r="C393" s="217" t="e">
        <f>[1]!表1_66[[#This Row],[公司]]&amp;[1]!表1_66[[#This Row],[姓名]]</f>
        <v>#REF!</v>
      </c>
      <c r="D393" s="227" t="s">
        <v>2092</v>
      </c>
      <c r="E393" s="227" t="s">
        <v>10032</v>
      </c>
      <c r="F393" s="216" t="s">
        <v>933</v>
      </c>
      <c r="G393" s="209" t="e">
        <f>HYPERLINK("\同业照片\"&amp;[1]!表1_66[[#This Row],[公司]]&amp;IF([1]!表1_66[[#This Row],[公司]]="","","，"&amp;[1]!表1_66[[#This Row],[姓名]]&amp;".jpg"),"照片")</f>
        <v>#REF!</v>
      </c>
      <c r="H393" s="234" t="s">
        <v>411</v>
      </c>
      <c r="I393" s="216" t="s">
        <v>907</v>
      </c>
      <c r="J393" s="216" t="s">
        <v>3004</v>
      </c>
      <c r="K393" s="219">
        <v>1</v>
      </c>
      <c r="M393" s="219">
        <v>1</v>
      </c>
      <c r="N393" s="217"/>
      <c r="O393" s="214"/>
      <c r="P393" s="217" t="s">
        <v>4145</v>
      </c>
      <c r="Q393" s="215"/>
      <c r="R393" s="215" t="s">
        <v>392</v>
      </c>
      <c r="S393"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393" s="227" t="s">
        <v>412</v>
      </c>
      <c r="U393" s="218">
        <v>13902985790</v>
      </c>
      <c r="V393" s="217" t="s">
        <v>10033</v>
      </c>
      <c r="W393" s="225" t="s">
        <v>9396</v>
      </c>
      <c r="X393" s="228" t="s">
        <v>2093</v>
      </c>
      <c r="Y393" s="228"/>
      <c r="Z393" s="248" t="s">
        <v>392</v>
      </c>
      <c r="AA393" s="216"/>
      <c r="AB393" s="216"/>
      <c r="AC393" s="216"/>
      <c r="AD393" s="227"/>
      <c r="AE393" s="228"/>
      <c r="AF393" s="216" t="s">
        <v>687</v>
      </c>
      <c r="AG393" s="349">
        <v>1</v>
      </c>
    </row>
    <row r="394" spans="1:33" s="219" customFormat="1" x14ac:dyDescent="0.3">
      <c r="A394" s="212" t="s">
        <v>857</v>
      </c>
      <c r="B394" s="277">
        <v>41502</v>
      </c>
      <c r="C394" s="217" t="e">
        <f>[1]!表1_66[[#This Row],[公司]]&amp;[1]!表1_66[[#This Row],[姓名]]</f>
        <v>#REF!</v>
      </c>
      <c r="D394" s="220" t="s">
        <v>3613</v>
      </c>
      <c r="E394" s="220" t="s">
        <v>3604</v>
      </c>
      <c r="F394" s="214" t="s">
        <v>2249</v>
      </c>
      <c r="G394" s="236" t="e">
        <f>HYPERLINK("\同业照片\"&amp;[1]!表1_66[[#This Row],[公司]]&amp;IF([1]!表1_66[[#This Row],[公司]]="","","，"&amp;[1]!表1_66[[#This Row],[姓名]]&amp;".jpg"),"照片")</f>
        <v>#REF!</v>
      </c>
      <c r="H394" s="232" t="s">
        <v>3593</v>
      </c>
      <c r="I394" s="214" t="s">
        <v>339</v>
      </c>
      <c r="J394" s="214" t="s">
        <v>11</v>
      </c>
      <c r="K394" s="212">
        <v>1</v>
      </c>
      <c r="L394" s="212">
        <v>1</v>
      </c>
      <c r="M394" s="212">
        <v>1</v>
      </c>
      <c r="N394" s="213" t="s">
        <v>1362</v>
      </c>
      <c r="O394" s="214"/>
      <c r="P394" s="213" t="s">
        <v>2537</v>
      </c>
      <c r="Q394" s="215"/>
      <c r="R394" s="215"/>
      <c r="S39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394" s="220" t="s">
        <v>7350</v>
      </c>
      <c r="U394" s="215">
        <v>15801237603</v>
      </c>
      <c r="V394" s="213" t="s">
        <v>7351</v>
      </c>
      <c r="W394" s="225"/>
      <c r="X394" s="226"/>
      <c r="Y394" s="226"/>
      <c r="Z394" s="244"/>
      <c r="AA394" s="214"/>
      <c r="AB394" s="214" t="s">
        <v>3824</v>
      </c>
      <c r="AC394" s="214"/>
      <c r="AD394" s="220"/>
      <c r="AE394" s="226"/>
      <c r="AF394" s="214" t="s">
        <v>3884</v>
      </c>
      <c r="AG394" s="349">
        <v>1</v>
      </c>
    </row>
    <row r="395" spans="1:33" s="219" customFormat="1" x14ac:dyDescent="0.3">
      <c r="A395" s="212" t="s">
        <v>857</v>
      </c>
      <c r="B395" s="277">
        <v>41502</v>
      </c>
      <c r="C395" s="217" t="e">
        <f>[1]!表1_66[[#This Row],[公司]]&amp;[1]!表1_66[[#This Row],[姓名]]</f>
        <v>#REF!</v>
      </c>
      <c r="D395" s="220" t="s">
        <v>3882</v>
      </c>
      <c r="E395" s="220" t="s">
        <v>3881</v>
      </c>
      <c r="F395" s="214" t="s">
        <v>2249</v>
      </c>
      <c r="G395" s="236" t="e">
        <f>HYPERLINK("\同业照片\"&amp;[1]!表1_66[[#This Row],[公司]]&amp;IF([1]!表1_66[[#This Row],[公司]]="","","，"&amp;[1]!表1_66[[#This Row],[姓名]]&amp;".jpg"),"照片")</f>
        <v>#REF!</v>
      </c>
      <c r="H395" s="232" t="s">
        <v>66</v>
      </c>
      <c r="I395" s="214" t="s">
        <v>36</v>
      </c>
      <c r="J395" s="214" t="s">
        <v>56</v>
      </c>
      <c r="K395" s="212">
        <v>1</v>
      </c>
      <c r="L395" s="212"/>
      <c r="M395" s="212"/>
      <c r="N395" s="213" t="s">
        <v>2466</v>
      </c>
      <c r="O395" s="214"/>
      <c r="P395" s="213"/>
      <c r="Q395" s="215"/>
      <c r="R395" s="215"/>
      <c r="S395"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395" s="220" t="s">
        <v>3883</v>
      </c>
      <c r="U395" s="215">
        <v>13511036255</v>
      </c>
      <c r="V395" s="213" t="s">
        <v>5827</v>
      </c>
      <c r="W395" s="225"/>
      <c r="X395" s="226"/>
      <c r="Y395" s="226"/>
      <c r="Z395" s="244"/>
      <c r="AA395" s="214"/>
      <c r="AB395" s="214"/>
      <c r="AC395" s="214"/>
      <c r="AD395" s="220"/>
      <c r="AE395" s="226"/>
      <c r="AF395" s="214" t="s">
        <v>10034</v>
      </c>
      <c r="AG395" s="349">
        <v>1</v>
      </c>
    </row>
    <row r="396" spans="1:33" s="219" customFormat="1" x14ac:dyDescent="0.3">
      <c r="A396" s="212" t="s">
        <v>612</v>
      </c>
      <c r="B396" s="277">
        <v>41502</v>
      </c>
      <c r="C396" s="217" t="e">
        <f>[1]!表1_66[[#This Row],[公司]]&amp;[1]!表1_66[[#This Row],[姓名]]</f>
        <v>#REF!</v>
      </c>
      <c r="D396" s="220" t="s">
        <v>1588</v>
      </c>
      <c r="E396" s="220" t="s">
        <v>1588</v>
      </c>
      <c r="F396" s="214" t="s">
        <v>54</v>
      </c>
      <c r="G396" s="236" t="e">
        <f>HYPERLINK("\同业照片\"&amp;[1]!表1_66[[#This Row],[公司]]&amp;IF([1]!表1_66[[#This Row],[公司]]="","","，"&amp;[1]!表1_66[[#This Row],[姓名]]&amp;".jpg"),"照片")</f>
        <v>#REF!</v>
      </c>
      <c r="H396" s="232" t="s">
        <v>72</v>
      </c>
      <c r="I396" s="214" t="s">
        <v>36</v>
      </c>
      <c r="J396" s="214" t="s">
        <v>56</v>
      </c>
      <c r="K396" s="212">
        <v>1</v>
      </c>
      <c r="L396" s="212">
        <v>1</v>
      </c>
      <c r="M396" s="212">
        <v>1</v>
      </c>
      <c r="N396" s="213" t="s">
        <v>1311</v>
      </c>
      <c r="O396" s="214"/>
      <c r="P396" s="213" t="s">
        <v>2254</v>
      </c>
      <c r="Q396" s="215"/>
      <c r="R396" s="215" t="s">
        <v>392</v>
      </c>
      <c r="S396"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396" s="220" t="s">
        <v>3880</v>
      </c>
      <c r="U396" s="215">
        <v>18612667580</v>
      </c>
      <c r="V396" s="213" t="s">
        <v>5828</v>
      </c>
      <c r="W396" s="225" t="s">
        <v>351</v>
      </c>
      <c r="X396" s="226"/>
      <c r="Y396" s="226"/>
      <c r="Z396" s="244" t="s">
        <v>392</v>
      </c>
      <c r="AA396" s="214"/>
      <c r="AB396" s="214"/>
      <c r="AC396" s="214" t="s">
        <v>959</v>
      </c>
      <c r="AD396" s="220"/>
      <c r="AE396" s="226"/>
      <c r="AF396" s="214" t="s">
        <v>9490</v>
      </c>
      <c r="AG396" s="349">
        <v>1</v>
      </c>
    </row>
    <row r="397" spans="1:33" s="219" customFormat="1" x14ac:dyDescent="0.3">
      <c r="A397" s="212" t="s">
        <v>612</v>
      </c>
      <c r="B397" s="277">
        <v>41502</v>
      </c>
      <c r="C397" s="217" t="e">
        <f>[1]!表1_66[[#This Row],[公司]]&amp;[1]!表1_66[[#This Row],[姓名]]</f>
        <v>#REF!</v>
      </c>
      <c r="D397" s="220" t="s">
        <v>1195</v>
      </c>
      <c r="E397" s="220" t="s">
        <v>1679</v>
      </c>
      <c r="F397" s="214" t="s">
        <v>933</v>
      </c>
      <c r="G397" s="236" t="e">
        <f>HYPERLINK("\同业照片\"&amp;[1]!表1_66[[#This Row],[公司]]&amp;IF([1]!表1_66[[#This Row],[公司]]="","","，"&amp;[1]!表1_66[[#This Row],[姓名]]&amp;".jpg"),"照片")</f>
        <v>#REF!</v>
      </c>
      <c r="H397" s="232" t="s">
        <v>55</v>
      </c>
      <c r="I397" s="214" t="s">
        <v>36</v>
      </c>
      <c r="J397" s="214" t="s">
        <v>56</v>
      </c>
      <c r="K397" s="212">
        <v>1</v>
      </c>
      <c r="L397" s="212">
        <v>1</v>
      </c>
      <c r="M397" s="212">
        <v>1</v>
      </c>
      <c r="N397" s="213" t="s">
        <v>1394</v>
      </c>
      <c r="O397" s="214"/>
      <c r="P397" s="213" t="s">
        <v>2254</v>
      </c>
      <c r="Q397" s="215"/>
      <c r="R397" s="215" t="s">
        <v>392</v>
      </c>
      <c r="S397"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397" s="220" t="s">
        <v>1198</v>
      </c>
      <c r="U397" s="215">
        <v>13520918952</v>
      </c>
      <c r="V397" s="213" t="s">
        <v>1199</v>
      </c>
      <c r="W397" s="225" t="s">
        <v>351</v>
      </c>
      <c r="X397" s="226"/>
      <c r="Y397" s="226"/>
      <c r="Z397" s="244" t="s">
        <v>392</v>
      </c>
      <c r="AA397" s="214"/>
      <c r="AB397" s="214"/>
      <c r="AC397" s="214"/>
      <c r="AD397" s="220"/>
      <c r="AE397" s="226"/>
      <c r="AF397" s="214" t="s">
        <v>665</v>
      </c>
      <c r="AG397" s="349">
        <v>1</v>
      </c>
    </row>
    <row r="398" spans="1:33" s="219" customFormat="1" x14ac:dyDescent="0.3">
      <c r="A398" s="212" t="s">
        <v>612</v>
      </c>
      <c r="B398" s="277">
        <v>41502</v>
      </c>
      <c r="C398" s="217" t="e">
        <f>[1]!表1_66[[#This Row],[公司]]&amp;[1]!表1_66[[#This Row],[姓名]]</f>
        <v>#REF!</v>
      </c>
      <c r="D398" s="220" t="s">
        <v>1681</v>
      </c>
      <c r="E398" s="220" t="s">
        <v>779</v>
      </c>
      <c r="F398" s="214" t="s">
        <v>933</v>
      </c>
      <c r="G398" s="236" t="e">
        <f>HYPERLINK("\同业照片\"&amp;[1]!表1_66[[#This Row],[公司]]&amp;IF([1]!表1_66[[#This Row],[公司]]="","","，"&amp;[1]!表1_66[[#This Row],[姓名]]&amp;".jpg"),"照片")</f>
        <v>#REF!</v>
      </c>
      <c r="H398" s="232" t="s">
        <v>55</v>
      </c>
      <c r="I398" s="214" t="s">
        <v>36</v>
      </c>
      <c r="J398" s="214" t="s">
        <v>56</v>
      </c>
      <c r="K398" s="212">
        <v>1</v>
      </c>
      <c r="L398" s="212">
        <v>1</v>
      </c>
      <c r="M398" s="212">
        <v>1</v>
      </c>
      <c r="N398" s="213" t="s">
        <v>1394</v>
      </c>
      <c r="O398" s="214"/>
      <c r="P398" s="213" t="s">
        <v>2254</v>
      </c>
      <c r="Q398" s="215"/>
      <c r="R398" s="215" t="s">
        <v>392</v>
      </c>
      <c r="S39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398" s="220" t="s">
        <v>1682</v>
      </c>
      <c r="U398" s="215">
        <v>18601132155</v>
      </c>
      <c r="V398" s="213" t="s">
        <v>432</v>
      </c>
      <c r="W398" s="225" t="s">
        <v>9396</v>
      </c>
      <c r="X398" s="226"/>
      <c r="Y398" s="226"/>
      <c r="Z398" s="244" t="s">
        <v>392</v>
      </c>
      <c r="AA398" s="214"/>
      <c r="AB398" s="214"/>
      <c r="AC398" s="214" t="s">
        <v>1680</v>
      </c>
      <c r="AD398" s="220"/>
      <c r="AE398" s="226"/>
      <c r="AF398" s="214" t="s">
        <v>665</v>
      </c>
      <c r="AG398" s="349">
        <v>1</v>
      </c>
    </row>
    <row r="399" spans="1:33" s="219" customFormat="1" x14ac:dyDescent="0.3">
      <c r="A399" s="212" t="s">
        <v>857</v>
      </c>
      <c r="B399" s="277">
        <v>41502</v>
      </c>
      <c r="C399" s="217" t="e">
        <f>[1]!表1_66[[#This Row],[公司]]&amp;[1]!表1_66[[#This Row],[姓名]]</f>
        <v>#REF!</v>
      </c>
      <c r="D399" s="220" t="s">
        <v>7352</v>
      </c>
      <c r="E399" s="220" t="s">
        <v>7353</v>
      </c>
      <c r="F399" s="214" t="s">
        <v>2276</v>
      </c>
      <c r="G399" s="236" t="e">
        <f>HYPERLINK("\同业照片\"&amp;[1]!表1_66[[#This Row],[公司]]&amp;IF([1]!表1_66[[#This Row],[公司]]="","","，"&amp;[1]!表1_66[[#This Row],[姓名]]&amp;".jpg"),"照片")</f>
        <v>#REF!</v>
      </c>
      <c r="H399" s="232" t="s">
        <v>3593</v>
      </c>
      <c r="I399" s="214" t="s">
        <v>339</v>
      </c>
      <c r="J399" s="214" t="s">
        <v>11</v>
      </c>
      <c r="K399" s="212">
        <v>1</v>
      </c>
      <c r="L399" s="212">
        <v>1</v>
      </c>
      <c r="M399" s="212">
        <v>1</v>
      </c>
      <c r="N399" s="213" t="s">
        <v>1362</v>
      </c>
      <c r="O399" s="214"/>
      <c r="P399" s="213" t="s">
        <v>2254</v>
      </c>
      <c r="Q399" s="215"/>
      <c r="R399" s="215"/>
      <c r="S39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399" s="220" t="s">
        <v>7354</v>
      </c>
      <c r="U399" s="215">
        <v>18642819536</v>
      </c>
      <c r="V399" s="213" t="s">
        <v>7355</v>
      </c>
      <c r="W399" s="225"/>
      <c r="X399" s="226"/>
      <c r="Y399" s="226"/>
      <c r="Z399" s="244"/>
      <c r="AA399" s="214"/>
      <c r="AB399" s="214"/>
      <c r="AC399" s="214"/>
      <c r="AD399" s="220"/>
      <c r="AE399" s="226" t="s">
        <v>7356</v>
      </c>
      <c r="AF399" s="214" t="s">
        <v>3884</v>
      </c>
      <c r="AG399" s="349">
        <v>1</v>
      </c>
    </row>
    <row r="400" spans="1:33" s="219" customFormat="1" x14ac:dyDescent="0.3">
      <c r="A400" s="212" t="s">
        <v>857</v>
      </c>
      <c r="B400" s="277">
        <v>41502</v>
      </c>
      <c r="C400" s="217" t="e">
        <f>[1]!表1_66[[#This Row],[公司]]&amp;[1]!表1_66[[#This Row],[姓名]]</f>
        <v>#REF!</v>
      </c>
      <c r="D400" s="220" t="s">
        <v>3885</v>
      </c>
      <c r="E400" s="220" t="s">
        <v>2282</v>
      </c>
      <c r="F400" s="214" t="s">
        <v>2249</v>
      </c>
      <c r="G400" s="236" t="e">
        <f>HYPERLINK("\同业照片\"&amp;[1]!表1_66[[#This Row],[公司]]&amp;IF([1]!表1_66[[#This Row],[公司]]="","","，"&amp;[1]!表1_66[[#This Row],[姓名]]&amp;".jpg"),"照片")</f>
        <v>#REF!</v>
      </c>
      <c r="H400" s="232" t="s">
        <v>3593</v>
      </c>
      <c r="I400" s="214" t="s">
        <v>339</v>
      </c>
      <c r="J400" s="214" t="s">
        <v>11</v>
      </c>
      <c r="K400" s="212">
        <v>1</v>
      </c>
      <c r="L400" s="212"/>
      <c r="M400" s="212">
        <v>1</v>
      </c>
      <c r="N400" s="213" t="s">
        <v>1362</v>
      </c>
      <c r="O400" s="214"/>
      <c r="P400" s="213" t="s">
        <v>7357</v>
      </c>
      <c r="Q400" s="215"/>
      <c r="R400" s="215"/>
      <c r="S40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400" s="220" t="s">
        <v>3886</v>
      </c>
      <c r="U400" s="215">
        <v>13810285696</v>
      </c>
      <c r="V400" s="213" t="s">
        <v>7358</v>
      </c>
      <c r="W400" s="225"/>
      <c r="X400" s="226"/>
      <c r="Y400" s="226"/>
      <c r="Z400" s="244"/>
      <c r="AA400" s="214"/>
      <c r="AB400" s="214"/>
      <c r="AC400" s="214"/>
      <c r="AD400" s="220"/>
      <c r="AE400" s="226"/>
      <c r="AF400" s="214" t="s">
        <v>3884</v>
      </c>
      <c r="AG400" s="349">
        <v>1</v>
      </c>
    </row>
    <row r="401" spans="1:33" s="219" customFormat="1" x14ac:dyDescent="0.3">
      <c r="A401" s="212" t="s">
        <v>612</v>
      </c>
      <c r="B401" s="277">
        <v>41505</v>
      </c>
      <c r="C401" s="217" t="e">
        <f>[1]!表1_66[[#This Row],[公司]]&amp;[1]!表1_66[[#This Row],[姓名]]</f>
        <v>#REF!</v>
      </c>
      <c r="D401" s="220" t="s">
        <v>1643</v>
      </c>
      <c r="E401" s="220" t="s">
        <v>1643</v>
      </c>
      <c r="F401" s="214"/>
      <c r="G401" s="236" t="e">
        <f>HYPERLINK("\同业照片\"&amp;[1]!表1_66[[#This Row],[公司]]&amp;IF([1]!表1_66[[#This Row],[公司]]="","","，"&amp;[1]!表1_66[[#This Row],[姓名]]&amp;".jpg"),"照片")</f>
        <v>#REF!</v>
      </c>
      <c r="H401" s="232" t="s">
        <v>66</v>
      </c>
      <c r="I401" s="214" t="s">
        <v>36</v>
      </c>
      <c r="J401" s="214" t="s">
        <v>56</v>
      </c>
      <c r="K401" s="212">
        <v>1</v>
      </c>
      <c r="L401" s="212"/>
      <c r="M401" s="212"/>
      <c r="N401" s="213" t="s">
        <v>2466</v>
      </c>
      <c r="O401" s="214"/>
      <c r="P401" s="213" t="s">
        <v>2535</v>
      </c>
      <c r="Q401" s="215"/>
      <c r="R401" s="215" t="s">
        <v>392</v>
      </c>
      <c r="S40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401" s="220" t="s">
        <v>1644</v>
      </c>
      <c r="U401" s="215">
        <v>18611302855</v>
      </c>
      <c r="V401" s="213" t="s">
        <v>1645</v>
      </c>
      <c r="W401" s="225" t="s">
        <v>351</v>
      </c>
      <c r="X401" s="226"/>
      <c r="Y401" s="226"/>
      <c r="Z401" s="244" t="s">
        <v>392</v>
      </c>
      <c r="AA401" s="214"/>
      <c r="AB401" s="214"/>
      <c r="AC401" s="214" t="s">
        <v>392</v>
      </c>
      <c r="AD401" s="220"/>
      <c r="AE401" s="226"/>
      <c r="AF401" s="214" t="s">
        <v>10034</v>
      </c>
      <c r="AG401" s="349">
        <v>1</v>
      </c>
    </row>
    <row r="402" spans="1:33" s="219" customFormat="1" x14ac:dyDescent="0.3">
      <c r="A402" s="212" t="s">
        <v>612</v>
      </c>
      <c r="B402" s="277">
        <v>41505</v>
      </c>
      <c r="C402" s="217" t="e">
        <f>[1]!表1_66[[#This Row],[公司]]&amp;[1]!表1_66[[#This Row],[姓名]]</f>
        <v>#REF!</v>
      </c>
      <c r="D402" s="220" t="s">
        <v>1605</v>
      </c>
      <c r="E402" s="220" t="s">
        <v>1605</v>
      </c>
      <c r="F402" s="214" t="s">
        <v>2249</v>
      </c>
      <c r="G402" s="236" t="e">
        <f>HYPERLINK("\同业照片\"&amp;[1]!表1_66[[#This Row],[公司]]&amp;IF([1]!表1_66[[#This Row],[公司]]="","","，"&amp;[1]!表1_66[[#This Row],[姓名]]&amp;".jpg"),"照片")</f>
        <v>#REF!</v>
      </c>
      <c r="H402" s="232" t="s">
        <v>292</v>
      </c>
      <c r="I402" s="214" t="s">
        <v>36</v>
      </c>
      <c r="J402" s="214" t="s">
        <v>56</v>
      </c>
      <c r="K402" s="212">
        <v>1</v>
      </c>
      <c r="L402" s="212">
        <v>1</v>
      </c>
      <c r="M402" s="212">
        <v>1</v>
      </c>
      <c r="N402" s="213" t="s">
        <v>958</v>
      </c>
      <c r="O402" s="214"/>
      <c r="P402" s="213" t="s">
        <v>1432</v>
      </c>
      <c r="Q402" s="215"/>
      <c r="R402" s="215" t="s">
        <v>392</v>
      </c>
      <c r="S40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402" s="220" t="s">
        <v>1606</v>
      </c>
      <c r="U402" s="215">
        <v>18611855190</v>
      </c>
      <c r="V402" s="213" t="s">
        <v>1607</v>
      </c>
      <c r="W402" s="225" t="s">
        <v>351</v>
      </c>
      <c r="X402" s="226"/>
      <c r="Y402" s="226"/>
      <c r="Z402" s="244" t="s">
        <v>392</v>
      </c>
      <c r="AA402" s="214"/>
      <c r="AB402" s="214"/>
      <c r="AC402" s="214" t="s">
        <v>392</v>
      </c>
      <c r="AD402" s="220"/>
      <c r="AE402" s="226"/>
      <c r="AF402" s="214" t="s">
        <v>2210</v>
      </c>
      <c r="AG402" s="349">
        <v>1</v>
      </c>
    </row>
    <row r="403" spans="1:33" s="219" customFormat="1" x14ac:dyDescent="0.3">
      <c r="A403" s="212" t="s">
        <v>857</v>
      </c>
      <c r="B403" s="277">
        <v>41505</v>
      </c>
      <c r="C403" s="217" t="e">
        <f>[1]!表1_66[[#This Row],[公司]]&amp;[1]!表1_66[[#This Row],[姓名]]</f>
        <v>#REF!</v>
      </c>
      <c r="D403" s="220" t="s">
        <v>7359</v>
      </c>
      <c r="E403" s="220" t="s">
        <v>7359</v>
      </c>
      <c r="F403" s="214" t="s">
        <v>2276</v>
      </c>
      <c r="G403" s="236" t="e">
        <f>HYPERLINK("\同业照片\"&amp;[1]!表1_66[[#This Row],[公司]]&amp;IF([1]!表1_66[[#This Row],[公司]]="","","，"&amp;[1]!表1_66[[#This Row],[姓名]]&amp;".jpg"),"照片")</f>
        <v>#REF!</v>
      </c>
      <c r="H403" s="232" t="s">
        <v>72</v>
      </c>
      <c r="I403" s="214" t="s">
        <v>36</v>
      </c>
      <c r="J403" s="214" t="s">
        <v>56</v>
      </c>
      <c r="K403" s="212">
        <v>1</v>
      </c>
      <c r="L403" s="212">
        <v>1</v>
      </c>
      <c r="M403" s="212">
        <v>1</v>
      </c>
      <c r="N403" s="213" t="s">
        <v>1311</v>
      </c>
      <c r="O403" s="214"/>
      <c r="P403" s="213" t="s">
        <v>2254</v>
      </c>
      <c r="Q403" s="215"/>
      <c r="R403" s="215"/>
      <c r="S403"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403" s="220"/>
      <c r="U403" s="215">
        <v>15801293056</v>
      </c>
      <c r="V403" s="213" t="s">
        <v>7360</v>
      </c>
      <c r="W403" s="225"/>
      <c r="X403" s="226"/>
      <c r="Y403" s="226"/>
      <c r="Z403" s="244"/>
      <c r="AA403" s="214"/>
      <c r="AB403" s="214"/>
      <c r="AC403" s="214"/>
      <c r="AD403" s="220"/>
      <c r="AE403" s="226"/>
      <c r="AF403" s="214" t="s">
        <v>9490</v>
      </c>
      <c r="AG403" s="349">
        <v>1</v>
      </c>
    </row>
    <row r="404" spans="1:33" s="219" customFormat="1" x14ac:dyDescent="0.3">
      <c r="A404" s="212" t="s">
        <v>612</v>
      </c>
      <c r="B404" s="277">
        <v>41505</v>
      </c>
      <c r="C404" s="217" t="e">
        <f>[1]!表1_66[[#This Row],[公司]]&amp;[1]!表1_66[[#This Row],[姓名]]</f>
        <v>#REF!</v>
      </c>
      <c r="D404" s="220" t="s">
        <v>7361</v>
      </c>
      <c r="E404" s="220" t="s">
        <v>3642</v>
      </c>
      <c r="F404" s="214" t="s">
        <v>1439</v>
      </c>
      <c r="G404" s="236" t="e">
        <f>HYPERLINK("\同业照片\"&amp;[1]!表1_66[[#This Row],[公司]]&amp;IF([1]!表1_66[[#This Row],[公司]]="","","，"&amp;[1]!表1_66[[#This Row],[姓名]]&amp;".jpg"),"照片")</f>
        <v>#REF!</v>
      </c>
      <c r="H404" s="232" t="s">
        <v>292</v>
      </c>
      <c r="I404" s="214" t="s">
        <v>36</v>
      </c>
      <c r="J404" s="214" t="s">
        <v>56</v>
      </c>
      <c r="K404" s="212">
        <v>1</v>
      </c>
      <c r="L404" s="212">
        <v>1</v>
      </c>
      <c r="M404" s="212">
        <v>1</v>
      </c>
      <c r="N404" s="213" t="s">
        <v>958</v>
      </c>
      <c r="O404" s="214"/>
      <c r="P404" s="213" t="s">
        <v>2254</v>
      </c>
      <c r="Q404" s="215"/>
      <c r="R404" s="215"/>
      <c r="S40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404" s="220" t="s">
        <v>7362</v>
      </c>
      <c r="U404" s="215">
        <v>15210260053</v>
      </c>
      <c r="V404" s="213" t="s">
        <v>7363</v>
      </c>
      <c r="W404" s="225"/>
      <c r="X404" s="226" t="s">
        <v>3014</v>
      </c>
      <c r="Y404" s="226" t="s">
        <v>7364</v>
      </c>
      <c r="Z404" s="244">
        <v>4.3102119871006202E+17</v>
      </c>
      <c r="AA404" s="214"/>
      <c r="AB404" s="214" t="s">
        <v>3896</v>
      </c>
      <c r="AC404" s="214"/>
      <c r="AD404" s="220"/>
      <c r="AE404" s="226"/>
      <c r="AF404" s="214" t="s">
        <v>2210</v>
      </c>
      <c r="AG404" s="349">
        <v>1</v>
      </c>
    </row>
    <row r="405" spans="1:33" s="219" customFormat="1" x14ac:dyDescent="0.3">
      <c r="A405" s="212" t="s">
        <v>612</v>
      </c>
      <c r="B405" s="277">
        <v>41505</v>
      </c>
      <c r="C405" s="217" t="e">
        <f>[1]!表1_66[[#This Row],[公司]]&amp;[1]!表1_66[[#This Row],[姓名]]</f>
        <v>#REF!</v>
      </c>
      <c r="D405" s="220" t="s">
        <v>1602</v>
      </c>
      <c r="E405" s="220" t="s">
        <v>1602</v>
      </c>
      <c r="F405" s="214" t="s">
        <v>2249</v>
      </c>
      <c r="G405" s="236" t="e">
        <f>HYPERLINK("\同业照片\"&amp;[1]!表1_66[[#This Row],[公司]]&amp;IF([1]!表1_66[[#This Row],[公司]]="","","，"&amp;[1]!表1_66[[#This Row],[姓名]]&amp;".jpg"),"照片")</f>
        <v>#REF!</v>
      </c>
      <c r="H405" s="232" t="s">
        <v>292</v>
      </c>
      <c r="I405" s="214" t="s">
        <v>36</v>
      </c>
      <c r="J405" s="214" t="s">
        <v>56</v>
      </c>
      <c r="K405" s="212">
        <v>1</v>
      </c>
      <c r="L405" s="212"/>
      <c r="M405" s="212">
        <v>1</v>
      </c>
      <c r="N405" s="213" t="s">
        <v>1436</v>
      </c>
      <c r="O405" s="214"/>
      <c r="P405" s="213" t="s">
        <v>1432</v>
      </c>
      <c r="Q405" s="215"/>
      <c r="R405" s="215" t="s">
        <v>392</v>
      </c>
      <c r="S405"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405" s="220" t="s">
        <v>1603</v>
      </c>
      <c r="U405" s="215">
        <v>18601686016</v>
      </c>
      <c r="V405" s="213" t="s">
        <v>1604</v>
      </c>
      <c r="W405" s="225" t="s">
        <v>351</v>
      </c>
      <c r="X405" s="226"/>
      <c r="Y405" s="226"/>
      <c r="Z405" s="244" t="s">
        <v>392</v>
      </c>
      <c r="AA405" s="214"/>
      <c r="AB405" s="214"/>
      <c r="AC405" s="214" t="s">
        <v>392</v>
      </c>
      <c r="AD405" s="220"/>
      <c r="AE405" s="226"/>
      <c r="AF405" s="214" t="s">
        <v>2210</v>
      </c>
      <c r="AG405" s="349">
        <v>1</v>
      </c>
    </row>
    <row r="406" spans="1:33" s="219" customFormat="1" x14ac:dyDescent="0.3">
      <c r="A406" s="212" t="s">
        <v>891</v>
      </c>
      <c r="B406" s="277">
        <v>41506</v>
      </c>
      <c r="C406" s="217" t="e">
        <f>[1]!表1_66[[#This Row],[公司]]&amp;[1]!表1_66[[#This Row],[姓名]]</f>
        <v>#REF!</v>
      </c>
      <c r="D406" s="220" t="s">
        <v>7365</v>
      </c>
      <c r="E406" s="220" t="s">
        <v>7365</v>
      </c>
      <c r="F406" s="214"/>
      <c r="G406" s="236" t="e">
        <f>HYPERLINK("\同业照片\"&amp;[1]!表1_66[[#This Row],[公司]]&amp;IF([1]!表1_66[[#This Row],[公司]]="","","，"&amp;[1]!表1_66[[#This Row],[姓名]]&amp;".jpg"),"照片")</f>
        <v>#REF!</v>
      </c>
      <c r="H406" s="232" t="s">
        <v>7366</v>
      </c>
      <c r="I406" s="214" t="s">
        <v>2</v>
      </c>
      <c r="J406" s="214" t="s">
        <v>1</v>
      </c>
      <c r="K406" s="212">
        <v>1</v>
      </c>
      <c r="L406" s="212">
        <v>1</v>
      </c>
      <c r="M406" s="212">
        <v>1</v>
      </c>
      <c r="N406" s="213" t="s">
        <v>1234</v>
      </c>
      <c r="O406" s="214"/>
      <c r="P406" s="213"/>
      <c r="Q406" s="215"/>
      <c r="R406" s="215"/>
      <c r="S406"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406" s="220" t="s">
        <v>7367</v>
      </c>
      <c r="U406" s="215"/>
      <c r="V406" s="213" t="s">
        <v>7368</v>
      </c>
      <c r="W406" s="225"/>
      <c r="X406" s="226"/>
      <c r="Y406" s="226"/>
      <c r="Z406" s="244"/>
      <c r="AA406" s="214"/>
      <c r="AB406" s="214"/>
      <c r="AC406" s="214"/>
      <c r="AD406" s="220"/>
      <c r="AE406" s="226"/>
      <c r="AF406" s="214" t="s">
        <v>3898</v>
      </c>
      <c r="AG406" s="349">
        <v>1</v>
      </c>
    </row>
    <row r="407" spans="1:33" s="219" customFormat="1" x14ac:dyDescent="0.3">
      <c r="A407" s="212" t="s">
        <v>857</v>
      </c>
      <c r="B407" s="277">
        <v>41507</v>
      </c>
      <c r="C407" s="217" t="e">
        <f>[1]!表1_66[[#This Row],[公司]]&amp;[1]!表1_66[[#This Row],[姓名]]</f>
        <v>#REF!</v>
      </c>
      <c r="D407" s="220" t="s">
        <v>7369</v>
      </c>
      <c r="E407" s="220" t="s">
        <v>3899</v>
      </c>
      <c r="F407" s="214" t="s">
        <v>2249</v>
      </c>
      <c r="G407" s="236" t="e">
        <f>HYPERLINK("\同业照片\"&amp;[1]!表1_66[[#This Row],[公司]]&amp;IF([1]!表1_66[[#This Row],[公司]]="","","，"&amp;[1]!表1_66[[#This Row],[姓名]]&amp;".jpg"),"照片")</f>
        <v>#REF!</v>
      </c>
      <c r="H407" s="232" t="s">
        <v>917</v>
      </c>
      <c r="I407" s="214" t="s">
        <v>907</v>
      </c>
      <c r="J407" s="214" t="s">
        <v>3004</v>
      </c>
      <c r="K407" s="212">
        <v>1</v>
      </c>
      <c r="L407" s="212"/>
      <c r="M407" s="212">
        <v>1</v>
      </c>
      <c r="N407" s="213"/>
      <c r="O407" s="214"/>
      <c r="P407" s="213"/>
      <c r="Q407" s="215"/>
      <c r="R407" s="215"/>
      <c r="S407"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407" s="220"/>
      <c r="U407" s="215">
        <v>18682120253</v>
      </c>
      <c r="V407" s="213" t="s">
        <v>7370</v>
      </c>
      <c r="W407" s="225"/>
      <c r="X407" s="226"/>
      <c r="Y407" s="226"/>
      <c r="Z407" s="244"/>
      <c r="AA407" s="214"/>
      <c r="AB407" s="214"/>
      <c r="AC407" s="214"/>
      <c r="AD407" s="220"/>
      <c r="AE407" s="226"/>
      <c r="AF407" s="214" t="s">
        <v>684</v>
      </c>
      <c r="AG407" s="349">
        <v>1</v>
      </c>
    </row>
    <row r="408" spans="1:33" s="219" customFormat="1" x14ac:dyDescent="0.3">
      <c r="A408" s="212" t="s">
        <v>857</v>
      </c>
      <c r="B408" s="277">
        <v>41507</v>
      </c>
      <c r="C408" s="217" t="e">
        <f>[1]!表1_66[[#This Row],[公司]]&amp;[1]!表1_66[[#This Row],[姓名]]</f>
        <v>#REF!</v>
      </c>
      <c r="D408" s="220" t="s">
        <v>7371</v>
      </c>
      <c r="E408" s="220" t="s">
        <v>7371</v>
      </c>
      <c r="F408" s="214"/>
      <c r="G408" s="236" t="e">
        <f>HYPERLINK("\同业照片\"&amp;[1]!表1_66[[#This Row],[公司]]&amp;IF([1]!表1_66[[#This Row],[公司]]="","","，"&amp;[1]!表1_66[[#This Row],[姓名]]&amp;".jpg"),"照片")</f>
        <v>#REF!</v>
      </c>
      <c r="H408" s="232" t="s">
        <v>63</v>
      </c>
      <c r="I408" s="214" t="s">
        <v>36</v>
      </c>
      <c r="J408" s="214" t="s">
        <v>56</v>
      </c>
      <c r="K408" s="212">
        <v>1</v>
      </c>
      <c r="L408" s="212"/>
      <c r="M408" s="212">
        <v>1</v>
      </c>
      <c r="N408" s="213" t="s">
        <v>1186</v>
      </c>
      <c r="O408" s="214"/>
      <c r="P408" s="213"/>
      <c r="Q408" s="215"/>
      <c r="R408" s="215"/>
      <c r="S40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408" s="220" t="s">
        <v>7372</v>
      </c>
      <c r="U408" s="215">
        <v>18688700039</v>
      </c>
      <c r="V408" s="213"/>
      <c r="W408" s="225"/>
      <c r="X408" s="226"/>
      <c r="Y408" s="226"/>
      <c r="Z408" s="244"/>
      <c r="AA408" s="214"/>
      <c r="AB408" s="214"/>
      <c r="AC408" s="214"/>
      <c r="AD408" s="220"/>
      <c r="AE408" s="226"/>
      <c r="AF408" s="214" t="s">
        <v>660</v>
      </c>
      <c r="AG408" s="349">
        <v>1</v>
      </c>
    </row>
    <row r="409" spans="1:33" s="219" customFormat="1" x14ac:dyDescent="0.3">
      <c r="A409" s="212" t="s">
        <v>857</v>
      </c>
      <c r="B409" s="277">
        <v>41507</v>
      </c>
      <c r="C409" s="217" t="e">
        <f>[1]!表1_66[[#This Row],[公司]]&amp;[1]!表1_66[[#This Row],[姓名]]</f>
        <v>#REF!</v>
      </c>
      <c r="D409" s="220" t="s">
        <v>3540</v>
      </c>
      <c r="E409" s="220" t="s">
        <v>1631</v>
      </c>
      <c r="F409" s="214" t="s">
        <v>2249</v>
      </c>
      <c r="G409" s="236" t="e">
        <f>HYPERLINK("\同业照片\"&amp;[1]!表1_66[[#This Row],[公司]]&amp;IF([1]!表1_66[[#This Row],[公司]]="","","，"&amp;[1]!表1_66[[#This Row],[姓名]]&amp;".jpg"),"照片")</f>
        <v>#REF!</v>
      </c>
      <c r="H409" s="232" t="s">
        <v>2682</v>
      </c>
      <c r="I409" s="214" t="s">
        <v>339</v>
      </c>
      <c r="J409" s="214" t="s">
        <v>11</v>
      </c>
      <c r="K409" s="212">
        <v>1</v>
      </c>
      <c r="L409" s="212"/>
      <c r="M409" s="212">
        <v>1</v>
      </c>
      <c r="N409" s="213" t="s">
        <v>1173</v>
      </c>
      <c r="O409" s="214"/>
      <c r="P409" s="213" t="s">
        <v>2254</v>
      </c>
      <c r="Q409" s="215" t="s">
        <v>1353</v>
      </c>
      <c r="R409" s="215"/>
      <c r="S40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409" s="220" t="s">
        <v>7373</v>
      </c>
      <c r="U409" s="215">
        <v>13488752324</v>
      </c>
      <c r="V409" s="213" t="s">
        <v>3570</v>
      </c>
      <c r="W409" s="225"/>
      <c r="X409" s="226"/>
      <c r="Y409" s="226"/>
      <c r="Z409" s="244"/>
      <c r="AA409" s="214"/>
      <c r="AB409" s="214"/>
      <c r="AC409" s="214"/>
      <c r="AD409" s="220"/>
      <c r="AE409" s="226"/>
      <c r="AF409" s="214" t="s">
        <v>9368</v>
      </c>
      <c r="AG409" s="349">
        <v>1</v>
      </c>
    </row>
    <row r="410" spans="1:33" s="219" customFormat="1" x14ac:dyDescent="0.3">
      <c r="A410" s="212" t="s">
        <v>857</v>
      </c>
      <c r="B410" s="277">
        <v>41508</v>
      </c>
      <c r="C410" s="217" t="e">
        <f>[1]!表1_66[[#This Row],[公司]]&amp;[1]!表1_66[[#This Row],[姓名]]</f>
        <v>#REF!</v>
      </c>
      <c r="D410" s="220" t="s">
        <v>3900</v>
      </c>
      <c r="E410" s="220" t="s">
        <v>3901</v>
      </c>
      <c r="F410" s="214"/>
      <c r="G410" s="236" t="e">
        <f>HYPERLINK("\同业照片\"&amp;[1]!表1_66[[#This Row],[公司]]&amp;IF([1]!表1_66[[#This Row],[公司]]="","","，"&amp;[1]!表1_66[[#This Row],[姓名]]&amp;".jpg"),"照片")</f>
        <v>#REF!</v>
      </c>
      <c r="H410" s="232" t="s">
        <v>3903</v>
      </c>
      <c r="I410" s="214" t="s">
        <v>9</v>
      </c>
      <c r="J410" s="214" t="s">
        <v>11</v>
      </c>
      <c r="K410" s="212">
        <v>1</v>
      </c>
      <c r="L410" s="212">
        <v>1</v>
      </c>
      <c r="M410" s="212">
        <v>1</v>
      </c>
      <c r="N410" s="213" t="s">
        <v>2247</v>
      </c>
      <c r="O410" s="214"/>
      <c r="P410" s="213" t="s">
        <v>2535</v>
      </c>
      <c r="Q410" s="215"/>
      <c r="R410" s="215"/>
      <c r="S41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410" s="220" t="s">
        <v>3902</v>
      </c>
      <c r="U410" s="215">
        <v>18600891408</v>
      </c>
      <c r="V410" s="213"/>
      <c r="W410" s="225"/>
      <c r="X410" s="226"/>
      <c r="Y410" s="226"/>
      <c r="Z410" s="244"/>
      <c r="AA410" s="214"/>
      <c r="AB410" s="214"/>
      <c r="AC410" s="214"/>
      <c r="AD410" s="220"/>
      <c r="AE410" s="226"/>
      <c r="AF410" s="214" t="s">
        <v>7374</v>
      </c>
      <c r="AG410" s="349">
        <v>1</v>
      </c>
    </row>
    <row r="411" spans="1:33" s="219" customFormat="1" x14ac:dyDescent="0.3">
      <c r="A411" s="212" t="s">
        <v>857</v>
      </c>
      <c r="B411" s="277">
        <v>41510</v>
      </c>
      <c r="C411" s="217" t="e">
        <f>[1]!表1_66[[#This Row],[公司]]&amp;[1]!表1_66[[#This Row],[姓名]]</f>
        <v>#REF!</v>
      </c>
      <c r="D411" s="220" t="s">
        <v>10035</v>
      </c>
      <c r="E411" s="220" t="s">
        <v>10035</v>
      </c>
      <c r="F411" s="214" t="s">
        <v>2249</v>
      </c>
      <c r="G411" s="236" t="e">
        <f>HYPERLINK("\同业照片\"&amp;[1]!表1_66[[#This Row],[公司]]&amp;IF([1]!表1_66[[#This Row],[公司]]="","","，"&amp;[1]!表1_66[[#This Row],[姓名]]&amp;".jpg"),"照片")</f>
        <v>#REF!</v>
      </c>
      <c r="H411" s="232" t="s">
        <v>3145</v>
      </c>
      <c r="I411" s="214" t="s">
        <v>339</v>
      </c>
      <c r="J411" s="214" t="s">
        <v>11</v>
      </c>
      <c r="K411" s="212">
        <v>1</v>
      </c>
      <c r="L411" s="212">
        <v>1</v>
      </c>
      <c r="M411" s="212">
        <v>1</v>
      </c>
      <c r="N411" s="213" t="s">
        <v>2247</v>
      </c>
      <c r="O411" s="214" t="s">
        <v>2514</v>
      </c>
      <c r="P411" s="213" t="s">
        <v>2254</v>
      </c>
      <c r="Q411" s="215"/>
      <c r="R411" s="215"/>
      <c r="S41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411" s="220" t="s">
        <v>7375</v>
      </c>
      <c r="U411" s="215">
        <v>13716662116</v>
      </c>
      <c r="V411" s="213" t="s">
        <v>3910</v>
      </c>
      <c r="W411" s="225"/>
      <c r="X411" s="226"/>
      <c r="Y411" s="226"/>
      <c r="Z411" s="244"/>
      <c r="AA411" s="214"/>
      <c r="AB411" s="214"/>
      <c r="AC411" s="214"/>
      <c r="AD411" s="220"/>
      <c r="AE411" s="226"/>
      <c r="AF411" s="214" t="s">
        <v>3197</v>
      </c>
      <c r="AG411" s="349">
        <v>1</v>
      </c>
    </row>
    <row r="412" spans="1:33" s="219" customFormat="1" x14ac:dyDescent="0.3">
      <c r="A412" s="212" t="s">
        <v>612</v>
      </c>
      <c r="B412" s="277">
        <v>41510</v>
      </c>
      <c r="C412" s="217" t="e">
        <f>[1]!表1_66[[#This Row],[公司]]&amp;[1]!表1_66[[#This Row],[姓名]]</f>
        <v>#REF!</v>
      </c>
      <c r="D412" s="220" t="s">
        <v>7376</v>
      </c>
      <c r="E412" s="220" t="s">
        <v>3907</v>
      </c>
      <c r="F412" s="214" t="s">
        <v>283</v>
      </c>
      <c r="G412" s="236" t="e">
        <f>HYPERLINK("\同业照片\"&amp;[1]!表1_66[[#This Row],[公司]]&amp;IF([1]!表1_66[[#This Row],[公司]]="","","，"&amp;[1]!表1_66[[#This Row],[姓名]]&amp;".jpg"),"照片")</f>
        <v>#REF!</v>
      </c>
      <c r="H412" s="232" t="s">
        <v>889</v>
      </c>
      <c r="I412" s="214" t="s">
        <v>36</v>
      </c>
      <c r="J412" s="214" t="s">
        <v>45</v>
      </c>
      <c r="K412" s="212">
        <v>1</v>
      </c>
      <c r="L412" s="212">
        <v>1</v>
      </c>
      <c r="M412" s="212">
        <v>1</v>
      </c>
      <c r="N412" s="213" t="s">
        <v>1357</v>
      </c>
      <c r="O412" s="214"/>
      <c r="P412" s="213" t="s">
        <v>2254</v>
      </c>
      <c r="Q412" s="215"/>
      <c r="R412" s="215"/>
      <c r="S41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412" s="220"/>
      <c r="U412" s="215">
        <v>18816615585</v>
      </c>
      <c r="V412" s="213" t="s">
        <v>3908</v>
      </c>
      <c r="W412" s="225"/>
      <c r="X412" s="226"/>
      <c r="Y412" s="226"/>
      <c r="Z412" s="244"/>
      <c r="AA412" s="214"/>
      <c r="AB412" s="214"/>
      <c r="AC412" s="214"/>
      <c r="AD412" s="220"/>
      <c r="AE412" s="226"/>
      <c r="AF412" s="214" t="s">
        <v>2788</v>
      </c>
      <c r="AG412" s="349">
        <v>1</v>
      </c>
    </row>
    <row r="413" spans="1:33" s="219" customFormat="1" x14ac:dyDescent="0.3">
      <c r="A413" s="212" t="s">
        <v>3725</v>
      </c>
      <c r="B413" s="277">
        <v>41512</v>
      </c>
      <c r="C413" s="217" t="e">
        <f>[1]!表1_66[[#This Row],[公司]]&amp;[1]!表1_66[[#This Row],[姓名]]</f>
        <v>#REF!</v>
      </c>
      <c r="D413" s="220" t="s">
        <v>7377</v>
      </c>
      <c r="E413" s="220" t="s">
        <v>7377</v>
      </c>
      <c r="F413" s="214" t="s">
        <v>2249</v>
      </c>
      <c r="G413" s="236" t="e">
        <f>HYPERLINK("\同业照片\"&amp;[1]!表1_66[[#This Row],[公司]]&amp;IF([1]!表1_66[[#This Row],[公司]]="","","，"&amp;[1]!表1_66[[#This Row],[姓名]]&amp;".jpg"),"照片")</f>
        <v>#REF!</v>
      </c>
      <c r="H413" s="232" t="s">
        <v>4089</v>
      </c>
      <c r="I413" s="214" t="s">
        <v>12</v>
      </c>
      <c r="J413" s="214" t="s">
        <v>3174</v>
      </c>
      <c r="K413" s="212">
        <v>1</v>
      </c>
      <c r="L413" s="212">
        <v>1</v>
      </c>
      <c r="M413" s="212">
        <v>1</v>
      </c>
      <c r="N413" s="213" t="s">
        <v>1173</v>
      </c>
      <c r="O413" s="214"/>
      <c r="P413" s="213" t="s">
        <v>2254</v>
      </c>
      <c r="Q413" s="215"/>
      <c r="R413" s="215"/>
      <c r="S413"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413" s="220" t="s">
        <v>7378</v>
      </c>
      <c r="U413" s="215">
        <v>18902216633</v>
      </c>
      <c r="V413" s="213" t="s">
        <v>7379</v>
      </c>
      <c r="W413" s="225"/>
      <c r="X413" s="226"/>
      <c r="Y413" s="226"/>
      <c r="Z413" s="244"/>
      <c r="AA413" s="214"/>
      <c r="AB413" s="214"/>
      <c r="AC413" s="214"/>
      <c r="AD413" s="220"/>
      <c r="AE413" s="226"/>
      <c r="AF413" s="214" t="s">
        <v>7380</v>
      </c>
      <c r="AG413" s="349">
        <v>1</v>
      </c>
    </row>
    <row r="414" spans="1:33" s="219" customFormat="1" x14ac:dyDescent="0.3">
      <c r="A414" s="212" t="s">
        <v>3725</v>
      </c>
      <c r="B414" s="277">
        <v>41512</v>
      </c>
      <c r="C414" s="217" t="e">
        <f>[1]!表1_66[[#This Row],[公司]]&amp;[1]!表1_66[[#This Row],[姓名]]</f>
        <v>#REF!</v>
      </c>
      <c r="D414" s="220" t="s">
        <v>7381</v>
      </c>
      <c r="E414" s="220" t="s">
        <v>7381</v>
      </c>
      <c r="F414" s="214" t="s">
        <v>2249</v>
      </c>
      <c r="G414" s="236" t="e">
        <f>HYPERLINK("\同业照片\"&amp;[1]!表1_66[[#This Row],[公司]]&amp;IF([1]!表1_66[[#This Row],[公司]]="","","，"&amp;[1]!表1_66[[#This Row],[姓名]]&amp;".jpg"),"照片")</f>
        <v>#REF!</v>
      </c>
      <c r="H414" s="232" t="s">
        <v>4089</v>
      </c>
      <c r="I414" s="214" t="s">
        <v>12</v>
      </c>
      <c r="J414" s="214" t="s">
        <v>3174</v>
      </c>
      <c r="K414" s="212">
        <v>1</v>
      </c>
      <c r="L414" s="212">
        <v>1</v>
      </c>
      <c r="M414" s="212">
        <v>1</v>
      </c>
      <c r="N414" s="213" t="s">
        <v>1173</v>
      </c>
      <c r="O414" s="214"/>
      <c r="P414" s="213" t="s">
        <v>2254</v>
      </c>
      <c r="Q414" s="215"/>
      <c r="R414" s="215"/>
      <c r="S41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414" s="220" t="s">
        <v>7382</v>
      </c>
      <c r="U414" s="215">
        <v>13570360417</v>
      </c>
      <c r="V414" s="213" t="s">
        <v>7383</v>
      </c>
      <c r="W414" s="225"/>
      <c r="X414" s="226"/>
      <c r="Y414" s="226"/>
      <c r="Z414" s="244"/>
      <c r="AA414" s="214"/>
      <c r="AB414" s="214"/>
      <c r="AC414" s="214"/>
      <c r="AD414" s="220"/>
      <c r="AE414" s="226"/>
      <c r="AF414" s="214" t="s">
        <v>7380</v>
      </c>
      <c r="AG414" s="349">
        <v>1</v>
      </c>
    </row>
    <row r="415" spans="1:33" s="219" customFormat="1" x14ac:dyDescent="0.3">
      <c r="A415" s="212" t="s">
        <v>3725</v>
      </c>
      <c r="B415" s="277">
        <v>41512</v>
      </c>
      <c r="C415" s="217" t="e">
        <f>[1]!表1_66[[#This Row],[公司]]&amp;[1]!表1_66[[#This Row],[姓名]]</f>
        <v>#REF!</v>
      </c>
      <c r="D415" s="220" t="s">
        <v>3942</v>
      </c>
      <c r="E415" s="220" t="s">
        <v>7384</v>
      </c>
      <c r="F415" s="214" t="s">
        <v>2249</v>
      </c>
      <c r="G415" s="236" t="e">
        <f>HYPERLINK("\同业照片\"&amp;[1]!表1_66[[#This Row],[公司]]&amp;IF([1]!表1_66[[#This Row],[公司]]="","","，"&amp;[1]!表1_66[[#This Row],[姓名]]&amp;".jpg"),"照片")</f>
        <v>#REF!</v>
      </c>
      <c r="H415" s="232" t="s">
        <v>4089</v>
      </c>
      <c r="I415" s="214" t="s">
        <v>12</v>
      </c>
      <c r="J415" s="214" t="s">
        <v>3174</v>
      </c>
      <c r="K415" s="212">
        <v>1</v>
      </c>
      <c r="L415" s="212">
        <v>1</v>
      </c>
      <c r="M415" s="212">
        <v>1</v>
      </c>
      <c r="N415" s="213" t="s">
        <v>1173</v>
      </c>
      <c r="O415" s="214"/>
      <c r="P415" s="213" t="s">
        <v>2254</v>
      </c>
      <c r="Q415" s="215"/>
      <c r="R415" s="215"/>
      <c r="S415"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415" s="220" t="s">
        <v>7385</v>
      </c>
      <c r="U415" s="215">
        <v>18902216653</v>
      </c>
      <c r="V415" s="213" t="s">
        <v>7386</v>
      </c>
      <c r="W415" s="225"/>
      <c r="X415" s="226"/>
      <c r="Y415" s="226"/>
      <c r="Z415" s="244"/>
      <c r="AA415" s="214"/>
      <c r="AB415" s="214"/>
      <c r="AC415" s="214"/>
      <c r="AD415" s="220"/>
      <c r="AE415" s="226"/>
      <c r="AF415" s="214" t="s">
        <v>7380</v>
      </c>
      <c r="AG415" s="349">
        <v>1</v>
      </c>
    </row>
    <row r="416" spans="1:33" s="219" customFormat="1" x14ac:dyDescent="0.3">
      <c r="A416" s="212" t="s">
        <v>3725</v>
      </c>
      <c r="B416" s="277">
        <v>41512</v>
      </c>
      <c r="C416" s="217" t="e">
        <f>[1]!表1_66[[#This Row],[公司]]&amp;[1]!表1_66[[#This Row],[姓名]]</f>
        <v>#REF!</v>
      </c>
      <c r="D416" s="220" t="s">
        <v>7387</v>
      </c>
      <c r="E416" s="220" t="s">
        <v>7388</v>
      </c>
      <c r="F416" s="214" t="s">
        <v>2249</v>
      </c>
      <c r="G416" s="236" t="e">
        <f>HYPERLINK("\同业照片\"&amp;[1]!表1_66[[#This Row],[公司]]&amp;IF([1]!表1_66[[#This Row],[公司]]="","","，"&amp;[1]!表1_66[[#This Row],[姓名]]&amp;".jpg"),"照片")</f>
        <v>#REF!</v>
      </c>
      <c r="H416" s="232" t="s">
        <v>4089</v>
      </c>
      <c r="I416" s="214" t="s">
        <v>12</v>
      </c>
      <c r="J416" s="214" t="s">
        <v>3174</v>
      </c>
      <c r="K416" s="212">
        <v>1</v>
      </c>
      <c r="L416" s="212">
        <v>1</v>
      </c>
      <c r="M416" s="212">
        <v>1</v>
      </c>
      <c r="N416" s="213" t="s">
        <v>1173</v>
      </c>
      <c r="O416" s="214"/>
      <c r="P416" s="213" t="s">
        <v>2254</v>
      </c>
      <c r="Q416" s="215"/>
      <c r="R416" s="215"/>
      <c r="S416"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416" s="220" t="s">
        <v>7389</v>
      </c>
      <c r="U416" s="215">
        <v>18902216639</v>
      </c>
      <c r="V416" s="213" t="s">
        <v>7390</v>
      </c>
      <c r="W416" s="225"/>
      <c r="X416" s="226"/>
      <c r="Y416" s="226"/>
      <c r="Z416" s="244"/>
      <c r="AA416" s="214"/>
      <c r="AB416" s="214"/>
      <c r="AC416" s="214"/>
      <c r="AD416" s="220"/>
      <c r="AE416" s="226"/>
      <c r="AF416" s="214" t="s">
        <v>7380</v>
      </c>
      <c r="AG416" s="349">
        <v>1</v>
      </c>
    </row>
    <row r="417" spans="1:33" s="219" customFormat="1" x14ac:dyDescent="0.3">
      <c r="A417" s="212" t="s">
        <v>1177</v>
      </c>
      <c r="B417" s="277">
        <v>41513</v>
      </c>
      <c r="C417" s="217" t="e">
        <f>[1]!表1_66[[#This Row],[公司]]&amp;[1]!表1_66[[#This Row],[姓名]]</f>
        <v>#REF!</v>
      </c>
      <c r="D417" s="220" t="s">
        <v>3930</v>
      </c>
      <c r="E417" s="220" t="s">
        <v>7391</v>
      </c>
      <c r="F417" s="214" t="s">
        <v>2249</v>
      </c>
      <c r="G417" s="236" t="e">
        <f>HYPERLINK("\同业照片\"&amp;[1]!表1_66[[#This Row],[公司]]&amp;IF([1]!表1_66[[#This Row],[公司]]="","","，"&amp;[1]!表1_66[[#This Row],[姓名]]&amp;".jpg"),"照片")</f>
        <v>#REF!</v>
      </c>
      <c r="H417" s="232" t="s">
        <v>3928</v>
      </c>
      <c r="I417" s="214" t="s">
        <v>12</v>
      </c>
      <c r="J417" s="214" t="s">
        <v>1</v>
      </c>
      <c r="K417" s="212">
        <v>1</v>
      </c>
      <c r="L417" s="212">
        <v>1</v>
      </c>
      <c r="M417" s="212">
        <v>1</v>
      </c>
      <c r="N417" s="213" t="s">
        <v>1173</v>
      </c>
      <c r="O417" s="214" t="s">
        <v>1407</v>
      </c>
      <c r="P417" s="213" t="s">
        <v>8366</v>
      </c>
      <c r="Q417" s="215"/>
      <c r="R417" s="215"/>
      <c r="S417"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417" s="220" t="s">
        <v>3912</v>
      </c>
      <c r="U417" s="215">
        <v>13564512023</v>
      </c>
      <c r="V417" s="213" t="s">
        <v>7392</v>
      </c>
      <c r="W417" s="225"/>
      <c r="X417" s="226"/>
      <c r="Y417" s="226"/>
      <c r="Z417" s="244"/>
      <c r="AA417" s="214"/>
      <c r="AB417" s="214"/>
      <c r="AC417" s="214"/>
      <c r="AD417" s="220"/>
      <c r="AE417" s="226"/>
      <c r="AF417" s="214" t="s">
        <v>7393</v>
      </c>
      <c r="AG417" s="349">
        <v>1</v>
      </c>
    </row>
    <row r="418" spans="1:33" s="219" customFormat="1" x14ac:dyDescent="0.3">
      <c r="A418" s="212" t="s">
        <v>1177</v>
      </c>
      <c r="B418" s="277">
        <v>41513</v>
      </c>
      <c r="C418" s="217" t="e">
        <f>[1]!表1_66[[#This Row],[公司]]&amp;[1]!表1_66[[#This Row],[姓名]]</f>
        <v>#REF!</v>
      </c>
      <c r="D418" s="220" t="s">
        <v>3939</v>
      </c>
      <c r="E418" s="220" t="s">
        <v>3939</v>
      </c>
      <c r="F418" s="214" t="s">
        <v>54</v>
      </c>
      <c r="G418" s="236" t="e">
        <f>HYPERLINK("\同业照片\"&amp;[1]!表1_66[[#This Row],[公司]]&amp;IF([1]!表1_66[[#This Row],[公司]]="","","，"&amp;[1]!表1_66[[#This Row],[姓名]]&amp;".jpg"),"照片")</f>
        <v>#REF!</v>
      </c>
      <c r="H418" s="232" t="s">
        <v>914</v>
      </c>
      <c r="I418" s="214" t="s">
        <v>907</v>
      </c>
      <c r="J418" s="214" t="s">
        <v>45</v>
      </c>
      <c r="K418" s="212">
        <v>1</v>
      </c>
      <c r="L418" s="212"/>
      <c r="M418" s="212">
        <v>1</v>
      </c>
      <c r="N418" s="213"/>
      <c r="O418" s="214"/>
      <c r="P418" s="213"/>
      <c r="Q418" s="215" t="s">
        <v>3171</v>
      </c>
      <c r="R418" s="215">
        <v>0</v>
      </c>
      <c r="S41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418" s="220" t="s">
        <v>7394</v>
      </c>
      <c r="U418" s="215">
        <v>18616853389</v>
      </c>
      <c r="V418" s="213" t="s">
        <v>7395</v>
      </c>
      <c r="W418" s="225" t="s">
        <v>351</v>
      </c>
      <c r="X418" s="226"/>
      <c r="Y418" s="226"/>
      <c r="Z418" s="244"/>
      <c r="AA418" s="214"/>
      <c r="AB418" s="214"/>
      <c r="AC418" s="214"/>
      <c r="AD418" s="220"/>
      <c r="AE418" s="226"/>
      <c r="AF418" s="214" t="s">
        <v>671</v>
      </c>
      <c r="AG418" s="349">
        <v>1</v>
      </c>
    </row>
    <row r="419" spans="1:33" s="219" customFormat="1" x14ac:dyDescent="0.3">
      <c r="A419" s="212" t="s">
        <v>1177</v>
      </c>
      <c r="B419" s="277">
        <v>41513</v>
      </c>
      <c r="C419" s="217" t="e">
        <f>[1]!表1_66[[#This Row],[公司]]&amp;[1]!表1_66[[#This Row],[姓名]]</f>
        <v>#REF!</v>
      </c>
      <c r="D419" s="220" t="s">
        <v>7396</v>
      </c>
      <c r="E419" s="220" t="s">
        <v>3913</v>
      </c>
      <c r="F419" s="214" t="s">
        <v>2249</v>
      </c>
      <c r="G419" s="236" t="e">
        <f>HYPERLINK("\同业照片\"&amp;[1]!表1_66[[#This Row],[公司]]&amp;IF([1]!表1_66[[#This Row],[公司]]="","","，"&amp;[1]!表1_66[[#This Row],[姓名]]&amp;".jpg"),"照片")</f>
        <v>#REF!</v>
      </c>
      <c r="H419" s="232" t="s">
        <v>3106</v>
      </c>
      <c r="I419" s="214" t="s">
        <v>9</v>
      </c>
      <c r="J419" s="214" t="s">
        <v>1</v>
      </c>
      <c r="K419" s="212">
        <v>1</v>
      </c>
      <c r="L419" s="212">
        <v>1</v>
      </c>
      <c r="M419" s="212">
        <v>1</v>
      </c>
      <c r="N419" s="213"/>
      <c r="O419" s="214"/>
      <c r="P419" s="213" t="s">
        <v>2254</v>
      </c>
      <c r="Q419" s="215"/>
      <c r="R419" s="215"/>
      <c r="S41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419" s="220" t="s">
        <v>9523</v>
      </c>
      <c r="U419" s="215">
        <v>13564620836</v>
      </c>
      <c r="V419" s="213" t="s">
        <v>7397</v>
      </c>
      <c r="W419" s="225"/>
      <c r="X419" s="226"/>
      <c r="Y419" s="226"/>
      <c r="Z419" s="244"/>
      <c r="AA419" s="214"/>
      <c r="AB419" s="214"/>
      <c r="AC419" s="214"/>
      <c r="AD419" s="220"/>
      <c r="AE419" s="226"/>
      <c r="AF419" s="214" t="s">
        <v>9525</v>
      </c>
      <c r="AG419" s="349">
        <v>1</v>
      </c>
    </row>
    <row r="420" spans="1:33" s="219" customFormat="1" x14ac:dyDescent="0.3">
      <c r="A420" s="212" t="s">
        <v>1177</v>
      </c>
      <c r="B420" s="277">
        <v>41513</v>
      </c>
      <c r="C420" s="217" t="e">
        <f>[1]!表1_66[[#This Row],[公司]]&amp;[1]!表1_66[[#This Row],[姓名]]</f>
        <v>#REF!</v>
      </c>
      <c r="D420" s="220" t="s">
        <v>7398</v>
      </c>
      <c r="E420" s="220" t="s">
        <v>10036</v>
      </c>
      <c r="F420" s="214" t="s">
        <v>2249</v>
      </c>
      <c r="G420" s="236" t="e">
        <f>HYPERLINK("\同业照片\"&amp;[1]!表1_66[[#This Row],[公司]]&amp;IF([1]!表1_66[[#This Row],[公司]]="","","，"&amp;[1]!表1_66[[#This Row],[姓名]]&amp;".jpg"),"照片")</f>
        <v>#REF!</v>
      </c>
      <c r="H420" s="232" t="s">
        <v>3928</v>
      </c>
      <c r="I420" s="214" t="s">
        <v>12</v>
      </c>
      <c r="J420" s="214" t="s">
        <v>1</v>
      </c>
      <c r="K420" s="212">
        <v>1</v>
      </c>
      <c r="L420" s="212"/>
      <c r="M420" s="212"/>
      <c r="N420" s="213" t="s">
        <v>1173</v>
      </c>
      <c r="O420" s="214" t="s">
        <v>9365</v>
      </c>
      <c r="P420" s="213" t="s">
        <v>8366</v>
      </c>
      <c r="Q420" s="215"/>
      <c r="R420" s="215"/>
      <c r="S42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420" s="220" t="s">
        <v>7399</v>
      </c>
      <c r="U420" s="215">
        <v>13918687853</v>
      </c>
      <c r="V420" s="213" t="s">
        <v>7400</v>
      </c>
      <c r="W420" s="225"/>
      <c r="X420" s="226"/>
      <c r="Y420" s="226"/>
      <c r="Z420" s="244"/>
      <c r="AA420" s="214"/>
      <c r="AB420" s="214"/>
      <c r="AC420" s="214"/>
      <c r="AD420" s="220"/>
      <c r="AE420" s="226"/>
      <c r="AF420" s="214" t="s">
        <v>7393</v>
      </c>
      <c r="AG420" s="349">
        <v>1</v>
      </c>
    </row>
    <row r="421" spans="1:33" s="219" customFormat="1" x14ac:dyDescent="0.3">
      <c r="A421" s="212" t="s">
        <v>1177</v>
      </c>
      <c r="B421" s="277">
        <v>41513</v>
      </c>
      <c r="C421" s="217" t="e">
        <f>[1]!表1_66[[#This Row],[公司]]&amp;[1]!表1_66[[#This Row],[姓名]]</f>
        <v>#REF!</v>
      </c>
      <c r="D421" s="220" t="s">
        <v>7401</v>
      </c>
      <c r="E421" s="220" t="s">
        <v>7402</v>
      </c>
      <c r="F421" s="214" t="s">
        <v>2249</v>
      </c>
      <c r="G421" s="236" t="e">
        <f>HYPERLINK("\同业照片\"&amp;[1]!表1_66[[#This Row],[公司]]&amp;IF([1]!表1_66[[#This Row],[公司]]="","","，"&amp;[1]!表1_66[[#This Row],[姓名]]&amp;".jpg"),"照片")</f>
        <v>#REF!</v>
      </c>
      <c r="H421" s="232" t="s">
        <v>3928</v>
      </c>
      <c r="I421" s="214" t="s">
        <v>12</v>
      </c>
      <c r="J421" s="214" t="s">
        <v>1</v>
      </c>
      <c r="K421" s="212">
        <v>1</v>
      </c>
      <c r="L421" s="212"/>
      <c r="M421" s="212"/>
      <c r="N421" s="213" t="s">
        <v>1173</v>
      </c>
      <c r="O421" s="214" t="s">
        <v>9365</v>
      </c>
      <c r="P421" s="213" t="s">
        <v>8366</v>
      </c>
      <c r="Q421" s="215"/>
      <c r="R421" s="215"/>
      <c r="S42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421" s="220" t="s">
        <v>7403</v>
      </c>
      <c r="U421" s="215">
        <v>13671600809</v>
      </c>
      <c r="V421" s="213" t="s">
        <v>7404</v>
      </c>
      <c r="W421" s="225"/>
      <c r="X421" s="226"/>
      <c r="Y421" s="226"/>
      <c r="Z421" s="244"/>
      <c r="AA421" s="214"/>
      <c r="AB421" s="214"/>
      <c r="AC421" s="214"/>
      <c r="AD421" s="220"/>
      <c r="AE421" s="226"/>
      <c r="AF421" s="214" t="s">
        <v>7393</v>
      </c>
      <c r="AG421" s="349">
        <v>1</v>
      </c>
    </row>
    <row r="422" spans="1:33" s="219" customFormat="1" x14ac:dyDescent="0.3">
      <c r="A422" s="212" t="s">
        <v>1177</v>
      </c>
      <c r="B422" s="277">
        <v>41513</v>
      </c>
      <c r="C422" s="217" t="e">
        <f>[1]!表1_66[[#This Row],[公司]]&amp;[1]!表1_66[[#This Row],[姓名]]</f>
        <v>#REF!</v>
      </c>
      <c r="D422" s="220" t="s">
        <v>7405</v>
      </c>
      <c r="E422" s="220" t="s">
        <v>7406</v>
      </c>
      <c r="F422" s="214" t="s">
        <v>2249</v>
      </c>
      <c r="G422" s="236" t="e">
        <f>HYPERLINK("\同业照片\"&amp;[1]!表1_66[[#This Row],[公司]]&amp;IF([1]!表1_66[[#This Row],[公司]]="","","，"&amp;[1]!表1_66[[#This Row],[姓名]]&amp;".jpg"),"照片")</f>
        <v>#REF!</v>
      </c>
      <c r="H422" s="232" t="s">
        <v>3928</v>
      </c>
      <c r="I422" s="214" t="s">
        <v>12</v>
      </c>
      <c r="J422" s="214" t="s">
        <v>1</v>
      </c>
      <c r="K422" s="212">
        <v>1</v>
      </c>
      <c r="L422" s="212"/>
      <c r="M422" s="212"/>
      <c r="N422" s="213" t="s">
        <v>1173</v>
      </c>
      <c r="O422" s="214"/>
      <c r="P422" s="213" t="s">
        <v>2378</v>
      </c>
      <c r="Q422" s="215"/>
      <c r="R422" s="215"/>
      <c r="S42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422" s="220" t="s">
        <v>7407</v>
      </c>
      <c r="U422" s="215">
        <v>13764320519</v>
      </c>
      <c r="V422" s="213" t="s">
        <v>7408</v>
      </c>
      <c r="W422" s="225"/>
      <c r="X422" s="226"/>
      <c r="Y422" s="226"/>
      <c r="Z422" s="244"/>
      <c r="AA422" s="214"/>
      <c r="AB422" s="214"/>
      <c r="AC422" s="214"/>
      <c r="AD422" s="220"/>
      <c r="AE422" s="226"/>
      <c r="AF422" s="214" t="s">
        <v>7393</v>
      </c>
      <c r="AG422" s="349">
        <v>1</v>
      </c>
    </row>
    <row r="423" spans="1:33" s="219" customFormat="1" x14ac:dyDescent="0.3">
      <c r="A423" s="212" t="s">
        <v>1177</v>
      </c>
      <c r="B423" s="277">
        <v>41513</v>
      </c>
      <c r="C423" s="217" t="e">
        <f>[1]!表1_66[[#This Row],[公司]]&amp;[1]!表1_66[[#This Row],[姓名]]</f>
        <v>#REF!</v>
      </c>
      <c r="D423" s="220" t="s">
        <v>7409</v>
      </c>
      <c r="E423" s="220" t="s">
        <v>3919</v>
      </c>
      <c r="F423" s="214" t="s">
        <v>54</v>
      </c>
      <c r="G423" s="236" t="e">
        <f>HYPERLINK("\同业照片\"&amp;[1]!表1_66[[#This Row],[公司]]&amp;IF([1]!表1_66[[#This Row],[公司]]="","","，"&amp;[1]!表1_66[[#This Row],[姓名]]&amp;".jpg"),"照片")</f>
        <v>#REF!</v>
      </c>
      <c r="H423" s="232" t="s">
        <v>287</v>
      </c>
      <c r="I423" s="214" t="s">
        <v>2</v>
      </c>
      <c r="J423" s="214" t="s">
        <v>1</v>
      </c>
      <c r="K423" s="212">
        <v>1</v>
      </c>
      <c r="L423" s="212">
        <v>1</v>
      </c>
      <c r="M423" s="212">
        <v>1</v>
      </c>
      <c r="N423" s="213" t="s">
        <v>2687</v>
      </c>
      <c r="O423" s="214"/>
      <c r="P423" s="213" t="s">
        <v>3920</v>
      </c>
      <c r="Q423" s="215"/>
      <c r="R423" s="215" t="s">
        <v>392</v>
      </c>
      <c r="S423"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423" s="220" t="s">
        <v>10037</v>
      </c>
      <c r="U423" s="215">
        <v>18601138460</v>
      </c>
      <c r="V423" s="213"/>
      <c r="W423" s="225" t="s">
        <v>351</v>
      </c>
      <c r="X423" s="226" t="s">
        <v>7410</v>
      </c>
      <c r="Y423" s="226"/>
      <c r="Z423" s="244" t="s">
        <v>392</v>
      </c>
      <c r="AA423" s="214"/>
      <c r="AB423" s="214"/>
      <c r="AC423" s="214"/>
      <c r="AD423" s="220"/>
      <c r="AE423" s="226"/>
      <c r="AF423" s="214" t="s">
        <v>1954</v>
      </c>
      <c r="AG423" s="349">
        <v>1</v>
      </c>
    </row>
    <row r="424" spans="1:33" s="219" customFormat="1" x14ac:dyDescent="0.3">
      <c r="A424" s="212" t="s">
        <v>1177</v>
      </c>
      <c r="B424" s="277">
        <v>41513</v>
      </c>
      <c r="C424" s="217" t="e">
        <f>[1]!表1_66[[#This Row],[公司]]&amp;[1]!表1_66[[#This Row],[姓名]]</f>
        <v>#REF!</v>
      </c>
      <c r="D424" s="220" t="s">
        <v>2162</v>
      </c>
      <c r="E424" s="220" t="s">
        <v>2163</v>
      </c>
      <c r="F424" s="214" t="s">
        <v>283</v>
      </c>
      <c r="G424" s="236" t="e">
        <f>HYPERLINK("\同业照片\"&amp;[1]!表1_66[[#This Row],[公司]]&amp;IF([1]!表1_66[[#This Row],[公司]]="","","，"&amp;[1]!表1_66[[#This Row],[姓名]]&amp;".jpg"),"照片")</f>
        <v>#REF!</v>
      </c>
      <c r="H424" s="232" t="s">
        <v>9407</v>
      </c>
      <c r="I424" s="214" t="s">
        <v>711</v>
      </c>
      <c r="J424" s="214" t="s">
        <v>1</v>
      </c>
      <c r="K424" s="212">
        <v>1</v>
      </c>
      <c r="L424" s="212">
        <v>1</v>
      </c>
      <c r="M424" s="212">
        <v>1</v>
      </c>
      <c r="N424" s="213" t="s">
        <v>1874</v>
      </c>
      <c r="O424" s="214" t="s">
        <v>7411</v>
      </c>
      <c r="P424" s="213"/>
      <c r="Q424" s="215"/>
      <c r="R424" s="215" t="s">
        <v>392</v>
      </c>
      <c r="S42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424" s="220" t="s">
        <v>2209</v>
      </c>
      <c r="U424" s="215">
        <v>13817068005</v>
      </c>
      <c r="V424" s="213" t="s">
        <v>2164</v>
      </c>
      <c r="W424" s="225" t="s">
        <v>351</v>
      </c>
      <c r="X424" s="226"/>
      <c r="Y424" s="226"/>
      <c r="Z424" s="244" t="s">
        <v>392</v>
      </c>
      <c r="AA424" s="214"/>
      <c r="AB424" s="214"/>
      <c r="AC424" s="214"/>
      <c r="AD424" s="220"/>
      <c r="AE424" s="226"/>
      <c r="AF424" s="214" t="s">
        <v>1781</v>
      </c>
      <c r="AG424" s="349">
        <v>1</v>
      </c>
    </row>
    <row r="425" spans="1:33" s="219" customFormat="1" x14ac:dyDescent="0.3">
      <c r="A425" s="212" t="s">
        <v>1177</v>
      </c>
      <c r="B425" s="277">
        <v>41513</v>
      </c>
      <c r="C425" s="217" t="e">
        <f>[1]!表1_66[[#This Row],[公司]]&amp;[1]!表1_66[[#This Row],[姓名]]</f>
        <v>#REF!</v>
      </c>
      <c r="D425" s="220" t="s">
        <v>7412</v>
      </c>
      <c r="E425" s="220" t="s">
        <v>2282</v>
      </c>
      <c r="F425" s="214" t="s">
        <v>2249</v>
      </c>
      <c r="G425" s="236" t="e">
        <f>HYPERLINK("\同业照片\"&amp;[1]!表1_66[[#This Row],[公司]]&amp;IF([1]!表1_66[[#This Row],[公司]]="","","，"&amp;[1]!表1_66[[#This Row],[姓名]]&amp;".jpg"),"照片")</f>
        <v>#REF!</v>
      </c>
      <c r="H425" s="232" t="s">
        <v>3928</v>
      </c>
      <c r="I425" s="214" t="s">
        <v>12</v>
      </c>
      <c r="J425" s="214" t="s">
        <v>1</v>
      </c>
      <c r="K425" s="212">
        <v>1</v>
      </c>
      <c r="L425" s="212">
        <v>1</v>
      </c>
      <c r="M425" s="212">
        <v>1</v>
      </c>
      <c r="N425" s="213" t="s">
        <v>1173</v>
      </c>
      <c r="O425" s="214" t="s">
        <v>1407</v>
      </c>
      <c r="P425" s="213" t="s">
        <v>8366</v>
      </c>
      <c r="Q425" s="215"/>
      <c r="R425" s="215"/>
      <c r="S425"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425" s="220" t="s">
        <v>7413</v>
      </c>
      <c r="U425" s="215">
        <v>15921057319</v>
      </c>
      <c r="V425" s="213" t="s">
        <v>7414</v>
      </c>
      <c r="W425" s="225"/>
      <c r="X425" s="226"/>
      <c r="Y425" s="226"/>
      <c r="Z425" s="244"/>
      <c r="AA425" s="214"/>
      <c r="AB425" s="214"/>
      <c r="AC425" s="214"/>
      <c r="AD425" s="220"/>
      <c r="AE425" s="226"/>
      <c r="AF425" s="214" t="s">
        <v>7393</v>
      </c>
      <c r="AG425" s="349">
        <v>1</v>
      </c>
    </row>
    <row r="426" spans="1:33" s="219" customFormat="1" x14ac:dyDescent="0.3">
      <c r="A426" s="212" t="s">
        <v>1177</v>
      </c>
      <c r="B426" s="277">
        <v>41513</v>
      </c>
      <c r="C426" s="217" t="e">
        <f>[1]!表1_66[[#This Row],[公司]]&amp;[1]!表1_66[[#This Row],[姓名]]</f>
        <v>#REF!</v>
      </c>
      <c r="D426" s="220" t="s">
        <v>7415</v>
      </c>
      <c r="E426" s="220" t="s">
        <v>3921</v>
      </c>
      <c r="F426" s="214" t="s">
        <v>2276</v>
      </c>
      <c r="G426" s="236" t="e">
        <f>HYPERLINK("\同业照片\"&amp;[1]!表1_66[[#This Row],[公司]]&amp;IF([1]!表1_66[[#This Row],[公司]]="","","，"&amp;[1]!表1_66[[#This Row],[姓名]]&amp;".jpg"),"照片")</f>
        <v>#REF!</v>
      </c>
      <c r="H426" s="232" t="s">
        <v>3922</v>
      </c>
      <c r="I426" s="214" t="s">
        <v>9</v>
      </c>
      <c r="J426" s="214" t="s">
        <v>1</v>
      </c>
      <c r="K426" s="212">
        <v>1</v>
      </c>
      <c r="L426" s="212">
        <v>1</v>
      </c>
      <c r="M426" s="212">
        <v>1</v>
      </c>
      <c r="N426" s="213"/>
      <c r="O426" s="214"/>
      <c r="P426" s="213" t="s">
        <v>7416</v>
      </c>
      <c r="Q426" s="215"/>
      <c r="R426" s="215"/>
      <c r="S426"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426" s="220" t="s">
        <v>7417</v>
      </c>
      <c r="U426" s="215">
        <v>18612834221</v>
      </c>
      <c r="V426" s="213" t="s">
        <v>7418</v>
      </c>
      <c r="W426" s="225"/>
      <c r="X426" s="226" t="s">
        <v>1327</v>
      </c>
      <c r="Y426" s="226"/>
      <c r="Z426" s="244"/>
      <c r="AA426" s="214"/>
      <c r="AB426" s="214"/>
      <c r="AC426" s="214"/>
      <c r="AD426" s="220"/>
      <c r="AE426" s="226"/>
      <c r="AF426" s="214" t="s">
        <v>7419</v>
      </c>
      <c r="AG426" s="349">
        <v>1</v>
      </c>
    </row>
    <row r="427" spans="1:33" s="219" customFormat="1" x14ac:dyDescent="0.3">
      <c r="A427" s="212" t="s">
        <v>857</v>
      </c>
      <c r="B427" s="277">
        <v>41522</v>
      </c>
      <c r="C427" s="217" t="e">
        <f>[1]!表1_66[[#This Row],[公司]]&amp;[1]!表1_66[[#This Row],[姓名]]</f>
        <v>#REF!</v>
      </c>
      <c r="D427" s="220" t="s">
        <v>7421</v>
      </c>
      <c r="E427" s="220" t="s">
        <v>7421</v>
      </c>
      <c r="F427" s="214" t="s">
        <v>2276</v>
      </c>
      <c r="G427" s="236" t="e">
        <f>HYPERLINK("\同业照片\"&amp;[1]!表1_66[[#This Row],[公司]]&amp;IF([1]!表1_66[[#This Row],[公司]]="","","，"&amp;[1]!表1_66[[#This Row],[姓名]]&amp;".jpg"),"照片")</f>
        <v>#REF!</v>
      </c>
      <c r="H427" s="232" t="s">
        <v>292</v>
      </c>
      <c r="I427" s="214" t="s">
        <v>36</v>
      </c>
      <c r="J427" s="214" t="s">
        <v>56</v>
      </c>
      <c r="K427" s="212">
        <v>1</v>
      </c>
      <c r="L427" s="212">
        <v>1</v>
      </c>
      <c r="M427" s="212">
        <v>1</v>
      </c>
      <c r="N427" s="213" t="s">
        <v>958</v>
      </c>
      <c r="O427" s="214"/>
      <c r="P427" s="213" t="s">
        <v>2254</v>
      </c>
      <c r="Q427" s="215"/>
      <c r="R427" s="215"/>
      <c r="S427"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427" s="220"/>
      <c r="U427" s="215"/>
      <c r="V427" s="213"/>
      <c r="W427" s="225"/>
      <c r="X427" s="226"/>
      <c r="Y427" s="226"/>
      <c r="Z427" s="244"/>
      <c r="AA427" s="214"/>
      <c r="AB427" s="214"/>
      <c r="AC427" s="214"/>
      <c r="AD427" s="220"/>
      <c r="AE427" s="226"/>
      <c r="AF427" s="214" t="s">
        <v>2210</v>
      </c>
      <c r="AG427" s="349">
        <v>1</v>
      </c>
    </row>
    <row r="428" spans="1:33" s="219" customFormat="1" x14ac:dyDescent="0.3">
      <c r="A428" s="212" t="s">
        <v>857</v>
      </c>
      <c r="B428" s="277">
        <v>41522</v>
      </c>
      <c r="C428" s="217" t="e">
        <f>[1]!表1_66[[#This Row],[公司]]&amp;[1]!表1_66[[#This Row],[姓名]]</f>
        <v>#REF!</v>
      </c>
      <c r="D428" s="220" t="s">
        <v>3629</v>
      </c>
      <c r="E428" s="220" t="s">
        <v>3629</v>
      </c>
      <c r="F428" s="214" t="s">
        <v>2249</v>
      </c>
      <c r="G428" s="236" t="e">
        <f>HYPERLINK("\同业照片\"&amp;[1]!表1_66[[#This Row],[公司]]&amp;IF([1]!表1_66[[#This Row],[公司]]="","","，"&amp;[1]!表1_66[[#This Row],[姓名]]&amp;".jpg"),"照片")</f>
        <v>#REF!</v>
      </c>
      <c r="H428" s="232" t="s">
        <v>63</v>
      </c>
      <c r="I428" s="214" t="s">
        <v>36</v>
      </c>
      <c r="J428" s="214" t="s">
        <v>56</v>
      </c>
      <c r="K428" s="212">
        <v>1</v>
      </c>
      <c r="L428" s="212">
        <v>1</v>
      </c>
      <c r="M428" s="212">
        <v>1</v>
      </c>
      <c r="N428" s="213" t="s">
        <v>958</v>
      </c>
      <c r="O428" s="214"/>
      <c r="P428" s="213" t="s">
        <v>1432</v>
      </c>
      <c r="Q428" s="215"/>
      <c r="R428" s="215"/>
      <c r="S42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428" s="220" t="s">
        <v>7422</v>
      </c>
      <c r="U428" s="215">
        <v>15710005720</v>
      </c>
      <c r="V428" s="213" t="s">
        <v>7423</v>
      </c>
      <c r="W428" s="225"/>
      <c r="X428" s="226"/>
      <c r="Y428" s="226"/>
      <c r="Z428" s="244"/>
      <c r="AA428" s="214"/>
      <c r="AB428" s="214"/>
      <c r="AC428" s="214"/>
      <c r="AD428" s="220"/>
      <c r="AE428" s="226"/>
      <c r="AF428" s="214" t="s">
        <v>660</v>
      </c>
      <c r="AG428" s="349">
        <v>1</v>
      </c>
    </row>
    <row r="429" spans="1:33" s="219" customFormat="1" x14ac:dyDescent="0.3">
      <c r="A429" s="212" t="s">
        <v>612</v>
      </c>
      <c r="B429" s="277">
        <v>41526</v>
      </c>
      <c r="C429" s="217" t="e">
        <f>[1]!表1_66[[#This Row],[公司]]&amp;[1]!表1_66[[#This Row],[姓名]]</f>
        <v>#REF!</v>
      </c>
      <c r="D429" s="220" t="s">
        <v>624</v>
      </c>
      <c r="E429" s="220" t="s">
        <v>1804</v>
      </c>
      <c r="F429" s="214" t="s">
        <v>54</v>
      </c>
      <c r="G429" s="236" t="e">
        <f>HYPERLINK("\同业照片\"&amp;[1]!表1_66[[#This Row],[公司]]&amp;IF([1]!表1_66[[#This Row],[公司]]="","","，"&amp;[1]!表1_66[[#This Row],[姓名]]&amp;".jpg"),"照片")</f>
        <v>#REF!</v>
      </c>
      <c r="H429" s="232" t="s">
        <v>709</v>
      </c>
      <c r="I429" s="214" t="s">
        <v>722</v>
      </c>
      <c r="J429" s="214" t="s">
        <v>11</v>
      </c>
      <c r="K429" s="212">
        <v>1</v>
      </c>
      <c r="L429" s="212"/>
      <c r="M429" s="212">
        <v>1</v>
      </c>
      <c r="N429" s="213" t="s">
        <v>624</v>
      </c>
      <c r="O429" s="214"/>
      <c r="P429" s="213"/>
      <c r="Q429" s="215"/>
      <c r="R429" s="215" t="s">
        <v>392</v>
      </c>
      <c r="S42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429" s="220"/>
      <c r="U429" s="215"/>
      <c r="V429" s="213" t="s">
        <v>7424</v>
      </c>
      <c r="W429" s="225" t="s">
        <v>351</v>
      </c>
      <c r="X429" s="226"/>
      <c r="Y429" s="226"/>
      <c r="Z429" s="244" t="s">
        <v>392</v>
      </c>
      <c r="AA429" s="214"/>
      <c r="AB429" s="214"/>
      <c r="AC429" s="214"/>
      <c r="AD429" s="220"/>
      <c r="AE429" s="226"/>
      <c r="AF429" s="214" t="s">
        <v>2234</v>
      </c>
      <c r="AG429" s="349">
        <v>1</v>
      </c>
    </row>
    <row r="430" spans="1:33" s="219" customFormat="1" x14ac:dyDescent="0.3">
      <c r="A430" s="212" t="s">
        <v>891</v>
      </c>
      <c r="B430" s="277">
        <v>41526</v>
      </c>
      <c r="C430" s="217" t="e">
        <f>[1]!表1_66[[#This Row],[公司]]&amp;[1]!表1_66[[#This Row],[姓名]]</f>
        <v>#REF!</v>
      </c>
      <c r="D430" s="220" t="s">
        <v>7425</v>
      </c>
      <c r="E430" s="220" t="s">
        <v>7425</v>
      </c>
      <c r="F430" s="214" t="s">
        <v>2249</v>
      </c>
      <c r="G430" s="236" t="e">
        <f>HYPERLINK("\同业照片\"&amp;[1]!表1_66[[#This Row],[公司]]&amp;IF([1]!表1_66[[#This Row],[公司]]="","","，"&amp;[1]!表1_66[[#This Row],[姓名]]&amp;".jpg"),"照片")</f>
        <v>#REF!</v>
      </c>
      <c r="H430" s="232" t="s">
        <v>2757</v>
      </c>
      <c r="I430" s="214" t="s">
        <v>583</v>
      </c>
      <c r="J430" s="214" t="s">
        <v>3004</v>
      </c>
      <c r="K430" s="212">
        <v>1</v>
      </c>
      <c r="L430" s="212">
        <v>1</v>
      </c>
      <c r="M430" s="212">
        <v>1</v>
      </c>
      <c r="N430" s="213" t="s">
        <v>1920</v>
      </c>
      <c r="O430" s="214"/>
      <c r="P430" s="213"/>
      <c r="Q430" s="215"/>
      <c r="R430" s="215"/>
      <c r="S43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430" s="220" t="s">
        <v>7426</v>
      </c>
      <c r="U430" s="215">
        <v>18718670956</v>
      </c>
      <c r="V430" s="213" t="s">
        <v>7427</v>
      </c>
      <c r="W430" s="225"/>
      <c r="X430" s="226"/>
      <c r="Y430" s="226"/>
      <c r="Z430" s="244"/>
      <c r="AA430" s="214"/>
      <c r="AB430" s="214"/>
      <c r="AC430" s="214"/>
      <c r="AD430" s="220"/>
      <c r="AE430" s="226"/>
      <c r="AF430" s="214" t="s">
        <v>2012</v>
      </c>
      <c r="AG430" s="349">
        <v>1</v>
      </c>
    </row>
    <row r="431" spans="1:33" s="219" customFormat="1" x14ac:dyDescent="0.3">
      <c r="A431" s="212" t="s">
        <v>612</v>
      </c>
      <c r="B431" s="277">
        <v>41526</v>
      </c>
      <c r="C431" s="217" t="e">
        <f>[1]!表1_66[[#This Row],[公司]]&amp;[1]!表1_66[[#This Row],[姓名]]</f>
        <v>#REF!</v>
      </c>
      <c r="D431" s="220" t="s">
        <v>280</v>
      </c>
      <c r="E431" s="220" t="s">
        <v>1805</v>
      </c>
      <c r="F431" s="214" t="s">
        <v>54</v>
      </c>
      <c r="G431" s="236" t="e">
        <f>HYPERLINK("\同业照片\"&amp;[1]!表1_66[[#This Row],[公司]]&amp;IF([1]!表1_66[[#This Row],[公司]]="","","，"&amp;[1]!表1_66[[#This Row],[姓名]]&amp;".jpg"),"照片")</f>
        <v>#REF!</v>
      </c>
      <c r="H431" s="232" t="s">
        <v>709</v>
      </c>
      <c r="I431" s="214" t="s">
        <v>722</v>
      </c>
      <c r="J431" s="214" t="s">
        <v>11</v>
      </c>
      <c r="K431" s="212">
        <v>1</v>
      </c>
      <c r="L431" s="212">
        <v>1</v>
      </c>
      <c r="M431" s="212">
        <v>1</v>
      </c>
      <c r="N431" s="213"/>
      <c r="O431" s="214"/>
      <c r="P431" s="213"/>
      <c r="Q431" s="215" t="s">
        <v>1806</v>
      </c>
      <c r="R431" s="215" t="s">
        <v>392</v>
      </c>
      <c r="S43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431" s="220"/>
      <c r="U431" s="215"/>
      <c r="V431" s="213" t="s">
        <v>7428</v>
      </c>
      <c r="W431" s="225" t="s">
        <v>351</v>
      </c>
      <c r="X431" s="226"/>
      <c r="Y431" s="226"/>
      <c r="Z431" s="244" t="s">
        <v>392</v>
      </c>
      <c r="AA431" s="214"/>
      <c r="AB431" s="214"/>
      <c r="AC431" s="214"/>
      <c r="AD431" s="220"/>
      <c r="AE431" s="226"/>
      <c r="AF431" s="214" t="s">
        <v>7429</v>
      </c>
      <c r="AG431" s="349">
        <v>1</v>
      </c>
    </row>
    <row r="432" spans="1:33" s="219" customFormat="1" x14ac:dyDescent="0.3">
      <c r="A432" s="212" t="s">
        <v>857</v>
      </c>
      <c r="B432" s="277">
        <v>41526</v>
      </c>
      <c r="C432" s="217" t="e">
        <f>[1]!表1_66[[#This Row],[公司]]&amp;[1]!表1_66[[#This Row],[姓名]]</f>
        <v>#REF!</v>
      </c>
      <c r="D432" s="220" t="s">
        <v>4079</v>
      </c>
      <c r="E432" s="220" t="s">
        <v>4080</v>
      </c>
      <c r="F432" s="214" t="s">
        <v>2249</v>
      </c>
      <c r="G432" s="236" t="e">
        <f>HYPERLINK("\同业照片\"&amp;[1]!表1_66[[#This Row],[公司]]&amp;IF([1]!表1_66[[#This Row],[公司]]="","","，"&amp;[1]!表1_66[[#This Row],[姓名]]&amp;".jpg"),"照片")</f>
        <v>#REF!</v>
      </c>
      <c r="H432" s="232" t="s">
        <v>300</v>
      </c>
      <c r="I432" s="214" t="s">
        <v>2</v>
      </c>
      <c r="J432" s="214" t="s">
        <v>11</v>
      </c>
      <c r="K432" s="212">
        <v>1</v>
      </c>
      <c r="L432" s="212">
        <v>1</v>
      </c>
      <c r="M432" s="212">
        <v>1</v>
      </c>
      <c r="N432" s="213" t="s">
        <v>10038</v>
      </c>
      <c r="O432" s="214"/>
      <c r="P432" s="213" t="s">
        <v>2902</v>
      </c>
      <c r="Q432" s="215"/>
      <c r="R432" s="215"/>
      <c r="S43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432" s="220" t="s">
        <v>4081</v>
      </c>
      <c r="U432" s="215">
        <v>15210603352</v>
      </c>
      <c r="V432" s="213" t="s">
        <v>7430</v>
      </c>
      <c r="W432" s="225"/>
      <c r="X432" s="226"/>
      <c r="Y432" s="226"/>
      <c r="Z432" s="244"/>
      <c r="AA432" s="214"/>
      <c r="AB432" s="214"/>
      <c r="AC432" s="214"/>
      <c r="AD432" s="220"/>
      <c r="AE432" s="226"/>
      <c r="AF432" s="214" t="s">
        <v>3967</v>
      </c>
      <c r="AG432" s="349">
        <v>1</v>
      </c>
    </row>
    <row r="433" spans="1:33" s="219" customFormat="1" x14ac:dyDescent="0.3">
      <c r="A433" s="212" t="s">
        <v>857</v>
      </c>
      <c r="B433" s="277">
        <v>41526</v>
      </c>
      <c r="C433" s="217" t="e">
        <f>[1]!表1_66[[#This Row],[公司]]&amp;[1]!表1_66[[#This Row],[姓名]]</f>
        <v>#REF!</v>
      </c>
      <c r="D433" s="220" t="s">
        <v>2090</v>
      </c>
      <c r="E433" s="220" t="s">
        <v>1675</v>
      </c>
      <c r="F433" s="214" t="s">
        <v>54</v>
      </c>
      <c r="G433" s="236" t="e">
        <f>HYPERLINK("\同业照片\"&amp;[1]!表1_66[[#This Row],[公司]]&amp;IF([1]!表1_66[[#This Row],[公司]]="","","，"&amp;[1]!表1_66[[#This Row],[姓名]]&amp;".jpg"),"照片")</f>
        <v>#REF!</v>
      </c>
      <c r="H433" s="232" t="s">
        <v>300</v>
      </c>
      <c r="I433" s="214" t="s">
        <v>2</v>
      </c>
      <c r="J433" s="214" t="s">
        <v>11</v>
      </c>
      <c r="K433" s="212">
        <v>1</v>
      </c>
      <c r="L433" s="212">
        <v>1</v>
      </c>
      <c r="M433" s="212">
        <v>1</v>
      </c>
      <c r="N433" s="213" t="s">
        <v>10038</v>
      </c>
      <c r="O433" s="214"/>
      <c r="P433" s="213" t="s">
        <v>2537</v>
      </c>
      <c r="Q433" s="215"/>
      <c r="R433" s="215" t="s">
        <v>392</v>
      </c>
      <c r="S433"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433" s="220" t="s">
        <v>7431</v>
      </c>
      <c r="U433" s="215">
        <v>15338877935</v>
      </c>
      <c r="V433" s="213" t="s">
        <v>7432</v>
      </c>
      <c r="W433" s="225" t="s">
        <v>351</v>
      </c>
      <c r="X433" s="226" t="s">
        <v>3583</v>
      </c>
      <c r="Y433" s="226"/>
      <c r="Z433" s="244" t="s">
        <v>392</v>
      </c>
      <c r="AA433" s="214"/>
      <c r="AB433" s="214"/>
      <c r="AC433" s="214"/>
      <c r="AD433" s="220"/>
      <c r="AE433" s="226"/>
      <c r="AF433" s="214" t="s">
        <v>3967</v>
      </c>
      <c r="AG433" s="349">
        <v>1</v>
      </c>
    </row>
    <row r="434" spans="1:33" s="219" customFormat="1" x14ac:dyDescent="0.3">
      <c r="A434" s="212" t="s">
        <v>857</v>
      </c>
      <c r="B434" s="277">
        <v>41526</v>
      </c>
      <c r="C434" s="217" t="e">
        <f>[1]!表1_66[[#This Row],[公司]]&amp;[1]!表1_66[[#This Row],[姓名]]</f>
        <v>#REF!</v>
      </c>
      <c r="D434" s="220" t="s">
        <v>7433</v>
      </c>
      <c r="E434" s="220" t="s">
        <v>7433</v>
      </c>
      <c r="F434" s="214" t="s">
        <v>2249</v>
      </c>
      <c r="G434" s="236" t="e">
        <f>HYPERLINK("\同业照片\"&amp;[1]!表1_66[[#This Row],[公司]]&amp;IF([1]!表1_66[[#This Row],[公司]]="","","，"&amp;[1]!表1_66[[#This Row],[姓名]]&amp;".jpg"),"照片")</f>
        <v>#REF!</v>
      </c>
      <c r="H434" s="232" t="s">
        <v>300</v>
      </c>
      <c r="I434" s="214" t="s">
        <v>2</v>
      </c>
      <c r="J434" s="214" t="s">
        <v>11</v>
      </c>
      <c r="K434" s="212">
        <v>1</v>
      </c>
      <c r="L434" s="212">
        <v>1</v>
      </c>
      <c r="M434" s="212">
        <v>1</v>
      </c>
      <c r="N434" s="213" t="s">
        <v>10038</v>
      </c>
      <c r="O434" s="214"/>
      <c r="P434" s="213" t="s">
        <v>2254</v>
      </c>
      <c r="Q434" s="215"/>
      <c r="R434" s="215"/>
      <c r="S43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434" s="220"/>
      <c r="U434" s="215">
        <v>18691561126</v>
      </c>
      <c r="V434" s="213" t="s">
        <v>7434</v>
      </c>
      <c r="W434" s="225"/>
      <c r="X434" s="226" t="s">
        <v>4083</v>
      </c>
      <c r="Y434" s="226"/>
      <c r="Z434" s="244"/>
      <c r="AA434" s="214"/>
      <c r="AB434" s="214" t="s">
        <v>4082</v>
      </c>
      <c r="AC434" s="214"/>
      <c r="AD434" s="220"/>
      <c r="AE434" s="226"/>
      <c r="AF434" s="214" t="s">
        <v>3967</v>
      </c>
      <c r="AG434" s="349">
        <v>1</v>
      </c>
    </row>
    <row r="435" spans="1:33" s="219" customFormat="1" x14ac:dyDescent="0.3">
      <c r="A435" s="212" t="s">
        <v>612</v>
      </c>
      <c r="B435" s="277">
        <v>41527</v>
      </c>
      <c r="C435" s="217" t="e">
        <f>[1]!表1_66[[#This Row],[公司]]&amp;[1]!表1_66[[#This Row],[姓名]]</f>
        <v>#REF!</v>
      </c>
      <c r="D435" s="220" t="s">
        <v>1533</v>
      </c>
      <c r="E435" s="220" t="s">
        <v>717</v>
      </c>
      <c r="F435" s="214" t="s">
        <v>2249</v>
      </c>
      <c r="G435" s="236" t="e">
        <f>HYPERLINK("\同业照片\"&amp;[1]!表1_66[[#This Row],[公司]]&amp;IF([1]!表1_66[[#This Row],[公司]]="","","，"&amp;[1]!表1_66[[#This Row],[姓名]]&amp;".jpg"),"照片")</f>
        <v>#REF!</v>
      </c>
      <c r="H435" s="232" t="s">
        <v>70</v>
      </c>
      <c r="I435" s="214" t="s">
        <v>36</v>
      </c>
      <c r="J435" s="214" t="s">
        <v>56</v>
      </c>
      <c r="K435" s="212">
        <v>1</v>
      </c>
      <c r="L435" s="212"/>
      <c r="M435" s="212">
        <v>1</v>
      </c>
      <c r="N435" s="213" t="s">
        <v>1486</v>
      </c>
      <c r="O435" s="214"/>
      <c r="P435" s="213" t="s">
        <v>1535</v>
      </c>
      <c r="Q435" s="215" t="s">
        <v>1534</v>
      </c>
      <c r="R435" s="215">
        <v>19.962194973300001</v>
      </c>
      <c r="S435"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435" s="220" t="s">
        <v>1536</v>
      </c>
      <c r="U435" s="215">
        <v>18601048855</v>
      </c>
      <c r="V435" s="213" t="s">
        <v>1537</v>
      </c>
      <c r="W435" s="225" t="s">
        <v>351</v>
      </c>
      <c r="X435" s="226"/>
      <c r="Y435" s="226"/>
      <c r="Z435" s="244" t="s">
        <v>3040</v>
      </c>
      <c r="AA435" s="214"/>
      <c r="AB435" s="214"/>
      <c r="AC435" s="214" t="s">
        <v>1538</v>
      </c>
      <c r="AD435" s="220">
        <v>13818088550</v>
      </c>
      <c r="AE435" s="226"/>
      <c r="AF435" s="214" t="s">
        <v>2214</v>
      </c>
      <c r="AG435" s="349">
        <v>1</v>
      </c>
    </row>
    <row r="436" spans="1:33" s="219" customFormat="1" x14ac:dyDescent="0.3">
      <c r="A436" s="212" t="s">
        <v>891</v>
      </c>
      <c r="B436" s="277">
        <v>41528</v>
      </c>
      <c r="C436" s="217" t="e">
        <f>[1]!表1_66[[#This Row],[公司]]&amp;[1]!表1_66[[#This Row],[姓名]]</f>
        <v>#REF!</v>
      </c>
      <c r="D436" s="220" t="s">
        <v>4179</v>
      </c>
      <c r="E436" s="220" t="s">
        <v>7435</v>
      </c>
      <c r="F436" s="214"/>
      <c r="G436" s="236" t="e">
        <f>HYPERLINK("\同业照片\"&amp;[1]!表1_66[[#This Row],[公司]]&amp;IF([1]!表1_66[[#This Row],[公司]]="","","，"&amp;[1]!表1_66[[#This Row],[姓名]]&amp;".jpg"),"照片")</f>
        <v>#REF!</v>
      </c>
      <c r="H436" s="232" t="s">
        <v>2751</v>
      </c>
      <c r="I436" s="214" t="s">
        <v>583</v>
      </c>
      <c r="J436" s="214" t="s">
        <v>3174</v>
      </c>
      <c r="K436" s="212">
        <v>1</v>
      </c>
      <c r="L436" s="212">
        <v>1</v>
      </c>
      <c r="M436" s="212">
        <v>1</v>
      </c>
      <c r="N436" s="213" t="s">
        <v>1359</v>
      </c>
      <c r="O436" s="214"/>
      <c r="P436" s="213"/>
      <c r="Q436" s="215"/>
      <c r="R436" s="215"/>
      <c r="S436"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436" s="220" t="s">
        <v>3972</v>
      </c>
      <c r="U436" s="215">
        <v>18664902736</v>
      </c>
      <c r="V436" s="213" t="s">
        <v>3973</v>
      </c>
      <c r="W436" s="225"/>
      <c r="X436" s="226" t="s">
        <v>10039</v>
      </c>
      <c r="Y436" s="226"/>
      <c r="Z436" s="244"/>
      <c r="AA436" s="214"/>
      <c r="AB436" s="214"/>
      <c r="AC436" s="214"/>
      <c r="AD436" s="220"/>
      <c r="AE436" s="226"/>
      <c r="AF436" s="214" t="s">
        <v>7436</v>
      </c>
      <c r="AG436" s="349">
        <v>1</v>
      </c>
    </row>
    <row r="437" spans="1:33" s="219" customFormat="1" x14ac:dyDescent="0.3">
      <c r="A437" s="212" t="s">
        <v>857</v>
      </c>
      <c r="B437" s="277">
        <v>41528</v>
      </c>
      <c r="C437" s="217" t="e">
        <f>[1]!表1_66[[#This Row],[公司]]&amp;[1]!表1_66[[#This Row],[姓名]]</f>
        <v>#REF!</v>
      </c>
      <c r="D437" s="220" t="s">
        <v>7437</v>
      </c>
      <c r="E437" s="220" t="s">
        <v>3971</v>
      </c>
      <c r="F437" s="214" t="s">
        <v>2249</v>
      </c>
      <c r="G437" s="236" t="e">
        <f>HYPERLINK("\同业照片\"&amp;[1]!表1_66[[#This Row],[公司]]&amp;IF([1]!表1_66[[#This Row],[公司]]="","","，"&amp;[1]!表1_66[[#This Row],[姓名]]&amp;".jpg"),"照片")</f>
        <v>#REF!</v>
      </c>
      <c r="H437" s="232" t="s">
        <v>63</v>
      </c>
      <c r="I437" s="214" t="s">
        <v>36</v>
      </c>
      <c r="J437" s="214" t="s">
        <v>56</v>
      </c>
      <c r="K437" s="212">
        <v>1</v>
      </c>
      <c r="L437" s="212">
        <v>1</v>
      </c>
      <c r="M437" s="212">
        <v>1</v>
      </c>
      <c r="N437" s="213" t="s">
        <v>958</v>
      </c>
      <c r="O437" s="214"/>
      <c r="P437" s="213" t="s">
        <v>1432</v>
      </c>
      <c r="Q437" s="215"/>
      <c r="R437" s="215"/>
      <c r="S437"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437" s="220" t="s">
        <v>7438</v>
      </c>
      <c r="U437" s="215">
        <v>13810125890</v>
      </c>
      <c r="V437" s="213" t="s">
        <v>7439</v>
      </c>
      <c r="W437" s="225"/>
      <c r="X437" s="226"/>
      <c r="Y437" s="226"/>
      <c r="Z437" s="244"/>
      <c r="AA437" s="214"/>
      <c r="AB437" s="214"/>
      <c r="AC437" s="214"/>
      <c r="AD437" s="220"/>
      <c r="AE437" s="226"/>
      <c r="AF437" s="214" t="s">
        <v>660</v>
      </c>
      <c r="AG437" s="349">
        <v>1</v>
      </c>
    </row>
    <row r="438" spans="1:33" s="219" customFormat="1" x14ac:dyDescent="0.3">
      <c r="A438" s="212" t="s">
        <v>1177</v>
      </c>
      <c r="B438" s="277">
        <v>41529</v>
      </c>
      <c r="C438" s="217" t="e">
        <f>[1]!表1_66[[#This Row],[公司]]&amp;[1]!表1_66[[#This Row],[姓名]]</f>
        <v>#REF!</v>
      </c>
      <c r="D438" s="220" t="s">
        <v>3982</v>
      </c>
      <c r="E438" s="220" t="s">
        <v>3982</v>
      </c>
      <c r="F438" s="214"/>
      <c r="G438" s="236" t="e">
        <f>HYPERLINK("\同业照片\"&amp;[1]!表1_66[[#This Row],[公司]]&amp;IF([1]!表1_66[[#This Row],[公司]]="","","，"&amp;[1]!表1_66[[#This Row],[姓名]]&amp;".jpg"),"照片")</f>
        <v>#REF!</v>
      </c>
      <c r="H438" s="232" t="s">
        <v>3986</v>
      </c>
      <c r="I438" s="214" t="s">
        <v>9</v>
      </c>
      <c r="J438" s="214" t="s">
        <v>45</v>
      </c>
      <c r="K438" s="212">
        <v>1</v>
      </c>
      <c r="L438" s="212">
        <v>1</v>
      </c>
      <c r="M438" s="212">
        <v>1</v>
      </c>
      <c r="N438" s="213" t="s">
        <v>3987</v>
      </c>
      <c r="O438" s="214"/>
      <c r="P438" s="213" t="s">
        <v>3988</v>
      </c>
      <c r="Q438" s="215"/>
      <c r="R438" s="215"/>
      <c r="S43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438" s="220" t="s">
        <v>4012</v>
      </c>
      <c r="U438" s="215">
        <v>18621398629</v>
      </c>
      <c r="V438" s="213" t="s">
        <v>4013</v>
      </c>
      <c r="W438" s="225"/>
      <c r="X438" s="226"/>
      <c r="Y438" s="226"/>
      <c r="Z438" s="244"/>
      <c r="AA438" s="214"/>
      <c r="AB438" s="214"/>
      <c r="AC438" s="214"/>
      <c r="AD438" s="220"/>
      <c r="AE438" s="226"/>
      <c r="AF438" s="214" t="s">
        <v>5570</v>
      </c>
      <c r="AG438" s="349">
        <v>1</v>
      </c>
    </row>
    <row r="439" spans="1:33" s="219" customFormat="1" x14ac:dyDescent="0.3">
      <c r="A439" s="212" t="s">
        <v>1177</v>
      </c>
      <c r="B439" s="277">
        <v>41529</v>
      </c>
      <c r="C439" s="217" t="e">
        <f>[1]!表1_66[[#This Row],[公司]]&amp;[1]!表1_66[[#This Row],[姓名]]</f>
        <v>#REF!</v>
      </c>
      <c r="D439" s="220" t="s">
        <v>3981</v>
      </c>
      <c r="E439" s="220" t="s">
        <v>1816</v>
      </c>
      <c r="F439" s="214"/>
      <c r="G439" s="236" t="e">
        <f>HYPERLINK("\同业照片\"&amp;[1]!表1_66[[#This Row],[公司]]&amp;IF([1]!表1_66[[#This Row],[公司]]="","","，"&amp;[1]!表1_66[[#This Row],[姓名]]&amp;".jpg"),"照片")</f>
        <v>#REF!</v>
      </c>
      <c r="H439" s="232" t="s">
        <v>3986</v>
      </c>
      <c r="I439" s="214" t="s">
        <v>9</v>
      </c>
      <c r="J439" s="214" t="s">
        <v>45</v>
      </c>
      <c r="K439" s="212">
        <v>1</v>
      </c>
      <c r="L439" s="212">
        <v>1</v>
      </c>
      <c r="M439" s="212">
        <v>1</v>
      </c>
      <c r="N439" s="213" t="s">
        <v>407</v>
      </c>
      <c r="O439" s="214"/>
      <c r="P439" s="213" t="s">
        <v>4009</v>
      </c>
      <c r="Q439" s="215"/>
      <c r="R439" s="215"/>
      <c r="S43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439" s="220" t="s">
        <v>4010</v>
      </c>
      <c r="U439" s="215">
        <v>15800859478</v>
      </c>
      <c r="V439" s="213" t="s">
        <v>4011</v>
      </c>
      <c r="W439" s="225"/>
      <c r="X439" s="226"/>
      <c r="Y439" s="226"/>
      <c r="Z439" s="244"/>
      <c r="AA439" s="214"/>
      <c r="AB439" s="214"/>
      <c r="AC439" s="214"/>
      <c r="AD439" s="220"/>
      <c r="AE439" s="226"/>
      <c r="AF439" s="214" t="s">
        <v>5570</v>
      </c>
      <c r="AG439" s="349">
        <v>1</v>
      </c>
    </row>
    <row r="440" spans="1:33" s="219" customFormat="1" x14ac:dyDescent="0.3">
      <c r="A440" s="212" t="s">
        <v>1177</v>
      </c>
      <c r="B440" s="277">
        <v>41529</v>
      </c>
      <c r="C440" s="217" t="e">
        <f>[1]!表1_66[[#This Row],[公司]]&amp;[1]!表1_66[[#This Row],[姓名]]</f>
        <v>#REF!</v>
      </c>
      <c r="D440" s="220" t="s">
        <v>3980</v>
      </c>
      <c r="E440" s="220" t="s">
        <v>3980</v>
      </c>
      <c r="F440" s="214"/>
      <c r="G440" s="236" t="e">
        <f>HYPERLINK("\同业照片\"&amp;[1]!表1_66[[#This Row],[公司]]&amp;IF([1]!表1_66[[#This Row],[公司]]="","","，"&amp;[1]!表1_66[[#This Row],[姓名]]&amp;".jpg"),"照片")</f>
        <v>#REF!</v>
      </c>
      <c r="H440" s="232" t="s">
        <v>4006</v>
      </c>
      <c r="I440" s="214" t="s">
        <v>9</v>
      </c>
      <c r="J440" s="214" t="s">
        <v>45</v>
      </c>
      <c r="K440" s="212">
        <v>1</v>
      </c>
      <c r="L440" s="212">
        <v>1</v>
      </c>
      <c r="M440" s="212">
        <v>1</v>
      </c>
      <c r="N440" s="213" t="s">
        <v>1234</v>
      </c>
      <c r="O440" s="214"/>
      <c r="P440" s="213" t="s">
        <v>1432</v>
      </c>
      <c r="Q440" s="215"/>
      <c r="R440" s="215"/>
      <c r="S44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440" s="220" t="s">
        <v>4007</v>
      </c>
      <c r="U440" s="215">
        <v>13601873152</v>
      </c>
      <c r="V440" s="213" t="s">
        <v>4008</v>
      </c>
      <c r="W440" s="225"/>
      <c r="X440" s="226"/>
      <c r="Y440" s="226"/>
      <c r="Z440" s="244"/>
      <c r="AA440" s="214"/>
      <c r="AB440" s="214"/>
      <c r="AC440" s="214"/>
      <c r="AD440" s="220"/>
      <c r="AE440" s="226"/>
      <c r="AF440" s="214" t="s">
        <v>4061</v>
      </c>
      <c r="AG440" s="349">
        <v>1</v>
      </c>
    </row>
    <row r="441" spans="1:33" s="219" customFormat="1" x14ac:dyDescent="0.3">
      <c r="A441" s="212" t="s">
        <v>1177</v>
      </c>
      <c r="B441" s="277">
        <v>41529</v>
      </c>
      <c r="C441" s="217" t="e">
        <f>[1]!表1_66[[#This Row],[公司]]&amp;[1]!表1_66[[#This Row],[姓名]]</f>
        <v>#REF!</v>
      </c>
      <c r="D441" s="220" t="s">
        <v>3992</v>
      </c>
      <c r="E441" s="220" t="s">
        <v>778</v>
      </c>
      <c r="F441" s="214" t="s">
        <v>2249</v>
      </c>
      <c r="G441" s="236" t="e">
        <f>HYPERLINK("\同业照片\"&amp;[1]!表1_66[[#This Row],[公司]]&amp;IF([1]!表1_66[[#This Row],[公司]]="","","，"&amp;[1]!表1_66[[#This Row],[姓名]]&amp;".jpg"),"照片")</f>
        <v>#REF!</v>
      </c>
      <c r="H441" s="232" t="s">
        <v>7440</v>
      </c>
      <c r="I441" s="214" t="s">
        <v>583</v>
      </c>
      <c r="J441" s="214" t="s">
        <v>45</v>
      </c>
      <c r="K441" s="212">
        <v>1</v>
      </c>
      <c r="L441" s="212">
        <v>1</v>
      </c>
      <c r="M441" s="212">
        <v>1</v>
      </c>
      <c r="N441" s="213"/>
      <c r="O441" s="214"/>
      <c r="P441" s="213" t="s">
        <v>297</v>
      </c>
      <c r="Q441" s="215"/>
      <c r="R441" s="215"/>
      <c r="S44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441" s="220" t="s">
        <v>4033</v>
      </c>
      <c r="U441" s="215">
        <v>18501682223</v>
      </c>
      <c r="V441" s="213" t="s">
        <v>4034</v>
      </c>
      <c r="W441" s="225"/>
      <c r="X441" s="226"/>
      <c r="Y441" s="226"/>
      <c r="Z441" s="244"/>
      <c r="AA441" s="214"/>
      <c r="AB441" s="214"/>
      <c r="AC441" s="214"/>
      <c r="AD441" s="220"/>
      <c r="AE441" s="226"/>
      <c r="AF441" s="214"/>
      <c r="AG441" s="349">
        <v>1</v>
      </c>
    </row>
    <row r="442" spans="1:33" s="219" customFormat="1" x14ac:dyDescent="0.3">
      <c r="A442" s="212" t="s">
        <v>1177</v>
      </c>
      <c r="B442" s="277">
        <v>41529</v>
      </c>
      <c r="C442" s="217" t="e">
        <f>[1]!表1_66[[#This Row],[公司]]&amp;[1]!表1_66[[#This Row],[姓名]]</f>
        <v>#REF!</v>
      </c>
      <c r="D442" s="220" t="s">
        <v>4014</v>
      </c>
      <c r="E442" s="220" t="s">
        <v>3983</v>
      </c>
      <c r="F442" s="214"/>
      <c r="G442" s="236" t="e">
        <f>HYPERLINK("\同业照片\"&amp;[1]!表1_66[[#This Row],[公司]]&amp;IF([1]!表1_66[[#This Row],[公司]]="","","，"&amp;[1]!表1_66[[#This Row],[姓名]]&amp;".jpg"),"照片")</f>
        <v>#REF!</v>
      </c>
      <c r="H442" s="232" t="s">
        <v>3986</v>
      </c>
      <c r="I442" s="214" t="s">
        <v>9</v>
      </c>
      <c r="J442" s="214" t="s">
        <v>45</v>
      </c>
      <c r="K442" s="212">
        <v>1</v>
      </c>
      <c r="L442" s="212">
        <v>1</v>
      </c>
      <c r="M442" s="212">
        <v>1</v>
      </c>
      <c r="N442" s="213" t="s">
        <v>3987</v>
      </c>
      <c r="O442" s="214"/>
      <c r="P442" s="213" t="s">
        <v>3988</v>
      </c>
      <c r="Q442" s="215"/>
      <c r="R442" s="215"/>
      <c r="S44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442" s="220" t="s">
        <v>4015</v>
      </c>
      <c r="U442" s="215">
        <v>18916558250</v>
      </c>
      <c r="V442" s="213" t="s">
        <v>4016</v>
      </c>
      <c r="W442" s="225"/>
      <c r="X442" s="226"/>
      <c r="Y442" s="226"/>
      <c r="Z442" s="244"/>
      <c r="AA442" s="214"/>
      <c r="AB442" s="214"/>
      <c r="AC442" s="214"/>
      <c r="AD442" s="220"/>
      <c r="AE442" s="226"/>
      <c r="AF442" s="214" t="s">
        <v>5570</v>
      </c>
      <c r="AG442" s="349">
        <v>1</v>
      </c>
    </row>
    <row r="443" spans="1:33" s="219" customFormat="1" x14ac:dyDescent="0.3">
      <c r="A443" s="212" t="s">
        <v>1177</v>
      </c>
      <c r="B443" s="277">
        <v>41529</v>
      </c>
      <c r="C443" s="217" t="e">
        <f>[1]!表1_66[[#This Row],[公司]]&amp;[1]!表1_66[[#This Row],[姓名]]</f>
        <v>#REF!</v>
      </c>
      <c r="D443" s="220" t="s">
        <v>4022</v>
      </c>
      <c r="E443" s="220" t="s">
        <v>790</v>
      </c>
      <c r="F443" s="214"/>
      <c r="G443" s="236" t="e">
        <f>HYPERLINK("\同业照片\"&amp;[1]!表1_66[[#This Row],[公司]]&amp;IF([1]!表1_66[[#This Row],[公司]]="","","，"&amp;[1]!表1_66[[#This Row],[姓名]]&amp;".jpg"),"照片")</f>
        <v>#REF!</v>
      </c>
      <c r="H443" s="232" t="s">
        <v>3986</v>
      </c>
      <c r="I443" s="214" t="s">
        <v>9</v>
      </c>
      <c r="J443" s="214" t="s">
        <v>45</v>
      </c>
      <c r="K443" s="212">
        <v>1</v>
      </c>
      <c r="L443" s="212">
        <v>1</v>
      </c>
      <c r="M443" s="212">
        <v>1</v>
      </c>
      <c r="N443" s="213" t="s">
        <v>407</v>
      </c>
      <c r="O443" s="214"/>
      <c r="P443" s="213"/>
      <c r="Q443" s="215"/>
      <c r="R443" s="215"/>
      <c r="S443"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443" s="220" t="s">
        <v>4023</v>
      </c>
      <c r="U443" s="215">
        <v>18621373992</v>
      </c>
      <c r="V443" s="213" t="s">
        <v>4024</v>
      </c>
      <c r="W443" s="225"/>
      <c r="X443" s="226"/>
      <c r="Y443" s="226"/>
      <c r="Z443" s="244"/>
      <c r="AA443" s="214"/>
      <c r="AB443" s="214"/>
      <c r="AC443" s="214"/>
      <c r="AD443" s="220"/>
      <c r="AE443" s="226"/>
      <c r="AF443" s="214" t="s">
        <v>5570</v>
      </c>
      <c r="AG443" s="349">
        <v>1</v>
      </c>
    </row>
    <row r="444" spans="1:33" s="219" customFormat="1" x14ac:dyDescent="0.3">
      <c r="A444" s="212" t="s">
        <v>1177</v>
      </c>
      <c r="B444" s="277">
        <v>41529</v>
      </c>
      <c r="C444" s="217" t="e">
        <f>[1]!表1_66[[#This Row],[公司]]&amp;[1]!表1_66[[#This Row],[姓名]]</f>
        <v>#REF!</v>
      </c>
      <c r="D444" s="220" t="s">
        <v>7441</v>
      </c>
      <c r="E444" s="220" t="s">
        <v>3996</v>
      </c>
      <c r="F444" s="214"/>
      <c r="G444" s="236" t="e">
        <f>HYPERLINK("\同业照片\"&amp;[1]!表1_66[[#This Row],[公司]]&amp;IF([1]!表1_66[[#This Row],[公司]]="","","，"&amp;[1]!表1_66[[#This Row],[姓名]]&amp;".jpg"),"照片")</f>
        <v>#REF!</v>
      </c>
      <c r="H444" s="232" t="s">
        <v>1271</v>
      </c>
      <c r="I444" s="214" t="s">
        <v>2</v>
      </c>
      <c r="J444" s="214" t="s">
        <v>45</v>
      </c>
      <c r="K444" s="212">
        <v>1</v>
      </c>
      <c r="L444" s="212">
        <v>1</v>
      </c>
      <c r="M444" s="212">
        <v>1</v>
      </c>
      <c r="N444" s="213" t="s">
        <v>944</v>
      </c>
      <c r="O444" s="214"/>
      <c r="P444" s="213" t="s">
        <v>627</v>
      </c>
      <c r="Q444" s="215"/>
      <c r="R444" s="215"/>
      <c r="S44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444" s="220" t="s">
        <v>2205</v>
      </c>
      <c r="U444" s="215">
        <v>18621116000</v>
      </c>
      <c r="V444" s="213" t="s">
        <v>7442</v>
      </c>
      <c r="W444" s="225"/>
      <c r="X444" s="226"/>
      <c r="Y444" s="226"/>
      <c r="Z444" s="244"/>
      <c r="AA444" s="214"/>
      <c r="AB444" s="214"/>
      <c r="AC444" s="214"/>
      <c r="AD444" s="220"/>
      <c r="AE444" s="226"/>
      <c r="AF444" s="214" t="s">
        <v>2233</v>
      </c>
      <c r="AG444" s="349">
        <v>1</v>
      </c>
    </row>
    <row r="445" spans="1:33" s="219" customFormat="1" x14ac:dyDescent="0.3">
      <c r="A445" s="212" t="s">
        <v>936</v>
      </c>
      <c r="B445" s="277">
        <v>41529</v>
      </c>
      <c r="C445" s="217" t="e">
        <f>[1]!表1_66[[#This Row],[公司]]&amp;[1]!表1_66[[#This Row],[姓名]]</f>
        <v>#REF!</v>
      </c>
      <c r="D445" s="220" t="s">
        <v>1984</v>
      </c>
      <c r="E445" s="220" t="s">
        <v>762</v>
      </c>
      <c r="F445" s="214" t="s">
        <v>54</v>
      </c>
      <c r="G445" s="236" t="e">
        <f>HYPERLINK("\同业照片\"&amp;[1]!表1_66[[#This Row],[公司]]&amp;IF([1]!表1_66[[#This Row],[公司]]="","","，"&amp;[1]!表1_66[[#This Row],[姓名]]&amp;".jpg"),"照片")</f>
        <v>#REF!</v>
      </c>
      <c r="H445" s="232" t="s">
        <v>3975</v>
      </c>
      <c r="I445" s="214" t="s">
        <v>907</v>
      </c>
      <c r="J445" s="214" t="s">
        <v>45</v>
      </c>
      <c r="K445" s="212">
        <v>1</v>
      </c>
      <c r="L445" s="212">
        <v>1</v>
      </c>
      <c r="M445" s="212">
        <v>1</v>
      </c>
      <c r="N445" s="213"/>
      <c r="O445" s="214"/>
      <c r="P445" s="213"/>
      <c r="Q445" s="215"/>
      <c r="R445" s="215" t="s">
        <v>392</v>
      </c>
      <c r="S445"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445" s="220"/>
      <c r="U445" s="215">
        <v>13922270810</v>
      </c>
      <c r="V445" s="213" t="s">
        <v>3976</v>
      </c>
      <c r="W445" s="225" t="s">
        <v>351</v>
      </c>
      <c r="X445" s="226" t="s">
        <v>415</v>
      </c>
      <c r="Y445" s="226"/>
      <c r="Z445" s="244" t="s">
        <v>392</v>
      </c>
      <c r="AA445" s="214"/>
      <c r="AB445" s="214"/>
      <c r="AC445" s="214"/>
      <c r="AD445" s="220"/>
      <c r="AE445" s="226"/>
      <c r="AF445" s="214" t="s">
        <v>673</v>
      </c>
      <c r="AG445" s="349">
        <v>1</v>
      </c>
    </row>
    <row r="446" spans="1:33" s="219" customFormat="1" x14ac:dyDescent="0.3">
      <c r="A446" s="212" t="s">
        <v>1177</v>
      </c>
      <c r="B446" s="277">
        <v>41529</v>
      </c>
      <c r="C446" s="217" t="e">
        <f>[1]!表1_66[[#This Row],[公司]]&amp;[1]!表1_66[[#This Row],[姓名]]</f>
        <v>#REF!</v>
      </c>
      <c r="D446" s="220" t="s">
        <v>2167</v>
      </c>
      <c r="E446" s="220" t="s">
        <v>2167</v>
      </c>
      <c r="F446" s="214"/>
      <c r="G446" s="236" t="e">
        <f>HYPERLINK("\同业照片\"&amp;[1]!表1_66[[#This Row],[公司]]&amp;IF([1]!表1_66[[#This Row],[公司]]="","","，"&amp;[1]!表1_66[[#This Row],[姓名]]&amp;".jpg"),"照片")</f>
        <v>#REF!</v>
      </c>
      <c r="H446" s="232" t="s">
        <v>3986</v>
      </c>
      <c r="I446" s="214" t="s">
        <v>9</v>
      </c>
      <c r="J446" s="214" t="s">
        <v>45</v>
      </c>
      <c r="K446" s="212">
        <v>1</v>
      </c>
      <c r="L446" s="212">
        <v>1</v>
      </c>
      <c r="M446" s="212">
        <v>1</v>
      </c>
      <c r="N446" s="213" t="s">
        <v>3987</v>
      </c>
      <c r="O446" s="214"/>
      <c r="P446" s="213" t="s">
        <v>3988</v>
      </c>
      <c r="Q446" s="215"/>
      <c r="R446" s="215"/>
      <c r="S446"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446" s="220" t="s">
        <v>4020</v>
      </c>
      <c r="U446" s="215">
        <v>13816059117</v>
      </c>
      <c r="V446" s="213" t="s">
        <v>4021</v>
      </c>
      <c r="W446" s="225"/>
      <c r="X446" s="226"/>
      <c r="Y446" s="226"/>
      <c r="Z446" s="244"/>
      <c r="AA446" s="214"/>
      <c r="AB446" s="214"/>
      <c r="AC446" s="214"/>
      <c r="AD446" s="220"/>
      <c r="AE446" s="226"/>
      <c r="AF446" s="214" t="s">
        <v>5570</v>
      </c>
      <c r="AG446" s="349">
        <v>1</v>
      </c>
    </row>
    <row r="447" spans="1:33" s="219" customFormat="1" x14ac:dyDescent="0.3">
      <c r="A447" s="212" t="s">
        <v>1177</v>
      </c>
      <c r="B447" s="277">
        <v>41529</v>
      </c>
      <c r="C447" s="217" t="e">
        <f>[1]!表1_66[[#This Row],[公司]]&amp;[1]!表1_66[[#This Row],[姓名]]</f>
        <v>#REF!</v>
      </c>
      <c r="D447" s="220" t="s">
        <v>3997</v>
      </c>
      <c r="E447" s="220" t="s">
        <v>3998</v>
      </c>
      <c r="F447" s="214" t="s">
        <v>2276</v>
      </c>
      <c r="G447" s="236" t="e">
        <f>HYPERLINK("\同业照片\"&amp;[1]!表1_66[[#This Row],[公司]]&amp;IF([1]!表1_66[[#This Row],[公司]]="","","，"&amp;[1]!表1_66[[#This Row],[姓名]]&amp;".jpg"),"照片")</f>
        <v>#REF!</v>
      </c>
      <c r="H447" s="232" t="s">
        <v>9662</v>
      </c>
      <c r="I447" s="214" t="s">
        <v>12</v>
      </c>
      <c r="J447" s="214" t="s">
        <v>45</v>
      </c>
      <c r="K447" s="212">
        <v>1</v>
      </c>
      <c r="L447" s="212">
        <v>1</v>
      </c>
      <c r="M447" s="212">
        <v>1</v>
      </c>
      <c r="N447" s="213" t="s">
        <v>7443</v>
      </c>
      <c r="O447" s="214"/>
      <c r="P447" s="213" t="s">
        <v>1432</v>
      </c>
      <c r="Q447" s="215"/>
      <c r="R447" s="215"/>
      <c r="S447"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447" s="220" t="s">
        <v>3999</v>
      </c>
      <c r="U447" s="215">
        <v>18016002992</v>
      </c>
      <c r="V447" s="213" t="s">
        <v>10040</v>
      </c>
      <c r="W447" s="225"/>
      <c r="X447" s="226"/>
      <c r="Y447" s="226"/>
      <c r="Z447" s="244"/>
      <c r="AA447" s="214"/>
      <c r="AB447" s="214"/>
      <c r="AC447" s="214"/>
      <c r="AD447" s="220"/>
      <c r="AE447" s="226"/>
      <c r="AF447" s="214" t="s">
        <v>5569</v>
      </c>
      <c r="AG447" s="349">
        <v>1</v>
      </c>
    </row>
    <row r="448" spans="1:33" s="219" customFormat="1" x14ac:dyDescent="0.3">
      <c r="A448" s="212" t="s">
        <v>1177</v>
      </c>
      <c r="B448" s="277">
        <v>41529</v>
      </c>
      <c r="C448" s="217" t="e">
        <f>[1]!表1_66[[#This Row],[公司]]&amp;[1]!表1_66[[#This Row],[姓名]]</f>
        <v>#REF!</v>
      </c>
      <c r="D448" s="220" t="s">
        <v>3989</v>
      </c>
      <c r="E448" s="220" t="s">
        <v>797</v>
      </c>
      <c r="F448" s="214"/>
      <c r="G448" s="236" t="e">
        <f>HYPERLINK("\同业照片\"&amp;[1]!表1_66[[#This Row],[公司]]&amp;IF([1]!表1_66[[#This Row],[公司]]="","","，"&amp;[1]!表1_66[[#This Row],[姓名]]&amp;".jpg"),"照片")</f>
        <v>#REF!</v>
      </c>
      <c r="H448" s="232" t="s">
        <v>4027</v>
      </c>
      <c r="I448" s="214" t="s">
        <v>36</v>
      </c>
      <c r="J448" s="214" t="s">
        <v>45</v>
      </c>
      <c r="K448" s="212">
        <v>1</v>
      </c>
      <c r="L448" s="212">
        <v>1</v>
      </c>
      <c r="M448" s="212">
        <v>1</v>
      </c>
      <c r="N448" s="213"/>
      <c r="O448" s="214"/>
      <c r="P448" s="213" t="s">
        <v>297</v>
      </c>
      <c r="Q448" s="215"/>
      <c r="R448" s="215"/>
      <c r="S44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448" s="220" t="s">
        <v>4028</v>
      </c>
      <c r="U448" s="215">
        <v>18917805031</v>
      </c>
      <c r="V448" s="213" t="s">
        <v>4029</v>
      </c>
      <c r="W448" s="225"/>
      <c r="X448" s="226"/>
      <c r="Y448" s="226"/>
      <c r="Z448" s="244"/>
      <c r="AA448" s="214"/>
      <c r="AB448" s="214"/>
      <c r="AC448" s="214"/>
      <c r="AD448" s="220"/>
      <c r="AE448" s="226"/>
      <c r="AF448" s="214" t="s">
        <v>7444</v>
      </c>
      <c r="AG448" s="349">
        <v>1</v>
      </c>
    </row>
    <row r="449" spans="1:33" s="219" customFormat="1" x14ac:dyDescent="0.3">
      <c r="A449" s="212" t="s">
        <v>1177</v>
      </c>
      <c r="B449" s="277">
        <v>41529</v>
      </c>
      <c r="C449" s="217" t="e">
        <f>[1]!表1_66[[#This Row],[公司]]&amp;[1]!表1_66[[#This Row],[姓名]]</f>
        <v>#REF!</v>
      </c>
      <c r="D449" s="220" t="s">
        <v>4035</v>
      </c>
      <c r="E449" s="220" t="s">
        <v>1665</v>
      </c>
      <c r="F449" s="214"/>
      <c r="G449" s="236" t="e">
        <f>HYPERLINK("\同业照片\"&amp;[1]!表1_66[[#This Row],[公司]]&amp;IF([1]!表1_66[[#This Row],[公司]]="","","，"&amp;[1]!表1_66[[#This Row],[姓名]]&amp;".jpg"),"照片")</f>
        <v>#REF!</v>
      </c>
      <c r="H449" s="232" t="s">
        <v>914</v>
      </c>
      <c r="I449" s="214" t="s">
        <v>9</v>
      </c>
      <c r="J449" s="214" t="s">
        <v>45</v>
      </c>
      <c r="K449" s="212">
        <v>1</v>
      </c>
      <c r="L449" s="212">
        <v>1</v>
      </c>
      <c r="M449" s="212">
        <v>1</v>
      </c>
      <c r="N449" s="213"/>
      <c r="O449" s="214"/>
      <c r="P449" s="213"/>
      <c r="Q449" s="215"/>
      <c r="R449" s="215"/>
      <c r="S44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449" s="220" t="s">
        <v>4036</v>
      </c>
      <c r="U449" s="215">
        <v>18121250836</v>
      </c>
      <c r="V449" s="213" t="s">
        <v>4037</v>
      </c>
      <c r="W449" s="225"/>
      <c r="X449" s="226"/>
      <c r="Y449" s="226"/>
      <c r="Z449" s="244"/>
      <c r="AA449" s="214"/>
      <c r="AB449" s="214"/>
      <c r="AC449" s="214"/>
      <c r="AD449" s="220"/>
      <c r="AE449" s="226"/>
      <c r="AF449" s="214"/>
      <c r="AG449" s="349">
        <v>1</v>
      </c>
    </row>
    <row r="450" spans="1:33" s="219" customFormat="1" x14ac:dyDescent="0.3">
      <c r="A450" s="212" t="s">
        <v>1177</v>
      </c>
      <c r="B450" s="277">
        <v>41529</v>
      </c>
      <c r="C450" s="217" t="e">
        <f>[1]!表1_66[[#This Row],[公司]]&amp;[1]!表1_66[[#This Row],[姓名]]</f>
        <v>#REF!</v>
      </c>
      <c r="D450" s="220" t="s">
        <v>3979</v>
      </c>
      <c r="E450" s="220" t="s">
        <v>783</v>
      </c>
      <c r="F450" s="214"/>
      <c r="G450" s="236" t="e">
        <f>HYPERLINK("\同业照片\"&amp;[1]!表1_66[[#This Row],[公司]]&amp;IF([1]!表1_66[[#This Row],[公司]]="","","，"&amp;[1]!表1_66[[#This Row],[姓名]]&amp;".jpg"),"照片")</f>
        <v>#REF!</v>
      </c>
      <c r="H450" s="232" t="s">
        <v>65</v>
      </c>
      <c r="I450" s="214" t="s">
        <v>2</v>
      </c>
      <c r="J450" s="214" t="s">
        <v>45</v>
      </c>
      <c r="K450" s="212">
        <v>1</v>
      </c>
      <c r="L450" s="212">
        <v>1</v>
      </c>
      <c r="M450" s="212">
        <v>1</v>
      </c>
      <c r="N450" s="213" t="s">
        <v>1234</v>
      </c>
      <c r="O450" s="214"/>
      <c r="P450" s="213" t="s">
        <v>1432</v>
      </c>
      <c r="Q450" s="215"/>
      <c r="R450" s="215"/>
      <c r="S45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450" s="220" t="s">
        <v>4004</v>
      </c>
      <c r="U450" s="215">
        <v>18616333983</v>
      </c>
      <c r="V450" s="213" t="s">
        <v>4005</v>
      </c>
      <c r="W450" s="225"/>
      <c r="X450" s="226"/>
      <c r="Y450" s="226"/>
      <c r="Z450" s="244"/>
      <c r="AA450" s="214"/>
      <c r="AB450" s="214"/>
      <c r="AC450" s="214"/>
      <c r="AD450" s="220"/>
      <c r="AE450" s="226"/>
      <c r="AF450" s="214" t="s">
        <v>4061</v>
      </c>
      <c r="AG450" s="349">
        <v>1</v>
      </c>
    </row>
    <row r="451" spans="1:33" s="219" customFormat="1" x14ac:dyDescent="0.3">
      <c r="A451" s="212" t="s">
        <v>1177</v>
      </c>
      <c r="B451" s="277">
        <v>41529</v>
      </c>
      <c r="C451" s="217" t="e">
        <f>[1]!表1_66[[#This Row],[公司]]&amp;[1]!表1_66[[#This Row],[姓名]]</f>
        <v>#REF!</v>
      </c>
      <c r="D451" s="220" t="s">
        <v>3978</v>
      </c>
      <c r="E451" s="220" t="s">
        <v>753</v>
      </c>
      <c r="F451" s="214" t="s">
        <v>2276</v>
      </c>
      <c r="G451" s="236" t="e">
        <f>HYPERLINK("\同业照片\"&amp;[1]!表1_66[[#This Row],[公司]]&amp;IF([1]!表1_66[[#This Row],[公司]]="","","，"&amp;[1]!表1_66[[#This Row],[姓名]]&amp;".jpg"),"照片")</f>
        <v>#REF!</v>
      </c>
      <c r="H451" s="232" t="s">
        <v>113</v>
      </c>
      <c r="I451" s="214" t="s">
        <v>2</v>
      </c>
      <c r="J451" s="214" t="s">
        <v>45</v>
      </c>
      <c r="K451" s="212">
        <v>1</v>
      </c>
      <c r="L451" s="212"/>
      <c r="M451" s="212"/>
      <c r="N451" s="213" t="s">
        <v>1437</v>
      </c>
      <c r="O451" s="214"/>
      <c r="P451" s="213" t="s">
        <v>4002</v>
      </c>
      <c r="Q451" s="215"/>
      <c r="R451" s="215"/>
      <c r="S45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451" s="220" t="s">
        <v>4003</v>
      </c>
      <c r="U451" s="215"/>
      <c r="V451" s="213"/>
      <c r="W451" s="225"/>
      <c r="X451" s="226"/>
      <c r="Y451" s="226"/>
      <c r="Z451" s="244"/>
      <c r="AA451" s="214"/>
      <c r="AB451" s="214"/>
      <c r="AC451" s="214"/>
      <c r="AD451" s="220"/>
      <c r="AE451" s="226"/>
      <c r="AF451" s="214" t="s">
        <v>4062</v>
      </c>
      <c r="AG451" s="349">
        <v>1</v>
      </c>
    </row>
    <row r="452" spans="1:33" s="219" customFormat="1" x14ac:dyDescent="0.3">
      <c r="A452" s="212" t="s">
        <v>1177</v>
      </c>
      <c r="B452" s="277">
        <v>41529</v>
      </c>
      <c r="C452" s="217" t="e">
        <f>[1]!表1_66[[#This Row],[公司]]&amp;[1]!表1_66[[#This Row],[姓名]]</f>
        <v>#REF!</v>
      </c>
      <c r="D452" s="220" t="s">
        <v>3977</v>
      </c>
      <c r="E452" s="220" t="s">
        <v>3977</v>
      </c>
      <c r="F452" s="214"/>
      <c r="G452" s="236" t="e">
        <f>HYPERLINK("\同业照片\"&amp;[1]!表1_66[[#This Row],[公司]]&amp;IF([1]!表1_66[[#This Row],[公司]]="","","，"&amp;[1]!表1_66[[#This Row],[姓名]]&amp;".jpg"),"照片")</f>
        <v>#REF!</v>
      </c>
      <c r="H452" s="232" t="s">
        <v>287</v>
      </c>
      <c r="I452" s="214" t="s">
        <v>2</v>
      </c>
      <c r="J452" s="214" t="s">
        <v>45</v>
      </c>
      <c r="K452" s="212">
        <v>1</v>
      </c>
      <c r="L452" s="212">
        <v>1</v>
      </c>
      <c r="M452" s="212">
        <v>1</v>
      </c>
      <c r="N452" s="213" t="s">
        <v>1234</v>
      </c>
      <c r="O452" s="214"/>
      <c r="P452" s="213" t="s">
        <v>1432</v>
      </c>
      <c r="Q452" s="215"/>
      <c r="R452" s="215"/>
      <c r="S45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452" s="220" t="s">
        <v>4000</v>
      </c>
      <c r="U452" s="215">
        <v>18621010559</v>
      </c>
      <c r="V452" s="213" t="s">
        <v>4001</v>
      </c>
      <c r="W452" s="225"/>
      <c r="X452" s="226"/>
      <c r="Y452" s="226"/>
      <c r="Z452" s="244"/>
      <c r="AA452" s="214"/>
      <c r="AB452" s="214"/>
      <c r="AC452" s="214"/>
      <c r="AD452" s="220"/>
      <c r="AE452" s="226"/>
      <c r="AF452" s="214" t="s">
        <v>4060</v>
      </c>
      <c r="AG452" s="349">
        <v>1</v>
      </c>
    </row>
    <row r="453" spans="1:33" s="219" customFormat="1" x14ac:dyDescent="0.3">
      <c r="A453" s="212" t="s">
        <v>1177</v>
      </c>
      <c r="B453" s="277">
        <v>41529</v>
      </c>
      <c r="C453" s="217" t="e">
        <f>[1]!表1_66[[#This Row],[公司]]&amp;[1]!表1_66[[#This Row],[姓名]]</f>
        <v>#REF!</v>
      </c>
      <c r="D453" s="220" t="s">
        <v>1820</v>
      </c>
      <c r="E453" s="220" t="s">
        <v>1821</v>
      </c>
      <c r="F453" s="214"/>
      <c r="G453" s="236" t="e">
        <f>HYPERLINK("\同业照片\"&amp;[1]!表1_66[[#This Row],[公司]]&amp;IF([1]!表1_66[[#This Row],[公司]]="","","，"&amp;[1]!表1_66[[#This Row],[姓名]]&amp;".jpg"),"照片")</f>
        <v>#REF!</v>
      </c>
      <c r="H453" s="232" t="s">
        <v>1271</v>
      </c>
      <c r="I453" s="214" t="s">
        <v>2</v>
      </c>
      <c r="J453" s="214" t="s">
        <v>45</v>
      </c>
      <c r="K453" s="212">
        <v>1</v>
      </c>
      <c r="L453" s="212"/>
      <c r="M453" s="212"/>
      <c r="N453" s="213" t="s">
        <v>1438</v>
      </c>
      <c r="O453" s="214"/>
      <c r="P453" s="213" t="s">
        <v>1375</v>
      </c>
      <c r="Q453" s="215"/>
      <c r="R453" s="215"/>
      <c r="S453"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453" s="220" t="s">
        <v>2206</v>
      </c>
      <c r="U453" s="215">
        <v>15800336672</v>
      </c>
      <c r="V453" s="213" t="s">
        <v>1822</v>
      </c>
      <c r="W453" s="225"/>
      <c r="X453" s="226"/>
      <c r="Y453" s="226"/>
      <c r="Z453" s="244"/>
      <c r="AA453" s="214"/>
      <c r="AB453" s="214"/>
      <c r="AC453" s="214"/>
      <c r="AD453" s="220"/>
      <c r="AE453" s="226"/>
      <c r="AF453" s="214" t="s">
        <v>2233</v>
      </c>
      <c r="AG453" s="349">
        <v>1</v>
      </c>
    </row>
    <row r="454" spans="1:33" s="219" customFormat="1" x14ac:dyDescent="0.3">
      <c r="A454" s="212" t="s">
        <v>1177</v>
      </c>
      <c r="B454" s="277">
        <v>41529</v>
      </c>
      <c r="C454" s="217" t="e">
        <f>[1]!表1_66[[#This Row],[公司]]&amp;[1]!表1_66[[#This Row],[姓名]]</f>
        <v>#REF!</v>
      </c>
      <c r="D454" s="220" t="s">
        <v>381</v>
      </c>
      <c r="E454" s="220" t="s">
        <v>694</v>
      </c>
      <c r="F454" s="214"/>
      <c r="G454" s="236" t="e">
        <f>HYPERLINK("\同业照片\"&amp;[1]!表1_66[[#This Row],[公司]]&amp;IF([1]!表1_66[[#This Row],[公司]]="","","，"&amp;[1]!表1_66[[#This Row],[姓名]]&amp;".jpg"),"照片")</f>
        <v>#REF!</v>
      </c>
      <c r="H454" s="232" t="s">
        <v>87</v>
      </c>
      <c r="I454" s="214" t="s">
        <v>2</v>
      </c>
      <c r="J454" s="214" t="s">
        <v>45</v>
      </c>
      <c r="K454" s="212">
        <v>1</v>
      </c>
      <c r="L454" s="212">
        <v>1</v>
      </c>
      <c r="M454" s="212"/>
      <c r="N454" s="213" t="s">
        <v>1574</v>
      </c>
      <c r="O454" s="214"/>
      <c r="P454" s="213" t="s">
        <v>4025</v>
      </c>
      <c r="Q454" s="215"/>
      <c r="R454" s="215"/>
      <c r="S45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454" s="220" t="s">
        <v>4026</v>
      </c>
      <c r="U454" s="215">
        <v>18101811219</v>
      </c>
      <c r="V454" s="213" t="s">
        <v>10041</v>
      </c>
      <c r="W454" s="225"/>
      <c r="X454" s="226"/>
      <c r="Y454" s="226"/>
      <c r="Z454" s="244"/>
      <c r="AA454" s="214"/>
      <c r="AB454" s="214"/>
      <c r="AC454" s="214"/>
      <c r="AD454" s="220"/>
      <c r="AE454" s="226"/>
      <c r="AF454" s="214"/>
      <c r="AG454" s="349">
        <v>1</v>
      </c>
    </row>
    <row r="455" spans="1:33" s="219" customFormat="1" x14ac:dyDescent="0.3">
      <c r="A455" s="212" t="s">
        <v>1177</v>
      </c>
      <c r="B455" s="277">
        <v>41529</v>
      </c>
      <c r="C455" s="217" t="e">
        <f>[1]!表1_66[[#This Row],[公司]]&amp;[1]!表1_66[[#This Row],[姓名]]</f>
        <v>#REF!</v>
      </c>
      <c r="D455" s="220" t="s">
        <v>4030</v>
      </c>
      <c r="E455" s="220" t="s">
        <v>3990</v>
      </c>
      <c r="F455" s="214"/>
      <c r="G455" s="236" t="e">
        <f>HYPERLINK("\同业照片\"&amp;[1]!表1_66[[#This Row],[公司]]&amp;IF([1]!表1_66[[#This Row],[公司]]="","","，"&amp;[1]!表1_66[[#This Row],[姓名]]&amp;".jpg"),"照片")</f>
        <v>#REF!</v>
      </c>
      <c r="H455" s="232" t="s">
        <v>327</v>
      </c>
      <c r="I455" s="214" t="s">
        <v>2</v>
      </c>
      <c r="J455" s="214" t="s">
        <v>45</v>
      </c>
      <c r="K455" s="212">
        <v>1</v>
      </c>
      <c r="L455" s="212">
        <v>1</v>
      </c>
      <c r="M455" s="212">
        <v>1</v>
      </c>
      <c r="N455" s="213" t="s">
        <v>280</v>
      </c>
      <c r="O455" s="214"/>
      <c r="P455" s="213"/>
      <c r="Q455" s="215"/>
      <c r="R455" s="215"/>
      <c r="S455"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455" s="220" t="s">
        <v>4031</v>
      </c>
      <c r="U455" s="215">
        <v>13636528772</v>
      </c>
      <c r="V455" s="213" t="s">
        <v>4032</v>
      </c>
      <c r="W455" s="225"/>
      <c r="X455" s="226"/>
      <c r="Y455" s="226"/>
      <c r="Z455" s="244"/>
      <c r="AA455" s="214"/>
      <c r="AB455" s="214"/>
      <c r="AC455" s="214"/>
      <c r="AD455" s="220"/>
      <c r="AE455" s="226"/>
      <c r="AF455" s="214"/>
      <c r="AG455" s="349">
        <v>1</v>
      </c>
    </row>
    <row r="456" spans="1:33" s="219" customFormat="1" x14ac:dyDescent="0.3">
      <c r="A456" s="212" t="s">
        <v>1177</v>
      </c>
      <c r="B456" s="277">
        <v>41529</v>
      </c>
      <c r="C456" s="217" t="e">
        <f>[1]!表1_66[[#This Row],[公司]]&amp;[1]!表1_66[[#This Row],[姓名]]</f>
        <v>#REF!</v>
      </c>
      <c r="D456" s="220" t="s">
        <v>4017</v>
      </c>
      <c r="E456" s="220" t="s">
        <v>3984</v>
      </c>
      <c r="F456" s="214"/>
      <c r="G456" s="236" t="e">
        <f>HYPERLINK("\同业照片\"&amp;[1]!表1_66[[#This Row],[公司]]&amp;IF([1]!表1_66[[#This Row],[公司]]="","","，"&amp;[1]!表1_66[[#This Row],[姓名]]&amp;".jpg"),"照片")</f>
        <v>#REF!</v>
      </c>
      <c r="H456" s="232" t="s">
        <v>3986</v>
      </c>
      <c r="I456" s="214" t="s">
        <v>9</v>
      </c>
      <c r="J456" s="214" t="s">
        <v>45</v>
      </c>
      <c r="K456" s="212">
        <v>1</v>
      </c>
      <c r="L456" s="212">
        <v>1</v>
      </c>
      <c r="M456" s="212">
        <v>1</v>
      </c>
      <c r="N456" s="213" t="s">
        <v>3987</v>
      </c>
      <c r="O456" s="214"/>
      <c r="P456" s="213" t="s">
        <v>3985</v>
      </c>
      <c r="Q456" s="215"/>
      <c r="R456" s="215"/>
      <c r="S456"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456" s="220" t="s">
        <v>4018</v>
      </c>
      <c r="U456" s="215">
        <v>18621115006</v>
      </c>
      <c r="V456" s="213" t="s">
        <v>4019</v>
      </c>
      <c r="W456" s="225"/>
      <c r="X456" s="226"/>
      <c r="Y456" s="226"/>
      <c r="Z456" s="244"/>
      <c r="AA456" s="214"/>
      <c r="AB456" s="214"/>
      <c r="AC456" s="214"/>
      <c r="AD456" s="220"/>
      <c r="AE456" s="226"/>
      <c r="AF456" s="214" t="s">
        <v>5570</v>
      </c>
      <c r="AG456" s="349">
        <v>1</v>
      </c>
    </row>
    <row r="457" spans="1:33" s="219" customFormat="1" x14ac:dyDescent="0.3">
      <c r="A457" s="212" t="s">
        <v>857</v>
      </c>
      <c r="B457" s="277">
        <v>41530</v>
      </c>
      <c r="C457" s="217" t="e">
        <f>[1]!表1_66[[#This Row],[公司]]&amp;[1]!表1_66[[#This Row],[姓名]]</f>
        <v>#REF!</v>
      </c>
      <c r="D457" s="220" t="s">
        <v>1585</v>
      </c>
      <c r="E457" s="220" t="s">
        <v>2324</v>
      </c>
      <c r="F457" s="214" t="s">
        <v>2249</v>
      </c>
      <c r="G457" s="236" t="e">
        <f>HYPERLINK("\同业照片\"&amp;[1]!表1_66[[#This Row],[公司]]&amp;IF([1]!表1_66[[#This Row],[公司]]="","","，"&amp;[1]!表1_66[[#This Row],[姓名]]&amp;".jpg"),"照片")</f>
        <v>#REF!</v>
      </c>
      <c r="H457" s="232" t="s">
        <v>72</v>
      </c>
      <c r="I457" s="214" t="s">
        <v>36</v>
      </c>
      <c r="J457" s="214" t="s">
        <v>56</v>
      </c>
      <c r="K457" s="212">
        <v>1</v>
      </c>
      <c r="L457" s="212">
        <v>1</v>
      </c>
      <c r="M457" s="212">
        <v>1</v>
      </c>
      <c r="N457" s="213" t="s">
        <v>4044</v>
      </c>
      <c r="O457" s="214" t="s">
        <v>2996</v>
      </c>
      <c r="P457" s="213" t="s">
        <v>2537</v>
      </c>
      <c r="Q457" s="215"/>
      <c r="R457" s="215" t="s">
        <v>392</v>
      </c>
      <c r="S457"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457" s="220" t="s">
        <v>1586</v>
      </c>
      <c r="U457" s="215">
        <v>18611174475</v>
      </c>
      <c r="V457" s="213" t="s">
        <v>1587</v>
      </c>
      <c r="W457" s="225" t="s">
        <v>351</v>
      </c>
      <c r="X457" s="226"/>
      <c r="Y457" s="226"/>
      <c r="Z457" s="244" t="s">
        <v>392</v>
      </c>
      <c r="AA457" s="214"/>
      <c r="AB457" s="214"/>
      <c r="AC457" s="214" t="s">
        <v>392</v>
      </c>
      <c r="AD457" s="220" t="s">
        <v>392</v>
      </c>
      <c r="AE457" s="226"/>
      <c r="AF457" s="214" t="s">
        <v>9490</v>
      </c>
      <c r="AG457" s="349">
        <v>1</v>
      </c>
    </row>
    <row r="458" spans="1:33" s="219" customFormat="1" x14ac:dyDescent="0.3">
      <c r="A458" s="212" t="s">
        <v>612</v>
      </c>
      <c r="B458" s="277">
        <v>41530</v>
      </c>
      <c r="C458" s="217" t="e">
        <f>[1]!表1_66[[#This Row],[公司]]&amp;[1]!表1_66[[#This Row],[姓名]]</f>
        <v>#REF!</v>
      </c>
      <c r="D458" s="220" t="s">
        <v>7445</v>
      </c>
      <c r="E458" s="220" t="s">
        <v>4048</v>
      </c>
      <c r="F458" s="214" t="s">
        <v>2249</v>
      </c>
      <c r="G458" s="236" t="e">
        <f>HYPERLINK("\同业照片\"&amp;[1]!表1_66[[#This Row],[公司]]&amp;IF([1]!表1_66[[#This Row],[公司]]="","","，"&amp;[1]!表1_66[[#This Row],[姓名]]&amp;".jpg"),"照片")</f>
        <v>#REF!</v>
      </c>
      <c r="H458" s="232" t="s">
        <v>924</v>
      </c>
      <c r="I458" s="214" t="s">
        <v>711</v>
      </c>
      <c r="J458" s="214" t="s">
        <v>56</v>
      </c>
      <c r="K458" s="212">
        <v>1</v>
      </c>
      <c r="L458" s="212">
        <v>1</v>
      </c>
      <c r="M458" s="212">
        <v>1</v>
      </c>
      <c r="N458" s="213" t="s">
        <v>3867</v>
      </c>
      <c r="O458" s="214"/>
      <c r="P458" s="213" t="s">
        <v>2254</v>
      </c>
      <c r="Q458" s="215"/>
      <c r="R458" s="215"/>
      <c r="S45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458" s="220"/>
      <c r="U458" s="215"/>
      <c r="V458" s="213" t="s">
        <v>7446</v>
      </c>
      <c r="W458" s="225"/>
      <c r="X458" s="226"/>
      <c r="Y458" s="226"/>
      <c r="Z458" s="244"/>
      <c r="AA458" s="214"/>
      <c r="AB458" s="214"/>
      <c r="AC458" s="214"/>
      <c r="AD458" s="220"/>
      <c r="AE458" s="226"/>
      <c r="AF458" s="214" t="s">
        <v>7320</v>
      </c>
      <c r="AG458" s="349">
        <v>1</v>
      </c>
    </row>
    <row r="459" spans="1:33" s="219" customFormat="1" x14ac:dyDescent="0.3">
      <c r="A459" s="212" t="s">
        <v>857</v>
      </c>
      <c r="B459" s="277">
        <v>41530</v>
      </c>
      <c r="C459" s="217" t="e">
        <f>[1]!表1_66[[#This Row],[公司]]&amp;[1]!表1_66[[#This Row],[姓名]]</f>
        <v>#REF!</v>
      </c>
      <c r="D459" s="220" t="s">
        <v>3878</v>
      </c>
      <c r="E459" s="220" t="s">
        <v>3877</v>
      </c>
      <c r="F459" s="214" t="s">
        <v>2276</v>
      </c>
      <c r="G459" s="236" t="e">
        <f>HYPERLINK("\同业照片\"&amp;[1]!表1_66[[#This Row],[公司]]&amp;IF([1]!表1_66[[#This Row],[公司]]="","","，"&amp;[1]!表1_66[[#This Row],[姓名]]&amp;".jpg"),"照片")</f>
        <v>#REF!</v>
      </c>
      <c r="H459" s="232" t="s">
        <v>3594</v>
      </c>
      <c r="I459" s="214" t="s">
        <v>339</v>
      </c>
      <c r="J459" s="214" t="s">
        <v>11</v>
      </c>
      <c r="K459" s="212">
        <v>1</v>
      </c>
      <c r="L459" s="212">
        <v>1</v>
      </c>
      <c r="M459" s="212">
        <v>1</v>
      </c>
      <c r="N459" s="213" t="s">
        <v>2247</v>
      </c>
      <c r="O459" s="214"/>
      <c r="P459" s="213" t="s">
        <v>2254</v>
      </c>
      <c r="Q459" s="215"/>
      <c r="R459" s="215"/>
      <c r="S45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459" s="220" t="s">
        <v>3879</v>
      </c>
      <c r="U459" s="215">
        <v>18500218128</v>
      </c>
      <c r="V459" s="213"/>
      <c r="W459" s="225"/>
      <c r="X459" s="226"/>
      <c r="Y459" s="226"/>
      <c r="Z459" s="244"/>
      <c r="AA459" s="214"/>
      <c r="AB459" s="214"/>
      <c r="AC459" s="214"/>
      <c r="AD459" s="220"/>
      <c r="AE459" s="226"/>
      <c r="AF459" s="214" t="s">
        <v>3607</v>
      </c>
      <c r="AG459" s="349">
        <v>1</v>
      </c>
    </row>
    <row r="460" spans="1:33" s="219" customFormat="1" x14ac:dyDescent="0.3">
      <c r="A460" s="212" t="s">
        <v>612</v>
      </c>
      <c r="B460" s="277">
        <v>41530</v>
      </c>
      <c r="C460" s="217" t="e">
        <f>[1]!表1_66[[#This Row],[公司]]&amp;[1]!表1_66[[#This Row],[姓名]]</f>
        <v>#REF!</v>
      </c>
      <c r="D460" s="220" t="s">
        <v>811</v>
      </c>
      <c r="E460" s="220" t="s">
        <v>2275</v>
      </c>
      <c r="F460" s="214" t="s">
        <v>2249</v>
      </c>
      <c r="G460" s="236" t="e">
        <f>HYPERLINK("\同业照片\"&amp;[1]!表1_66[[#This Row],[公司]]&amp;IF([1]!表1_66[[#This Row],[公司]]="","","，"&amp;[1]!表1_66[[#This Row],[姓名]]&amp;".jpg"),"照片")</f>
        <v>#REF!</v>
      </c>
      <c r="H460" s="232" t="s">
        <v>72</v>
      </c>
      <c r="I460" s="214" t="s">
        <v>36</v>
      </c>
      <c r="J460" s="214" t="s">
        <v>56</v>
      </c>
      <c r="K460" s="212">
        <v>1</v>
      </c>
      <c r="L460" s="212"/>
      <c r="M460" s="212">
        <v>1</v>
      </c>
      <c r="N460" s="213" t="s">
        <v>2247</v>
      </c>
      <c r="O460" s="214"/>
      <c r="P460" s="213" t="s">
        <v>3621</v>
      </c>
      <c r="Q460" s="215" t="s">
        <v>1578</v>
      </c>
      <c r="R460" s="215">
        <v>40.224688089699995</v>
      </c>
      <c r="S46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460" s="220" t="s">
        <v>7447</v>
      </c>
      <c r="U460" s="215">
        <v>15811391905</v>
      </c>
      <c r="V460" s="213" t="s">
        <v>1579</v>
      </c>
      <c r="W460" s="225" t="s">
        <v>351</v>
      </c>
      <c r="X460" s="226"/>
      <c r="Y460" s="226"/>
      <c r="Z460" s="244" t="s">
        <v>3039</v>
      </c>
      <c r="AA460" s="214"/>
      <c r="AB460" s="214"/>
      <c r="AC460" s="214" t="s">
        <v>1580</v>
      </c>
      <c r="AD460" s="220" t="s">
        <v>392</v>
      </c>
      <c r="AE460" s="226"/>
      <c r="AF460" s="214" t="s">
        <v>9490</v>
      </c>
      <c r="AG460" s="349">
        <v>1</v>
      </c>
    </row>
    <row r="461" spans="1:33" s="219" customFormat="1" x14ac:dyDescent="0.3">
      <c r="A461" s="212" t="s">
        <v>857</v>
      </c>
      <c r="B461" s="277">
        <v>41530</v>
      </c>
      <c r="C461" s="217" t="e">
        <f>[1]!表1_66[[#This Row],[公司]]&amp;[1]!表1_66[[#This Row],[姓名]]</f>
        <v>#REF!</v>
      </c>
      <c r="D461" s="220" t="s">
        <v>7448</v>
      </c>
      <c r="E461" s="220" t="s">
        <v>7449</v>
      </c>
      <c r="F461" s="214" t="s">
        <v>2249</v>
      </c>
      <c r="G461" s="236" t="e">
        <f>HYPERLINK("\同业照片\"&amp;[1]!表1_66[[#This Row],[公司]]&amp;IF([1]!表1_66[[#This Row],[公司]]="","","，"&amp;[1]!表1_66[[#This Row],[姓名]]&amp;".jpg"),"照片")</f>
        <v>#REF!</v>
      </c>
      <c r="H461" s="232" t="s">
        <v>72</v>
      </c>
      <c r="I461" s="214" t="s">
        <v>36</v>
      </c>
      <c r="J461" s="214" t="s">
        <v>56</v>
      </c>
      <c r="K461" s="212">
        <v>1</v>
      </c>
      <c r="L461" s="212"/>
      <c r="M461" s="212">
        <v>1</v>
      </c>
      <c r="N461" s="213" t="s">
        <v>2247</v>
      </c>
      <c r="O461" s="214"/>
      <c r="P461" s="213"/>
      <c r="Q461" s="215"/>
      <c r="R461" s="215"/>
      <c r="S46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461" s="220" t="s">
        <v>7450</v>
      </c>
      <c r="U461" s="215">
        <v>15601036999</v>
      </c>
      <c r="V461" s="213" t="s">
        <v>7451</v>
      </c>
      <c r="W461" s="225"/>
      <c r="X461" s="226"/>
      <c r="Y461" s="226"/>
      <c r="Z461" s="244"/>
      <c r="AA461" s="214"/>
      <c r="AB461" s="214"/>
      <c r="AC461" s="214"/>
      <c r="AD461" s="220"/>
      <c r="AE461" s="226"/>
      <c r="AF461" s="214" t="s">
        <v>9490</v>
      </c>
      <c r="AG461" s="349">
        <v>1</v>
      </c>
    </row>
    <row r="462" spans="1:33" s="219" customFormat="1" x14ac:dyDescent="0.3">
      <c r="A462" s="212" t="s">
        <v>857</v>
      </c>
      <c r="B462" s="277">
        <v>41530</v>
      </c>
      <c r="C462" s="217" t="e">
        <f>[1]!表1_66[[#This Row],[公司]]&amp;[1]!表1_66[[#This Row],[姓名]]</f>
        <v>#REF!</v>
      </c>
      <c r="D462" s="220" t="s">
        <v>3969</v>
      </c>
      <c r="E462" s="220" t="s">
        <v>3968</v>
      </c>
      <c r="F462" s="214" t="s">
        <v>2249</v>
      </c>
      <c r="G462" s="236" t="e">
        <f>HYPERLINK("\同业照片\"&amp;[1]!表1_66[[#This Row],[公司]]&amp;IF([1]!表1_66[[#This Row],[公司]]="","","，"&amp;[1]!表1_66[[#This Row],[姓名]]&amp;".jpg"),"照片")</f>
        <v>#REF!</v>
      </c>
      <c r="H462" s="232" t="s">
        <v>72</v>
      </c>
      <c r="I462" s="214" t="s">
        <v>36</v>
      </c>
      <c r="J462" s="214" t="s">
        <v>56</v>
      </c>
      <c r="K462" s="212">
        <v>1</v>
      </c>
      <c r="L462" s="212">
        <v>1</v>
      </c>
      <c r="M462" s="212">
        <v>1</v>
      </c>
      <c r="N462" s="213" t="s">
        <v>4044</v>
      </c>
      <c r="O462" s="214"/>
      <c r="P462" s="213" t="s">
        <v>2254</v>
      </c>
      <c r="Q462" s="215"/>
      <c r="R462" s="215"/>
      <c r="S46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462" s="220" t="s">
        <v>7452</v>
      </c>
      <c r="U462" s="215">
        <v>18911995566</v>
      </c>
      <c r="V462" s="213" t="s">
        <v>7453</v>
      </c>
      <c r="W462" s="225"/>
      <c r="X462" s="226" t="s">
        <v>7454</v>
      </c>
      <c r="Y462" s="226"/>
      <c r="Z462" s="244" t="s">
        <v>7455</v>
      </c>
      <c r="AA462" s="214"/>
      <c r="AB462" s="214"/>
      <c r="AC462" s="214"/>
      <c r="AD462" s="220"/>
      <c r="AE462" s="226"/>
      <c r="AF462" s="214" t="s">
        <v>9490</v>
      </c>
      <c r="AG462" s="349">
        <v>1</v>
      </c>
    </row>
    <row r="463" spans="1:33" s="219" customFormat="1" x14ac:dyDescent="0.3">
      <c r="A463" s="212" t="s">
        <v>612</v>
      </c>
      <c r="B463" s="277">
        <v>41530</v>
      </c>
      <c r="C463" s="217" t="e">
        <f>[1]!表1_66[[#This Row],[公司]]&amp;[1]!表1_66[[#This Row],[姓名]]</f>
        <v>#REF!</v>
      </c>
      <c r="D463" s="220" t="s">
        <v>1699</v>
      </c>
      <c r="E463" s="220" t="s">
        <v>2470</v>
      </c>
      <c r="F463" s="214" t="s">
        <v>54</v>
      </c>
      <c r="G463" s="236" t="e">
        <f>HYPERLINK("\同业照片\"&amp;[1]!表1_66[[#This Row],[公司]]&amp;IF([1]!表1_66[[#This Row],[公司]]="","","，"&amp;[1]!表1_66[[#This Row],[姓名]]&amp;".jpg"),"照片")</f>
        <v>#REF!</v>
      </c>
      <c r="H463" s="232" t="s">
        <v>345</v>
      </c>
      <c r="I463" s="214" t="s">
        <v>339</v>
      </c>
      <c r="J463" s="214" t="s">
        <v>56</v>
      </c>
      <c r="K463" s="212">
        <v>1</v>
      </c>
      <c r="L463" s="212">
        <v>1</v>
      </c>
      <c r="M463" s="212">
        <v>1</v>
      </c>
      <c r="N463" s="213" t="s">
        <v>3867</v>
      </c>
      <c r="O463" s="214"/>
      <c r="P463" s="213" t="s">
        <v>2525</v>
      </c>
      <c r="Q463" s="215"/>
      <c r="R463" s="215" t="s">
        <v>392</v>
      </c>
      <c r="S463"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463" s="220"/>
      <c r="U463" s="215">
        <v>15986687402</v>
      </c>
      <c r="V463" s="213" t="s">
        <v>7456</v>
      </c>
      <c r="W463" s="225" t="s">
        <v>9396</v>
      </c>
      <c r="X463" s="226" t="s">
        <v>7457</v>
      </c>
      <c r="Y463" s="226"/>
      <c r="Z463" s="244" t="s">
        <v>392</v>
      </c>
      <c r="AA463" s="214"/>
      <c r="AB463" s="214"/>
      <c r="AC463" s="214"/>
      <c r="AD463" s="220"/>
      <c r="AE463" s="226"/>
      <c r="AF463" s="214" t="s">
        <v>3607</v>
      </c>
      <c r="AG463" s="349">
        <v>1</v>
      </c>
    </row>
    <row r="464" spans="1:33" s="219" customFormat="1" x14ac:dyDescent="0.3">
      <c r="A464" s="212" t="s">
        <v>857</v>
      </c>
      <c r="B464" s="277">
        <v>41530</v>
      </c>
      <c r="C464" s="217" t="e">
        <f>[1]!表1_66[[#This Row],[公司]]&amp;[1]!表1_66[[#This Row],[姓名]]</f>
        <v>#REF!</v>
      </c>
      <c r="D464" s="220" t="s">
        <v>4041</v>
      </c>
      <c r="E464" s="220" t="s">
        <v>2282</v>
      </c>
      <c r="F464" s="214" t="s">
        <v>2249</v>
      </c>
      <c r="G464" s="236" t="e">
        <f>HYPERLINK("\同业照片\"&amp;[1]!表1_66[[#This Row],[公司]]&amp;IF([1]!表1_66[[#This Row],[公司]]="","","，"&amp;[1]!表1_66[[#This Row],[姓名]]&amp;".jpg"),"照片")</f>
        <v>#REF!</v>
      </c>
      <c r="H464" s="232" t="s">
        <v>3594</v>
      </c>
      <c r="I464" s="214" t="s">
        <v>339</v>
      </c>
      <c r="J464" s="214" t="s">
        <v>11</v>
      </c>
      <c r="K464" s="212">
        <v>1</v>
      </c>
      <c r="L464" s="212">
        <v>1</v>
      </c>
      <c r="M464" s="212">
        <v>1</v>
      </c>
      <c r="N464" s="213" t="s">
        <v>2247</v>
      </c>
      <c r="O464" s="214"/>
      <c r="P464" s="213" t="s">
        <v>2537</v>
      </c>
      <c r="Q464" s="215"/>
      <c r="R464" s="215"/>
      <c r="S46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464" s="220" t="s">
        <v>4042</v>
      </c>
      <c r="U464" s="215">
        <v>18001155609</v>
      </c>
      <c r="V464" s="213" t="s">
        <v>4043</v>
      </c>
      <c r="W464" s="225"/>
      <c r="X464" s="226"/>
      <c r="Y464" s="226"/>
      <c r="Z464" s="244"/>
      <c r="AA464" s="214" t="s">
        <v>10042</v>
      </c>
      <c r="AB464" s="214"/>
      <c r="AC464" s="214"/>
      <c r="AD464" s="220"/>
      <c r="AE464" s="226"/>
      <c r="AF464" s="214" t="s">
        <v>3607</v>
      </c>
      <c r="AG464" s="349">
        <v>1</v>
      </c>
    </row>
    <row r="465" spans="1:33" s="219" customFormat="1" x14ac:dyDescent="0.3">
      <c r="A465" s="212" t="s">
        <v>857</v>
      </c>
      <c r="B465" s="277">
        <v>41530</v>
      </c>
      <c r="C465" s="217" t="e">
        <f>[1]!表1_66[[#This Row],[公司]]&amp;[1]!表1_66[[#This Row],[姓名]]</f>
        <v>#REF!</v>
      </c>
      <c r="D465" s="220" t="s">
        <v>3875</v>
      </c>
      <c r="E465" s="220" t="s">
        <v>1653</v>
      </c>
      <c r="F465" s="214" t="s">
        <v>2249</v>
      </c>
      <c r="G465" s="236" t="e">
        <f>HYPERLINK("\同业照片\"&amp;[1]!表1_66[[#This Row],[公司]]&amp;IF([1]!表1_66[[#This Row],[公司]]="","","，"&amp;[1]!表1_66[[#This Row],[姓名]]&amp;".jpg"),"照片")</f>
        <v>#REF!</v>
      </c>
      <c r="H465" s="232" t="s">
        <v>3594</v>
      </c>
      <c r="I465" s="214" t="s">
        <v>339</v>
      </c>
      <c r="J465" s="214" t="s">
        <v>11</v>
      </c>
      <c r="K465" s="212">
        <v>1</v>
      </c>
      <c r="L465" s="212">
        <v>1</v>
      </c>
      <c r="M465" s="212">
        <v>1</v>
      </c>
      <c r="N465" s="213" t="s">
        <v>2247</v>
      </c>
      <c r="O465" s="214"/>
      <c r="P465" s="213" t="s">
        <v>2254</v>
      </c>
      <c r="Q465" s="215"/>
      <c r="R465" s="215"/>
      <c r="S465"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465" s="220" t="s">
        <v>7458</v>
      </c>
      <c r="U465" s="215">
        <v>13466646283</v>
      </c>
      <c r="V465" s="213" t="s">
        <v>7459</v>
      </c>
      <c r="W465" s="225"/>
      <c r="X465" s="226"/>
      <c r="Y465" s="226"/>
      <c r="Z465" s="244"/>
      <c r="AA465" s="214"/>
      <c r="AB465" s="214"/>
      <c r="AC465" s="214"/>
      <c r="AD465" s="220"/>
      <c r="AE465" s="226"/>
      <c r="AF465" s="214" t="s">
        <v>3607</v>
      </c>
      <c r="AG465" s="349">
        <v>1</v>
      </c>
    </row>
    <row r="466" spans="1:33" s="219" customFormat="1" x14ac:dyDescent="0.3">
      <c r="A466" s="212" t="s">
        <v>857</v>
      </c>
      <c r="B466" s="277">
        <v>41532</v>
      </c>
      <c r="C466" s="217" t="e">
        <f>[1]!表1_66[[#This Row],[公司]]&amp;[1]!表1_66[[#This Row],[姓名]]</f>
        <v>#REF!</v>
      </c>
      <c r="D466" s="220" t="s">
        <v>5545</v>
      </c>
      <c r="E466" s="220" t="s">
        <v>3502</v>
      </c>
      <c r="F466" s="214" t="s">
        <v>2249</v>
      </c>
      <c r="G466" s="236" t="e">
        <f>HYPERLINK("\同业照片\"&amp;[1]!表1_66[[#This Row],[公司]]&amp;IF([1]!表1_66[[#This Row],[公司]]="","","，"&amp;[1]!表1_66[[#This Row],[姓名]]&amp;".jpg"),"照片")</f>
        <v>#REF!</v>
      </c>
      <c r="H466" s="232" t="s">
        <v>7460</v>
      </c>
      <c r="I466" s="214" t="s">
        <v>583</v>
      </c>
      <c r="J466" s="214" t="s">
        <v>7461</v>
      </c>
      <c r="K466" s="212">
        <v>1</v>
      </c>
      <c r="L466" s="212">
        <v>1</v>
      </c>
      <c r="M466" s="212">
        <v>1</v>
      </c>
      <c r="N466" s="213" t="s">
        <v>3911</v>
      </c>
      <c r="O466" s="214"/>
      <c r="P466" s="213"/>
      <c r="Q466" s="215"/>
      <c r="R466" s="215" t="s">
        <v>392</v>
      </c>
      <c r="S466"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466" s="220" t="s">
        <v>7462</v>
      </c>
      <c r="U466" s="215">
        <v>18769761827</v>
      </c>
      <c r="V466" s="213" t="s">
        <v>7463</v>
      </c>
      <c r="W466" s="225"/>
      <c r="X466" s="226"/>
      <c r="Y466" s="226"/>
      <c r="Z466" s="244" t="s">
        <v>392</v>
      </c>
      <c r="AA466" s="214"/>
      <c r="AB466" s="214"/>
      <c r="AC466" s="214"/>
      <c r="AD466" s="220"/>
      <c r="AE466" s="226"/>
      <c r="AF466" s="214" t="s">
        <v>4153</v>
      </c>
      <c r="AG466" s="349">
        <v>1</v>
      </c>
    </row>
    <row r="467" spans="1:33" s="219" customFormat="1" x14ac:dyDescent="0.3">
      <c r="A467" s="212" t="s">
        <v>612</v>
      </c>
      <c r="B467" s="277">
        <v>41532</v>
      </c>
      <c r="C467" s="217" t="e">
        <f>[1]!表1_66[[#This Row],[公司]]&amp;[1]!表1_66[[#This Row],[姓名]]</f>
        <v>#REF!</v>
      </c>
      <c r="D467" s="220" t="s">
        <v>646</v>
      </c>
      <c r="E467" s="220" t="s">
        <v>4059</v>
      </c>
      <c r="F467" s="214" t="s">
        <v>54</v>
      </c>
      <c r="G467" s="236" t="e">
        <f>HYPERLINK("\同业照片\"&amp;[1]!表1_66[[#This Row],[公司]]&amp;IF([1]!表1_66[[#This Row],[公司]]="","","，"&amp;[1]!表1_66[[#This Row],[姓名]]&amp;".jpg"),"照片")</f>
        <v>#REF!</v>
      </c>
      <c r="H467" s="232" t="s">
        <v>1766</v>
      </c>
      <c r="I467" s="214" t="s">
        <v>887</v>
      </c>
      <c r="J467" s="214" t="s">
        <v>1767</v>
      </c>
      <c r="K467" s="212">
        <v>1</v>
      </c>
      <c r="L467" s="212">
        <v>1</v>
      </c>
      <c r="M467" s="212">
        <v>1</v>
      </c>
      <c r="N467" s="213" t="s">
        <v>1443</v>
      </c>
      <c r="O467" s="214"/>
      <c r="P467" s="213"/>
      <c r="Q467" s="215"/>
      <c r="R467" s="215">
        <v>0</v>
      </c>
      <c r="S467"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467" s="220" t="s">
        <v>1769</v>
      </c>
      <c r="U467" s="215"/>
      <c r="V467" s="213" t="s">
        <v>1770</v>
      </c>
      <c r="W467" s="225" t="s">
        <v>351</v>
      </c>
      <c r="X467" s="226"/>
      <c r="Y467" s="226"/>
      <c r="Z467" s="244" t="s">
        <v>3082</v>
      </c>
      <c r="AA467" s="214"/>
      <c r="AB467" s="214"/>
      <c r="AC467" s="214"/>
      <c r="AD467" s="220"/>
      <c r="AE467" s="226"/>
      <c r="AF467" s="214" t="s">
        <v>2236</v>
      </c>
      <c r="AG467" s="349">
        <v>1</v>
      </c>
    </row>
    <row r="468" spans="1:33" s="219" customFormat="1" x14ac:dyDescent="0.3">
      <c r="A468" s="212" t="s">
        <v>857</v>
      </c>
      <c r="B468" s="277">
        <v>41532</v>
      </c>
      <c r="C468" s="217" t="e">
        <f>[1]!表1_66[[#This Row],[公司]]&amp;[1]!表1_66[[#This Row],[姓名]]</f>
        <v>#REF!</v>
      </c>
      <c r="D468" s="220" t="s">
        <v>2096</v>
      </c>
      <c r="E468" s="220" t="s">
        <v>693</v>
      </c>
      <c r="F468" s="214" t="s">
        <v>54</v>
      </c>
      <c r="G468" s="236" t="e">
        <f>HYPERLINK("\同业照片\"&amp;[1]!表1_66[[#This Row],[公司]]&amp;IF([1]!表1_66[[#This Row],[公司]]="","","，"&amp;[1]!表1_66[[#This Row],[姓名]]&amp;".jpg"),"照片")</f>
        <v>#REF!</v>
      </c>
      <c r="H468" s="232" t="s">
        <v>10043</v>
      </c>
      <c r="I468" s="214" t="s">
        <v>583</v>
      </c>
      <c r="J468" s="214" t="s">
        <v>2549</v>
      </c>
      <c r="K468" s="212">
        <v>1</v>
      </c>
      <c r="L468" s="212">
        <v>1</v>
      </c>
      <c r="M468" s="212">
        <v>1</v>
      </c>
      <c r="N468" s="213" t="s">
        <v>3895</v>
      </c>
      <c r="O468" s="214"/>
      <c r="P468" s="213"/>
      <c r="Q468" s="215"/>
      <c r="R468" s="215" t="s">
        <v>392</v>
      </c>
      <c r="S46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468" s="220"/>
      <c r="U468" s="215">
        <v>13911508080</v>
      </c>
      <c r="V468" s="213" t="s">
        <v>2097</v>
      </c>
      <c r="W468" s="225" t="s">
        <v>351</v>
      </c>
      <c r="X468" s="226" t="s">
        <v>2550</v>
      </c>
      <c r="Y468" s="226"/>
      <c r="Z468" s="244" t="s">
        <v>392</v>
      </c>
      <c r="AA468" s="214"/>
      <c r="AB468" s="214"/>
      <c r="AC468" s="214"/>
      <c r="AD468" s="220"/>
      <c r="AE468" s="226"/>
      <c r="AF468" s="214" t="s">
        <v>4058</v>
      </c>
      <c r="AG468" s="349">
        <v>1</v>
      </c>
    </row>
    <row r="469" spans="1:33" s="219" customFormat="1" x14ac:dyDescent="0.3">
      <c r="A469" s="212" t="s">
        <v>1177</v>
      </c>
      <c r="B469" s="277">
        <v>41533</v>
      </c>
      <c r="C469" s="217" t="e">
        <f>[1]!表1_66[[#This Row],[公司]]&amp;[1]!表1_66[[#This Row],[姓名]]</f>
        <v>#REF!</v>
      </c>
      <c r="D469" s="220" t="s">
        <v>10044</v>
      </c>
      <c r="E469" s="220" t="s">
        <v>10045</v>
      </c>
      <c r="F469" s="214" t="s">
        <v>10046</v>
      </c>
      <c r="G469" s="236" t="e">
        <f>HYPERLINK("\同业照片\"&amp;[1]!表1_66[[#This Row],[公司]]&amp;IF([1]!表1_66[[#This Row],[公司]]="","","，"&amp;[1]!表1_66[[#This Row],[姓名]]&amp;".jpg"),"照片")</f>
        <v>#REF!</v>
      </c>
      <c r="H469" s="232" t="s">
        <v>10047</v>
      </c>
      <c r="I469" s="214" t="s">
        <v>10048</v>
      </c>
      <c r="J469" s="214" t="s">
        <v>10049</v>
      </c>
      <c r="K469" s="212">
        <v>1</v>
      </c>
      <c r="L469" s="212">
        <v>1</v>
      </c>
      <c r="M469" s="212">
        <v>1</v>
      </c>
      <c r="N469" s="213"/>
      <c r="O469" s="214"/>
      <c r="P469" s="213" t="s">
        <v>10050</v>
      </c>
      <c r="Q469" s="215"/>
      <c r="R469" s="215"/>
      <c r="S46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469" s="220" t="s">
        <v>7464</v>
      </c>
      <c r="U469" s="215" t="s">
        <v>5976</v>
      </c>
      <c r="V469" s="213" t="s">
        <v>7465</v>
      </c>
      <c r="W469" s="225"/>
      <c r="X469" s="226"/>
      <c r="Y469" s="226"/>
      <c r="Z469" s="244"/>
      <c r="AA469" s="214"/>
      <c r="AB469" s="214"/>
      <c r="AC469" s="214"/>
      <c r="AD469" s="220"/>
      <c r="AE469" s="226"/>
      <c r="AF469" s="214" t="s">
        <v>4078</v>
      </c>
      <c r="AG469" s="349">
        <v>1</v>
      </c>
    </row>
    <row r="470" spans="1:33" s="219" customFormat="1" x14ac:dyDescent="0.3">
      <c r="A470" s="212" t="s">
        <v>857</v>
      </c>
      <c r="B470" s="277">
        <v>41533</v>
      </c>
      <c r="C470" s="217" t="e">
        <f>[1]!表1_66[[#This Row],[公司]]&amp;[1]!表1_66[[#This Row],[姓名]]</f>
        <v>#REF!</v>
      </c>
      <c r="D470" s="220" t="s">
        <v>4074</v>
      </c>
      <c r="E470" s="220" t="s">
        <v>4074</v>
      </c>
      <c r="F470" s="214" t="s">
        <v>2276</v>
      </c>
      <c r="G470" s="236" t="e">
        <f>HYPERLINK("\同业照片\"&amp;[1]!表1_66[[#This Row],[公司]]&amp;IF([1]!表1_66[[#This Row],[公司]]="","","，"&amp;[1]!表1_66[[#This Row],[姓名]]&amp;".jpg"),"照片")</f>
        <v>#REF!</v>
      </c>
      <c r="H470" s="232" t="s">
        <v>4065</v>
      </c>
      <c r="I470" s="214" t="s">
        <v>583</v>
      </c>
      <c r="J470" s="214" t="s">
        <v>11</v>
      </c>
      <c r="K470" s="212">
        <v>1</v>
      </c>
      <c r="L470" s="212">
        <v>1</v>
      </c>
      <c r="M470" s="212">
        <v>1</v>
      </c>
      <c r="N470" s="213" t="s">
        <v>1359</v>
      </c>
      <c r="O470" s="214"/>
      <c r="P470" s="213" t="s">
        <v>2254</v>
      </c>
      <c r="Q470" s="215"/>
      <c r="R470" s="215"/>
      <c r="S47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470" s="220" t="s">
        <v>4075</v>
      </c>
      <c r="U470" s="215">
        <v>13810662139</v>
      </c>
      <c r="V470" s="213" t="s">
        <v>7466</v>
      </c>
      <c r="W470" s="225"/>
      <c r="X470" s="226"/>
      <c r="Y470" s="226"/>
      <c r="Z470" s="244"/>
      <c r="AA470" s="214"/>
      <c r="AB470" s="214"/>
      <c r="AC470" s="214"/>
      <c r="AD470" s="220"/>
      <c r="AE470" s="226"/>
      <c r="AF470" s="214" t="s">
        <v>4077</v>
      </c>
      <c r="AG470" s="349">
        <v>1</v>
      </c>
    </row>
    <row r="471" spans="1:33" s="219" customFormat="1" x14ac:dyDescent="0.3">
      <c r="A471" s="212" t="s">
        <v>1340</v>
      </c>
      <c r="B471" s="277">
        <v>41533</v>
      </c>
      <c r="C471" s="217" t="e">
        <f>[1]!表1_66[[#This Row],[公司]]&amp;[1]!表1_66[[#This Row],[姓名]]</f>
        <v>#REF!</v>
      </c>
      <c r="D471" s="220" t="s">
        <v>7467</v>
      </c>
      <c r="E471" s="220" t="s">
        <v>2546</v>
      </c>
      <c r="F471" s="214" t="s">
        <v>2249</v>
      </c>
      <c r="G471" s="236" t="e">
        <f>HYPERLINK("\同业照片\"&amp;[1]!表1_66[[#This Row],[公司]]&amp;IF([1]!表1_66[[#This Row],[公司]]="","","，"&amp;[1]!表1_66[[#This Row],[姓名]]&amp;".jpg"),"照片")</f>
        <v>#REF!</v>
      </c>
      <c r="H471" s="232" t="s">
        <v>4091</v>
      </c>
      <c r="I471" s="214" t="s">
        <v>12</v>
      </c>
      <c r="J471" s="214" t="s">
        <v>3174</v>
      </c>
      <c r="K471" s="212">
        <v>1</v>
      </c>
      <c r="L471" s="212">
        <v>1</v>
      </c>
      <c r="M471" s="212">
        <v>1</v>
      </c>
      <c r="N471" s="213" t="s">
        <v>1173</v>
      </c>
      <c r="O471" s="214"/>
      <c r="P471" s="213" t="s">
        <v>2537</v>
      </c>
      <c r="Q471" s="215"/>
      <c r="R471" s="215"/>
      <c r="S47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471" s="220" t="s">
        <v>7468</v>
      </c>
      <c r="U471" s="215">
        <v>18664802660</v>
      </c>
      <c r="V471" s="213" t="s">
        <v>7469</v>
      </c>
      <c r="W471" s="225"/>
      <c r="X471" s="226"/>
      <c r="Y471" s="226"/>
      <c r="Z471" s="244"/>
      <c r="AA471" s="214"/>
      <c r="AB471" s="214"/>
      <c r="AC471" s="214"/>
      <c r="AD471" s="220"/>
      <c r="AE471" s="226"/>
      <c r="AF471" s="214" t="s">
        <v>3195</v>
      </c>
      <c r="AG471" s="349">
        <v>1</v>
      </c>
    </row>
    <row r="472" spans="1:33" s="219" customFormat="1" x14ac:dyDescent="0.3">
      <c r="A472" s="212" t="s">
        <v>1177</v>
      </c>
      <c r="B472" s="277">
        <v>41533</v>
      </c>
      <c r="C472" s="217" t="e">
        <f>[1]!表1_66[[#This Row],[公司]]&amp;[1]!表1_66[[#This Row],[姓名]]</f>
        <v>#REF!</v>
      </c>
      <c r="D472" s="220" t="s">
        <v>4063</v>
      </c>
      <c r="E472" s="220" t="s">
        <v>4063</v>
      </c>
      <c r="F472" s="214" t="s">
        <v>2249</v>
      </c>
      <c r="G472" s="236" t="e">
        <f>HYPERLINK("\同业照片\"&amp;[1]!表1_66[[#This Row],[公司]]&amp;IF([1]!表1_66[[#This Row],[公司]]="","","，"&amp;[1]!表1_66[[#This Row],[姓名]]&amp;".jpg"),"照片")</f>
        <v>#REF!</v>
      </c>
      <c r="H472" s="232" t="s">
        <v>3931</v>
      </c>
      <c r="I472" s="214" t="s">
        <v>2</v>
      </c>
      <c r="J472" s="214" t="s">
        <v>1</v>
      </c>
      <c r="K472" s="212">
        <v>1</v>
      </c>
      <c r="L472" s="212">
        <v>1</v>
      </c>
      <c r="M472" s="212">
        <v>1</v>
      </c>
      <c r="N472" s="213"/>
      <c r="O472" s="214"/>
      <c r="P472" s="213" t="s">
        <v>3171</v>
      </c>
      <c r="Q472" s="215"/>
      <c r="R472" s="215"/>
      <c r="S47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472" s="220" t="s">
        <v>7470</v>
      </c>
      <c r="U472" s="215">
        <v>18616717610</v>
      </c>
      <c r="V472" s="213" t="s">
        <v>7471</v>
      </c>
      <c r="W472" s="225"/>
      <c r="X472" s="226"/>
      <c r="Y472" s="226"/>
      <c r="Z472" s="244"/>
      <c r="AA472" s="214"/>
      <c r="AB472" s="214"/>
      <c r="AC472" s="214"/>
      <c r="AD472" s="220"/>
      <c r="AE472" s="226"/>
      <c r="AF472" s="214" t="s">
        <v>4078</v>
      </c>
      <c r="AG472" s="349">
        <v>1</v>
      </c>
    </row>
    <row r="473" spans="1:33" s="219" customFormat="1" x14ac:dyDescent="0.3">
      <c r="A473" s="212" t="s">
        <v>857</v>
      </c>
      <c r="B473" s="277">
        <v>41533</v>
      </c>
      <c r="C473" s="217" t="e">
        <f>[1]!表1_66[[#This Row],[公司]]&amp;[1]!表1_66[[#This Row],[姓名]]</f>
        <v>#REF!</v>
      </c>
      <c r="D473" s="220" t="s">
        <v>4069</v>
      </c>
      <c r="E473" s="220" t="s">
        <v>9314</v>
      </c>
      <c r="F473" s="214" t="s">
        <v>2249</v>
      </c>
      <c r="G473" s="236" t="e">
        <f>HYPERLINK("\同业照片\"&amp;[1]!表1_66[[#This Row],[公司]]&amp;IF([1]!表1_66[[#This Row],[公司]]="","","，"&amp;[1]!表1_66[[#This Row],[姓名]]&amp;".jpg"),"照片")</f>
        <v>#REF!</v>
      </c>
      <c r="H473" s="232" t="s">
        <v>4067</v>
      </c>
      <c r="I473" s="214" t="s">
        <v>12</v>
      </c>
      <c r="J473" s="214" t="s">
        <v>11</v>
      </c>
      <c r="K473" s="212">
        <v>1</v>
      </c>
      <c r="L473" s="212">
        <v>1</v>
      </c>
      <c r="M473" s="212">
        <v>1</v>
      </c>
      <c r="N473" s="213" t="s">
        <v>1360</v>
      </c>
      <c r="O473" s="214"/>
      <c r="P473" s="213" t="s">
        <v>3621</v>
      </c>
      <c r="Q473" s="215"/>
      <c r="R473" s="215"/>
      <c r="S473"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473" s="220" t="s">
        <v>7472</v>
      </c>
      <c r="U473" s="215">
        <v>18611598958</v>
      </c>
      <c r="V473" s="213" t="s">
        <v>7473</v>
      </c>
      <c r="W473" s="225"/>
      <c r="X473" s="226"/>
      <c r="Y473" s="226"/>
      <c r="Z473" s="244"/>
      <c r="AA473" s="214"/>
      <c r="AB473" s="214"/>
      <c r="AC473" s="214"/>
      <c r="AD473" s="220"/>
      <c r="AE473" s="226"/>
      <c r="AF473" s="214" t="s">
        <v>4077</v>
      </c>
      <c r="AG473" s="349">
        <v>1</v>
      </c>
    </row>
    <row r="474" spans="1:33" s="219" customFormat="1" x14ac:dyDescent="0.3">
      <c r="A474" s="212" t="s">
        <v>1177</v>
      </c>
      <c r="B474" s="277">
        <v>41533</v>
      </c>
      <c r="C474" s="217" t="e">
        <f>[1]!表1_66[[#This Row],[公司]]&amp;[1]!表1_66[[#This Row],[姓名]]</f>
        <v>#REF!</v>
      </c>
      <c r="D474" s="220" t="s">
        <v>3935</v>
      </c>
      <c r="E474" s="220" t="s">
        <v>2544</v>
      </c>
      <c r="F474" s="214" t="s">
        <v>2276</v>
      </c>
      <c r="G474" s="236" t="e">
        <f>HYPERLINK("\同业照片\"&amp;[1]!表1_66[[#This Row],[公司]]&amp;IF([1]!表1_66[[#This Row],[公司]]="","","，"&amp;[1]!表1_66[[#This Row],[姓名]]&amp;".jpg"),"照片")</f>
        <v>#REF!</v>
      </c>
      <c r="H474" s="232" t="s">
        <v>3931</v>
      </c>
      <c r="I474" s="214" t="s">
        <v>2</v>
      </c>
      <c r="J474" s="214" t="s">
        <v>1</v>
      </c>
      <c r="K474" s="212">
        <v>1</v>
      </c>
      <c r="L474" s="212">
        <v>1</v>
      </c>
      <c r="M474" s="212">
        <v>1</v>
      </c>
      <c r="N474" s="213" t="s">
        <v>1186</v>
      </c>
      <c r="O474" s="214"/>
      <c r="P474" s="213" t="s">
        <v>7474</v>
      </c>
      <c r="Q474" s="215"/>
      <c r="R474" s="215"/>
      <c r="S47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474" s="220" t="s">
        <v>4064</v>
      </c>
      <c r="U474" s="215">
        <v>18616690066</v>
      </c>
      <c r="V474" s="213" t="s">
        <v>7475</v>
      </c>
      <c r="W474" s="225"/>
      <c r="X474" s="226"/>
      <c r="Y474" s="226"/>
      <c r="Z474" s="244"/>
      <c r="AA474" s="214"/>
      <c r="AB474" s="214"/>
      <c r="AC474" s="214"/>
      <c r="AD474" s="220"/>
      <c r="AE474" s="226"/>
      <c r="AF474" s="214" t="s">
        <v>4078</v>
      </c>
      <c r="AG474" s="349">
        <v>1</v>
      </c>
    </row>
    <row r="475" spans="1:33" s="219" customFormat="1" x14ac:dyDescent="0.3">
      <c r="A475" s="212" t="s">
        <v>857</v>
      </c>
      <c r="B475" s="277">
        <v>41533</v>
      </c>
      <c r="C475" s="217" t="e">
        <f>[1]!表1_66[[#This Row],[公司]]&amp;[1]!表1_66[[#This Row],[姓名]]</f>
        <v>#REF!</v>
      </c>
      <c r="D475" s="220" t="s">
        <v>4072</v>
      </c>
      <c r="E475" s="220" t="s">
        <v>4072</v>
      </c>
      <c r="F475" s="214" t="s">
        <v>2249</v>
      </c>
      <c r="G475" s="236" t="e">
        <f>HYPERLINK("\同业照片\"&amp;[1]!表1_66[[#This Row],[公司]]&amp;IF([1]!表1_66[[#This Row],[公司]]="","","，"&amp;[1]!表1_66[[#This Row],[姓名]]&amp;".jpg"),"照片")</f>
        <v>#REF!</v>
      </c>
      <c r="H475" s="232" t="s">
        <v>4067</v>
      </c>
      <c r="I475" s="214" t="s">
        <v>12</v>
      </c>
      <c r="J475" s="214" t="s">
        <v>11</v>
      </c>
      <c r="K475" s="212">
        <v>1</v>
      </c>
      <c r="L475" s="212">
        <v>1</v>
      </c>
      <c r="M475" s="212">
        <v>1</v>
      </c>
      <c r="N475" s="213" t="s">
        <v>1360</v>
      </c>
      <c r="O475" s="214"/>
      <c r="P475" s="213" t="s">
        <v>2254</v>
      </c>
      <c r="Q475" s="215"/>
      <c r="R475" s="215"/>
      <c r="S475"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475" s="220" t="s">
        <v>7476</v>
      </c>
      <c r="U475" s="215">
        <v>18500151523</v>
      </c>
      <c r="V475" s="213" t="s">
        <v>7477</v>
      </c>
      <c r="W475" s="225"/>
      <c r="X475" s="226"/>
      <c r="Y475" s="226" t="s">
        <v>7478</v>
      </c>
      <c r="Z475" s="244" t="s">
        <v>7479</v>
      </c>
      <c r="AA475" s="214"/>
      <c r="AB475" s="214"/>
      <c r="AC475" s="214"/>
      <c r="AD475" s="220"/>
      <c r="AE475" s="226"/>
      <c r="AF475" s="214" t="s">
        <v>4077</v>
      </c>
      <c r="AG475" s="349">
        <v>1</v>
      </c>
    </row>
    <row r="476" spans="1:33" s="219" customFormat="1" x14ac:dyDescent="0.3">
      <c r="A476" s="212" t="s">
        <v>857</v>
      </c>
      <c r="B476" s="277">
        <v>41533</v>
      </c>
      <c r="C476" s="217" t="e">
        <f>[1]!表1_66[[#This Row],[公司]]&amp;[1]!表1_66[[#This Row],[姓名]]</f>
        <v>#REF!</v>
      </c>
      <c r="D476" s="220" t="s">
        <v>4073</v>
      </c>
      <c r="E476" s="220" t="s">
        <v>1496</v>
      </c>
      <c r="F476" s="214" t="s">
        <v>2249</v>
      </c>
      <c r="G476" s="236" t="e">
        <f>HYPERLINK("\同业照片\"&amp;[1]!表1_66[[#This Row],[公司]]&amp;IF([1]!表1_66[[#This Row],[公司]]="","","，"&amp;[1]!表1_66[[#This Row],[姓名]]&amp;".jpg"),"照片")</f>
        <v>#REF!</v>
      </c>
      <c r="H476" s="232" t="s">
        <v>4065</v>
      </c>
      <c r="I476" s="214" t="s">
        <v>583</v>
      </c>
      <c r="J476" s="214" t="s">
        <v>11</v>
      </c>
      <c r="K476" s="212">
        <v>1</v>
      </c>
      <c r="L476" s="212">
        <v>1</v>
      </c>
      <c r="M476" s="212">
        <v>1</v>
      </c>
      <c r="N476" s="213" t="s">
        <v>1359</v>
      </c>
      <c r="O476" s="214"/>
      <c r="P476" s="213" t="s">
        <v>2537</v>
      </c>
      <c r="Q476" s="215"/>
      <c r="R476" s="215"/>
      <c r="S476"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476" s="220" t="s">
        <v>7480</v>
      </c>
      <c r="U476" s="215">
        <v>13810708713</v>
      </c>
      <c r="V476" s="213" t="s">
        <v>4076</v>
      </c>
      <c r="W476" s="225"/>
      <c r="X476" s="226"/>
      <c r="Y476" s="226" t="s">
        <v>5978</v>
      </c>
      <c r="Z476" s="244" t="s">
        <v>7481</v>
      </c>
      <c r="AA476" s="214"/>
      <c r="AB476" s="214" t="s">
        <v>7482</v>
      </c>
      <c r="AC476" s="214"/>
      <c r="AD476" s="220"/>
      <c r="AE476" s="226"/>
      <c r="AF476" s="214" t="s">
        <v>4077</v>
      </c>
      <c r="AG476" s="349">
        <v>1</v>
      </c>
    </row>
    <row r="477" spans="1:33" s="219" customFormat="1" x14ac:dyDescent="0.3">
      <c r="A477" s="212" t="s">
        <v>1177</v>
      </c>
      <c r="B477" s="277">
        <v>41534</v>
      </c>
      <c r="C477" s="217" t="e">
        <f>[1]!表1_66[[#This Row],[公司]]&amp;[1]!表1_66[[#This Row],[姓名]]</f>
        <v>#REF!</v>
      </c>
      <c r="D477" s="220" t="s">
        <v>4118</v>
      </c>
      <c r="E477" s="220" t="s">
        <v>9372</v>
      </c>
      <c r="F477" s="214" t="s">
        <v>2249</v>
      </c>
      <c r="G477" s="236" t="e">
        <f>HYPERLINK("\同业照片\"&amp;[1]!表1_66[[#This Row],[公司]]&amp;IF([1]!表1_66[[#This Row],[公司]]="","","，"&amp;[1]!表1_66[[#This Row],[姓名]]&amp;".jpg"),"照片")</f>
        <v>#REF!</v>
      </c>
      <c r="H477" s="232" t="s">
        <v>4084</v>
      </c>
      <c r="I477" s="214" t="s">
        <v>9</v>
      </c>
      <c r="J477" s="214" t="s">
        <v>1</v>
      </c>
      <c r="K477" s="212">
        <v>1</v>
      </c>
      <c r="L477" s="212">
        <v>1</v>
      </c>
      <c r="M477" s="212">
        <v>1</v>
      </c>
      <c r="N477" s="213"/>
      <c r="O477" s="214"/>
      <c r="P477" s="213" t="s">
        <v>7483</v>
      </c>
      <c r="Q477" s="215"/>
      <c r="R477" s="215"/>
      <c r="S477"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477" s="220" t="s">
        <v>7484</v>
      </c>
      <c r="U477" s="215">
        <v>18616333030</v>
      </c>
      <c r="V477" s="213" t="s">
        <v>10051</v>
      </c>
      <c r="W477" s="225"/>
      <c r="X477" s="226"/>
      <c r="Y477" s="226"/>
      <c r="Z477" s="244"/>
      <c r="AA477" s="214"/>
      <c r="AB477" s="214"/>
      <c r="AC477" s="214"/>
      <c r="AD477" s="220"/>
      <c r="AE477" s="226"/>
      <c r="AF477" s="214" t="s">
        <v>10052</v>
      </c>
      <c r="AG477" s="349">
        <v>1</v>
      </c>
    </row>
    <row r="478" spans="1:33" s="219" customFormat="1" x14ac:dyDescent="0.3">
      <c r="A478" s="212" t="s">
        <v>612</v>
      </c>
      <c r="B478" s="277">
        <v>41540</v>
      </c>
      <c r="C478" s="217" t="e">
        <f>[1]!表1_66[[#This Row],[公司]]&amp;[1]!表1_66[[#This Row],[姓名]]</f>
        <v>#REF!</v>
      </c>
      <c r="D478" s="220" t="s">
        <v>1651</v>
      </c>
      <c r="E478" s="220" t="s">
        <v>2547</v>
      </c>
      <c r="F478" s="214" t="s">
        <v>2249</v>
      </c>
      <c r="G478" s="236" t="e">
        <f>HYPERLINK("\同业照片\"&amp;[1]!表1_66[[#This Row],[公司]]&amp;IF([1]!表1_66[[#This Row],[公司]]="","","，"&amp;[1]!表1_66[[#This Row],[姓名]]&amp;".jpg"),"照片")</f>
        <v>#REF!</v>
      </c>
      <c r="H478" s="232" t="s">
        <v>66</v>
      </c>
      <c r="I478" s="214" t="s">
        <v>36</v>
      </c>
      <c r="J478" s="214" t="s">
        <v>56</v>
      </c>
      <c r="K478" s="212">
        <v>1</v>
      </c>
      <c r="L478" s="212"/>
      <c r="M478" s="212">
        <v>1</v>
      </c>
      <c r="N478" s="213" t="s">
        <v>4087</v>
      </c>
      <c r="O478" s="214"/>
      <c r="P478" s="213" t="s">
        <v>2902</v>
      </c>
      <c r="Q478" s="215" t="s">
        <v>1647</v>
      </c>
      <c r="R478" s="215" t="s">
        <v>392</v>
      </c>
      <c r="S47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478" s="220" t="s">
        <v>1652</v>
      </c>
      <c r="U478" s="215">
        <v>13811186049</v>
      </c>
      <c r="V478" s="213"/>
      <c r="W478" s="225" t="s">
        <v>351</v>
      </c>
      <c r="X478" s="226"/>
      <c r="Y478" s="226"/>
      <c r="Z478" s="244" t="s">
        <v>392</v>
      </c>
      <c r="AA478" s="214"/>
      <c r="AB478" s="214"/>
      <c r="AC478" s="214" t="s">
        <v>392</v>
      </c>
      <c r="AD478" s="220"/>
      <c r="AE478" s="226" t="s">
        <v>10053</v>
      </c>
      <c r="AF478" s="214" t="s">
        <v>10034</v>
      </c>
      <c r="AG478" s="349">
        <v>1</v>
      </c>
    </row>
    <row r="479" spans="1:33" s="219" customFormat="1" x14ac:dyDescent="0.3">
      <c r="A479" s="212" t="s">
        <v>612</v>
      </c>
      <c r="B479" s="277">
        <v>41540</v>
      </c>
      <c r="C479" s="217" t="e">
        <f>[1]!表1_66[[#This Row],[公司]]&amp;[1]!表1_66[[#This Row],[姓名]]</f>
        <v>#REF!</v>
      </c>
      <c r="D479" s="220" t="s">
        <v>1656</v>
      </c>
      <c r="E479" s="220" t="s">
        <v>1657</v>
      </c>
      <c r="F479" s="214" t="s">
        <v>2249</v>
      </c>
      <c r="G479" s="236" t="e">
        <f>HYPERLINK("\同业照片\"&amp;[1]!表1_66[[#This Row],[公司]]&amp;IF([1]!表1_66[[#This Row],[公司]]="","","，"&amp;[1]!表1_66[[#This Row],[姓名]]&amp;".jpg"),"照片")</f>
        <v>#REF!</v>
      </c>
      <c r="H479" s="232" t="s">
        <v>66</v>
      </c>
      <c r="I479" s="214" t="s">
        <v>36</v>
      </c>
      <c r="J479" s="214" t="s">
        <v>56</v>
      </c>
      <c r="K479" s="212">
        <v>1</v>
      </c>
      <c r="L479" s="212"/>
      <c r="M479" s="212">
        <v>1</v>
      </c>
      <c r="N479" s="213" t="s">
        <v>4087</v>
      </c>
      <c r="O479" s="214"/>
      <c r="P479" s="213" t="s">
        <v>10054</v>
      </c>
      <c r="Q479" s="215"/>
      <c r="R479" s="215" t="s">
        <v>392</v>
      </c>
      <c r="S47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479" s="220" t="s">
        <v>10055</v>
      </c>
      <c r="U479" s="215">
        <v>13910791188</v>
      </c>
      <c r="V479" s="213" t="s">
        <v>1658</v>
      </c>
      <c r="W479" s="225" t="s">
        <v>351</v>
      </c>
      <c r="X479" s="226"/>
      <c r="Y479" s="226"/>
      <c r="Z479" s="244" t="s">
        <v>392</v>
      </c>
      <c r="AA479" s="214"/>
      <c r="AB479" s="214"/>
      <c r="AC479" s="214" t="s">
        <v>392</v>
      </c>
      <c r="AD479" s="220"/>
      <c r="AE479" s="226" t="s">
        <v>2279</v>
      </c>
      <c r="AF479" s="214" t="s">
        <v>10034</v>
      </c>
      <c r="AG479" s="349">
        <v>1</v>
      </c>
    </row>
    <row r="480" spans="1:33" s="219" customFormat="1" x14ac:dyDescent="0.3">
      <c r="A480" s="212" t="s">
        <v>612</v>
      </c>
      <c r="B480" s="277">
        <v>41540</v>
      </c>
      <c r="C480" s="217" t="e">
        <f>[1]!表1_66[[#This Row],[公司]]&amp;[1]!表1_66[[#This Row],[姓名]]</f>
        <v>#REF!</v>
      </c>
      <c r="D480" s="220" t="s">
        <v>1659</v>
      </c>
      <c r="E480" s="220" t="s">
        <v>2545</v>
      </c>
      <c r="F480" s="214" t="s">
        <v>2249</v>
      </c>
      <c r="G480" s="236" t="e">
        <f>HYPERLINK("\同业照片\"&amp;[1]!表1_66[[#This Row],[公司]]&amp;IF([1]!表1_66[[#This Row],[公司]]="","","，"&amp;[1]!表1_66[[#This Row],[姓名]]&amp;".jpg"),"照片")</f>
        <v>#REF!</v>
      </c>
      <c r="H480" s="232" t="s">
        <v>66</v>
      </c>
      <c r="I480" s="214" t="s">
        <v>36</v>
      </c>
      <c r="J480" s="214" t="s">
        <v>56</v>
      </c>
      <c r="K480" s="212">
        <v>1</v>
      </c>
      <c r="L480" s="212"/>
      <c r="M480" s="212">
        <v>1</v>
      </c>
      <c r="N480" s="213" t="s">
        <v>4087</v>
      </c>
      <c r="O480" s="214"/>
      <c r="P480" s="213" t="s">
        <v>2537</v>
      </c>
      <c r="Q480" s="215"/>
      <c r="R480" s="215" t="s">
        <v>392</v>
      </c>
      <c r="S48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480" s="220" t="s">
        <v>1660</v>
      </c>
      <c r="U480" s="215">
        <v>13910892891</v>
      </c>
      <c r="V480" s="213"/>
      <c r="W480" s="225" t="s">
        <v>9309</v>
      </c>
      <c r="X480" s="226"/>
      <c r="Y480" s="226"/>
      <c r="Z480" s="244" t="s">
        <v>392</v>
      </c>
      <c r="AA480" s="214"/>
      <c r="AB480" s="214"/>
      <c r="AC480" s="214" t="s">
        <v>392</v>
      </c>
      <c r="AD480" s="220"/>
      <c r="AE480" s="226"/>
      <c r="AF480" s="214" t="s">
        <v>10034</v>
      </c>
      <c r="AG480" s="349">
        <v>1</v>
      </c>
    </row>
    <row r="481" spans="1:33" s="219" customFormat="1" x14ac:dyDescent="0.3">
      <c r="A481" s="212" t="s">
        <v>857</v>
      </c>
      <c r="B481" s="277">
        <v>41542</v>
      </c>
      <c r="C481" s="217" t="e">
        <f>[1]!表1_66[[#This Row],[公司]]&amp;[1]!表1_66[[#This Row],[姓名]]</f>
        <v>#REF!</v>
      </c>
      <c r="D481" s="220" t="s">
        <v>3515</v>
      </c>
      <c r="E481" s="220" t="s">
        <v>3516</v>
      </c>
      <c r="F481" s="214" t="s">
        <v>2249</v>
      </c>
      <c r="G481" s="236" t="e">
        <f>HYPERLINK("\同业照片\"&amp;[1]!表1_66[[#This Row],[公司]]&amp;IF([1]!表1_66[[#This Row],[公司]]="","","，"&amp;[1]!表1_66[[#This Row],[姓名]]&amp;".jpg"),"照片")</f>
        <v>#REF!</v>
      </c>
      <c r="H481" s="232" t="s">
        <v>1701</v>
      </c>
      <c r="I481" s="214" t="s">
        <v>36</v>
      </c>
      <c r="J481" s="214" t="s">
        <v>56</v>
      </c>
      <c r="K481" s="212">
        <v>1</v>
      </c>
      <c r="L481" s="212">
        <v>1</v>
      </c>
      <c r="M481" s="212">
        <v>1</v>
      </c>
      <c r="N481" s="213" t="s">
        <v>9588</v>
      </c>
      <c r="O481" s="214"/>
      <c r="P481" s="213" t="s">
        <v>2254</v>
      </c>
      <c r="Q481" s="215"/>
      <c r="R481" s="215"/>
      <c r="S48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481" s="220" t="s">
        <v>10056</v>
      </c>
      <c r="U481" s="215">
        <v>13552175233</v>
      </c>
      <c r="V481" s="213" t="s">
        <v>10057</v>
      </c>
      <c r="W481" s="225"/>
      <c r="X481" s="226"/>
      <c r="Y481" s="226"/>
      <c r="Z481" s="244"/>
      <c r="AA481" s="214"/>
      <c r="AB481" s="214"/>
      <c r="AC481" s="214"/>
      <c r="AD481" s="220"/>
      <c r="AE481" s="226"/>
      <c r="AF481" s="214" t="s">
        <v>3602</v>
      </c>
      <c r="AG481" s="349">
        <v>1</v>
      </c>
    </row>
    <row r="482" spans="1:33" s="219" customFormat="1" x14ac:dyDescent="0.3">
      <c r="A482" s="212" t="s">
        <v>857</v>
      </c>
      <c r="B482" s="277">
        <v>41542</v>
      </c>
      <c r="C482" s="217" t="e">
        <f>[1]!表1_66[[#This Row],[公司]]&amp;[1]!表1_66[[#This Row],[姓名]]</f>
        <v>#REF!</v>
      </c>
      <c r="D482" s="220" t="s">
        <v>1868</v>
      </c>
      <c r="E482" s="220" t="s">
        <v>767</v>
      </c>
      <c r="F482" s="214" t="s">
        <v>54</v>
      </c>
      <c r="G482" s="236" t="e">
        <f>HYPERLINK("\同业照片\"&amp;[1]!表1_66[[#This Row],[公司]]&amp;IF([1]!表1_66[[#This Row],[公司]]="","","，"&amp;[1]!表1_66[[#This Row],[姓名]]&amp;".jpg"),"照片")</f>
        <v>#REF!</v>
      </c>
      <c r="H482" s="232" t="s">
        <v>275</v>
      </c>
      <c r="I482" s="214" t="s">
        <v>36</v>
      </c>
      <c r="J482" s="214" t="s">
        <v>11</v>
      </c>
      <c r="K482" s="212">
        <v>1</v>
      </c>
      <c r="L482" s="212">
        <v>1</v>
      </c>
      <c r="M482" s="212">
        <v>1</v>
      </c>
      <c r="N482" s="213" t="s">
        <v>7576</v>
      </c>
      <c r="O482" s="214"/>
      <c r="P482" s="213" t="s">
        <v>10058</v>
      </c>
      <c r="Q482" s="215"/>
      <c r="R482" s="215" t="s">
        <v>392</v>
      </c>
      <c r="S48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482" s="220" t="s">
        <v>10059</v>
      </c>
      <c r="U482" s="215">
        <v>15618880756</v>
      </c>
      <c r="V482" s="213" t="s">
        <v>10060</v>
      </c>
      <c r="W482" s="225" t="s">
        <v>10061</v>
      </c>
      <c r="X482" s="226" t="s">
        <v>6935</v>
      </c>
      <c r="Y482" s="226" t="s">
        <v>10062</v>
      </c>
      <c r="Z482" s="244" t="s">
        <v>392</v>
      </c>
      <c r="AA482" s="214"/>
      <c r="AB482" s="214"/>
      <c r="AC482" s="214"/>
      <c r="AD482" s="220"/>
      <c r="AE482" s="226" t="s">
        <v>2462</v>
      </c>
      <c r="AF482" s="214" t="s">
        <v>3602</v>
      </c>
      <c r="AG482" s="349">
        <v>1</v>
      </c>
    </row>
    <row r="483" spans="1:33" s="219" customFormat="1" x14ac:dyDescent="0.3">
      <c r="A483" s="212" t="s">
        <v>857</v>
      </c>
      <c r="B483" s="277">
        <v>41542</v>
      </c>
      <c r="C483" s="217" t="e">
        <f>[1]!表1_66[[#This Row],[公司]]&amp;[1]!表1_66[[#This Row],[姓名]]</f>
        <v>#REF!</v>
      </c>
      <c r="D483" s="220" t="s">
        <v>4113</v>
      </c>
      <c r="E483" s="220" t="s">
        <v>2468</v>
      </c>
      <c r="F483" s="214" t="s">
        <v>2249</v>
      </c>
      <c r="G483" s="236" t="e">
        <f>HYPERLINK("\同业照片\"&amp;[1]!表1_66[[#This Row],[公司]]&amp;IF([1]!表1_66[[#This Row],[公司]]="","","，"&amp;[1]!表1_66[[#This Row],[姓名]]&amp;".jpg"),"照片")</f>
        <v>#REF!</v>
      </c>
      <c r="H483" s="232" t="s">
        <v>3797</v>
      </c>
      <c r="I483" s="214" t="s">
        <v>9</v>
      </c>
      <c r="J483" s="214" t="s">
        <v>1</v>
      </c>
      <c r="K483" s="212">
        <v>1</v>
      </c>
      <c r="L483" s="212">
        <v>1</v>
      </c>
      <c r="M483" s="212">
        <v>1</v>
      </c>
      <c r="N483" s="213"/>
      <c r="O483" s="214"/>
      <c r="P483" s="213" t="s">
        <v>10063</v>
      </c>
      <c r="Q483" s="215"/>
      <c r="R483" s="215"/>
      <c r="S483"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483" s="220" t="s">
        <v>10064</v>
      </c>
      <c r="U483" s="215">
        <v>18602101189</v>
      </c>
      <c r="V483" s="213" t="s">
        <v>10065</v>
      </c>
      <c r="W483" s="225"/>
      <c r="X483" s="226" t="s">
        <v>10066</v>
      </c>
      <c r="Y483" s="226"/>
      <c r="Z483" s="244" t="s">
        <v>10067</v>
      </c>
      <c r="AA483" s="214"/>
      <c r="AB483" s="214"/>
      <c r="AC483" s="214"/>
      <c r="AD483" s="220"/>
      <c r="AE483" s="226"/>
      <c r="AF483" s="214" t="s">
        <v>3798</v>
      </c>
      <c r="AG483" s="349">
        <v>1</v>
      </c>
    </row>
    <row r="484" spans="1:33" s="219" customFormat="1" x14ac:dyDescent="0.3">
      <c r="A484" s="212" t="s">
        <v>612</v>
      </c>
      <c r="B484" s="277">
        <v>41542</v>
      </c>
      <c r="C484" s="217" t="e">
        <f>[1]!表1_66[[#This Row],[公司]]&amp;[1]!表1_66[[#This Row],[姓名]]</f>
        <v>#REF!</v>
      </c>
      <c r="D484" s="220" t="s">
        <v>1298</v>
      </c>
      <c r="E484" s="220" t="s">
        <v>1618</v>
      </c>
      <c r="F484" s="214" t="s">
        <v>54</v>
      </c>
      <c r="G484" s="236" t="e">
        <f>HYPERLINK("\同业照片\"&amp;[1]!表1_66[[#This Row],[公司]]&amp;IF([1]!表1_66[[#This Row],[公司]]="","","，"&amp;[1]!表1_66[[#This Row],[姓名]]&amp;".jpg"),"照片")</f>
        <v>#REF!</v>
      </c>
      <c r="H484" s="232" t="s">
        <v>918</v>
      </c>
      <c r="I484" s="214" t="s">
        <v>36</v>
      </c>
      <c r="J484" s="214" t="s">
        <v>56</v>
      </c>
      <c r="K484" s="212">
        <v>1</v>
      </c>
      <c r="L484" s="212">
        <v>1</v>
      </c>
      <c r="M484" s="212">
        <v>1</v>
      </c>
      <c r="N484" s="213" t="s">
        <v>958</v>
      </c>
      <c r="O484" s="214"/>
      <c r="P484" s="213" t="s">
        <v>10068</v>
      </c>
      <c r="Q484" s="215"/>
      <c r="R484" s="215" t="s">
        <v>392</v>
      </c>
      <c r="S48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484" s="220" t="s">
        <v>1299</v>
      </c>
      <c r="U484" s="215">
        <v>13910733167</v>
      </c>
      <c r="V484" s="213" t="s">
        <v>1619</v>
      </c>
      <c r="W484" s="225" t="s">
        <v>351</v>
      </c>
      <c r="X484" s="226" t="s">
        <v>4107</v>
      </c>
      <c r="Y484" s="226"/>
      <c r="Z484" s="244" t="s">
        <v>392</v>
      </c>
      <c r="AA484" s="214"/>
      <c r="AB484" s="214"/>
      <c r="AC484" s="214"/>
      <c r="AD484" s="220"/>
      <c r="AE484" s="226"/>
      <c r="AF484" s="214" t="s">
        <v>1617</v>
      </c>
      <c r="AG484" s="349">
        <v>1</v>
      </c>
    </row>
    <row r="485" spans="1:33" s="219" customFormat="1" x14ac:dyDescent="0.3">
      <c r="A485" s="212" t="s">
        <v>936</v>
      </c>
      <c r="B485" s="277">
        <v>41544</v>
      </c>
      <c r="C485" s="217" t="e">
        <f>[1]!表1_66[[#This Row],[公司]]&amp;[1]!表1_66[[#This Row],[姓名]]</f>
        <v>#REF!</v>
      </c>
      <c r="D485" s="220" t="s">
        <v>10069</v>
      </c>
      <c r="E485" s="220" t="s">
        <v>8211</v>
      </c>
      <c r="F485" s="214" t="s">
        <v>54</v>
      </c>
      <c r="G485" s="236" t="e">
        <f>HYPERLINK("\同业照片\"&amp;[1]!表1_66[[#This Row],[公司]]&amp;IF([1]!表1_66[[#This Row],[公司]]="","","，"&amp;[1]!表1_66[[#This Row],[姓名]]&amp;".jpg"),"照片")</f>
        <v>#REF!</v>
      </c>
      <c r="H485" s="232" t="s">
        <v>912</v>
      </c>
      <c r="I485" s="214" t="s">
        <v>36</v>
      </c>
      <c r="J485" s="214" t="s">
        <v>45</v>
      </c>
      <c r="K485" s="212">
        <v>1</v>
      </c>
      <c r="L485" s="212">
        <v>1</v>
      </c>
      <c r="M485" s="212">
        <v>1</v>
      </c>
      <c r="N485" s="213" t="s">
        <v>3895</v>
      </c>
      <c r="O485" s="214"/>
      <c r="P485" s="213" t="s">
        <v>10070</v>
      </c>
      <c r="Q485" s="215"/>
      <c r="R485" s="215" t="s">
        <v>392</v>
      </c>
      <c r="S485"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485" s="220" t="s">
        <v>10071</v>
      </c>
      <c r="U485" s="215"/>
      <c r="V485" s="213"/>
      <c r="W485" s="225"/>
      <c r="X485" s="226"/>
      <c r="Y485" s="226"/>
      <c r="Z485" s="244"/>
      <c r="AA485" s="214"/>
      <c r="AB485" s="214"/>
      <c r="AC485" s="214"/>
      <c r="AD485" s="220"/>
      <c r="AE485" s="226"/>
      <c r="AF485" s="214" t="s">
        <v>1954</v>
      </c>
      <c r="AG485" s="349">
        <v>1</v>
      </c>
    </row>
    <row r="486" spans="1:33" s="219" customFormat="1" x14ac:dyDescent="0.3">
      <c r="A486" s="212" t="s">
        <v>857</v>
      </c>
      <c r="B486" s="277">
        <v>41544</v>
      </c>
      <c r="C486" s="217" t="e">
        <f>[1]!表1_66[[#This Row],[公司]]&amp;[1]!表1_66[[#This Row],[姓名]]</f>
        <v>#REF!</v>
      </c>
      <c r="D486" s="220" t="s">
        <v>10072</v>
      </c>
      <c r="E486" s="220" t="s">
        <v>10073</v>
      </c>
      <c r="F486" s="214" t="s">
        <v>2249</v>
      </c>
      <c r="G486" s="236" t="e">
        <f>HYPERLINK("\同业照片\"&amp;[1]!表1_66[[#This Row],[公司]]&amp;IF([1]!表1_66[[#This Row],[公司]]="","","，"&amp;[1]!表1_66[[#This Row],[姓名]]&amp;".jpg"),"照片")</f>
        <v>#REF!</v>
      </c>
      <c r="H486" s="232" t="s">
        <v>3482</v>
      </c>
      <c r="I486" s="214" t="s">
        <v>9</v>
      </c>
      <c r="J486" s="214" t="s">
        <v>56</v>
      </c>
      <c r="K486" s="212">
        <v>1</v>
      </c>
      <c r="L486" s="212">
        <v>1</v>
      </c>
      <c r="M486" s="212">
        <v>1</v>
      </c>
      <c r="N486" s="213"/>
      <c r="O486" s="214"/>
      <c r="P486" s="213" t="s">
        <v>2254</v>
      </c>
      <c r="Q486" s="215"/>
      <c r="R486" s="215"/>
      <c r="S486"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486" s="220"/>
      <c r="U486" s="215">
        <v>13510385139</v>
      </c>
      <c r="V486" s="213" t="s">
        <v>10074</v>
      </c>
      <c r="W486" s="225"/>
      <c r="X486" s="226"/>
      <c r="Y486" s="226"/>
      <c r="Z486" s="244"/>
      <c r="AA486" s="214"/>
      <c r="AB486" s="214"/>
      <c r="AC486" s="214"/>
      <c r="AD486" s="220"/>
      <c r="AE486" s="226"/>
      <c r="AF486" s="214" t="s">
        <v>9570</v>
      </c>
      <c r="AG486" s="349">
        <v>1</v>
      </c>
    </row>
    <row r="487" spans="1:33" s="219" customFormat="1" x14ac:dyDescent="0.3">
      <c r="A487" s="212" t="s">
        <v>1177</v>
      </c>
      <c r="B487" s="277">
        <v>41544</v>
      </c>
      <c r="C487" s="217" t="e">
        <f>[1]!表1_66[[#This Row],[公司]]&amp;[1]!表1_66[[#This Row],[姓名]]</f>
        <v>#REF!</v>
      </c>
      <c r="D487" s="220" t="s">
        <v>7485</v>
      </c>
      <c r="E487" s="220" t="s">
        <v>7485</v>
      </c>
      <c r="F487" s="214" t="s">
        <v>2249</v>
      </c>
      <c r="G487" s="236" t="e">
        <f>HYPERLINK("\同业照片\"&amp;[1]!表1_66[[#This Row],[公司]]&amp;IF([1]!表1_66[[#This Row],[公司]]="","","，"&amp;[1]!表1_66[[#This Row],[姓名]]&amp;".jpg"),"照片")</f>
        <v>#REF!</v>
      </c>
      <c r="H487" s="232" t="s">
        <v>4084</v>
      </c>
      <c r="I487" s="214" t="s">
        <v>9</v>
      </c>
      <c r="J487" s="214" t="s">
        <v>1</v>
      </c>
      <c r="K487" s="212">
        <v>1</v>
      </c>
      <c r="L487" s="212">
        <v>1</v>
      </c>
      <c r="M487" s="212">
        <v>1</v>
      </c>
      <c r="N487" s="213"/>
      <c r="O487" s="214"/>
      <c r="P487" s="213" t="s">
        <v>3817</v>
      </c>
      <c r="Q487" s="215"/>
      <c r="R487" s="215"/>
      <c r="S487"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487" s="220" t="s">
        <v>10075</v>
      </c>
      <c r="U487" s="215">
        <v>13482829878</v>
      </c>
      <c r="V487" s="213" t="s">
        <v>10076</v>
      </c>
      <c r="W487" s="225"/>
      <c r="X487" s="226"/>
      <c r="Y487" s="226"/>
      <c r="Z487" s="244"/>
      <c r="AA487" s="214"/>
      <c r="AB487" s="214"/>
      <c r="AC487" s="214"/>
      <c r="AD487" s="220"/>
      <c r="AE487" s="226"/>
      <c r="AF487" s="214" t="s">
        <v>10052</v>
      </c>
      <c r="AG487" s="349">
        <v>1</v>
      </c>
    </row>
    <row r="488" spans="1:33" s="219" customFormat="1" x14ac:dyDescent="0.3">
      <c r="A488" s="212" t="s">
        <v>1177</v>
      </c>
      <c r="B488" s="277">
        <v>41544</v>
      </c>
      <c r="C488" s="217" t="e">
        <f>[1]!表1_66[[#This Row],[公司]]&amp;[1]!表1_66[[#This Row],[姓名]]</f>
        <v>#REF!</v>
      </c>
      <c r="D488" s="220" t="s">
        <v>10077</v>
      </c>
      <c r="E488" s="220" t="s">
        <v>10078</v>
      </c>
      <c r="F488" s="214" t="s">
        <v>2249</v>
      </c>
      <c r="G488" s="236" t="e">
        <f>HYPERLINK("\同业照片\"&amp;[1]!表1_66[[#This Row],[公司]]&amp;IF([1]!表1_66[[#This Row],[公司]]="","","，"&amp;[1]!表1_66[[#This Row],[姓名]]&amp;".jpg"),"照片")</f>
        <v>#REF!</v>
      </c>
      <c r="H488" s="232" t="s">
        <v>4084</v>
      </c>
      <c r="I488" s="214" t="s">
        <v>9</v>
      </c>
      <c r="J488" s="214" t="s">
        <v>1</v>
      </c>
      <c r="K488" s="212">
        <v>1</v>
      </c>
      <c r="L488" s="212">
        <v>1</v>
      </c>
      <c r="M488" s="212">
        <v>1</v>
      </c>
      <c r="N488" s="213" t="s">
        <v>2355</v>
      </c>
      <c r="O488" s="214"/>
      <c r="P488" s="213"/>
      <c r="Q488" s="215"/>
      <c r="R488" s="215"/>
      <c r="S48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488" s="220" t="s">
        <v>10079</v>
      </c>
      <c r="U488" s="215">
        <v>13524502494</v>
      </c>
      <c r="V488" s="213" t="s">
        <v>10080</v>
      </c>
      <c r="W488" s="225"/>
      <c r="X488" s="226"/>
      <c r="Y488" s="226"/>
      <c r="Z488" s="244"/>
      <c r="AA488" s="214"/>
      <c r="AB488" s="214"/>
      <c r="AC488" s="214"/>
      <c r="AD488" s="220"/>
      <c r="AE488" s="226"/>
      <c r="AF488" s="214" t="s">
        <v>10052</v>
      </c>
      <c r="AG488" s="349">
        <v>1</v>
      </c>
    </row>
    <row r="489" spans="1:33" s="219" customFormat="1" x14ac:dyDescent="0.3">
      <c r="A489" s="212" t="s">
        <v>1177</v>
      </c>
      <c r="B489" s="277">
        <v>41544</v>
      </c>
      <c r="C489" s="217" t="e">
        <f>[1]!表1_66[[#This Row],[公司]]&amp;[1]!表1_66[[#This Row],[姓名]]</f>
        <v>#REF!</v>
      </c>
      <c r="D489" s="220" t="s">
        <v>10081</v>
      </c>
      <c r="E489" s="220" t="s">
        <v>10082</v>
      </c>
      <c r="F489" s="214" t="s">
        <v>2249</v>
      </c>
      <c r="G489" s="236" t="e">
        <f>HYPERLINK("\同业照片\"&amp;[1]!表1_66[[#This Row],[公司]]&amp;IF([1]!表1_66[[#This Row],[公司]]="","","，"&amp;[1]!表1_66[[#This Row],[姓名]]&amp;".jpg"),"照片")</f>
        <v>#REF!</v>
      </c>
      <c r="H489" s="232" t="s">
        <v>4084</v>
      </c>
      <c r="I489" s="214" t="s">
        <v>9</v>
      </c>
      <c r="J489" s="214" t="s">
        <v>1</v>
      </c>
      <c r="K489" s="212">
        <v>1</v>
      </c>
      <c r="L489" s="212">
        <v>1</v>
      </c>
      <c r="M489" s="212">
        <v>1</v>
      </c>
      <c r="N489" s="213"/>
      <c r="O489" s="214"/>
      <c r="P489" s="213"/>
      <c r="Q489" s="215"/>
      <c r="R489" s="215"/>
      <c r="S48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489" s="220"/>
      <c r="U489" s="215"/>
      <c r="V489" s="213" t="s">
        <v>10083</v>
      </c>
      <c r="W489" s="225"/>
      <c r="X489" s="226"/>
      <c r="Y489" s="226"/>
      <c r="Z489" s="244"/>
      <c r="AA489" s="214"/>
      <c r="AB489" s="214"/>
      <c r="AC489" s="214"/>
      <c r="AD489" s="220"/>
      <c r="AE489" s="226"/>
      <c r="AF489" s="214" t="s">
        <v>10052</v>
      </c>
      <c r="AG489" s="349">
        <v>1</v>
      </c>
    </row>
    <row r="490" spans="1:33" s="219" customFormat="1" x14ac:dyDescent="0.3">
      <c r="A490" s="212" t="s">
        <v>857</v>
      </c>
      <c r="B490" s="277">
        <v>41545</v>
      </c>
      <c r="C490" s="217" t="e">
        <f>[1]!表1_66[[#This Row],[公司]]&amp;[1]!表1_66[[#This Row],[姓名]]</f>
        <v>#REF!</v>
      </c>
      <c r="D490" s="220" t="s">
        <v>10084</v>
      </c>
      <c r="E490" s="220" t="s">
        <v>4123</v>
      </c>
      <c r="F490" s="214" t="s">
        <v>2249</v>
      </c>
      <c r="G490" s="236" t="e">
        <f>HYPERLINK("\同业照片\"&amp;[1]!表1_66[[#This Row],[公司]]&amp;IF([1]!表1_66[[#This Row],[公司]]="","","，"&amp;[1]!表1_66[[#This Row],[姓名]]&amp;".jpg"),"照片")</f>
        <v>#REF!</v>
      </c>
      <c r="H490" s="232" t="s">
        <v>99</v>
      </c>
      <c r="I490" s="214" t="s">
        <v>36</v>
      </c>
      <c r="J490" s="214" t="s">
        <v>56</v>
      </c>
      <c r="K490" s="212">
        <v>1</v>
      </c>
      <c r="L490" s="212">
        <v>1</v>
      </c>
      <c r="M490" s="212">
        <v>1</v>
      </c>
      <c r="N490" s="213" t="s">
        <v>1394</v>
      </c>
      <c r="O490" s="214"/>
      <c r="P490" s="213" t="s">
        <v>1432</v>
      </c>
      <c r="Q490" s="215"/>
      <c r="R490" s="215"/>
      <c r="S49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490" s="220" t="s">
        <v>10085</v>
      </c>
      <c r="U490" s="215">
        <v>13301359387</v>
      </c>
      <c r="V490" s="213" t="s">
        <v>10086</v>
      </c>
      <c r="W490" s="225"/>
      <c r="X490" s="226"/>
      <c r="Y490" s="226"/>
      <c r="Z490" s="244"/>
      <c r="AA490" s="214"/>
      <c r="AB490" s="214"/>
      <c r="AC490" s="214"/>
      <c r="AD490" s="220"/>
      <c r="AE490" s="226"/>
      <c r="AF490" s="214" t="s">
        <v>656</v>
      </c>
      <c r="AG490" s="349">
        <v>1</v>
      </c>
    </row>
    <row r="491" spans="1:33" s="219" customFormat="1" x14ac:dyDescent="0.3">
      <c r="A491" s="212" t="s">
        <v>612</v>
      </c>
      <c r="B491" s="277">
        <v>41547</v>
      </c>
      <c r="C491" s="217" t="e">
        <f>[1]!表1_66[[#This Row],[公司]]&amp;[1]!表1_66[[#This Row],[姓名]]</f>
        <v>#REF!</v>
      </c>
      <c r="D491" s="220" t="s">
        <v>3494</v>
      </c>
      <c r="E491" s="220" t="s">
        <v>3767</v>
      </c>
      <c r="F491" s="214" t="s">
        <v>2249</v>
      </c>
      <c r="G491" s="236" t="e">
        <f>HYPERLINK("\同业照片\"&amp;[1]!表1_66[[#This Row],[公司]]&amp;IF([1]!表1_66[[#This Row],[公司]]="","","，"&amp;[1]!表1_66[[#This Row],[姓名]]&amp;".jpg"),"照片")</f>
        <v>#REF!</v>
      </c>
      <c r="H491" s="232" t="s">
        <v>3482</v>
      </c>
      <c r="I491" s="214" t="s">
        <v>9</v>
      </c>
      <c r="J491" s="214" t="s">
        <v>56</v>
      </c>
      <c r="K491" s="212">
        <v>1</v>
      </c>
      <c r="L491" s="212">
        <v>1</v>
      </c>
      <c r="M491" s="212">
        <v>1</v>
      </c>
      <c r="N491" s="213"/>
      <c r="O491" s="214"/>
      <c r="P491" s="213" t="s">
        <v>2556</v>
      </c>
      <c r="Q491" s="215"/>
      <c r="R491" s="215"/>
      <c r="S49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491" s="220" t="s">
        <v>9789</v>
      </c>
      <c r="U491" s="215"/>
      <c r="V491" s="213" t="s">
        <v>10087</v>
      </c>
      <c r="W491" s="225"/>
      <c r="X491" s="226" t="s">
        <v>10088</v>
      </c>
      <c r="Y491" s="226" t="s">
        <v>10089</v>
      </c>
      <c r="Z491" s="244">
        <v>3.7012119690325702E+17</v>
      </c>
      <c r="AA491" s="214"/>
      <c r="AB491" s="214"/>
      <c r="AC491" s="214"/>
      <c r="AD491" s="220"/>
      <c r="AE491" s="226"/>
      <c r="AF491" s="214" t="s">
        <v>9570</v>
      </c>
      <c r="AG491" s="349">
        <v>1</v>
      </c>
    </row>
    <row r="492" spans="1:33" s="219" customFormat="1" x14ac:dyDescent="0.3">
      <c r="A492" s="212" t="s">
        <v>857</v>
      </c>
      <c r="B492" s="277">
        <v>41547</v>
      </c>
      <c r="C492" s="217" t="e">
        <f>[1]!表1_66[[#This Row],[公司]]&amp;[1]!表1_66[[#This Row],[姓名]]</f>
        <v>#REF!</v>
      </c>
      <c r="D492" s="220" t="s">
        <v>1640</v>
      </c>
      <c r="E492" s="220" t="s">
        <v>1641</v>
      </c>
      <c r="F492" s="214" t="s">
        <v>54</v>
      </c>
      <c r="G492" s="236" t="e">
        <f>HYPERLINK("\同业照片\"&amp;[1]!表1_66[[#This Row],[公司]]&amp;IF([1]!表1_66[[#This Row],[公司]]="","","，"&amp;[1]!表1_66[[#This Row],[姓名]]&amp;".jpg"),"照片")</f>
        <v>#REF!</v>
      </c>
      <c r="H492" s="232" t="s">
        <v>7486</v>
      </c>
      <c r="I492" s="214" t="s">
        <v>8470</v>
      </c>
      <c r="J492" s="214" t="s">
        <v>56</v>
      </c>
      <c r="K492" s="212"/>
      <c r="L492" s="212">
        <v>1</v>
      </c>
      <c r="M492" s="212">
        <v>1</v>
      </c>
      <c r="N492" s="213"/>
      <c r="O492" s="214"/>
      <c r="P492" s="213"/>
      <c r="Q492" s="215"/>
      <c r="R492" s="215" t="s">
        <v>392</v>
      </c>
      <c r="S49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492" s="220"/>
      <c r="U492" s="215">
        <v>13126570685</v>
      </c>
      <c r="V492" s="213" t="s">
        <v>1642</v>
      </c>
      <c r="W492" s="225" t="s">
        <v>351</v>
      </c>
      <c r="X492" s="226" t="s">
        <v>1183</v>
      </c>
      <c r="Y492" s="226"/>
      <c r="Z492" s="244" t="s">
        <v>392</v>
      </c>
      <c r="AA492" s="214"/>
      <c r="AB492" s="214"/>
      <c r="AC492" s="214"/>
      <c r="AD492" s="220"/>
      <c r="AE492" s="226"/>
      <c r="AF492" s="214" t="s">
        <v>662</v>
      </c>
      <c r="AG492" s="349">
        <v>1</v>
      </c>
    </row>
    <row r="493" spans="1:33" s="219" customFormat="1" x14ac:dyDescent="0.3">
      <c r="A493" s="212" t="s">
        <v>857</v>
      </c>
      <c r="B493" s="277">
        <v>41547</v>
      </c>
      <c r="C493" s="217" t="e">
        <f>[1]!表1_66[[#This Row],[公司]]&amp;[1]!表1_66[[#This Row],[姓名]]</f>
        <v>#REF!</v>
      </c>
      <c r="D493" s="220" t="s">
        <v>3875</v>
      </c>
      <c r="E493" s="220" t="s">
        <v>1653</v>
      </c>
      <c r="F493" s="214" t="s">
        <v>54</v>
      </c>
      <c r="G493" s="236" t="e">
        <f>HYPERLINK("\同业照片\"&amp;[1]!表1_66[[#This Row],[公司]]&amp;IF([1]!表1_66[[#This Row],[公司]]="","","，"&amp;[1]!表1_66[[#This Row],[姓名]]&amp;".jpg"),"照片")</f>
        <v>#REF!</v>
      </c>
      <c r="H493" s="232" t="s">
        <v>66</v>
      </c>
      <c r="I493" s="214" t="s">
        <v>36</v>
      </c>
      <c r="J493" s="214" t="s">
        <v>56</v>
      </c>
      <c r="K493" s="212">
        <v>1</v>
      </c>
      <c r="L493" s="212">
        <v>1</v>
      </c>
      <c r="M493" s="212">
        <v>1</v>
      </c>
      <c r="N493" s="213" t="s">
        <v>958</v>
      </c>
      <c r="O493" s="214"/>
      <c r="P493" s="213" t="s">
        <v>2537</v>
      </c>
      <c r="Q493" s="215" t="s">
        <v>8673</v>
      </c>
      <c r="R493" s="215" t="s">
        <v>392</v>
      </c>
      <c r="S493"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493" s="220"/>
      <c r="U493" s="215">
        <v>13811966662</v>
      </c>
      <c r="V493" s="213" t="s">
        <v>10090</v>
      </c>
      <c r="W493" s="225" t="s">
        <v>351</v>
      </c>
      <c r="X493" s="226"/>
      <c r="Y493" s="226"/>
      <c r="Z493" s="244" t="s">
        <v>392</v>
      </c>
      <c r="AA493" s="214"/>
      <c r="AB493" s="214" t="s">
        <v>1654</v>
      </c>
      <c r="AC493" s="214"/>
      <c r="AD493" s="220"/>
      <c r="AE493" s="226"/>
      <c r="AF493" s="214" t="s">
        <v>10034</v>
      </c>
      <c r="AG493" s="349">
        <v>1</v>
      </c>
    </row>
    <row r="494" spans="1:33" s="219" customFormat="1" x14ac:dyDescent="0.3">
      <c r="A494" s="212" t="s">
        <v>857</v>
      </c>
      <c r="B494" s="277">
        <v>41557</v>
      </c>
      <c r="C494" s="217" t="e">
        <f>[1]!表1_66[[#This Row],[公司]]&amp;[1]!表1_66[[#This Row],[姓名]]</f>
        <v>#REF!</v>
      </c>
      <c r="D494" s="220" t="s">
        <v>3609</v>
      </c>
      <c r="E494" s="220" t="s">
        <v>2324</v>
      </c>
      <c r="F494" s="214" t="s">
        <v>54</v>
      </c>
      <c r="G494" s="236" t="e">
        <f>HYPERLINK("\同业照片\"&amp;[1]!表1_66[[#This Row],[公司]]&amp;IF([1]!表1_66[[#This Row],[公司]]="","","，"&amp;[1]!表1_66[[#This Row],[姓名]]&amp;".jpg"),"照片")</f>
        <v>#REF!</v>
      </c>
      <c r="H494" s="232" t="s">
        <v>98</v>
      </c>
      <c r="I494" s="214" t="s">
        <v>907</v>
      </c>
      <c r="J494" s="214" t="s">
        <v>3004</v>
      </c>
      <c r="K494" s="212">
        <v>1</v>
      </c>
      <c r="L494" s="212">
        <v>1</v>
      </c>
      <c r="M494" s="212">
        <v>1</v>
      </c>
      <c r="N494" s="213"/>
      <c r="O494" s="214"/>
      <c r="P494" s="213" t="s">
        <v>2525</v>
      </c>
      <c r="Q494" s="215"/>
      <c r="R494" s="215" t="s">
        <v>392</v>
      </c>
      <c r="S49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494" s="220" t="s">
        <v>10091</v>
      </c>
      <c r="U494" s="215">
        <v>13713535896</v>
      </c>
      <c r="V494" s="213" t="s">
        <v>10092</v>
      </c>
      <c r="W494" s="225" t="s">
        <v>351</v>
      </c>
      <c r="X494" s="226"/>
      <c r="Y494" s="226"/>
      <c r="Z494" s="244" t="s">
        <v>392</v>
      </c>
      <c r="AA494" s="214"/>
      <c r="AB494" s="214"/>
      <c r="AC494" s="214"/>
      <c r="AD494" s="220"/>
      <c r="AE494" s="226"/>
      <c r="AF494" s="214" t="s">
        <v>686</v>
      </c>
      <c r="AG494" s="349">
        <v>1</v>
      </c>
    </row>
    <row r="495" spans="1:33" s="219" customFormat="1" x14ac:dyDescent="0.3">
      <c r="A495" s="212" t="s">
        <v>857</v>
      </c>
      <c r="B495" s="277">
        <v>41557</v>
      </c>
      <c r="C495" s="217" t="e">
        <f>[1]!表1_66[[#This Row],[公司]]&amp;[1]!表1_66[[#This Row],[姓名]]</f>
        <v>#REF!</v>
      </c>
      <c r="D495" s="220" t="s">
        <v>4139</v>
      </c>
      <c r="E495" s="220" t="s">
        <v>4102</v>
      </c>
      <c r="F495" s="214" t="s">
        <v>54</v>
      </c>
      <c r="G495" s="236" t="e">
        <f>HYPERLINK("\同业照片\"&amp;[1]!表1_66[[#This Row],[公司]]&amp;IF([1]!表1_66[[#This Row],[公司]]="","","，"&amp;[1]!表1_66[[#This Row],[姓名]]&amp;".jpg"),"照片")</f>
        <v>#REF!</v>
      </c>
      <c r="H495" s="232" t="s">
        <v>3769</v>
      </c>
      <c r="I495" s="214" t="s">
        <v>583</v>
      </c>
      <c r="J495" s="214" t="s">
        <v>45</v>
      </c>
      <c r="K495" s="212"/>
      <c r="L495" s="212"/>
      <c r="M495" s="212"/>
      <c r="N495" s="213" t="s">
        <v>1359</v>
      </c>
      <c r="O495" s="214"/>
      <c r="P495" s="213" t="s">
        <v>2556</v>
      </c>
      <c r="Q495" s="215"/>
      <c r="R495" s="215"/>
      <c r="S495"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495" s="220" t="s">
        <v>10093</v>
      </c>
      <c r="U495" s="215">
        <v>18602126516</v>
      </c>
      <c r="V495" s="213" t="s">
        <v>3785</v>
      </c>
      <c r="W495" s="225"/>
      <c r="X495" s="226"/>
      <c r="Y495" s="226"/>
      <c r="Z495" s="244"/>
      <c r="AA495" s="214"/>
      <c r="AB495" s="214"/>
      <c r="AC495" s="214"/>
      <c r="AD495" s="220"/>
      <c r="AE495" s="226"/>
      <c r="AF495" s="214" t="s">
        <v>10094</v>
      </c>
      <c r="AG495" s="349">
        <v>1</v>
      </c>
    </row>
    <row r="496" spans="1:33" s="219" customFormat="1" x14ac:dyDescent="0.3">
      <c r="A496" s="212" t="s">
        <v>612</v>
      </c>
      <c r="B496" s="277">
        <v>41557</v>
      </c>
      <c r="C496" s="217" t="e">
        <f>[1]!表1_66[[#This Row],[公司]]&amp;[1]!表1_66[[#This Row],[姓名]]</f>
        <v>#REF!</v>
      </c>
      <c r="D496" s="220" t="s">
        <v>1593</v>
      </c>
      <c r="E496" s="220" t="s">
        <v>3708</v>
      </c>
      <c r="F496" s="214" t="s">
        <v>54</v>
      </c>
      <c r="G496" s="236" t="e">
        <f>HYPERLINK("\同业照片\"&amp;[1]!表1_66[[#This Row],[公司]]&amp;IF([1]!表1_66[[#This Row],[公司]]="","","，"&amp;[1]!表1_66[[#This Row],[姓名]]&amp;".jpg"),"照片")</f>
        <v>#REF!</v>
      </c>
      <c r="H496" s="232" t="s">
        <v>346</v>
      </c>
      <c r="I496" s="214" t="s">
        <v>711</v>
      </c>
      <c r="J496" s="214" t="s">
        <v>56</v>
      </c>
      <c r="K496" s="212">
        <v>1</v>
      </c>
      <c r="L496" s="212">
        <v>1</v>
      </c>
      <c r="M496" s="212">
        <v>1</v>
      </c>
      <c r="N496" s="213" t="s">
        <v>958</v>
      </c>
      <c r="O496" s="214"/>
      <c r="P496" s="213" t="s">
        <v>2537</v>
      </c>
      <c r="Q496" s="215"/>
      <c r="R496" s="215" t="s">
        <v>392</v>
      </c>
      <c r="S496"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496" s="220" t="s">
        <v>2283</v>
      </c>
      <c r="U496" s="215">
        <v>13810637598</v>
      </c>
      <c r="V496" s="213" t="s">
        <v>3643</v>
      </c>
      <c r="W496" s="225" t="s">
        <v>351</v>
      </c>
      <c r="X496" s="226" t="s">
        <v>1594</v>
      </c>
      <c r="Y496" s="226" t="s">
        <v>10095</v>
      </c>
      <c r="Z496" s="244" t="s">
        <v>392</v>
      </c>
      <c r="AA496" s="214"/>
      <c r="AB496" s="214"/>
      <c r="AC496" s="214"/>
      <c r="AD496" s="220"/>
      <c r="AE496" s="226" t="s">
        <v>1595</v>
      </c>
      <c r="AF496" s="214" t="s">
        <v>10028</v>
      </c>
      <c r="AG496" s="349">
        <v>1</v>
      </c>
    </row>
    <row r="497" spans="1:33" s="219" customFormat="1" x14ac:dyDescent="0.3">
      <c r="A497" s="212" t="s">
        <v>857</v>
      </c>
      <c r="B497" s="277">
        <v>41557</v>
      </c>
      <c r="C497" s="217" t="e">
        <f>[1]!表1_66[[#This Row],[公司]]&amp;[1]!表1_66[[#This Row],[姓名]]</f>
        <v>#REF!</v>
      </c>
      <c r="D497" s="220" t="s">
        <v>10096</v>
      </c>
      <c r="E497" s="220" t="s">
        <v>10096</v>
      </c>
      <c r="F497" s="214" t="s">
        <v>2249</v>
      </c>
      <c r="G497" s="236" t="e">
        <f>HYPERLINK("\同业照片\"&amp;[1]!表1_66[[#This Row],[公司]]&amp;IF([1]!表1_66[[#This Row],[公司]]="","","，"&amp;[1]!表1_66[[#This Row],[姓名]]&amp;".jpg"),"照片")</f>
        <v>#REF!</v>
      </c>
      <c r="H497" s="232" t="s">
        <v>27</v>
      </c>
      <c r="I497" s="214" t="s">
        <v>2</v>
      </c>
      <c r="J497" s="214" t="s">
        <v>1</v>
      </c>
      <c r="K497" s="212">
        <v>1</v>
      </c>
      <c r="L497" s="212">
        <v>1</v>
      </c>
      <c r="M497" s="212">
        <v>1</v>
      </c>
      <c r="N497" s="213" t="s">
        <v>1486</v>
      </c>
      <c r="O497" s="214"/>
      <c r="P497" s="213" t="s">
        <v>2254</v>
      </c>
      <c r="Q497" s="215"/>
      <c r="R497" s="215"/>
      <c r="S497"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497" s="220" t="s">
        <v>10097</v>
      </c>
      <c r="U497" s="215">
        <v>15121042637</v>
      </c>
      <c r="V497" s="213" t="s">
        <v>3837</v>
      </c>
      <c r="W497" s="225"/>
      <c r="X497" s="226"/>
      <c r="Y497" s="226" t="s">
        <v>10098</v>
      </c>
      <c r="Z497" s="244" t="s">
        <v>10099</v>
      </c>
      <c r="AA497" s="214"/>
      <c r="AB497" s="214"/>
      <c r="AC497" s="214"/>
      <c r="AD497" s="220"/>
      <c r="AE497" s="226"/>
      <c r="AF497" s="214" t="s">
        <v>670</v>
      </c>
      <c r="AG497" s="349">
        <v>1</v>
      </c>
    </row>
    <row r="498" spans="1:33" s="219" customFormat="1" x14ac:dyDescent="0.3">
      <c r="A498" s="212" t="s">
        <v>857</v>
      </c>
      <c r="B498" s="277">
        <v>41557</v>
      </c>
      <c r="C498" s="217" t="e">
        <f>[1]!表1_66[[#This Row],[公司]]&amp;[1]!表1_66[[#This Row],[姓名]]</f>
        <v>#REF!</v>
      </c>
      <c r="D498" s="220" t="s">
        <v>10100</v>
      </c>
      <c r="E498" s="220" t="s">
        <v>3784</v>
      </c>
      <c r="F498" s="214" t="s">
        <v>54</v>
      </c>
      <c r="G498" s="236" t="e">
        <f>HYPERLINK("\同业照片\"&amp;[1]!表1_66[[#This Row],[公司]]&amp;IF([1]!表1_66[[#This Row],[公司]]="","","，"&amp;[1]!表1_66[[#This Row],[姓名]]&amp;".jpg"),"照片")</f>
        <v>#REF!</v>
      </c>
      <c r="H498" s="232" t="s">
        <v>3769</v>
      </c>
      <c r="I498" s="214" t="s">
        <v>583</v>
      </c>
      <c r="J498" s="214" t="s">
        <v>45</v>
      </c>
      <c r="K498" s="212"/>
      <c r="L498" s="212"/>
      <c r="M498" s="212"/>
      <c r="N498" s="213" t="s">
        <v>1359</v>
      </c>
      <c r="O498" s="214"/>
      <c r="P498" s="213" t="s">
        <v>2254</v>
      </c>
      <c r="Q498" s="215"/>
      <c r="R498" s="215"/>
      <c r="S49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498" s="220" t="s">
        <v>4136</v>
      </c>
      <c r="U498" s="215">
        <v>13585999782</v>
      </c>
      <c r="V498" s="213" t="s">
        <v>10101</v>
      </c>
      <c r="W498" s="225"/>
      <c r="X498" s="226"/>
      <c r="Y498" s="226"/>
      <c r="Z498" s="244"/>
      <c r="AA498" s="214"/>
      <c r="AB498" s="214"/>
      <c r="AC498" s="214"/>
      <c r="AD498" s="220"/>
      <c r="AE498" s="226"/>
      <c r="AF498" s="214" t="s">
        <v>10094</v>
      </c>
      <c r="AG498" s="349">
        <v>1</v>
      </c>
    </row>
    <row r="499" spans="1:33" s="219" customFormat="1" x14ac:dyDescent="0.3">
      <c r="A499" s="212" t="s">
        <v>612</v>
      </c>
      <c r="B499" s="277">
        <v>41557</v>
      </c>
      <c r="C499" s="217" t="e">
        <f>[1]!表1_66[[#This Row],[公司]]&amp;[1]!表1_66[[#This Row],[姓名]]</f>
        <v>#REF!</v>
      </c>
      <c r="D499" s="220" t="s">
        <v>788</v>
      </c>
      <c r="E499" s="220" t="s">
        <v>788</v>
      </c>
      <c r="F499" s="214" t="s">
        <v>2249</v>
      </c>
      <c r="G499" s="236" t="e">
        <f>HYPERLINK("\同业照片\"&amp;[1]!表1_66[[#This Row],[公司]]&amp;IF([1]!表1_66[[#This Row],[公司]]="","","，"&amp;[1]!表1_66[[#This Row],[姓名]]&amp;".jpg"),"照片")</f>
        <v>#REF!</v>
      </c>
      <c r="H499" s="232" t="s">
        <v>10102</v>
      </c>
      <c r="I499" s="214"/>
      <c r="J499" s="214" t="s">
        <v>56</v>
      </c>
      <c r="K499" s="212"/>
      <c r="L499" s="212"/>
      <c r="M499" s="212"/>
      <c r="N499" s="213" t="s">
        <v>10103</v>
      </c>
      <c r="O499" s="214"/>
      <c r="P499" s="213"/>
      <c r="Q499" s="215"/>
      <c r="R499" s="215" t="s">
        <v>392</v>
      </c>
      <c r="S49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499" s="220"/>
      <c r="U499" s="215">
        <v>13466686326</v>
      </c>
      <c r="V499" s="213"/>
      <c r="W499" s="225" t="s">
        <v>351</v>
      </c>
      <c r="X499" s="226" t="s">
        <v>10104</v>
      </c>
      <c r="Y499" s="226" t="s">
        <v>10105</v>
      </c>
      <c r="Z499" s="244" t="s">
        <v>4106</v>
      </c>
      <c r="AA499" s="214"/>
      <c r="AB499" s="214"/>
      <c r="AC499" s="214" t="s">
        <v>392</v>
      </c>
      <c r="AD499" s="220"/>
      <c r="AE499" s="226"/>
      <c r="AF499" s="214"/>
      <c r="AG499" s="349">
        <v>1</v>
      </c>
    </row>
    <row r="500" spans="1:33" s="219" customFormat="1" x14ac:dyDescent="0.3">
      <c r="A500" s="212" t="s">
        <v>857</v>
      </c>
      <c r="B500" s="277">
        <v>41557</v>
      </c>
      <c r="C500" s="217" t="e">
        <f>[1]!表1_66[[#This Row],[公司]]&amp;[1]!表1_66[[#This Row],[姓名]]</f>
        <v>#REF!</v>
      </c>
      <c r="D500" s="220" t="s">
        <v>10106</v>
      </c>
      <c r="E500" s="220" t="s">
        <v>2325</v>
      </c>
      <c r="F500" s="214" t="s">
        <v>2249</v>
      </c>
      <c r="G500" s="236" t="e">
        <f>HYPERLINK("\同业照片\"&amp;[1]!表1_66[[#This Row],[公司]]&amp;IF([1]!表1_66[[#This Row],[公司]]="","","，"&amp;[1]!表1_66[[#This Row],[姓名]]&amp;".jpg"),"照片")</f>
        <v>#REF!</v>
      </c>
      <c r="H500" s="232" t="s">
        <v>4122</v>
      </c>
      <c r="I500" s="214" t="s">
        <v>583</v>
      </c>
      <c r="J500" s="214" t="s">
        <v>1</v>
      </c>
      <c r="K500" s="212">
        <v>1</v>
      </c>
      <c r="L500" s="212">
        <v>1</v>
      </c>
      <c r="M500" s="212">
        <v>1</v>
      </c>
      <c r="N500" s="213" t="s">
        <v>2247</v>
      </c>
      <c r="O500" s="214"/>
      <c r="P500" s="213" t="s">
        <v>3742</v>
      </c>
      <c r="Q500" s="215"/>
      <c r="R500" s="215"/>
      <c r="S50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500" s="220" t="s">
        <v>4131</v>
      </c>
      <c r="U500" s="215">
        <v>18646023920</v>
      </c>
      <c r="V500" s="213" t="s">
        <v>10107</v>
      </c>
      <c r="W500" s="225"/>
      <c r="X500" s="226"/>
      <c r="Y500" s="226"/>
      <c r="Z500" s="244"/>
      <c r="AA500" s="214"/>
      <c r="AB500" s="214"/>
      <c r="AC500" s="214"/>
      <c r="AD500" s="220"/>
      <c r="AE500" s="226"/>
      <c r="AF500" s="214" t="s">
        <v>10108</v>
      </c>
      <c r="AG500" s="349">
        <v>1</v>
      </c>
    </row>
    <row r="501" spans="1:33" s="219" customFormat="1" x14ac:dyDescent="0.3">
      <c r="A501" s="212" t="s">
        <v>857</v>
      </c>
      <c r="B501" s="277">
        <v>41557</v>
      </c>
      <c r="C501" s="217" t="e">
        <f>[1]!表1_66[[#This Row],[公司]]&amp;[1]!表1_66[[#This Row],[姓名]]</f>
        <v>#REF!</v>
      </c>
      <c r="D501" s="220" t="s">
        <v>4127</v>
      </c>
      <c r="E501" s="220" t="s">
        <v>4135</v>
      </c>
      <c r="F501" s="214" t="s">
        <v>2249</v>
      </c>
      <c r="G501" s="236" t="e">
        <f>HYPERLINK("\同业照片\"&amp;[1]!表1_66[[#This Row],[公司]]&amp;IF([1]!表1_66[[#This Row],[公司]]="","","，"&amp;[1]!表1_66[[#This Row],[姓名]]&amp;".jpg"),"照片")</f>
        <v>#REF!</v>
      </c>
      <c r="H501" s="232" t="s">
        <v>3769</v>
      </c>
      <c r="I501" s="214" t="s">
        <v>583</v>
      </c>
      <c r="J501" s="214" t="s">
        <v>45</v>
      </c>
      <c r="K501" s="212"/>
      <c r="L501" s="212"/>
      <c r="M501" s="212"/>
      <c r="N501" s="213" t="s">
        <v>1359</v>
      </c>
      <c r="O501" s="214"/>
      <c r="P501" s="213" t="s">
        <v>2254</v>
      </c>
      <c r="Q501" s="215"/>
      <c r="R501" s="215"/>
      <c r="S50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501" s="220" t="s">
        <v>4137</v>
      </c>
      <c r="U501" s="215">
        <v>13817359116</v>
      </c>
      <c r="V501" s="213" t="s">
        <v>10109</v>
      </c>
      <c r="W501" s="225"/>
      <c r="X501" s="226"/>
      <c r="Y501" s="226" t="s">
        <v>10110</v>
      </c>
      <c r="Z501" s="244">
        <v>3.4122219880109498E+17</v>
      </c>
      <c r="AA501" s="214"/>
      <c r="AB501" s="214"/>
      <c r="AC501" s="214"/>
      <c r="AD501" s="220"/>
      <c r="AE501" s="226"/>
      <c r="AF501" s="214" t="s">
        <v>10094</v>
      </c>
      <c r="AG501" s="349">
        <v>1</v>
      </c>
    </row>
    <row r="502" spans="1:33" s="219" customFormat="1" x14ac:dyDescent="0.3">
      <c r="A502" s="212" t="s">
        <v>857</v>
      </c>
      <c r="B502" s="277">
        <v>41557</v>
      </c>
      <c r="C502" s="217" t="e">
        <f>[1]!表1_66[[#This Row],[公司]]&amp;[1]!表1_66[[#This Row],[姓名]]</f>
        <v>#REF!</v>
      </c>
      <c r="D502" s="220" t="s">
        <v>4128</v>
      </c>
      <c r="E502" s="220" t="s">
        <v>10111</v>
      </c>
      <c r="F502" s="214" t="s">
        <v>2249</v>
      </c>
      <c r="G502" s="236" t="e">
        <f>HYPERLINK("\同业照片\"&amp;[1]!表1_66[[#This Row],[公司]]&amp;IF([1]!表1_66[[#This Row],[公司]]="","","，"&amp;[1]!表1_66[[#This Row],[姓名]]&amp;".jpg"),"照片")</f>
        <v>#REF!</v>
      </c>
      <c r="H502" s="232" t="s">
        <v>4130</v>
      </c>
      <c r="I502" s="214" t="s">
        <v>9</v>
      </c>
      <c r="J502" s="214" t="s">
        <v>11</v>
      </c>
      <c r="K502" s="212">
        <v>1</v>
      </c>
      <c r="L502" s="212">
        <v>1</v>
      </c>
      <c r="M502" s="212">
        <v>1</v>
      </c>
      <c r="N502" s="213"/>
      <c r="O502" s="214"/>
      <c r="P502" s="213" t="s">
        <v>10112</v>
      </c>
      <c r="Q502" s="215"/>
      <c r="R502" s="215"/>
      <c r="S50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502" s="220" t="s">
        <v>10113</v>
      </c>
      <c r="U502" s="215">
        <v>13609779891</v>
      </c>
      <c r="V502" s="213" t="s">
        <v>10114</v>
      </c>
      <c r="W502" s="225"/>
      <c r="X502" s="226"/>
      <c r="Y502" s="226" t="s">
        <v>3666</v>
      </c>
      <c r="Z502" s="244" t="s">
        <v>10115</v>
      </c>
      <c r="AA502" s="214"/>
      <c r="AB502" s="214"/>
      <c r="AC502" s="214"/>
      <c r="AD502" s="220"/>
      <c r="AE502" s="226"/>
      <c r="AF502" s="214" t="s">
        <v>10116</v>
      </c>
      <c r="AG502" s="349">
        <v>1</v>
      </c>
    </row>
    <row r="503" spans="1:33" s="219" customFormat="1" x14ac:dyDescent="0.3">
      <c r="A503" s="212" t="s">
        <v>612</v>
      </c>
      <c r="B503" s="277">
        <v>41557</v>
      </c>
      <c r="C503" s="217" t="e">
        <f>[1]!表1_66[[#This Row],[公司]]&amp;[1]!表1_66[[#This Row],[姓名]]</f>
        <v>#REF!</v>
      </c>
      <c r="D503" s="220" t="s">
        <v>3789</v>
      </c>
      <c r="E503" s="220" t="s">
        <v>3789</v>
      </c>
      <c r="F503" s="214" t="s">
        <v>2276</v>
      </c>
      <c r="G503" s="236" t="e">
        <f>HYPERLINK("\同业照片\"&amp;[1]!表1_66[[#This Row],[公司]]&amp;IF([1]!表1_66[[#This Row],[公司]]="","","，"&amp;[1]!表1_66[[#This Row],[姓名]]&amp;".jpg"),"照片")</f>
        <v>#REF!</v>
      </c>
      <c r="H503" s="232" t="s">
        <v>1693</v>
      </c>
      <c r="I503" s="214" t="s">
        <v>36</v>
      </c>
      <c r="J503" s="214" t="s">
        <v>56</v>
      </c>
      <c r="K503" s="212">
        <v>1</v>
      </c>
      <c r="L503" s="212">
        <v>1</v>
      </c>
      <c r="M503" s="212">
        <v>1</v>
      </c>
      <c r="N503" s="213" t="s">
        <v>1234</v>
      </c>
      <c r="O503" s="214"/>
      <c r="P503" s="213" t="s">
        <v>2254</v>
      </c>
      <c r="Q503" s="215"/>
      <c r="R503" s="215"/>
      <c r="S503"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503" s="220" t="s">
        <v>10117</v>
      </c>
      <c r="U503" s="215">
        <v>13401198197</v>
      </c>
      <c r="V503" s="213" t="s">
        <v>3792</v>
      </c>
      <c r="W503" s="225"/>
      <c r="X503" s="226" t="s">
        <v>3897</v>
      </c>
      <c r="Y503" s="226" t="s">
        <v>10118</v>
      </c>
      <c r="Z503" s="244">
        <v>3.2048119861026202E+17</v>
      </c>
      <c r="AA503" s="214"/>
      <c r="AB503" s="214"/>
      <c r="AC503" s="214"/>
      <c r="AD503" s="220"/>
      <c r="AE503" s="226"/>
      <c r="AF503" s="214" t="s">
        <v>2724</v>
      </c>
      <c r="AG503" s="349">
        <v>1</v>
      </c>
    </row>
    <row r="504" spans="1:33" s="219" customFormat="1" x14ac:dyDescent="0.3">
      <c r="A504" s="212" t="s">
        <v>857</v>
      </c>
      <c r="B504" s="277">
        <v>41557</v>
      </c>
      <c r="C504" s="217" t="e">
        <f>[1]!表1_66[[#This Row],[公司]]&amp;[1]!表1_66[[#This Row],[姓名]]</f>
        <v>#REF!</v>
      </c>
      <c r="D504" s="220" t="s">
        <v>3506</v>
      </c>
      <c r="E504" s="220" t="s">
        <v>2293</v>
      </c>
      <c r="F504" s="214" t="s">
        <v>2249</v>
      </c>
      <c r="G504" s="236" t="e">
        <f>HYPERLINK("\同业照片\"&amp;[1]!表1_66[[#This Row],[公司]]&amp;IF([1]!表1_66[[#This Row],[公司]]="","","，"&amp;[1]!表1_66[[#This Row],[姓名]]&amp;".jpg"),"照片")</f>
        <v>#REF!</v>
      </c>
      <c r="H504" s="232" t="s">
        <v>3577</v>
      </c>
      <c r="I504" s="214" t="s">
        <v>583</v>
      </c>
      <c r="J504" s="214" t="s">
        <v>3174</v>
      </c>
      <c r="K504" s="212">
        <v>1</v>
      </c>
      <c r="L504" s="212">
        <v>1</v>
      </c>
      <c r="M504" s="212">
        <v>1</v>
      </c>
      <c r="N504" s="213" t="s">
        <v>7487</v>
      </c>
      <c r="O504" s="214"/>
      <c r="P504" s="213" t="s">
        <v>7488</v>
      </c>
      <c r="Q504" s="215"/>
      <c r="R504" s="215"/>
      <c r="S50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504" s="220" t="s">
        <v>3507</v>
      </c>
      <c r="U504" s="215">
        <v>13682607148</v>
      </c>
      <c r="V504" s="213" t="s">
        <v>7489</v>
      </c>
      <c r="W504" s="225"/>
      <c r="X504" s="226"/>
      <c r="Y504" s="226"/>
      <c r="Z504" s="244"/>
      <c r="AA504" s="214"/>
      <c r="AB504" s="214"/>
      <c r="AC504" s="214"/>
      <c r="AD504" s="220"/>
      <c r="AE504" s="226"/>
      <c r="AF504" s="214" t="s">
        <v>2239</v>
      </c>
      <c r="AG504" s="349">
        <v>1</v>
      </c>
    </row>
    <row r="505" spans="1:33" s="219" customFormat="1" x14ac:dyDescent="0.3">
      <c r="A505" s="212" t="s">
        <v>2371</v>
      </c>
      <c r="B505" s="277">
        <v>41557</v>
      </c>
      <c r="C505" s="217" t="e">
        <f>[1]!表1_66[[#This Row],[公司]]&amp;[1]!表1_66[[#This Row],[姓名]]</f>
        <v>#REF!</v>
      </c>
      <c r="D505" s="220" t="s">
        <v>886</v>
      </c>
      <c r="E505" s="220" t="s">
        <v>7490</v>
      </c>
      <c r="F505" s="214" t="s">
        <v>2249</v>
      </c>
      <c r="G505" s="236" t="e">
        <f>HYPERLINK("\同业照片\"&amp;[1]!表1_66[[#This Row],[公司]]&amp;IF([1]!表1_66[[#This Row],[公司]]="","","，"&amp;[1]!表1_66[[#This Row],[姓名]]&amp;".jpg"),"照片")</f>
        <v>#REF!</v>
      </c>
      <c r="H505" s="232" t="s">
        <v>64</v>
      </c>
      <c r="I505" s="214" t="s">
        <v>36</v>
      </c>
      <c r="J505" s="214" t="s">
        <v>56</v>
      </c>
      <c r="K505" s="212">
        <v>1</v>
      </c>
      <c r="L505" s="212">
        <v>1</v>
      </c>
      <c r="M505" s="212">
        <v>1</v>
      </c>
      <c r="N505" s="213" t="s">
        <v>1186</v>
      </c>
      <c r="O505" s="214"/>
      <c r="P505" s="213" t="s">
        <v>297</v>
      </c>
      <c r="Q505" s="215" t="s">
        <v>1407</v>
      </c>
      <c r="R505" s="215" t="s">
        <v>392</v>
      </c>
      <c r="S505"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505" s="220" t="s">
        <v>58</v>
      </c>
      <c r="U505" s="215">
        <v>13910768147</v>
      </c>
      <c r="V505" s="213" t="s">
        <v>59</v>
      </c>
      <c r="W505" s="225" t="s">
        <v>351</v>
      </c>
      <c r="X505" s="226"/>
      <c r="Y505" s="226" t="s">
        <v>7491</v>
      </c>
      <c r="Z505" s="244" t="s">
        <v>3662</v>
      </c>
      <c r="AA505" s="214"/>
      <c r="AB505" s="214"/>
      <c r="AC505" s="214" t="s">
        <v>392</v>
      </c>
      <c r="AD505" s="220"/>
      <c r="AE505" s="226"/>
      <c r="AF505" s="214" t="s">
        <v>2211</v>
      </c>
      <c r="AG505" s="349">
        <v>1</v>
      </c>
    </row>
    <row r="506" spans="1:33" s="219" customFormat="1" x14ac:dyDescent="0.3">
      <c r="A506" s="212" t="s">
        <v>857</v>
      </c>
      <c r="B506" s="277">
        <v>41557</v>
      </c>
      <c r="C506" s="217" t="e">
        <f>[1]!表1_66[[#This Row],[公司]]&amp;[1]!表1_66[[#This Row],[姓名]]</f>
        <v>#REF!</v>
      </c>
      <c r="D506" s="220" t="s">
        <v>4088</v>
      </c>
      <c r="E506" s="220" t="s">
        <v>2245</v>
      </c>
      <c r="F506" s="214" t="s">
        <v>2249</v>
      </c>
      <c r="G506" s="236" t="e">
        <f>HYPERLINK("\同业照片\"&amp;[1]!表1_66[[#This Row],[公司]]&amp;IF([1]!表1_66[[#This Row],[公司]]="","","，"&amp;[1]!表1_66[[#This Row],[姓名]]&amp;".jpg"),"照片")</f>
        <v>#REF!</v>
      </c>
      <c r="H506" s="232" t="s">
        <v>292</v>
      </c>
      <c r="I506" s="214" t="s">
        <v>36</v>
      </c>
      <c r="J506" s="214" t="s">
        <v>56</v>
      </c>
      <c r="K506" s="212">
        <v>1</v>
      </c>
      <c r="L506" s="212">
        <v>1</v>
      </c>
      <c r="M506" s="212">
        <v>1</v>
      </c>
      <c r="N506" s="213" t="s">
        <v>958</v>
      </c>
      <c r="O506" s="214"/>
      <c r="P506" s="213" t="s">
        <v>10058</v>
      </c>
      <c r="Q506" s="215"/>
      <c r="R506" s="215"/>
      <c r="S506"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506" s="220" t="s">
        <v>7492</v>
      </c>
      <c r="U506" s="215">
        <v>18601321118</v>
      </c>
      <c r="V506" s="213" t="s">
        <v>7493</v>
      </c>
      <c r="W506" s="225"/>
      <c r="X506" s="226"/>
      <c r="Y506" s="226" t="s">
        <v>4147</v>
      </c>
      <c r="Z506" s="244"/>
      <c r="AA506" s="214"/>
      <c r="AB506" s="214"/>
      <c r="AC506" s="214"/>
      <c r="AD506" s="220"/>
      <c r="AE506" s="226"/>
      <c r="AF506" s="214" t="s">
        <v>2210</v>
      </c>
      <c r="AG506" s="349">
        <v>1</v>
      </c>
    </row>
    <row r="507" spans="1:33" s="219" customFormat="1" x14ac:dyDescent="0.3">
      <c r="A507" s="212" t="s">
        <v>857</v>
      </c>
      <c r="B507" s="277">
        <v>41557</v>
      </c>
      <c r="C507" s="217" t="e">
        <f>[1]!表1_66[[#This Row],[公司]]&amp;[1]!表1_66[[#This Row],[姓名]]</f>
        <v>#REF!</v>
      </c>
      <c r="D507" s="220" t="s">
        <v>4126</v>
      </c>
      <c r="E507" s="220" t="s">
        <v>2517</v>
      </c>
      <c r="F507" s="214" t="s">
        <v>2249</v>
      </c>
      <c r="G507" s="236" t="e">
        <f>HYPERLINK("\同业照片\"&amp;[1]!表1_66[[#This Row],[公司]]&amp;IF([1]!表1_66[[#This Row],[公司]]="","","，"&amp;[1]!表1_66[[#This Row],[姓名]]&amp;".jpg"),"照片")</f>
        <v>#REF!</v>
      </c>
      <c r="H507" s="232" t="s">
        <v>74</v>
      </c>
      <c r="I507" s="214" t="s">
        <v>36</v>
      </c>
      <c r="J507" s="214" t="s">
        <v>3004</v>
      </c>
      <c r="K507" s="212">
        <v>1</v>
      </c>
      <c r="L507" s="212">
        <v>1</v>
      </c>
      <c r="M507" s="212">
        <v>1</v>
      </c>
      <c r="N507" s="213" t="s">
        <v>958</v>
      </c>
      <c r="O507" s="214"/>
      <c r="P507" s="213" t="s">
        <v>1432</v>
      </c>
      <c r="Q507" s="215"/>
      <c r="R507" s="215" t="s">
        <v>392</v>
      </c>
      <c r="S507"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507" s="220" t="s">
        <v>7494</v>
      </c>
      <c r="U507" s="215">
        <v>13802535493</v>
      </c>
      <c r="V507" s="213" t="s">
        <v>7495</v>
      </c>
      <c r="W507" s="225" t="s">
        <v>351</v>
      </c>
      <c r="X507" s="226"/>
      <c r="Y507" s="226" t="s">
        <v>11</v>
      </c>
      <c r="Z507" s="244" t="s">
        <v>392</v>
      </c>
      <c r="AA507" s="214"/>
      <c r="AB507" s="214"/>
      <c r="AC507" s="214" t="s">
        <v>392</v>
      </c>
      <c r="AD507" s="220" t="s">
        <v>392</v>
      </c>
      <c r="AE507" s="226"/>
      <c r="AF507" s="214" t="s">
        <v>1764</v>
      </c>
      <c r="AG507" s="349">
        <v>1</v>
      </c>
    </row>
    <row r="508" spans="1:33" s="219" customFormat="1" x14ac:dyDescent="0.3">
      <c r="A508" s="212" t="s">
        <v>612</v>
      </c>
      <c r="B508" s="277">
        <v>41557</v>
      </c>
      <c r="C508" s="217" t="e">
        <f>[1]!表1_66[[#This Row],[公司]]&amp;[1]!表1_66[[#This Row],[姓名]]</f>
        <v>#REF!</v>
      </c>
      <c r="D508" s="220" t="s">
        <v>1539</v>
      </c>
      <c r="E508" s="220" t="s">
        <v>1540</v>
      </c>
      <c r="F508" s="214" t="s">
        <v>2249</v>
      </c>
      <c r="G508" s="236" t="e">
        <f>HYPERLINK("\同业照片\"&amp;[1]!表1_66[[#This Row],[公司]]&amp;IF([1]!表1_66[[#This Row],[公司]]="","","，"&amp;[1]!表1_66[[#This Row],[姓名]]&amp;".jpg"),"照片")</f>
        <v>#REF!</v>
      </c>
      <c r="H508" s="232" t="s">
        <v>70</v>
      </c>
      <c r="I508" s="214" t="s">
        <v>36</v>
      </c>
      <c r="J508" s="214" t="s">
        <v>56</v>
      </c>
      <c r="K508" s="212">
        <v>1</v>
      </c>
      <c r="L508" s="212">
        <v>1</v>
      </c>
      <c r="M508" s="212">
        <v>1</v>
      </c>
      <c r="N508" s="213" t="s">
        <v>2687</v>
      </c>
      <c r="O508" s="214"/>
      <c r="P508" s="213" t="s">
        <v>2254</v>
      </c>
      <c r="Q508" s="215"/>
      <c r="R508" s="215" t="s">
        <v>392</v>
      </c>
      <c r="S50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508" s="220" t="s">
        <v>1541</v>
      </c>
      <c r="U508" s="215">
        <v>15110186993</v>
      </c>
      <c r="V508" s="213" t="s">
        <v>1542</v>
      </c>
      <c r="W508" s="225" t="s">
        <v>351</v>
      </c>
      <c r="X508" s="226"/>
      <c r="Y508" s="226" t="s">
        <v>10119</v>
      </c>
      <c r="Z508" s="244" t="s">
        <v>10120</v>
      </c>
      <c r="AA508" s="214"/>
      <c r="AB508" s="214"/>
      <c r="AC508" s="214" t="s">
        <v>392</v>
      </c>
      <c r="AD508" s="220" t="s">
        <v>392</v>
      </c>
      <c r="AE508" s="226"/>
      <c r="AF508" s="214" t="s">
        <v>2214</v>
      </c>
      <c r="AG508" s="349">
        <v>1</v>
      </c>
    </row>
    <row r="509" spans="1:33" s="219" customFormat="1" x14ac:dyDescent="0.3">
      <c r="A509" s="212" t="s">
        <v>612</v>
      </c>
      <c r="B509" s="277">
        <v>41557</v>
      </c>
      <c r="C509" s="217" t="e">
        <f>[1]!表1_66[[#This Row],[公司]]&amp;[1]!表1_66[[#This Row],[姓名]]</f>
        <v>#REF!</v>
      </c>
      <c r="D509" s="220" t="s">
        <v>318</v>
      </c>
      <c r="E509" s="220" t="s">
        <v>792</v>
      </c>
      <c r="F509" s="214" t="s">
        <v>2249</v>
      </c>
      <c r="G509" s="236" t="e">
        <f>HYPERLINK("\同业照片\"&amp;[1]!表1_66[[#This Row],[公司]]&amp;IF([1]!表1_66[[#This Row],[公司]]="","","，"&amp;[1]!表1_66[[#This Row],[姓名]]&amp;".jpg"),"照片")</f>
        <v>#REF!</v>
      </c>
      <c r="H509" s="232" t="s">
        <v>86</v>
      </c>
      <c r="I509" s="214" t="s">
        <v>36</v>
      </c>
      <c r="J509" s="214" t="s">
        <v>45</v>
      </c>
      <c r="K509" s="212">
        <v>1</v>
      </c>
      <c r="L509" s="212">
        <v>1</v>
      </c>
      <c r="M509" s="212">
        <v>1</v>
      </c>
      <c r="N509" s="213" t="s">
        <v>1486</v>
      </c>
      <c r="O509" s="214" t="s">
        <v>2514</v>
      </c>
      <c r="P509" s="213" t="s">
        <v>9434</v>
      </c>
      <c r="Q509" s="215"/>
      <c r="R509" s="215" t="s">
        <v>392</v>
      </c>
      <c r="S50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509" s="220" t="s">
        <v>2198</v>
      </c>
      <c r="U509" s="215">
        <v>13918601713</v>
      </c>
      <c r="V509" s="213" t="s">
        <v>319</v>
      </c>
      <c r="W509" s="225" t="s">
        <v>351</v>
      </c>
      <c r="X509" s="226"/>
      <c r="Y509" s="226"/>
      <c r="Z509" s="244" t="s">
        <v>392</v>
      </c>
      <c r="AA509" s="214"/>
      <c r="AB509" s="214"/>
      <c r="AC509" s="214"/>
      <c r="AD509" s="220"/>
      <c r="AE509" s="226"/>
      <c r="AF509" s="214" t="s">
        <v>670</v>
      </c>
      <c r="AG509" s="349">
        <v>1</v>
      </c>
    </row>
    <row r="510" spans="1:33" s="219" customFormat="1" x14ac:dyDescent="0.3">
      <c r="A510" s="212" t="s">
        <v>857</v>
      </c>
      <c r="B510" s="277">
        <v>41561</v>
      </c>
      <c r="C510" s="217" t="e">
        <f>[1]!表1_66[[#This Row],[公司]]&amp;[1]!表1_66[[#This Row],[姓名]]</f>
        <v>#REF!</v>
      </c>
      <c r="D510" s="220" t="s">
        <v>4143</v>
      </c>
      <c r="E510" s="220" t="s">
        <v>4144</v>
      </c>
      <c r="F510" s="214" t="s">
        <v>2276</v>
      </c>
      <c r="G510" s="236" t="e">
        <f>HYPERLINK("\同业照片\"&amp;[1]!表1_66[[#This Row],[公司]]&amp;IF([1]!表1_66[[#This Row],[公司]]="","","，"&amp;[1]!表1_66[[#This Row],[姓名]]&amp;".jpg"),"照片")</f>
        <v>#REF!</v>
      </c>
      <c r="H510" s="232" t="s">
        <v>27</v>
      </c>
      <c r="I510" s="214" t="s">
        <v>2</v>
      </c>
      <c r="J510" s="214" t="s">
        <v>1</v>
      </c>
      <c r="K510" s="212">
        <v>1</v>
      </c>
      <c r="L510" s="212">
        <v>1</v>
      </c>
      <c r="M510" s="212">
        <v>1</v>
      </c>
      <c r="N510" s="213" t="s">
        <v>2466</v>
      </c>
      <c r="O510" s="214"/>
      <c r="P510" s="213" t="s">
        <v>2535</v>
      </c>
      <c r="Q510" s="215"/>
      <c r="R510" s="215"/>
      <c r="S51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510" s="220" t="s">
        <v>7496</v>
      </c>
      <c r="U510" s="215">
        <v>13651650082</v>
      </c>
      <c r="V510" s="213" t="s">
        <v>4141</v>
      </c>
      <c r="W510" s="225"/>
      <c r="X510" s="226"/>
      <c r="Y510" s="226"/>
      <c r="Z510" s="244" t="s">
        <v>4142</v>
      </c>
      <c r="AA510" s="214"/>
      <c r="AB510" s="214"/>
      <c r="AC510" s="214"/>
      <c r="AD510" s="220"/>
      <c r="AE510" s="226"/>
      <c r="AF510" s="214" t="s">
        <v>670</v>
      </c>
      <c r="AG510" s="349">
        <v>1</v>
      </c>
    </row>
    <row r="511" spans="1:33" s="219" customFormat="1" x14ac:dyDescent="0.3">
      <c r="A511" s="212" t="s">
        <v>857</v>
      </c>
      <c r="B511" s="277">
        <v>41561</v>
      </c>
      <c r="C511" s="217" t="e">
        <f>[1]!表1_66[[#This Row],[公司]]&amp;[1]!表1_66[[#This Row],[姓名]]</f>
        <v>#REF!</v>
      </c>
      <c r="D511" s="220" t="s">
        <v>3993</v>
      </c>
      <c r="E511" s="220" t="s">
        <v>2282</v>
      </c>
      <c r="F511" s="214" t="s">
        <v>2249</v>
      </c>
      <c r="G511" s="236" t="e">
        <f>HYPERLINK("\同业照片\"&amp;[1]!表1_66[[#This Row],[公司]]&amp;IF([1]!表1_66[[#This Row],[公司]]="","","，"&amp;[1]!表1_66[[#This Row],[姓名]]&amp;".jpg"),"照片")</f>
        <v>#REF!</v>
      </c>
      <c r="H511" s="232" t="s">
        <v>3994</v>
      </c>
      <c r="I511" s="214" t="s">
        <v>9</v>
      </c>
      <c r="J511" s="214" t="s">
        <v>1477</v>
      </c>
      <c r="K511" s="212">
        <v>1</v>
      </c>
      <c r="L511" s="212">
        <v>1</v>
      </c>
      <c r="M511" s="212">
        <v>1</v>
      </c>
      <c r="N511" s="213"/>
      <c r="O511" s="214"/>
      <c r="P511" s="213" t="s">
        <v>4145</v>
      </c>
      <c r="Q511" s="215"/>
      <c r="R511" s="215"/>
      <c r="S51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511" s="220" t="s">
        <v>7497</v>
      </c>
      <c r="U511" s="215">
        <v>13516165577</v>
      </c>
      <c r="V511" s="213" t="s">
        <v>3995</v>
      </c>
      <c r="W511" s="225"/>
      <c r="X511" s="226" t="s">
        <v>4146</v>
      </c>
      <c r="Y511" s="226" t="s">
        <v>2549</v>
      </c>
      <c r="Z511" s="244" t="s">
        <v>7498</v>
      </c>
      <c r="AA511" s="214"/>
      <c r="AB511" s="214"/>
      <c r="AC511" s="214"/>
      <c r="AD511" s="220"/>
      <c r="AE511" s="226"/>
      <c r="AF511" s="214" t="s">
        <v>7499</v>
      </c>
      <c r="AG511" s="349">
        <v>1</v>
      </c>
    </row>
    <row r="512" spans="1:33" s="219" customFormat="1" x14ac:dyDescent="0.3">
      <c r="A512" s="212" t="s">
        <v>857</v>
      </c>
      <c r="B512" s="277">
        <v>41561</v>
      </c>
      <c r="C512" s="217" t="e">
        <f>[1]!表1_66[[#This Row],[公司]]&amp;[1]!表1_66[[#This Row],[姓名]]</f>
        <v>#REF!</v>
      </c>
      <c r="D512" s="220" t="s">
        <v>7500</v>
      </c>
      <c r="E512" s="220" t="s">
        <v>7501</v>
      </c>
      <c r="F512" s="214" t="s">
        <v>2276</v>
      </c>
      <c r="G512" s="236" t="e">
        <f>HYPERLINK("\同业照片\"&amp;[1]!表1_66[[#This Row],[公司]]&amp;IF([1]!表1_66[[#This Row],[公司]]="","","，"&amp;[1]!表1_66[[#This Row],[姓名]]&amp;".jpg"),"照片")</f>
        <v>#REF!</v>
      </c>
      <c r="H512" s="232" t="s">
        <v>4084</v>
      </c>
      <c r="I512" s="214" t="s">
        <v>9</v>
      </c>
      <c r="J512" s="214" t="s">
        <v>1</v>
      </c>
      <c r="K512" s="212">
        <v>1</v>
      </c>
      <c r="L512" s="212">
        <v>1</v>
      </c>
      <c r="M512" s="212">
        <v>1</v>
      </c>
      <c r="N512" s="213"/>
      <c r="O512" s="214"/>
      <c r="P512" s="213" t="s">
        <v>4119</v>
      </c>
      <c r="Q512" s="215"/>
      <c r="R512" s="215"/>
      <c r="S51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512" s="220" t="s">
        <v>7502</v>
      </c>
      <c r="U512" s="215">
        <v>15800785550</v>
      </c>
      <c r="V512" s="213" t="s">
        <v>7503</v>
      </c>
      <c r="W512" s="225"/>
      <c r="X512" s="226"/>
      <c r="Y512" s="226"/>
      <c r="Z512" s="244"/>
      <c r="AA512" s="214"/>
      <c r="AB512" s="214"/>
      <c r="AC512" s="214"/>
      <c r="AD512" s="220"/>
      <c r="AE512" s="226"/>
      <c r="AF512" s="214" t="s">
        <v>10052</v>
      </c>
      <c r="AG512" s="349">
        <v>1</v>
      </c>
    </row>
    <row r="513" spans="1:33" s="219" customFormat="1" x14ac:dyDescent="0.3">
      <c r="A513" s="212" t="s">
        <v>857</v>
      </c>
      <c r="B513" s="277">
        <v>41563</v>
      </c>
      <c r="C513" s="217" t="e">
        <f>[1]!表1_66[[#This Row],[公司]]&amp;[1]!表1_66[[#This Row],[姓名]]</f>
        <v>#REF!</v>
      </c>
      <c r="D513" s="220" t="s">
        <v>7504</v>
      </c>
      <c r="E513" s="220" t="s">
        <v>3463</v>
      </c>
      <c r="F513" s="214" t="s">
        <v>2249</v>
      </c>
      <c r="G513" s="236" t="e">
        <f>HYPERLINK("\同业照片\"&amp;[1]!表1_66[[#This Row],[公司]]&amp;IF([1]!表1_66[[#This Row],[公司]]="","","，"&amp;[1]!表1_66[[#This Row],[姓名]]&amp;".jpg"),"照片")</f>
        <v>#REF!</v>
      </c>
      <c r="H513" s="232" t="s">
        <v>3145</v>
      </c>
      <c r="I513" s="214" t="s">
        <v>339</v>
      </c>
      <c r="J513" s="214" t="s">
        <v>11</v>
      </c>
      <c r="K513" s="212">
        <v>1</v>
      </c>
      <c r="L513" s="212">
        <v>1</v>
      </c>
      <c r="M513" s="212">
        <v>1</v>
      </c>
      <c r="N513" s="213" t="s">
        <v>2247</v>
      </c>
      <c r="O513" s="214" t="s">
        <v>2514</v>
      </c>
      <c r="P513" s="213" t="s">
        <v>2254</v>
      </c>
      <c r="Q513" s="215"/>
      <c r="R513" s="215"/>
      <c r="S513"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513" s="220" t="s">
        <v>4157</v>
      </c>
      <c r="U513" s="215">
        <v>13811237876</v>
      </c>
      <c r="V513" s="213" t="s">
        <v>10121</v>
      </c>
      <c r="W513" s="225"/>
      <c r="X513" s="226"/>
      <c r="Y513" s="226"/>
      <c r="Z513" s="244"/>
      <c r="AA513" s="214"/>
      <c r="AB513" s="214"/>
      <c r="AC513" s="214"/>
      <c r="AD513" s="220"/>
      <c r="AE513" s="226"/>
      <c r="AF513" s="214" t="s">
        <v>3197</v>
      </c>
      <c r="AG513" s="349">
        <v>1</v>
      </c>
    </row>
    <row r="514" spans="1:33" s="219" customFormat="1" x14ac:dyDescent="0.3">
      <c r="A514" s="212" t="s">
        <v>857</v>
      </c>
      <c r="B514" s="277">
        <v>41568</v>
      </c>
      <c r="C514" s="217" t="e">
        <f>[1]!表1_66[[#This Row],[公司]]&amp;[1]!表1_66[[#This Row],[姓名]]</f>
        <v>#REF!</v>
      </c>
      <c r="D514" s="220" t="s">
        <v>7505</v>
      </c>
      <c r="E514" s="220" t="s">
        <v>7506</v>
      </c>
      <c r="F514" s="214" t="s">
        <v>2276</v>
      </c>
      <c r="G514" s="236" t="e">
        <f>HYPERLINK("\同业照片\"&amp;[1]!表1_66[[#This Row],[公司]]&amp;IF([1]!表1_66[[#This Row],[公司]]="","","，"&amp;[1]!表1_66[[#This Row],[姓名]]&amp;".jpg"),"照片")</f>
        <v>#REF!</v>
      </c>
      <c r="H514" s="232" t="s">
        <v>918</v>
      </c>
      <c r="I514" s="214" t="s">
        <v>36</v>
      </c>
      <c r="J514" s="214" t="s">
        <v>56</v>
      </c>
      <c r="K514" s="212">
        <v>1</v>
      </c>
      <c r="L514" s="212">
        <v>1</v>
      </c>
      <c r="M514" s="212">
        <v>1</v>
      </c>
      <c r="N514" s="213" t="s">
        <v>958</v>
      </c>
      <c r="O514" s="214" t="s">
        <v>2514</v>
      </c>
      <c r="P514" s="213" t="s">
        <v>2254</v>
      </c>
      <c r="Q514" s="215"/>
      <c r="R514" s="215"/>
      <c r="S51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514" s="220"/>
      <c r="U514" s="215"/>
      <c r="V514" s="213" t="s">
        <v>7507</v>
      </c>
      <c r="W514" s="225"/>
      <c r="X514" s="226"/>
      <c r="Y514" s="226"/>
      <c r="Z514" s="244"/>
      <c r="AA514" s="214"/>
      <c r="AB514" s="214"/>
      <c r="AC514" s="214"/>
      <c r="AD514" s="220"/>
      <c r="AE514" s="226"/>
      <c r="AF514" s="214" t="s">
        <v>1617</v>
      </c>
      <c r="AG514" s="349">
        <v>1</v>
      </c>
    </row>
    <row r="515" spans="1:33" s="219" customFormat="1" x14ac:dyDescent="0.3">
      <c r="A515" s="212" t="s">
        <v>2274</v>
      </c>
      <c r="B515" s="277">
        <v>41569</v>
      </c>
      <c r="C515" s="217" t="e">
        <f>[1]!表1_66[[#This Row],[公司]]&amp;[1]!表1_66[[#This Row],[姓名]]</f>
        <v>#REF!</v>
      </c>
      <c r="D515" s="220" t="s">
        <v>4159</v>
      </c>
      <c r="E515" s="220" t="s">
        <v>2325</v>
      </c>
      <c r="F515" s="214"/>
      <c r="G515" s="236" t="e">
        <f>HYPERLINK("\同业照片\"&amp;[1]!表1_66[[#This Row],[公司]]&amp;IF([1]!表1_66[[#This Row],[公司]]="","","，"&amp;[1]!表1_66[[#This Row],[姓名]]&amp;".jpg"),"照片")</f>
        <v>#REF!</v>
      </c>
      <c r="H515" s="232" t="s">
        <v>7508</v>
      </c>
      <c r="I515" s="214" t="s">
        <v>339</v>
      </c>
      <c r="J515" s="214" t="s">
        <v>3170</v>
      </c>
      <c r="K515" s="212">
        <v>1</v>
      </c>
      <c r="L515" s="212">
        <v>1</v>
      </c>
      <c r="M515" s="212">
        <v>1</v>
      </c>
      <c r="N515" s="213"/>
      <c r="O515" s="214"/>
      <c r="P515" s="213"/>
      <c r="Q515" s="215"/>
      <c r="R515" s="215"/>
      <c r="S515"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515" s="220"/>
      <c r="U515" s="215"/>
      <c r="V515" s="213" t="s">
        <v>4160</v>
      </c>
      <c r="W515" s="225"/>
      <c r="X515" s="226"/>
      <c r="Y515" s="226"/>
      <c r="Z515" s="244"/>
      <c r="AA515" s="214"/>
      <c r="AB515" s="214"/>
      <c r="AC515" s="214"/>
      <c r="AD515" s="220"/>
      <c r="AE515" s="226"/>
      <c r="AF515" s="214"/>
      <c r="AG515" s="349">
        <v>1</v>
      </c>
    </row>
    <row r="516" spans="1:33" s="219" customFormat="1" x14ac:dyDescent="0.3">
      <c r="A516" s="212" t="s">
        <v>1177</v>
      </c>
      <c r="B516" s="277">
        <v>41571</v>
      </c>
      <c r="C516" s="217" t="e">
        <f>[1]!表1_66[[#This Row],[公司]]&amp;[1]!表1_66[[#This Row],[姓名]]</f>
        <v>#REF!</v>
      </c>
      <c r="D516" s="220" t="s">
        <v>4165</v>
      </c>
      <c r="E516" s="220" t="s">
        <v>2324</v>
      </c>
      <c r="F516" s="214" t="s">
        <v>2249</v>
      </c>
      <c r="G516" s="236" t="e">
        <f>HYPERLINK("\同业照片\"&amp;[1]!表1_66[[#This Row],[公司]]&amp;IF([1]!表1_66[[#This Row],[公司]]="","","，"&amp;[1]!表1_66[[#This Row],[姓名]]&amp;".jpg"),"照片")</f>
        <v>#REF!</v>
      </c>
      <c r="H516" s="232" t="s">
        <v>4162</v>
      </c>
      <c r="I516" s="214" t="s">
        <v>9</v>
      </c>
      <c r="J516" s="214" t="s">
        <v>1</v>
      </c>
      <c r="K516" s="212">
        <v>1</v>
      </c>
      <c r="L516" s="212">
        <v>1</v>
      </c>
      <c r="M516" s="212">
        <v>1</v>
      </c>
      <c r="N516" s="213" t="s">
        <v>2247</v>
      </c>
      <c r="O516" s="214"/>
      <c r="P516" s="213" t="s">
        <v>2556</v>
      </c>
      <c r="Q516" s="215"/>
      <c r="R516" s="215"/>
      <c r="S516"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516" s="220" t="s">
        <v>10122</v>
      </c>
      <c r="U516" s="215">
        <v>13764304389</v>
      </c>
      <c r="V516" s="213" t="s">
        <v>7509</v>
      </c>
      <c r="W516" s="225"/>
      <c r="X516" s="226" t="s">
        <v>107</v>
      </c>
      <c r="Y516" s="226"/>
      <c r="Z516" s="244"/>
      <c r="AA516" s="214"/>
      <c r="AB516" s="214"/>
      <c r="AC516" s="214"/>
      <c r="AD516" s="220"/>
      <c r="AE516" s="226"/>
      <c r="AF516" s="214" t="s">
        <v>7510</v>
      </c>
      <c r="AG516" s="349">
        <v>1</v>
      </c>
    </row>
    <row r="517" spans="1:33" s="219" customFormat="1" x14ac:dyDescent="0.3">
      <c r="A517" s="212" t="s">
        <v>1177</v>
      </c>
      <c r="B517" s="277">
        <v>41571</v>
      </c>
      <c r="C517" s="217" t="e">
        <f>[1]!表1_66[[#This Row],[公司]]&amp;[1]!表1_66[[#This Row],[姓名]]</f>
        <v>#REF!</v>
      </c>
      <c r="D517" s="220" t="s">
        <v>7511</v>
      </c>
      <c r="E517" s="220" t="s">
        <v>2248</v>
      </c>
      <c r="F517" s="214" t="s">
        <v>2249</v>
      </c>
      <c r="G517" s="236" t="e">
        <f>HYPERLINK("\同业照片\"&amp;[1]!表1_66[[#This Row],[公司]]&amp;IF([1]!表1_66[[#This Row],[公司]]="","","，"&amp;[1]!表1_66[[#This Row],[姓名]]&amp;".jpg"),"照片")</f>
        <v>#REF!</v>
      </c>
      <c r="H517" s="232" t="s">
        <v>2794</v>
      </c>
      <c r="I517" s="214" t="s">
        <v>339</v>
      </c>
      <c r="J517" s="214" t="s">
        <v>1</v>
      </c>
      <c r="K517" s="212">
        <v>1</v>
      </c>
      <c r="L517" s="212">
        <v>1</v>
      </c>
      <c r="M517" s="212">
        <v>1</v>
      </c>
      <c r="N517" s="213" t="s">
        <v>958</v>
      </c>
      <c r="O517" s="214"/>
      <c r="P517" s="213" t="s">
        <v>3742</v>
      </c>
      <c r="Q517" s="215"/>
      <c r="R517" s="215"/>
      <c r="S517"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517" s="220" t="s">
        <v>7512</v>
      </c>
      <c r="U517" s="215">
        <v>18612485523</v>
      </c>
      <c r="V517" s="213" t="s">
        <v>7513</v>
      </c>
      <c r="W517" s="225"/>
      <c r="X517" s="226"/>
      <c r="Y517" s="226"/>
      <c r="Z517" s="244"/>
      <c r="AA517" s="214"/>
      <c r="AB517" s="214"/>
      <c r="AC517" s="214"/>
      <c r="AD517" s="220"/>
      <c r="AE517" s="226"/>
      <c r="AF517" s="214" t="s">
        <v>7514</v>
      </c>
      <c r="AG517" s="349">
        <v>1</v>
      </c>
    </row>
    <row r="518" spans="1:33" s="219" customFormat="1" x14ac:dyDescent="0.3">
      <c r="A518" s="212" t="s">
        <v>1177</v>
      </c>
      <c r="B518" s="277">
        <v>41571</v>
      </c>
      <c r="C518" s="217" t="e">
        <f>[1]!表1_66[[#This Row],[公司]]&amp;[1]!表1_66[[#This Row],[姓名]]</f>
        <v>#REF!</v>
      </c>
      <c r="D518" s="220" t="s">
        <v>7515</v>
      </c>
      <c r="E518" s="220" t="s">
        <v>4169</v>
      </c>
      <c r="F518" s="214" t="s">
        <v>2249</v>
      </c>
      <c r="G518" s="236" t="e">
        <f>HYPERLINK("\同业照片\"&amp;[1]!表1_66[[#This Row],[公司]]&amp;IF([1]!表1_66[[#This Row],[公司]]="","","，"&amp;[1]!表1_66[[#This Row],[姓名]]&amp;".jpg"),"照片")</f>
        <v>#REF!</v>
      </c>
      <c r="H518" s="232" t="s">
        <v>4162</v>
      </c>
      <c r="I518" s="214" t="s">
        <v>9</v>
      </c>
      <c r="J518" s="214" t="s">
        <v>1</v>
      </c>
      <c r="K518" s="212">
        <v>1</v>
      </c>
      <c r="L518" s="212">
        <v>1</v>
      </c>
      <c r="M518" s="212">
        <v>1</v>
      </c>
      <c r="N518" s="213" t="s">
        <v>2247</v>
      </c>
      <c r="O518" s="214"/>
      <c r="P518" s="213" t="s">
        <v>2254</v>
      </c>
      <c r="Q518" s="215"/>
      <c r="R518" s="215"/>
      <c r="S51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518" s="220" t="s">
        <v>4175</v>
      </c>
      <c r="U518" s="215">
        <v>13601909505</v>
      </c>
      <c r="V518" s="213" t="s">
        <v>7516</v>
      </c>
      <c r="W518" s="225"/>
      <c r="X518" s="226"/>
      <c r="Y518" s="226"/>
      <c r="Z518" s="244"/>
      <c r="AA518" s="214"/>
      <c r="AB518" s="214"/>
      <c r="AC518" s="214"/>
      <c r="AD518" s="220"/>
      <c r="AE518" s="226"/>
      <c r="AF518" s="214" t="s">
        <v>7510</v>
      </c>
      <c r="AG518" s="349">
        <v>1</v>
      </c>
    </row>
    <row r="519" spans="1:33" s="219" customFormat="1" x14ac:dyDescent="0.3">
      <c r="A519" s="212" t="s">
        <v>2274</v>
      </c>
      <c r="B519" s="277">
        <v>41571</v>
      </c>
      <c r="C519" s="217" t="e">
        <f>[1]!表1_66[[#This Row],[公司]]&amp;[1]!表1_66[[#This Row],[姓名]]</f>
        <v>#REF!</v>
      </c>
      <c r="D519" s="220" t="s">
        <v>7517</v>
      </c>
      <c r="E519" s="220" t="s">
        <v>1959</v>
      </c>
      <c r="F519" s="214" t="s">
        <v>2249</v>
      </c>
      <c r="G519" s="236" t="e">
        <f>HYPERLINK("\同业照片\"&amp;[1]!表1_66[[#This Row],[公司]]&amp;IF([1]!表1_66[[#This Row],[公司]]="","","，"&amp;[1]!表1_66[[#This Row],[姓名]]&amp;".jpg"),"照片")</f>
        <v>#REF!</v>
      </c>
      <c r="H519" s="232" t="s">
        <v>7518</v>
      </c>
      <c r="I519" s="214" t="s">
        <v>2321</v>
      </c>
      <c r="J519" s="214"/>
      <c r="K519" s="212"/>
      <c r="L519" s="212">
        <v>1</v>
      </c>
      <c r="M519" s="212">
        <v>1</v>
      </c>
      <c r="N519" s="213" t="s">
        <v>1354</v>
      </c>
      <c r="O519" s="214"/>
      <c r="P519" s="213"/>
      <c r="Q519" s="215"/>
      <c r="R519" s="215"/>
      <c r="S51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519" s="220"/>
      <c r="U519" s="215">
        <v>13510913509</v>
      </c>
      <c r="V519" s="213" t="s">
        <v>4180</v>
      </c>
      <c r="W519" s="225"/>
      <c r="X519" s="226"/>
      <c r="Y519" s="226"/>
      <c r="Z519" s="244"/>
      <c r="AA519" s="214"/>
      <c r="AB519" s="214"/>
      <c r="AC519" s="214"/>
      <c r="AD519" s="220"/>
      <c r="AE519" s="226"/>
      <c r="AF519" s="214"/>
      <c r="AG519" s="349">
        <v>1</v>
      </c>
    </row>
    <row r="520" spans="1:33" s="219" customFormat="1" x14ac:dyDescent="0.3">
      <c r="A520" s="212" t="s">
        <v>1177</v>
      </c>
      <c r="B520" s="277">
        <v>41571</v>
      </c>
      <c r="C520" s="217" t="e">
        <f>[1]!表1_66[[#This Row],[公司]]&amp;[1]!表1_66[[#This Row],[姓名]]</f>
        <v>#REF!</v>
      </c>
      <c r="D520" s="220" t="s">
        <v>7519</v>
      </c>
      <c r="E520" s="220" t="s">
        <v>7520</v>
      </c>
      <c r="F520" s="214" t="s">
        <v>2276</v>
      </c>
      <c r="G520" s="236" t="e">
        <f>HYPERLINK("\同业照片\"&amp;[1]!表1_66[[#This Row],[公司]]&amp;IF([1]!表1_66[[#This Row],[公司]]="","","，"&amp;[1]!表1_66[[#This Row],[姓名]]&amp;".jpg"),"照片")</f>
        <v>#REF!</v>
      </c>
      <c r="H520" s="232" t="s">
        <v>4163</v>
      </c>
      <c r="I520" s="214" t="s">
        <v>2</v>
      </c>
      <c r="J520" s="214" t="s">
        <v>1</v>
      </c>
      <c r="K520" s="212">
        <v>1</v>
      </c>
      <c r="L520" s="212">
        <v>1</v>
      </c>
      <c r="M520" s="212">
        <v>1</v>
      </c>
      <c r="N520" s="213" t="s">
        <v>1186</v>
      </c>
      <c r="O520" s="214"/>
      <c r="P520" s="213" t="s">
        <v>2537</v>
      </c>
      <c r="Q520" s="215"/>
      <c r="R520" s="215"/>
      <c r="S52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520" s="220" t="s">
        <v>7521</v>
      </c>
      <c r="U520" s="215">
        <v>18650558792</v>
      </c>
      <c r="V520" s="213" t="s">
        <v>7522</v>
      </c>
      <c r="W520" s="225"/>
      <c r="X520" s="226"/>
      <c r="Y520" s="226"/>
      <c r="Z520" s="244"/>
      <c r="AA520" s="214"/>
      <c r="AB520" s="214"/>
      <c r="AC520" s="214"/>
      <c r="AD520" s="220"/>
      <c r="AE520" s="226"/>
      <c r="AF520" s="214" t="s">
        <v>7523</v>
      </c>
      <c r="AG520" s="349">
        <v>1</v>
      </c>
    </row>
    <row r="521" spans="1:33" s="219" customFormat="1" x14ac:dyDescent="0.3">
      <c r="A521" s="212" t="s">
        <v>1177</v>
      </c>
      <c r="B521" s="277">
        <v>41571</v>
      </c>
      <c r="C521" s="217" t="e">
        <f>[1]!表1_66[[#This Row],[公司]]&amp;[1]!表1_66[[#This Row],[姓名]]</f>
        <v>#REF!</v>
      </c>
      <c r="D521" s="220" t="s">
        <v>7524</v>
      </c>
      <c r="E521" s="220" t="s">
        <v>7524</v>
      </c>
      <c r="F521" s="214" t="s">
        <v>2249</v>
      </c>
      <c r="G521" s="236" t="e">
        <f>HYPERLINK("\同业照片\"&amp;[1]!表1_66[[#This Row],[公司]]&amp;IF([1]!表1_66[[#This Row],[公司]]="","","，"&amp;[1]!表1_66[[#This Row],[姓名]]&amp;".jpg"),"照片")</f>
        <v>#REF!</v>
      </c>
      <c r="H521" s="232" t="s">
        <v>4163</v>
      </c>
      <c r="I521" s="214" t="s">
        <v>2</v>
      </c>
      <c r="J521" s="214" t="s">
        <v>1</v>
      </c>
      <c r="K521" s="212">
        <v>1</v>
      </c>
      <c r="L521" s="212">
        <v>1</v>
      </c>
      <c r="M521" s="212">
        <v>1</v>
      </c>
      <c r="N521" s="213" t="s">
        <v>1186</v>
      </c>
      <c r="O521" s="214"/>
      <c r="P521" s="213" t="s">
        <v>2537</v>
      </c>
      <c r="Q521" s="215"/>
      <c r="R521" s="215"/>
      <c r="S52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521" s="220" t="s">
        <v>7525</v>
      </c>
      <c r="U521" s="215">
        <v>18665379233</v>
      </c>
      <c r="V521" s="213" t="s">
        <v>7526</v>
      </c>
      <c r="W521" s="225"/>
      <c r="X521" s="226"/>
      <c r="Y521" s="226"/>
      <c r="Z521" s="244"/>
      <c r="AA521" s="214"/>
      <c r="AB521" s="214"/>
      <c r="AC521" s="214"/>
      <c r="AD521" s="220"/>
      <c r="AE521" s="226"/>
      <c r="AF521" s="214" t="s">
        <v>7523</v>
      </c>
      <c r="AG521" s="349">
        <v>1</v>
      </c>
    </row>
    <row r="522" spans="1:33" s="219" customFormat="1" x14ac:dyDescent="0.3">
      <c r="A522" s="212" t="s">
        <v>1177</v>
      </c>
      <c r="B522" s="277">
        <v>41571</v>
      </c>
      <c r="C522" s="217" t="e">
        <f>[1]!表1_66[[#This Row],[公司]]&amp;[1]!表1_66[[#This Row],[姓名]]</f>
        <v>#REF!</v>
      </c>
      <c r="D522" s="220" t="s">
        <v>10123</v>
      </c>
      <c r="E522" s="220" t="s">
        <v>2245</v>
      </c>
      <c r="F522" s="214" t="s">
        <v>2249</v>
      </c>
      <c r="G522" s="236" t="e">
        <f>HYPERLINK("\同业照片\"&amp;[1]!表1_66[[#This Row],[公司]]&amp;IF([1]!表1_66[[#This Row],[公司]]="","","，"&amp;[1]!表1_66[[#This Row],[姓名]]&amp;".jpg"),"照片")</f>
        <v>#REF!</v>
      </c>
      <c r="H522" s="232" t="s">
        <v>4162</v>
      </c>
      <c r="I522" s="214" t="s">
        <v>9</v>
      </c>
      <c r="J522" s="214" t="s">
        <v>1</v>
      </c>
      <c r="K522" s="212">
        <v>1</v>
      </c>
      <c r="L522" s="212">
        <v>1</v>
      </c>
      <c r="M522" s="212">
        <v>1</v>
      </c>
      <c r="N522" s="213" t="s">
        <v>2247</v>
      </c>
      <c r="O522" s="214"/>
      <c r="P522" s="213" t="s">
        <v>1361</v>
      </c>
      <c r="Q522" s="215"/>
      <c r="R522" s="215"/>
      <c r="S52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522" s="220" t="s">
        <v>4176</v>
      </c>
      <c r="U522" s="215">
        <v>18621561395</v>
      </c>
      <c r="V522" s="213" t="s">
        <v>4177</v>
      </c>
      <c r="W522" s="225"/>
      <c r="X522" s="226"/>
      <c r="Y522" s="226"/>
      <c r="Z522" s="244"/>
      <c r="AA522" s="214"/>
      <c r="AB522" s="214"/>
      <c r="AC522" s="214"/>
      <c r="AD522" s="220"/>
      <c r="AE522" s="226"/>
      <c r="AF522" s="214" t="s">
        <v>7510</v>
      </c>
      <c r="AG522" s="349">
        <v>1</v>
      </c>
    </row>
    <row r="523" spans="1:33" s="219" customFormat="1" x14ac:dyDescent="0.3">
      <c r="A523" s="212" t="s">
        <v>1177</v>
      </c>
      <c r="B523" s="277">
        <v>41571</v>
      </c>
      <c r="C523" s="217" t="e">
        <f>[1]!表1_66[[#This Row],[公司]]&amp;[1]!表1_66[[#This Row],[姓名]]</f>
        <v>#REF!</v>
      </c>
      <c r="D523" s="220" t="s">
        <v>4164</v>
      </c>
      <c r="E523" s="220" t="s">
        <v>4167</v>
      </c>
      <c r="F523" s="214" t="s">
        <v>2249</v>
      </c>
      <c r="G523" s="236" t="e">
        <f>HYPERLINK("\同业照片\"&amp;[1]!表1_66[[#This Row],[公司]]&amp;IF([1]!表1_66[[#This Row],[公司]]="","","，"&amp;[1]!表1_66[[#This Row],[姓名]]&amp;".jpg"),"照片")</f>
        <v>#REF!</v>
      </c>
      <c r="H523" s="232" t="s">
        <v>4163</v>
      </c>
      <c r="I523" s="214" t="s">
        <v>2</v>
      </c>
      <c r="J523" s="214" t="s">
        <v>1</v>
      </c>
      <c r="K523" s="212">
        <v>1</v>
      </c>
      <c r="L523" s="212">
        <v>1</v>
      </c>
      <c r="M523" s="212">
        <v>1</v>
      </c>
      <c r="N523" s="213" t="s">
        <v>1186</v>
      </c>
      <c r="O523" s="214"/>
      <c r="P523" s="213" t="s">
        <v>3085</v>
      </c>
      <c r="Q523" s="215"/>
      <c r="R523" s="215"/>
      <c r="S523"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523" s="220" t="s">
        <v>4174</v>
      </c>
      <c r="U523" s="215">
        <v>13795470237</v>
      </c>
      <c r="V523" s="213" t="s">
        <v>7527</v>
      </c>
      <c r="W523" s="225"/>
      <c r="X523" s="226"/>
      <c r="Y523" s="226"/>
      <c r="Z523" s="244"/>
      <c r="AA523" s="214"/>
      <c r="AB523" s="214"/>
      <c r="AC523" s="214"/>
      <c r="AD523" s="220"/>
      <c r="AE523" s="226"/>
      <c r="AF523" s="214" t="s">
        <v>7523</v>
      </c>
      <c r="AG523" s="349">
        <v>1</v>
      </c>
    </row>
    <row r="524" spans="1:33" s="219" customFormat="1" x14ac:dyDescent="0.3">
      <c r="A524" s="212" t="s">
        <v>1177</v>
      </c>
      <c r="B524" s="277">
        <v>41571</v>
      </c>
      <c r="C524" s="217" t="e">
        <f>[1]!表1_66[[#This Row],[公司]]&amp;[1]!表1_66[[#This Row],[姓名]]</f>
        <v>#REF!</v>
      </c>
      <c r="D524" s="220" t="s">
        <v>7528</v>
      </c>
      <c r="E524" s="220" t="s">
        <v>4168</v>
      </c>
      <c r="F524" s="214" t="s">
        <v>2249</v>
      </c>
      <c r="G524" s="236" t="e">
        <f>HYPERLINK("\同业照片\"&amp;[1]!表1_66[[#This Row],[公司]]&amp;IF([1]!表1_66[[#This Row],[公司]]="","","，"&amp;[1]!表1_66[[#This Row],[姓名]]&amp;".jpg"),"照片")</f>
        <v>#REF!</v>
      </c>
      <c r="H524" s="232" t="s">
        <v>4163</v>
      </c>
      <c r="I524" s="214" t="s">
        <v>2</v>
      </c>
      <c r="J524" s="214" t="s">
        <v>1</v>
      </c>
      <c r="K524" s="212">
        <v>1</v>
      </c>
      <c r="L524" s="212">
        <v>1</v>
      </c>
      <c r="M524" s="212">
        <v>1</v>
      </c>
      <c r="N524" s="213" t="s">
        <v>1186</v>
      </c>
      <c r="O524" s="214"/>
      <c r="P524" s="213" t="s">
        <v>10054</v>
      </c>
      <c r="Q524" s="215"/>
      <c r="R524" s="215"/>
      <c r="S52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524" s="220" t="s">
        <v>7529</v>
      </c>
      <c r="U524" s="215">
        <v>13671714721</v>
      </c>
      <c r="V524" s="213" t="s">
        <v>7530</v>
      </c>
      <c r="W524" s="225"/>
      <c r="X524" s="226"/>
      <c r="Y524" s="226"/>
      <c r="Z524" s="244"/>
      <c r="AA524" s="214"/>
      <c r="AB524" s="214"/>
      <c r="AC524" s="214"/>
      <c r="AD524" s="220"/>
      <c r="AE524" s="226"/>
      <c r="AF524" s="214" t="s">
        <v>7523</v>
      </c>
      <c r="AG524" s="349">
        <v>1</v>
      </c>
    </row>
    <row r="525" spans="1:33" s="219" customFormat="1" x14ac:dyDescent="0.3">
      <c r="A525" s="212" t="s">
        <v>612</v>
      </c>
      <c r="B525" s="277">
        <v>41572</v>
      </c>
      <c r="C525" s="217" t="e">
        <f>[1]!表1_66[[#This Row],[公司]]&amp;[1]!表1_66[[#This Row],[姓名]]</f>
        <v>#REF!</v>
      </c>
      <c r="D525" s="220" t="s">
        <v>2041</v>
      </c>
      <c r="E525" s="220" t="s">
        <v>2041</v>
      </c>
      <c r="F525" s="214" t="s">
        <v>2276</v>
      </c>
      <c r="G525" s="236" t="e">
        <f>HYPERLINK("\同业照片\"&amp;[1]!表1_66[[#This Row],[公司]]&amp;IF([1]!表1_66[[#This Row],[公司]]="","","，"&amp;[1]!表1_66[[#This Row],[姓名]]&amp;".jpg"),"照片")</f>
        <v>#REF!</v>
      </c>
      <c r="H525" s="232" t="s">
        <v>3727</v>
      </c>
      <c r="I525" s="214" t="s">
        <v>711</v>
      </c>
      <c r="J525" s="214" t="s">
        <v>3004</v>
      </c>
      <c r="K525" s="212"/>
      <c r="L525" s="212"/>
      <c r="M525" s="212"/>
      <c r="N525" s="213" t="s">
        <v>2030</v>
      </c>
      <c r="O525" s="214"/>
      <c r="P525" s="213" t="s">
        <v>2031</v>
      </c>
      <c r="Q525" s="215" t="s">
        <v>2042</v>
      </c>
      <c r="R525" s="215" t="s">
        <v>392</v>
      </c>
      <c r="S525"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525" s="220" t="s">
        <v>2043</v>
      </c>
      <c r="U525" s="215">
        <v>18665393916</v>
      </c>
      <c r="V525" s="213" t="s">
        <v>3836</v>
      </c>
      <c r="W525" s="225" t="s">
        <v>351</v>
      </c>
      <c r="X525" s="226"/>
      <c r="Y525" s="226"/>
      <c r="Z525" s="244" t="s">
        <v>392</v>
      </c>
      <c r="AA525" s="214"/>
      <c r="AB525" s="214"/>
      <c r="AC525" s="214" t="s">
        <v>392</v>
      </c>
      <c r="AD525" s="220"/>
      <c r="AE525" s="226" t="s">
        <v>3111</v>
      </c>
      <c r="AF525" s="214" t="s">
        <v>2731</v>
      </c>
      <c r="AG525" s="349">
        <v>1</v>
      </c>
    </row>
    <row r="526" spans="1:33" s="219" customFormat="1" x14ac:dyDescent="0.3">
      <c r="A526" s="212" t="s">
        <v>857</v>
      </c>
      <c r="B526" s="277">
        <v>41586</v>
      </c>
      <c r="C526" s="217" t="e">
        <f>[1]!表1_66[[#This Row],[公司]]&amp;[1]!表1_66[[#This Row],[姓名]]</f>
        <v>#REF!</v>
      </c>
      <c r="D526" s="220" t="s">
        <v>10124</v>
      </c>
      <c r="E526" s="220" t="s">
        <v>1911</v>
      </c>
      <c r="F526" s="214" t="s">
        <v>2249</v>
      </c>
      <c r="G526" s="236" t="e">
        <f>HYPERLINK("\同业照片\"&amp;[1]!表1_66[[#This Row],[公司]]&amp;IF([1]!表1_66[[#This Row],[公司]]="","","，"&amp;[1]!表1_66[[#This Row],[姓名]]&amp;".jpg"),"照片")</f>
        <v>#REF!</v>
      </c>
      <c r="H526" s="232" t="s">
        <v>4181</v>
      </c>
      <c r="I526" s="214" t="s">
        <v>12</v>
      </c>
      <c r="J526" s="214" t="s">
        <v>11</v>
      </c>
      <c r="K526" s="212">
        <v>1</v>
      </c>
      <c r="L526" s="212">
        <v>1</v>
      </c>
      <c r="M526" s="212">
        <v>1</v>
      </c>
      <c r="N526" s="213" t="s">
        <v>1360</v>
      </c>
      <c r="O526" s="214"/>
      <c r="P526" s="213" t="s">
        <v>2254</v>
      </c>
      <c r="Q526" s="215"/>
      <c r="R526" s="215"/>
      <c r="S526"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526" s="220" t="s">
        <v>7531</v>
      </c>
      <c r="U526" s="215">
        <v>15120057167</v>
      </c>
      <c r="V526" s="213" t="s">
        <v>7532</v>
      </c>
      <c r="W526" s="225"/>
      <c r="X526" s="226" t="s">
        <v>10125</v>
      </c>
      <c r="Y526" s="226"/>
      <c r="Z526" s="244"/>
      <c r="AA526" s="214"/>
      <c r="AB526" s="214"/>
      <c r="AC526" s="214"/>
      <c r="AD526" s="220"/>
      <c r="AE526" s="226"/>
      <c r="AF526" s="214" t="s">
        <v>10126</v>
      </c>
      <c r="AG526" s="349">
        <v>1</v>
      </c>
    </row>
    <row r="527" spans="1:33" s="219" customFormat="1" x14ac:dyDescent="0.3">
      <c r="A527" s="212" t="s">
        <v>612</v>
      </c>
      <c r="B527" s="277">
        <v>41596</v>
      </c>
      <c r="C527" s="217" t="e">
        <f>[1]!表1_66[[#This Row],[公司]]&amp;[1]!表1_66[[#This Row],[姓名]]</f>
        <v>#REF!</v>
      </c>
      <c r="D527" s="220" t="s">
        <v>1268</v>
      </c>
      <c r="E527" s="220" t="s">
        <v>789</v>
      </c>
      <c r="F527" s="214" t="s">
        <v>2246</v>
      </c>
      <c r="G527" s="236" t="e">
        <f>HYPERLINK("\同业照片\"&amp;[1]!表1_66[[#This Row],[公司]]&amp;IF([1]!表1_66[[#This Row],[公司]]="","","，"&amp;[1]!表1_66[[#This Row],[姓名]]&amp;".jpg"),"照片")</f>
        <v>#REF!</v>
      </c>
      <c r="H527" s="232" t="s">
        <v>916</v>
      </c>
      <c r="I527" s="214" t="s">
        <v>36</v>
      </c>
      <c r="J527" s="214" t="s">
        <v>45</v>
      </c>
      <c r="K527" s="212">
        <v>1</v>
      </c>
      <c r="L527" s="212">
        <v>1</v>
      </c>
      <c r="M527" s="212">
        <v>1</v>
      </c>
      <c r="N527" s="213" t="s">
        <v>1234</v>
      </c>
      <c r="O527" s="214"/>
      <c r="P527" s="213" t="s">
        <v>1923</v>
      </c>
      <c r="Q527" s="215"/>
      <c r="R527" s="215" t="s">
        <v>392</v>
      </c>
      <c r="S527"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527" s="220" t="s">
        <v>5552</v>
      </c>
      <c r="U527" s="215">
        <v>13917029259</v>
      </c>
      <c r="V527" s="213" t="s">
        <v>7032</v>
      </c>
      <c r="W527" s="225" t="s">
        <v>351</v>
      </c>
      <c r="X527" s="226" t="s">
        <v>7533</v>
      </c>
      <c r="Y527" s="226"/>
      <c r="Z527" s="244" t="s">
        <v>392</v>
      </c>
      <c r="AA527" s="214"/>
      <c r="AB527" s="214"/>
      <c r="AC527" s="214"/>
      <c r="AD527" s="220"/>
      <c r="AE527" s="226" t="s">
        <v>1854</v>
      </c>
      <c r="AF527" s="214" t="s">
        <v>2181</v>
      </c>
      <c r="AG527" s="349">
        <v>1</v>
      </c>
    </row>
    <row r="528" spans="1:33" s="219" customFormat="1" x14ac:dyDescent="0.3">
      <c r="A528" s="212" t="s">
        <v>612</v>
      </c>
      <c r="B528" s="277">
        <v>41596</v>
      </c>
      <c r="C528" s="217" t="e">
        <f>[1]!表1_66[[#This Row],[公司]]&amp;[1]!表1_66[[#This Row],[姓名]]</f>
        <v>#REF!</v>
      </c>
      <c r="D528" s="220" t="s">
        <v>41</v>
      </c>
      <c r="E528" s="220" t="s">
        <v>41</v>
      </c>
      <c r="F528" s="214" t="s">
        <v>2246</v>
      </c>
      <c r="G528" s="236" t="e">
        <f>HYPERLINK("\同业照片\"&amp;[1]!表1_66[[#This Row],[公司]]&amp;IF([1]!表1_66[[#This Row],[公司]]="","","，"&amp;[1]!表1_66[[#This Row],[姓名]]&amp;".jpg"),"照片")</f>
        <v>#REF!</v>
      </c>
      <c r="H528" s="232" t="s">
        <v>916</v>
      </c>
      <c r="I528" s="214" t="s">
        <v>36</v>
      </c>
      <c r="J528" s="214" t="s">
        <v>45</v>
      </c>
      <c r="K528" s="212">
        <v>1</v>
      </c>
      <c r="L528" s="212">
        <v>1</v>
      </c>
      <c r="M528" s="212">
        <v>1</v>
      </c>
      <c r="N528" s="213" t="s">
        <v>1234</v>
      </c>
      <c r="O528" s="214"/>
      <c r="P528" s="213" t="s">
        <v>1361</v>
      </c>
      <c r="Q528" s="215"/>
      <c r="R528" s="215" t="s">
        <v>392</v>
      </c>
      <c r="S52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528" s="220" t="s">
        <v>5551</v>
      </c>
      <c r="U528" s="215">
        <v>13816203433</v>
      </c>
      <c r="V528" s="213" t="s">
        <v>7034</v>
      </c>
      <c r="W528" s="225" t="s">
        <v>351</v>
      </c>
      <c r="X528" s="226" t="s">
        <v>7534</v>
      </c>
      <c r="Y528" s="226"/>
      <c r="Z528" s="244" t="s">
        <v>392</v>
      </c>
      <c r="AA528" s="214"/>
      <c r="AB528" s="214"/>
      <c r="AC528" s="214"/>
      <c r="AD528" s="220"/>
      <c r="AE528" s="226" t="s">
        <v>1850</v>
      </c>
      <c r="AF528" s="214" t="s">
        <v>2181</v>
      </c>
      <c r="AG528" s="349">
        <v>1</v>
      </c>
    </row>
    <row r="529" spans="1:33" s="219" customFormat="1" x14ac:dyDescent="0.3">
      <c r="A529" s="212" t="s">
        <v>857</v>
      </c>
      <c r="B529" s="277">
        <v>41596</v>
      </c>
      <c r="C529" s="217" t="e">
        <f>[1]!表1_66[[#This Row],[公司]]&amp;[1]!表1_66[[#This Row],[姓名]]</f>
        <v>#REF!</v>
      </c>
      <c r="D529" s="220" t="s">
        <v>7535</v>
      </c>
      <c r="E529" s="220" t="s">
        <v>7535</v>
      </c>
      <c r="F529" s="214" t="s">
        <v>2249</v>
      </c>
      <c r="G529" s="236" t="e">
        <f>HYPERLINK("\同业照片\"&amp;[1]!表1_66[[#This Row],[公司]]&amp;IF([1]!表1_66[[#This Row],[公司]]="","","，"&amp;[1]!表1_66[[#This Row],[姓名]]&amp;".jpg"),"照片")</f>
        <v>#REF!</v>
      </c>
      <c r="H529" s="232" t="s">
        <v>106</v>
      </c>
      <c r="I529" s="214" t="s">
        <v>36</v>
      </c>
      <c r="J529" s="214" t="s">
        <v>1</v>
      </c>
      <c r="K529" s="212">
        <v>1</v>
      </c>
      <c r="L529" s="212">
        <v>1</v>
      </c>
      <c r="M529" s="212">
        <v>1</v>
      </c>
      <c r="N529" s="213" t="s">
        <v>958</v>
      </c>
      <c r="O529" s="214"/>
      <c r="P529" s="213" t="s">
        <v>1432</v>
      </c>
      <c r="Q529" s="215"/>
      <c r="R529" s="215" t="s">
        <v>392</v>
      </c>
      <c r="S52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529" s="220"/>
      <c r="U529" s="215"/>
      <c r="V529" s="213" t="s">
        <v>7035</v>
      </c>
      <c r="W529" s="225"/>
      <c r="X529" s="226"/>
      <c r="Y529" s="226"/>
      <c r="Z529" s="244" t="s">
        <v>392</v>
      </c>
      <c r="AA529" s="214"/>
      <c r="AB529" s="214"/>
      <c r="AC529" s="214"/>
      <c r="AD529" s="220"/>
      <c r="AE529" s="226"/>
      <c r="AF529" s="214" t="s">
        <v>2181</v>
      </c>
      <c r="AG529" s="349">
        <v>1</v>
      </c>
    </row>
    <row r="530" spans="1:33" s="219" customFormat="1" x14ac:dyDescent="0.3">
      <c r="A530" s="212" t="s">
        <v>612</v>
      </c>
      <c r="B530" s="277">
        <v>41596</v>
      </c>
      <c r="C530" s="217" t="e">
        <f>[1]!表1_66[[#This Row],[公司]]&amp;[1]!表1_66[[#This Row],[姓名]]</f>
        <v>#REF!</v>
      </c>
      <c r="D530" s="220" t="s">
        <v>7536</v>
      </c>
      <c r="E530" s="220" t="s">
        <v>2372</v>
      </c>
      <c r="F530" s="214" t="s">
        <v>2246</v>
      </c>
      <c r="G530" s="236" t="e">
        <f>HYPERLINK("\同业照片\"&amp;[1]!表1_66[[#This Row],[公司]]&amp;IF([1]!表1_66[[#This Row],[公司]]="","","，"&amp;[1]!表1_66[[#This Row],[姓名]]&amp;".jpg"),"照片")</f>
        <v>#REF!</v>
      </c>
      <c r="H530" s="232" t="s">
        <v>106</v>
      </c>
      <c r="I530" s="214" t="s">
        <v>36</v>
      </c>
      <c r="J530" s="214" t="s">
        <v>1</v>
      </c>
      <c r="K530" s="212">
        <v>1</v>
      </c>
      <c r="L530" s="212">
        <v>1</v>
      </c>
      <c r="M530" s="212">
        <v>1</v>
      </c>
      <c r="N530" s="213" t="s">
        <v>1234</v>
      </c>
      <c r="O530" s="214"/>
      <c r="P530" s="213" t="s">
        <v>2373</v>
      </c>
      <c r="Q530" s="215"/>
      <c r="R530" s="215" t="s">
        <v>392</v>
      </c>
      <c r="S53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530" s="220" t="s">
        <v>5554</v>
      </c>
      <c r="U530" s="215">
        <v>13601653023</v>
      </c>
      <c r="V530" s="213" t="s">
        <v>7036</v>
      </c>
      <c r="W530" s="225"/>
      <c r="X530" s="226"/>
      <c r="Y530" s="226"/>
      <c r="Z530" s="244" t="s">
        <v>392</v>
      </c>
      <c r="AA530" s="214"/>
      <c r="AB530" s="214"/>
      <c r="AC530" s="214"/>
      <c r="AD530" s="220"/>
      <c r="AE530" s="226" t="s">
        <v>2374</v>
      </c>
      <c r="AF530" s="214" t="s">
        <v>2181</v>
      </c>
      <c r="AG530" s="349">
        <v>1</v>
      </c>
    </row>
    <row r="531" spans="1:33" s="219" customFormat="1" x14ac:dyDescent="0.3">
      <c r="A531" s="212" t="s">
        <v>857</v>
      </c>
      <c r="B531" s="277">
        <v>41596</v>
      </c>
      <c r="C531" s="217" t="e">
        <f>[1]!表1_66[[#This Row],[公司]]&amp;[1]!表1_66[[#This Row],[姓名]]</f>
        <v>#REF!</v>
      </c>
      <c r="D531" s="220" t="s">
        <v>1664</v>
      </c>
      <c r="E531" s="220" t="s">
        <v>7537</v>
      </c>
      <c r="F531" s="214" t="s">
        <v>54</v>
      </c>
      <c r="G531" s="236" t="e">
        <f>HYPERLINK("\同业照片\"&amp;[1]!表1_66[[#This Row],[公司]]&amp;IF([1]!表1_66[[#This Row],[公司]]="","","，"&amp;[1]!表1_66[[#This Row],[姓名]]&amp;".jpg"),"照片")</f>
        <v>#REF!</v>
      </c>
      <c r="H531" s="232" t="s">
        <v>106</v>
      </c>
      <c r="I531" s="214" t="s">
        <v>36</v>
      </c>
      <c r="J531" s="214" t="s">
        <v>10127</v>
      </c>
      <c r="K531" s="212">
        <v>1</v>
      </c>
      <c r="L531" s="212">
        <v>1</v>
      </c>
      <c r="M531" s="212">
        <v>1</v>
      </c>
      <c r="N531" s="213" t="s">
        <v>10128</v>
      </c>
      <c r="O531" s="214"/>
      <c r="P531" s="213" t="s">
        <v>1432</v>
      </c>
      <c r="Q531" s="215"/>
      <c r="R531" s="215" t="s">
        <v>392</v>
      </c>
      <c r="S53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531" s="220" t="s">
        <v>5555</v>
      </c>
      <c r="U531" s="215">
        <v>18601330751</v>
      </c>
      <c r="V531" s="213" t="s">
        <v>7037</v>
      </c>
      <c r="W531" s="225" t="s">
        <v>10129</v>
      </c>
      <c r="X531" s="226" t="s">
        <v>7538</v>
      </c>
      <c r="Y531" s="226"/>
      <c r="Z531" s="244" t="s">
        <v>392</v>
      </c>
      <c r="AA531" s="214"/>
      <c r="AB531" s="214"/>
      <c r="AC531" s="214"/>
      <c r="AD531" s="220"/>
      <c r="AE531" s="226"/>
      <c r="AF531" s="214" t="s">
        <v>2181</v>
      </c>
      <c r="AG531" s="349">
        <v>1</v>
      </c>
    </row>
    <row r="532" spans="1:33" s="219" customFormat="1" x14ac:dyDescent="0.3">
      <c r="A532" s="212" t="s">
        <v>612</v>
      </c>
      <c r="B532" s="277">
        <v>41596</v>
      </c>
      <c r="C532" s="217" t="e">
        <f>[1]!表1_66[[#This Row],[公司]]&amp;[1]!表1_66[[#This Row],[姓名]]</f>
        <v>#REF!</v>
      </c>
      <c r="D532" s="220" t="s">
        <v>39</v>
      </c>
      <c r="E532" s="220" t="s">
        <v>737</v>
      </c>
      <c r="F532" s="214" t="s">
        <v>2246</v>
      </c>
      <c r="G532" s="236" t="e">
        <f>HYPERLINK("\同业照片\"&amp;[1]!表1_66[[#This Row],[公司]]&amp;IF([1]!表1_66[[#This Row],[公司]]="","","，"&amp;[1]!表1_66[[#This Row],[姓名]]&amp;".jpg"),"照片")</f>
        <v>#REF!</v>
      </c>
      <c r="H532" s="232" t="s">
        <v>10130</v>
      </c>
      <c r="I532" s="214" t="s">
        <v>36</v>
      </c>
      <c r="J532" s="214" t="s">
        <v>10131</v>
      </c>
      <c r="K532" s="212">
        <v>1</v>
      </c>
      <c r="L532" s="212">
        <v>1</v>
      </c>
      <c r="M532" s="212">
        <v>1</v>
      </c>
      <c r="N532" s="213" t="s">
        <v>1234</v>
      </c>
      <c r="O532" s="214"/>
      <c r="P532" s="213" t="s">
        <v>2525</v>
      </c>
      <c r="Q532" s="215"/>
      <c r="R532" s="215" t="s">
        <v>392</v>
      </c>
      <c r="S53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532" s="220" t="s">
        <v>5553</v>
      </c>
      <c r="U532" s="215">
        <v>13817180455</v>
      </c>
      <c r="V532" s="213" t="s">
        <v>7038</v>
      </c>
      <c r="W532" s="225" t="s">
        <v>9396</v>
      </c>
      <c r="X532" s="226" t="s">
        <v>10132</v>
      </c>
      <c r="Y532" s="226" t="s">
        <v>7539</v>
      </c>
      <c r="Z532" s="244">
        <v>5.1112219770518298E+17</v>
      </c>
      <c r="AA532" s="214"/>
      <c r="AB532" s="214"/>
      <c r="AC532" s="214"/>
      <c r="AD532" s="220" t="s">
        <v>392</v>
      </c>
      <c r="AE532" s="226"/>
      <c r="AF532" s="214" t="s">
        <v>2181</v>
      </c>
      <c r="AG532" s="349">
        <v>1</v>
      </c>
    </row>
    <row r="533" spans="1:33" s="219" customFormat="1" x14ac:dyDescent="0.3">
      <c r="A533" s="212" t="s">
        <v>857</v>
      </c>
      <c r="B533" s="277">
        <v>41596</v>
      </c>
      <c r="C533" s="217" t="e">
        <f>[1]!表1_66[[#This Row],[公司]]&amp;[1]!表1_66[[#This Row],[姓名]]</f>
        <v>#REF!</v>
      </c>
      <c r="D533" s="220" t="s">
        <v>7540</v>
      </c>
      <c r="E533" s="220" t="s">
        <v>7540</v>
      </c>
      <c r="F533" s="214" t="s">
        <v>2249</v>
      </c>
      <c r="G533" s="236" t="e">
        <f>HYPERLINK("\同业照片\"&amp;[1]!表1_66[[#This Row],[公司]]&amp;IF([1]!表1_66[[#This Row],[公司]]="","","，"&amp;[1]!表1_66[[#This Row],[姓名]]&amp;".jpg"),"照片")</f>
        <v>#REF!</v>
      </c>
      <c r="H533" s="232" t="s">
        <v>7541</v>
      </c>
      <c r="I533" s="214" t="s">
        <v>10133</v>
      </c>
      <c r="J533" s="214" t="s">
        <v>1</v>
      </c>
      <c r="K533" s="212"/>
      <c r="L533" s="212">
        <v>1</v>
      </c>
      <c r="M533" s="212">
        <v>1</v>
      </c>
      <c r="N533" s="213"/>
      <c r="O533" s="214"/>
      <c r="P533" s="213"/>
      <c r="Q533" s="215"/>
      <c r="R533" s="215"/>
      <c r="S533"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533" s="220"/>
      <c r="U533" s="215"/>
      <c r="V533" s="213" t="s">
        <v>10134</v>
      </c>
      <c r="W533" s="225"/>
      <c r="X533" s="226"/>
      <c r="Y533" s="226"/>
      <c r="Z533" s="244" t="s">
        <v>7542</v>
      </c>
      <c r="AA533" s="214"/>
      <c r="AB533" s="214"/>
      <c r="AC533" s="214"/>
      <c r="AD533" s="220"/>
      <c r="AE533" s="226"/>
      <c r="AF533" s="214"/>
      <c r="AG533" s="349">
        <v>1</v>
      </c>
    </row>
    <row r="534" spans="1:33" s="219" customFormat="1" x14ac:dyDescent="0.3">
      <c r="A534" s="212" t="s">
        <v>10135</v>
      </c>
      <c r="B534" s="277">
        <v>41606</v>
      </c>
      <c r="C534" s="217" t="e">
        <f>[1]!表1_66[[#This Row],[公司]]&amp;[1]!表1_66[[#This Row],[姓名]]</f>
        <v>#REF!</v>
      </c>
      <c r="D534" s="220" t="s">
        <v>7543</v>
      </c>
      <c r="E534" s="220" t="s">
        <v>7544</v>
      </c>
      <c r="F534" s="214" t="s">
        <v>2249</v>
      </c>
      <c r="G534" s="236" t="e">
        <f>HYPERLINK("\同业照片\"&amp;[1]!表1_66[[#This Row],[公司]]&amp;IF([1]!表1_66[[#This Row],[公司]]="","","，"&amp;[1]!表1_66[[#This Row],[姓名]]&amp;".jpg"),"照片")</f>
        <v>#REF!</v>
      </c>
      <c r="H534" s="232" t="s">
        <v>1673</v>
      </c>
      <c r="I534" s="214" t="s">
        <v>36</v>
      </c>
      <c r="J534" s="214" t="s">
        <v>45</v>
      </c>
      <c r="K534" s="212">
        <v>1</v>
      </c>
      <c r="L534" s="212">
        <v>1</v>
      </c>
      <c r="M534" s="212">
        <v>1</v>
      </c>
      <c r="N534" s="213" t="s">
        <v>10136</v>
      </c>
      <c r="O534" s="214"/>
      <c r="P534" s="213" t="s">
        <v>10137</v>
      </c>
      <c r="Q534" s="215"/>
      <c r="R534" s="215" t="s">
        <v>392</v>
      </c>
      <c r="S53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534" s="220" t="s">
        <v>10138</v>
      </c>
      <c r="U534" s="215">
        <v>18616333539</v>
      </c>
      <c r="V534" s="213" t="s">
        <v>7546</v>
      </c>
      <c r="W534" s="225"/>
      <c r="X534" s="226"/>
      <c r="Y534" s="226"/>
      <c r="Z534" s="244" t="s">
        <v>392</v>
      </c>
      <c r="AA534" s="214"/>
      <c r="AB534" s="214"/>
      <c r="AC534" s="214"/>
      <c r="AD534" s="220"/>
      <c r="AE534" s="226"/>
      <c r="AF534" s="214" t="s">
        <v>2184</v>
      </c>
      <c r="AG534" s="349">
        <v>1</v>
      </c>
    </row>
    <row r="535" spans="1:33" s="219" customFormat="1" x14ac:dyDescent="0.3">
      <c r="A535" s="212" t="s">
        <v>612</v>
      </c>
      <c r="B535" s="277">
        <v>41609</v>
      </c>
      <c r="C535" s="217" t="e">
        <f>[1]!表1_66[[#This Row],[公司]]&amp;[1]!表1_66[[#This Row],[姓名]]</f>
        <v>#REF!</v>
      </c>
      <c r="D535" s="220" t="s">
        <v>2123</v>
      </c>
      <c r="E535" s="220" t="s">
        <v>2124</v>
      </c>
      <c r="F535" s="214"/>
      <c r="G535" s="236" t="e">
        <f>HYPERLINK("\同业照片\"&amp;[1]!表1_66[[#This Row],[公司]]&amp;IF([1]!表1_66[[#This Row],[公司]]="","","，"&amp;[1]!表1_66[[#This Row],[姓名]]&amp;".jpg"),"照片")</f>
        <v>#REF!</v>
      </c>
      <c r="H535" s="232" t="s">
        <v>75</v>
      </c>
      <c r="I535" s="214" t="s">
        <v>36</v>
      </c>
      <c r="J535" s="214" t="s">
        <v>3004</v>
      </c>
      <c r="K535" s="212">
        <v>1</v>
      </c>
      <c r="L535" s="212"/>
      <c r="M535" s="212">
        <v>1</v>
      </c>
      <c r="N535" s="213" t="s">
        <v>1436</v>
      </c>
      <c r="O535" s="214"/>
      <c r="P535" s="213" t="s">
        <v>1432</v>
      </c>
      <c r="Q535" s="215"/>
      <c r="R535" s="215" t="s">
        <v>392</v>
      </c>
      <c r="S535"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535" s="220" t="s">
        <v>2125</v>
      </c>
      <c r="U535" s="215" t="s">
        <v>392</v>
      </c>
      <c r="V535" s="213" t="s">
        <v>2126</v>
      </c>
      <c r="W535" s="225" t="s">
        <v>351</v>
      </c>
      <c r="X535" s="226"/>
      <c r="Y535" s="226"/>
      <c r="Z535" s="244" t="s">
        <v>392</v>
      </c>
      <c r="AA535" s="214"/>
      <c r="AB535" s="214"/>
      <c r="AC535" s="214" t="s">
        <v>392</v>
      </c>
      <c r="AD535" s="220" t="s">
        <v>392</v>
      </c>
      <c r="AE535" s="226"/>
      <c r="AF535" s="214" t="s">
        <v>2221</v>
      </c>
      <c r="AG535" s="349">
        <v>1</v>
      </c>
    </row>
    <row r="536" spans="1:33" s="219" customFormat="1" x14ac:dyDescent="0.3">
      <c r="A536" s="325" t="s">
        <v>8338</v>
      </c>
      <c r="B536" s="277">
        <v>41613</v>
      </c>
      <c r="C536" s="217" t="e">
        <f>[1]!表1_66[[#This Row],[公司]]&amp;[1]!表1_66[[#This Row],[姓名]]</f>
        <v>#REF!</v>
      </c>
      <c r="D536" s="252" t="s">
        <v>8883</v>
      </c>
      <c r="E536" s="252"/>
      <c r="F536" s="326"/>
      <c r="G536" s="331"/>
      <c r="H536" s="332" t="s">
        <v>8884</v>
      </c>
      <c r="I536" s="326" t="s">
        <v>9</v>
      </c>
      <c r="J536" s="325" t="s">
        <v>11</v>
      </c>
      <c r="K536" s="325">
        <v>1</v>
      </c>
      <c r="L536" s="325">
        <v>1</v>
      </c>
      <c r="M536" s="325">
        <v>1</v>
      </c>
      <c r="N536" s="253"/>
      <c r="O536" s="253"/>
      <c r="P536" s="253"/>
      <c r="Q536" s="327"/>
      <c r="R536" s="327" t="s">
        <v>392</v>
      </c>
      <c r="S536"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536" s="252" t="s">
        <v>10139</v>
      </c>
      <c r="U536" s="327" t="s">
        <v>8886</v>
      </c>
      <c r="V536" s="328" t="s">
        <v>8887</v>
      </c>
      <c r="W536" s="295" t="s">
        <v>351</v>
      </c>
      <c r="X536" s="329"/>
      <c r="Y536" s="329"/>
      <c r="Z536" s="249" t="s">
        <v>392</v>
      </c>
      <c r="AA536" s="330"/>
      <c r="AB536" s="326"/>
      <c r="AC536" s="326"/>
      <c r="AD536" s="252"/>
      <c r="AE536" s="329"/>
      <c r="AF536" s="326" t="s">
        <v>10140</v>
      </c>
      <c r="AG536" s="349">
        <v>1</v>
      </c>
    </row>
    <row r="537" spans="1:33" s="219" customFormat="1" x14ac:dyDescent="0.3">
      <c r="A537" s="212" t="s">
        <v>857</v>
      </c>
      <c r="B537" s="277">
        <v>41613</v>
      </c>
      <c r="C537" s="217" t="e">
        <f>[1]!表1_66[[#This Row],[公司]]&amp;[1]!表1_66[[#This Row],[姓名]]</f>
        <v>#REF!</v>
      </c>
      <c r="D537" s="220" t="s">
        <v>7547</v>
      </c>
      <c r="E537" s="220" t="s">
        <v>7547</v>
      </c>
      <c r="F537" s="214" t="s">
        <v>2249</v>
      </c>
      <c r="G537" s="236" t="e">
        <f>HYPERLINK("\同业照片\"&amp;[1]!表1_66[[#This Row],[公司]]&amp;IF([1]!表1_66[[#This Row],[公司]]="","","，"&amp;[1]!表1_66[[#This Row],[姓名]]&amp;".jpg"),"照片")</f>
        <v>#REF!</v>
      </c>
      <c r="H537" s="232" t="s">
        <v>71</v>
      </c>
      <c r="I537" s="214" t="s">
        <v>36</v>
      </c>
      <c r="J537" s="214" t="s">
        <v>56</v>
      </c>
      <c r="K537" s="212">
        <v>1</v>
      </c>
      <c r="L537" s="212">
        <v>1</v>
      </c>
      <c r="M537" s="212">
        <v>1</v>
      </c>
      <c r="N537" s="213" t="s">
        <v>280</v>
      </c>
      <c r="O537" s="214"/>
      <c r="P537" s="213" t="s">
        <v>2254</v>
      </c>
      <c r="Q537" s="215" t="s">
        <v>944</v>
      </c>
      <c r="R537" s="215"/>
      <c r="S537"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537" s="220" t="s">
        <v>7548</v>
      </c>
      <c r="U537" s="215"/>
      <c r="V537" s="213" t="s">
        <v>10141</v>
      </c>
      <c r="W537" s="225"/>
      <c r="X537" s="226"/>
      <c r="Y537" s="226"/>
      <c r="Z537" s="244"/>
      <c r="AA537" s="214"/>
      <c r="AB537" s="214"/>
      <c r="AC537" s="214"/>
      <c r="AD537" s="220"/>
      <c r="AE537" s="226"/>
      <c r="AF537" s="214" t="s">
        <v>2727</v>
      </c>
      <c r="AG537" s="349">
        <v>1</v>
      </c>
    </row>
    <row r="538" spans="1:33" s="219" customFormat="1" x14ac:dyDescent="0.3">
      <c r="A538" s="212" t="s">
        <v>612</v>
      </c>
      <c r="B538" s="277">
        <v>41613</v>
      </c>
      <c r="C538" s="217" t="e">
        <f>[1]!表1_66[[#This Row],[公司]]&amp;[1]!表1_66[[#This Row],[姓名]]</f>
        <v>#REF!</v>
      </c>
      <c r="D538" s="220" t="s">
        <v>929</v>
      </c>
      <c r="E538" s="220" t="s">
        <v>768</v>
      </c>
      <c r="F538" s="214" t="s">
        <v>54</v>
      </c>
      <c r="G538" s="236" t="e">
        <f>HYPERLINK("\同业照片\"&amp;[1]!表1_66[[#This Row],[公司]]&amp;IF([1]!表1_66[[#This Row],[公司]]="","","，"&amp;[1]!表1_66[[#This Row],[姓名]]&amp;".jpg"),"照片")</f>
        <v>#REF!</v>
      </c>
      <c r="H538" s="232" t="s">
        <v>346</v>
      </c>
      <c r="I538" s="214" t="s">
        <v>711</v>
      </c>
      <c r="J538" s="214" t="s">
        <v>56</v>
      </c>
      <c r="K538" s="212">
        <v>1</v>
      </c>
      <c r="L538" s="212">
        <v>1</v>
      </c>
      <c r="M538" s="212">
        <v>1</v>
      </c>
      <c r="N538" s="213" t="s">
        <v>958</v>
      </c>
      <c r="O538" s="214"/>
      <c r="P538" s="213" t="s">
        <v>2254</v>
      </c>
      <c r="Q538" s="215"/>
      <c r="R538" s="215" t="s">
        <v>392</v>
      </c>
      <c r="S53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538" s="220" t="s">
        <v>7549</v>
      </c>
      <c r="U538" s="215">
        <v>13581859138</v>
      </c>
      <c r="V538" s="213" t="s">
        <v>7550</v>
      </c>
      <c r="W538" s="225" t="s">
        <v>9825</v>
      </c>
      <c r="X538" s="226"/>
      <c r="Y538" s="226"/>
      <c r="Z538" s="244" t="s">
        <v>392</v>
      </c>
      <c r="AA538" s="214"/>
      <c r="AB538" s="214"/>
      <c r="AC538" s="214"/>
      <c r="AD538" s="220"/>
      <c r="AE538" s="226"/>
      <c r="AF538" s="214" t="s">
        <v>10028</v>
      </c>
      <c r="AG538" s="349">
        <v>1</v>
      </c>
    </row>
    <row r="539" spans="1:33" s="219" customFormat="1" x14ac:dyDescent="0.3">
      <c r="A539" s="325" t="s">
        <v>8338</v>
      </c>
      <c r="B539" s="277">
        <v>41613</v>
      </c>
      <c r="C539" s="217" t="e">
        <f>[1]!表1_66[[#This Row],[公司]]&amp;[1]!表1_66[[#This Row],[姓名]]</f>
        <v>#REF!</v>
      </c>
      <c r="D539" s="252" t="s">
        <v>929</v>
      </c>
      <c r="E539" s="252" t="s">
        <v>7934</v>
      </c>
      <c r="F539" s="326" t="s">
        <v>54</v>
      </c>
      <c r="G539" s="331" t="e">
        <f>HYPERLINK("\同业照片\"&amp;[3]!表1_66[[#This Row],[公司]]&amp;IF([3]!表1_66[[#This Row],[公司]]="","","，"&amp;[3]!表1_66[[#This Row],[姓名]]&amp;".jpg"),"照片")</f>
        <v>#REF!</v>
      </c>
      <c r="H539" s="332" t="s">
        <v>8875</v>
      </c>
      <c r="I539" s="326" t="s">
        <v>2</v>
      </c>
      <c r="J539" s="325" t="s">
        <v>53</v>
      </c>
      <c r="K539" s="325">
        <v>1</v>
      </c>
      <c r="L539" s="325">
        <v>1</v>
      </c>
      <c r="M539" s="325">
        <v>1</v>
      </c>
      <c r="N539" s="253" t="s">
        <v>958</v>
      </c>
      <c r="O539" s="253"/>
      <c r="P539" s="253" t="s">
        <v>1361</v>
      </c>
      <c r="Q539" s="327"/>
      <c r="R539" s="327" t="s">
        <v>392</v>
      </c>
      <c r="S53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539" s="252" t="s">
        <v>8880</v>
      </c>
      <c r="U539" s="327">
        <v>18510798286</v>
      </c>
      <c r="V539" s="328" t="s">
        <v>8881</v>
      </c>
      <c r="W539" s="295" t="s">
        <v>351</v>
      </c>
      <c r="X539" s="329" t="s">
        <v>8882</v>
      </c>
      <c r="Y539" s="329"/>
      <c r="Z539" s="249" t="s">
        <v>392</v>
      </c>
      <c r="AA539" s="330"/>
      <c r="AB539" s="326"/>
      <c r="AC539" s="326"/>
      <c r="AD539" s="252"/>
      <c r="AE539" s="329"/>
      <c r="AF539" s="326" t="s">
        <v>8879</v>
      </c>
      <c r="AG539" s="349">
        <v>1</v>
      </c>
    </row>
    <row r="540" spans="1:33" s="219" customFormat="1" x14ac:dyDescent="0.3">
      <c r="A540" s="212" t="s">
        <v>857</v>
      </c>
      <c r="B540" s="277">
        <v>41618</v>
      </c>
      <c r="C540" s="217" t="e">
        <f>[1]!表1_66[[#This Row],[公司]]&amp;[1]!表1_66[[#This Row],[姓名]]</f>
        <v>#REF!</v>
      </c>
      <c r="D540" s="220" t="s">
        <v>7551</v>
      </c>
      <c r="E540" s="220" t="s">
        <v>7552</v>
      </c>
      <c r="F540" s="214" t="s">
        <v>2249</v>
      </c>
      <c r="G540" s="236" t="e">
        <f>HYPERLINK("\同业照片\"&amp;[1]!表1_66[[#This Row],[公司]]&amp;IF([1]!表1_66[[#This Row],[公司]]="","","，"&amp;[1]!表1_66[[#This Row],[姓名]]&amp;".jpg"),"照片")</f>
        <v>#REF!</v>
      </c>
      <c r="H540" s="232" t="s">
        <v>343</v>
      </c>
      <c r="I540" s="214" t="s">
        <v>711</v>
      </c>
      <c r="J540" s="214" t="s">
        <v>56</v>
      </c>
      <c r="K540" s="212">
        <v>1</v>
      </c>
      <c r="L540" s="212">
        <v>1</v>
      </c>
      <c r="M540" s="212">
        <v>1</v>
      </c>
      <c r="N540" s="213" t="s">
        <v>384</v>
      </c>
      <c r="O540" s="214"/>
      <c r="P540" s="213" t="s">
        <v>297</v>
      </c>
      <c r="Q540" s="215" t="s">
        <v>7553</v>
      </c>
      <c r="R540" s="215"/>
      <c r="S54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540" s="220" t="s">
        <v>7554</v>
      </c>
      <c r="U540" s="215">
        <v>13522503053</v>
      </c>
      <c r="V540" s="213" t="s">
        <v>7555</v>
      </c>
      <c r="W540" s="225" t="s">
        <v>9396</v>
      </c>
      <c r="X540" s="226"/>
      <c r="Y540" s="226"/>
      <c r="Z540" s="244"/>
      <c r="AA540" s="214"/>
      <c r="AB540" s="214"/>
      <c r="AC540" s="214"/>
      <c r="AD540" s="220"/>
      <c r="AE540" s="226" t="s">
        <v>3501</v>
      </c>
      <c r="AF540" s="214" t="s">
        <v>3223</v>
      </c>
      <c r="AG540" s="349">
        <v>1</v>
      </c>
    </row>
    <row r="541" spans="1:33" s="219" customFormat="1" x14ac:dyDescent="0.3">
      <c r="A541" s="212" t="s">
        <v>612</v>
      </c>
      <c r="B541" s="277">
        <v>41624</v>
      </c>
      <c r="C541" s="217" t="e">
        <f>[1]!表1_66[[#This Row],[公司]]&amp;[1]!表1_66[[#This Row],[姓名]]</f>
        <v>#REF!</v>
      </c>
      <c r="D541" s="220" t="s">
        <v>1851</v>
      </c>
      <c r="E541" s="220" t="s">
        <v>1852</v>
      </c>
      <c r="F541" s="214" t="s">
        <v>283</v>
      </c>
      <c r="G541" s="236" t="e">
        <f>HYPERLINK("\同业照片\"&amp;[1]!表1_66[[#This Row],[公司]]&amp;IF([1]!表1_66[[#This Row],[公司]]="","","，"&amp;[1]!表1_66[[#This Row],[姓名]]&amp;".jpg"),"照片")</f>
        <v>#REF!</v>
      </c>
      <c r="H541" s="232" t="s">
        <v>916</v>
      </c>
      <c r="I541" s="214" t="s">
        <v>36</v>
      </c>
      <c r="J541" s="214" t="s">
        <v>45</v>
      </c>
      <c r="K541" s="212">
        <v>1</v>
      </c>
      <c r="L541" s="212"/>
      <c r="M541" s="212">
        <v>1</v>
      </c>
      <c r="N541" s="213" t="s">
        <v>1436</v>
      </c>
      <c r="O541" s="214"/>
      <c r="P541" s="213"/>
      <c r="Q541" s="215" t="s">
        <v>1432</v>
      </c>
      <c r="R541" s="215" t="s">
        <v>392</v>
      </c>
      <c r="S54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541" s="220" t="s">
        <v>5556</v>
      </c>
      <c r="U541" s="215">
        <v>18601709012</v>
      </c>
      <c r="V541" s="213" t="s">
        <v>7041</v>
      </c>
      <c r="W541" s="225" t="s">
        <v>351</v>
      </c>
      <c r="X541" s="226"/>
      <c r="Y541" s="226"/>
      <c r="Z541" s="244" t="s">
        <v>392</v>
      </c>
      <c r="AA541" s="214"/>
      <c r="AB541" s="214"/>
      <c r="AC541" s="214"/>
      <c r="AD541" s="220"/>
      <c r="AE541" s="226" t="s">
        <v>1853</v>
      </c>
      <c r="AF541" s="214" t="s">
        <v>2181</v>
      </c>
      <c r="AG541" s="349">
        <v>1</v>
      </c>
    </row>
    <row r="542" spans="1:33" s="219" customFormat="1" x14ac:dyDescent="0.3">
      <c r="A542" s="212" t="s">
        <v>612</v>
      </c>
      <c r="B542" s="277">
        <v>41641</v>
      </c>
      <c r="C542" s="217" t="e">
        <f>[1]!表1_66[[#This Row],[公司]]&amp;[1]!表1_66[[#This Row],[姓名]]</f>
        <v>#REF!</v>
      </c>
      <c r="D542" s="220" t="s">
        <v>1467</v>
      </c>
      <c r="E542" s="220" t="s">
        <v>7556</v>
      </c>
      <c r="F542" s="214" t="s">
        <v>2249</v>
      </c>
      <c r="G542" s="236" t="e">
        <f>HYPERLINK("\同业照片\"&amp;[1]!表1_66[[#This Row],[公司]]&amp;IF([1]!表1_66[[#This Row],[公司]]="","","，"&amp;[1]!表1_66[[#This Row],[姓名]]&amp;".jpg"),"照片")</f>
        <v>#REF!</v>
      </c>
      <c r="H542" s="232" t="s">
        <v>343</v>
      </c>
      <c r="I542" s="214" t="s">
        <v>711</v>
      </c>
      <c r="J542" s="214" t="s">
        <v>56</v>
      </c>
      <c r="K542" s="212">
        <v>1</v>
      </c>
      <c r="L542" s="212">
        <v>1</v>
      </c>
      <c r="M542" s="212">
        <v>1</v>
      </c>
      <c r="N542" s="213" t="s">
        <v>1358</v>
      </c>
      <c r="O542" s="214"/>
      <c r="P542" s="213" t="s">
        <v>2254</v>
      </c>
      <c r="Q542" s="215" t="s">
        <v>2906</v>
      </c>
      <c r="R542" s="215" t="s">
        <v>392</v>
      </c>
      <c r="S54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542" s="220" t="s">
        <v>1468</v>
      </c>
      <c r="U542" s="215">
        <v>18611719632</v>
      </c>
      <c r="V542" s="213" t="s">
        <v>7557</v>
      </c>
      <c r="W542" s="225" t="s">
        <v>9396</v>
      </c>
      <c r="X542" s="226"/>
      <c r="Y542" s="226"/>
      <c r="Z542" s="244" t="s">
        <v>392</v>
      </c>
      <c r="AA542" s="214"/>
      <c r="AB542" s="214"/>
      <c r="AC542" s="214" t="s">
        <v>392</v>
      </c>
      <c r="AD542" s="220"/>
      <c r="AE542" s="226"/>
      <c r="AF542" s="214" t="s">
        <v>5568</v>
      </c>
      <c r="AG542" s="349">
        <v>1</v>
      </c>
    </row>
    <row r="543" spans="1:33" s="219" customFormat="1" x14ac:dyDescent="0.3">
      <c r="A543" s="212" t="s">
        <v>612</v>
      </c>
      <c r="B543" s="277">
        <v>41641</v>
      </c>
      <c r="C543" s="217" t="e">
        <f>[1]!表1_66[[#This Row],[公司]]&amp;[1]!表1_66[[#This Row],[姓名]]</f>
        <v>#REF!</v>
      </c>
      <c r="D543" s="220" t="s">
        <v>10142</v>
      </c>
      <c r="E543" s="220" t="s">
        <v>7558</v>
      </c>
      <c r="F543" s="214" t="s">
        <v>2276</v>
      </c>
      <c r="G543" s="236" t="e">
        <f>HYPERLINK("\同业照片\"&amp;[1]!表1_66[[#This Row],[公司]]&amp;IF([1]!表1_66[[#This Row],[公司]]="","","，"&amp;[1]!表1_66[[#This Row],[姓名]]&amp;".jpg"),"照片")</f>
        <v>#REF!</v>
      </c>
      <c r="H543" s="232" t="s">
        <v>343</v>
      </c>
      <c r="I543" s="214" t="s">
        <v>711</v>
      </c>
      <c r="J543" s="214" t="s">
        <v>56</v>
      </c>
      <c r="K543" s="212">
        <v>1</v>
      </c>
      <c r="L543" s="212">
        <v>1</v>
      </c>
      <c r="M543" s="212">
        <v>1</v>
      </c>
      <c r="N543" s="213" t="s">
        <v>1358</v>
      </c>
      <c r="O543" s="214"/>
      <c r="P543" s="213" t="s">
        <v>2254</v>
      </c>
      <c r="Q543" s="215"/>
      <c r="R543" s="215" t="s">
        <v>392</v>
      </c>
      <c r="S543"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543" s="220" t="s">
        <v>7559</v>
      </c>
      <c r="U543" s="215"/>
      <c r="V543" s="213" t="s">
        <v>7560</v>
      </c>
      <c r="W543" s="225"/>
      <c r="X543" s="226"/>
      <c r="Y543" s="226"/>
      <c r="Z543" s="244"/>
      <c r="AA543" s="214"/>
      <c r="AB543" s="214"/>
      <c r="AC543" s="214"/>
      <c r="AD543" s="220"/>
      <c r="AE543" s="226"/>
      <c r="AF543" s="214" t="s">
        <v>5568</v>
      </c>
      <c r="AG543" s="349">
        <v>1</v>
      </c>
    </row>
    <row r="544" spans="1:33" s="219" customFormat="1" x14ac:dyDescent="0.3">
      <c r="A544" s="212" t="s">
        <v>612</v>
      </c>
      <c r="B544" s="277">
        <v>41641</v>
      </c>
      <c r="C544" s="217" t="e">
        <f>[1]!表1_66[[#This Row],[公司]]&amp;[1]!表1_66[[#This Row],[姓名]]</f>
        <v>#REF!</v>
      </c>
      <c r="D544" s="220" t="s">
        <v>2483</v>
      </c>
      <c r="E544" s="220" t="s">
        <v>727</v>
      </c>
      <c r="F544" s="214" t="s">
        <v>2249</v>
      </c>
      <c r="G544" s="236" t="e">
        <f>HYPERLINK("\同业照片\"&amp;[1]!表1_66[[#This Row],[公司]]&amp;IF([1]!表1_66[[#This Row],[公司]]="","","，"&amp;[1]!表1_66[[#This Row],[姓名]]&amp;".jpg"),"照片")</f>
        <v>#REF!</v>
      </c>
      <c r="H544" s="232" t="s">
        <v>343</v>
      </c>
      <c r="I544" s="214" t="s">
        <v>711</v>
      </c>
      <c r="J544" s="214" t="s">
        <v>56</v>
      </c>
      <c r="K544" s="212">
        <v>1</v>
      </c>
      <c r="L544" s="212">
        <v>1</v>
      </c>
      <c r="M544" s="212">
        <v>1</v>
      </c>
      <c r="N544" s="213" t="s">
        <v>958</v>
      </c>
      <c r="O544" s="214"/>
      <c r="P544" s="213" t="s">
        <v>297</v>
      </c>
      <c r="Q544" s="215"/>
      <c r="R544" s="215" t="s">
        <v>392</v>
      </c>
      <c r="S54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544" s="220" t="s">
        <v>1475</v>
      </c>
      <c r="U544" s="215">
        <v>13520749551</v>
      </c>
      <c r="V544" s="213" t="s">
        <v>1476</v>
      </c>
      <c r="W544" s="225" t="s">
        <v>9396</v>
      </c>
      <c r="X544" s="226"/>
      <c r="Y544" s="226" t="s">
        <v>1477</v>
      </c>
      <c r="Z544" s="244" t="s">
        <v>392</v>
      </c>
      <c r="AA544" s="214"/>
      <c r="AB544" s="214"/>
      <c r="AC544" s="214" t="s">
        <v>392</v>
      </c>
      <c r="AD544" s="220"/>
      <c r="AE544" s="226"/>
      <c r="AF544" s="214" t="s">
        <v>3223</v>
      </c>
      <c r="AG544" s="349">
        <v>1</v>
      </c>
    </row>
    <row r="545" spans="1:33" s="219" customFormat="1" x14ac:dyDescent="0.3">
      <c r="A545" s="212" t="s">
        <v>612</v>
      </c>
      <c r="B545" s="277">
        <v>41641</v>
      </c>
      <c r="C545" s="217" t="e">
        <f>[1]!表1_66[[#This Row],[公司]]&amp;[1]!表1_66[[#This Row],[姓名]]</f>
        <v>#REF!</v>
      </c>
      <c r="D545" s="220" t="s">
        <v>7561</v>
      </c>
      <c r="E545" s="220" t="s">
        <v>5567</v>
      </c>
      <c r="F545" s="214" t="s">
        <v>2249</v>
      </c>
      <c r="G545" s="236" t="e">
        <f>HYPERLINK("\同业照片\"&amp;[1]!表1_66[[#This Row],[公司]]&amp;IF([1]!表1_66[[#This Row],[公司]]="","","，"&amp;[1]!表1_66[[#This Row],[姓名]]&amp;".jpg"),"照片")</f>
        <v>#REF!</v>
      </c>
      <c r="H545" s="232" t="s">
        <v>343</v>
      </c>
      <c r="I545" s="214" t="s">
        <v>711</v>
      </c>
      <c r="J545" s="214" t="s">
        <v>56</v>
      </c>
      <c r="K545" s="212">
        <v>1</v>
      </c>
      <c r="L545" s="212">
        <v>1</v>
      </c>
      <c r="M545" s="212">
        <v>1</v>
      </c>
      <c r="N545" s="213" t="s">
        <v>958</v>
      </c>
      <c r="O545" s="214"/>
      <c r="P545" s="213" t="s">
        <v>2254</v>
      </c>
      <c r="Q545" s="215"/>
      <c r="R545" s="215" t="s">
        <v>392</v>
      </c>
      <c r="S545"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545" s="220" t="s">
        <v>7562</v>
      </c>
      <c r="U545" s="215">
        <v>18810798996</v>
      </c>
      <c r="V545" s="213" t="s">
        <v>7563</v>
      </c>
      <c r="W545" s="225"/>
      <c r="X545" s="226"/>
      <c r="Y545" s="226"/>
      <c r="Z545" s="244"/>
      <c r="AA545" s="214"/>
      <c r="AB545" s="214"/>
      <c r="AC545" s="214"/>
      <c r="AD545" s="220"/>
      <c r="AE545" s="226"/>
      <c r="AF545" s="214" t="s">
        <v>5568</v>
      </c>
      <c r="AG545" s="349">
        <v>1</v>
      </c>
    </row>
    <row r="546" spans="1:33" s="219" customFormat="1" x14ac:dyDescent="0.3">
      <c r="A546" s="212" t="s">
        <v>612</v>
      </c>
      <c r="B546" s="277">
        <v>41645</v>
      </c>
      <c r="C546" s="217" t="e">
        <f>[1]!表1_66[[#This Row],[公司]]&amp;[1]!表1_66[[#This Row],[姓名]]</f>
        <v>#REF!</v>
      </c>
      <c r="D546" s="220" t="s">
        <v>1724</v>
      </c>
      <c r="E546" s="220" t="s">
        <v>717</v>
      </c>
      <c r="F546" s="214" t="s">
        <v>2249</v>
      </c>
      <c r="G546" s="236" t="e">
        <f>HYPERLINK("\同业照片\"&amp;[1]!表1_66[[#This Row],[公司]]&amp;IF([1]!表1_66[[#This Row],[公司]]="","","，"&amp;[1]!表1_66[[#This Row],[姓名]]&amp;".jpg"),"照片")</f>
        <v>#REF!</v>
      </c>
      <c r="H546" s="232" t="s">
        <v>724</v>
      </c>
      <c r="I546" s="214" t="s">
        <v>36</v>
      </c>
      <c r="J546" s="214" t="s">
        <v>56</v>
      </c>
      <c r="K546" s="212">
        <v>1</v>
      </c>
      <c r="L546" s="212"/>
      <c r="M546" s="212">
        <v>1</v>
      </c>
      <c r="N546" s="213" t="s">
        <v>1427</v>
      </c>
      <c r="O546" s="214"/>
      <c r="P546" s="213" t="s">
        <v>7564</v>
      </c>
      <c r="Q546" s="215"/>
      <c r="R546" s="215">
        <v>44.115898741099997</v>
      </c>
      <c r="S546"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546" s="220" t="s">
        <v>1725</v>
      </c>
      <c r="U546" s="215">
        <v>18610028700</v>
      </c>
      <c r="V546" s="213" t="s">
        <v>1726</v>
      </c>
      <c r="W546" s="225" t="s">
        <v>9487</v>
      </c>
      <c r="X546" s="226"/>
      <c r="Y546" s="226"/>
      <c r="Z546" s="244" t="s">
        <v>3032</v>
      </c>
      <c r="AA546" s="214"/>
      <c r="AB546" s="214"/>
      <c r="AC546" s="214" t="s">
        <v>392</v>
      </c>
      <c r="AD546" s="220"/>
      <c r="AE546" s="226" t="s">
        <v>7565</v>
      </c>
      <c r="AF546" s="214" t="s">
        <v>9509</v>
      </c>
      <c r="AG546" s="349">
        <v>1</v>
      </c>
    </row>
    <row r="547" spans="1:33" s="219" customFormat="1" x14ac:dyDescent="0.3">
      <c r="A547" s="212" t="s">
        <v>857</v>
      </c>
      <c r="B547" s="277">
        <v>41645</v>
      </c>
      <c r="C547" s="217" t="e">
        <f>[1]!表1_66[[#This Row],[公司]]&amp;[1]!表1_66[[#This Row],[姓名]]</f>
        <v>#REF!</v>
      </c>
      <c r="D547" s="220" t="s">
        <v>10143</v>
      </c>
      <c r="E547" s="220" t="s">
        <v>5574</v>
      </c>
      <c r="F547" s="214" t="s">
        <v>2249</v>
      </c>
      <c r="G547" s="236" t="e">
        <f>HYPERLINK("\同业照片\"&amp;[1]!表1_66[[#This Row],[公司]]&amp;IF([1]!表1_66[[#This Row],[公司]]="","","，"&amp;[1]!表1_66[[#This Row],[姓名]]&amp;".jpg"),"照片")</f>
        <v>#REF!</v>
      </c>
      <c r="H547" s="232" t="s">
        <v>66</v>
      </c>
      <c r="I547" s="214" t="s">
        <v>36</v>
      </c>
      <c r="J547" s="214" t="s">
        <v>56</v>
      </c>
      <c r="K547" s="212">
        <v>1</v>
      </c>
      <c r="L547" s="212">
        <v>1</v>
      </c>
      <c r="M547" s="212">
        <v>1</v>
      </c>
      <c r="N547" s="213" t="s">
        <v>1358</v>
      </c>
      <c r="O547" s="214"/>
      <c r="P547" s="213" t="s">
        <v>2254</v>
      </c>
      <c r="Q547" s="215"/>
      <c r="R547" s="215"/>
      <c r="S547"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547" s="220" t="s">
        <v>7566</v>
      </c>
      <c r="U547" s="215">
        <v>13811408055</v>
      </c>
      <c r="V547" s="213" t="s">
        <v>7567</v>
      </c>
      <c r="W547" s="225"/>
      <c r="X547" s="226"/>
      <c r="Y547" s="226"/>
      <c r="Z547" s="244"/>
      <c r="AA547" s="214"/>
      <c r="AB547" s="214"/>
      <c r="AC547" s="214"/>
      <c r="AD547" s="220"/>
      <c r="AE547" s="226"/>
      <c r="AF547" s="214" t="s">
        <v>10034</v>
      </c>
      <c r="AG547" s="349">
        <v>1</v>
      </c>
    </row>
    <row r="548" spans="1:33" s="219" customFormat="1" x14ac:dyDescent="0.3">
      <c r="A548" s="212" t="s">
        <v>857</v>
      </c>
      <c r="B548" s="277">
        <v>41645</v>
      </c>
      <c r="C548" s="217" t="e">
        <f>[1]!表1_66[[#This Row],[公司]]&amp;[1]!表1_66[[#This Row],[姓名]]</f>
        <v>#REF!</v>
      </c>
      <c r="D548" s="220" t="s">
        <v>7568</v>
      </c>
      <c r="E548" s="220" t="s">
        <v>10144</v>
      </c>
      <c r="F548" s="214" t="s">
        <v>2276</v>
      </c>
      <c r="G548" s="236" t="e">
        <f>HYPERLINK("\同业照片\"&amp;[1]!表1_66[[#This Row],[公司]]&amp;IF([1]!表1_66[[#This Row],[公司]]="","","，"&amp;[1]!表1_66[[#This Row],[姓名]]&amp;".jpg"),"照片")</f>
        <v>#REF!</v>
      </c>
      <c r="H548" s="232" t="s">
        <v>724</v>
      </c>
      <c r="I548" s="214" t="s">
        <v>36</v>
      </c>
      <c r="J548" s="214" t="s">
        <v>56</v>
      </c>
      <c r="K548" s="212">
        <v>1</v>
      </c>
      <c r="L548" s="212">
        <v>1</v>
      </c>
      <c r="M548" s="212">
        <v>1</v>
      </c>
      <c r="N548" s="213" t="s">
        <v>958</v>
      </c>
      <c r="O548" s="214"/>
      <c r="P548" s="213" t="s">
        <v>1432</v>
      </c>
      <c r="Q548" s="215"/>
      <c r="R548" s="215"/>
      <c r="S54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548" s="220"/>
      <c r="U548" s="215">
        <v>15210649736</v>
      </c>
      <c r="V548" s="213" t="s">
        <v>7569</v>
      </c>
      <c r="W548" s="225"/>
      <c r="X548" s="226" t="s">
        <v>7570</v>
      </c>
      <c r="Y548" s="226"/>
      <c r="Z548" s="244"/>
      <c r="AA548" s="214"/>
      <c r="AB548" s="214"/>
      <c r="AC548" s="214"/>
      <c r="AD548" s="220"/>
      <c r="AE548" s="226"/>
      <c r="AF548" s="214" t="s">
        <v>9509</v>
      </c>
      <c r="AG548" s="349">
        <v>1</v>
      </c>
    </row>
    <row r="549" spans="1:33" s="219" customFormat="1" x14ac:dyDescent="0.3">
      <c r="A549" s="212" t="s">
        <v>857</v>
      </c>
      <c r="B549" s="277">
        <v>41653</v>
      </c>
      <c r="C549" s="217" t="e">
        <f>[1]!表1_66[[#This Row],[公司]]&amp;[1]!表1_66[[#This Row],[姓名]]</f>
        <v>#REF!</v>
      </c>
      <c r="D549" s="220" t="s">
        <v>7571</v>
      </c>
      <c r="E549" s="220" t="s">
        <v>7571</v>
      </c>
      <c r="F549" s="214" t="s">
        <v>2249</v>
      </c>
      <c r="G549" s="236" t="e">
        <f>HYPERLINK("\同业照片\"&amp;[1]!表1_66[[#This Row],[公司]]&amp;IF([1]!表1_66[[#This Row],[公司]]="","","，"&amp;[1]!表1_66[[#This Row],[姓名]]&amp;".jpg"),"照片")</f>
        <v>#REF!</v>
      </c>
      <c r="H549" s="232" t="s">
        <v>64</v>
      </c>
      <c r="I549" s="214" t="s">
        <v>36</v>
      </c>
      <c r="J549" s="214" t="s">
        <v>56</v>
      </c>
      <c r="K549" s="212">
        <v>1</v>
      </c>
      <c r="L549" s="212">
        <v>1</v>
      </c>
      <c r="M549" s="212">
        <v>1</v>
      </c>
      <c r="N549" s="213" t="s">
        <v>1234</v>
      </c>
      <c r="O549" s="214" t="s">
        <v>1274</v>
      </c>
      <c r="P549" s="213" t="s">
        <v>2254</v>
      </c>
      <c r="Q549" s="215"/>
      <c r="R549" s="215" t="s">
        <v>392</v>
      </c>
      <c r="S54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549" s="220" t="s">
        <v>7572</v>
      </c>
      <c r="U549" s="215">
        <v>18001137126</v>
      </c>
      <c r="V549" s="213" t="s">
        <v>7573</v>
      </c>
      <c r="W549" s="225"/>
      <c r="X549" s="226"/>
      <c r="Y549" s="226"/>
      <c r="Z549" s="244"/>
      <c r="AA549" s="214"/>
      <c r="AB549" s="214"/>
      <c r="AC549" s="214"/>
      <c r="AD549" s="220"/>
      <c r="AE549" s="226"/>
      <c r="AF549" s="214" t="s">
        <v>658</v>
      </c>
      <c r="AG549" s="349">
        <v>1</v>
      </c>
    </row>
    <row r="550" spans="1:33" s="219" customFormat="1" x14ac:dyDescent="0.3">
      <c r="A550" s="212" t="s">
        <v>857</v>
      </c>
      <c r="B550" s="277">
        <v>41653</v>
      </c>
      <c r="C550" s="217" t="e">
        <f>[1]!表1_66[[#This Row],[公司]]&amp;[1]!表1_66[[#This Row],[姓名]]</f>
        <v>#REF!</v>
      </c>
      <c r="D550" s="220" t="s">
        <v>7574</v>
      </c>
      <c r="E550" s="220" t="s">
        <v>5576</v>
      </c>
      <c r="F550" s="214" t="s">
        <v>2249</v>
      </c>
      <c r="G550" s="236" t="e">
        <f>HYPERLINK("\同业照片\"&amp;[1]!表1_66[[#This Row],[公司]]&amp;IF([1]!表1_66[[#This Row],[公司]]="","","，"&amp;[1]!表1_66[[#This Row],[姓名]]&amp;".jpg"),"照片")</f>
        <v>#REF!</v>
      </c>
      <c r="H550" s="232" t="s">
        <v>909</v>
      </c>
      <c r="I550" s="214" t="s">
        <v>907</v>
      </c>
      <c r="J550" s="214" t="s">
        <v>56</v>
      </c>
      <c r="K550" s="212">
        <v>1</v>
      </c>
      <c r="L550" s="212">
        <v>1</v>
      </c>
      <c r="M550" s="212">
        <v>1</v>
      </c>
      <c r="N550" s="213"/>
      <c r="O550" s="214"/>
      <c r="P550" s="213" t="s">
        <v>1432</v>
      </c>
      <c r="Q550" s="215"/>
      <c r="R550" s="215"/>
      <c r="S55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550" s="220"/>
      <c r="U550" s="215">
        <v>18610011208</v>
      </c>
      <c r="V550" s="213" t="s">
        <v>10145</v>
      </c>
      <c r="W550" s="225"/>
      <c r="X550" s="226"/>
      <c r="Y550" s="226" t="s">
        <v>11</v>
      </c>
      <c r="Z550" s="244"/>
      <c r="AA550" s="214"/>
      <c r="AB550" s="214"/>
      <c r="AC550" s="214"/>
      <c r="AD550" s="220"/>
      <c r="AE550" s="226"/>
      <c r="AF550" s="214" t="s">
        <v>3576</v>
      </c>
      <c r="AG550" s="349">
        <v>1</v>
      </c>
    </row>
    <row r="551" spans="1:33" s="219" customFormat="1" x14ac:dyDescent="0.3">
      <c r="A551" s="212" t="s">
        <v>857</v>
      </c>
      <c r="B551" s="277">
        <v>41654</v>
      </c>
      <c r="C551" s="217" t="e">
        <f>[1]!表1_66[[#This Row],[公司]]&amp;[1]!表1_66[[#This Row],[姓名]]</f>
        <v>#REF!</v>
      </c>
      <c r="D551" s="220" t="s">
        <v>7575</v>
      </c>
      <c r="E551" s="220" t="s">
        <v>7575</v>
      </c>
      <c r="F551" s="214" t="s">
        <v>2249</v>
      </c>
      <c r="G551" s="236" t="e">
        <f>HYPERLINK("\同业照片\"&amp;[1]!表1_66[[#This Row],[公司]]&amp;IF([1]!表1_66[[#This Row],[公司]]="","","，"&amp;[1]!表1_66[[#This Row],[姓名]]&amp;".jpg"),"照片")</f>
        <v>#REF!</v>
      </c>
      <c r="H551" s="232" t="s">
        <v>1701</v>
      </c>
      <c r="I551" s="214" t="s">
        <v>36</v>
      </c>
      <c r="J551" s="214" t="s">
        <v>56</v>
      </c>
      <c r="K551" s="212">
        <v>1</v>
      </c>
      <c r="L551" s="212">
        <v>1</v>
      </c>
      <c r="M551" s="212">
        <v>1</v>
      </c>
      <c r="N551" s="213" t="s">
        <v>7576</v>
      </c>
      <c r="O551" s="214"/>
      <c r="P551" s="213" t="s">
        <v>2254</v>
      </c>
      <c r="Q551" s="215"/>
      <c r="R551" s="215"/>
      <c r="S55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551" s="220" t="s">
        <v>7577</v>
      </c>
      <c r="U551" s="215">
        <v>13661466332</v>
      </c>
      <c r="V551" s="213" t="s">
        <v>7578</v>
      </c>
      <c r="W551" s="225"/>
      <c r="X551" s="226"/>
      <c r="Y551" s="226"/>
      <c r="Z551" s="244"/>
      <c r="AA551" s="214"/>
      <c r="AB551" s="214"/>
      <c r="AC551" s="214"/>
      <c r="AD551" s="220"/>
      <c r="AE551" s="226"/>
      <c r="AF551" s="214" t="s">
        <v>3602</v>
      </c>
      <c r="AG551" s="349">
        <v>1</v>
      </c>
    </row>
    <row r="552" spans="1:33" s="219" customFormat="1" x14ac:dyDescent="0.3">
      <c r="A552" s="212" t="s">
        <v>857</v>
      </c>
      <c r="B552" s="277">
        <v>41654</v>
      </c>
      <c r="C552" s="217" t="e">
        <f>[1]!表1_66[[#This Row],[公司]]&amp;[1]!表1_66[[#This Row],[姓名]]</f>
        <v>#REF!</v>
      </c>
      <c r="D552" s="220" t="s">
        <v>7579</v>
      </c>
      <c r="E552" s="220" t="s">
        <v>7580</v>
      </c>
      <c r="F552" s="214" t="s">
        <v>2249</v>
      </c>
      <c r="G552" s="236" t="e">
        <f>HYPERLINK("\同业照片\"&amp;[1]!表1_66[[#This Row],[公司]]&amp;IF([1]!表1_66[[#This Row],[公司]]="","","，"&amp;[1]!表1_66[[#This Row],[姓名]]&amp;".jpg"),"照片")</f>
        <v>#REF!</v>
      </c>
      <c r="H552" s="232" t="s">
        <v>292</v>
      </c>
      <c r="I552" s="214" t="s">
        <v>36</v>
      </c>
      <c r="J552" s="214" t="s">
        <v>56</v>
      </c>
      <c r="K552" s="212">
        <v>1</v>
      </c>
      <c r="L552" s="212">
        <v>1</v>
      </c>
      <c r="M552" s="212">
        <v>1</v>
      </c>
      <c r="N552" s="213" t="s">
        <v>2538</v>
      </c>
      <c r="O552" s="214"/>
      <c r="P552" s="213" t="s">
        <v>2254</v>
      </c>
      <c r="Q552" s="215"/>
      <c r="R552" s="215"/>
      <c r="S55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552" s="220" t="s">
        <v>7581</v>
      </c>
      <c r="U552" s="215">
        <v>15201670298</v>
      </c>
      <c r="V552" s="213" t="s">
        <v>7582</v>
      </c>
      <c r="W552" s="225"/>
      <c r="X552" s="226"/>
      <c r="Y552" s="226"/>
      <c r="Z552" s="244"/>
      <c r="AA552" s="214"/>
      <c r="AB552" s="214"/>
      <c r="AC552" s="214"/>
      <c r="AD552" s="220"/>
      <c r="AE552" s="226"/>
      <c r="AF552" s="214" t="s">
        <v>2210</v>
      </c>
      <c r="AG552" s="349">
        <v>1</v>
      </c>
    </row>
    <row r="553" spans="1:33" s="219" customFormat="1" x14ac:dyDescent="0.3">
      <c r="A553" s="212" t="s">
        <v>857</v>
      </c>
      <c r="B553" s="277">
        <v>41655</v>
      </c>
      <c r="C553" s="217" t="e">
        <f>[1]!表1_66[[#This Row],[公司]]&amp;[1]!表1_66[[#This Row],[姓名]]</f>
        <v>#REF!</v>
      </c>
      <c r="D553" s="220" t="s">
        <v>2668</v>
      </c>
      <c r="E553" s="220" t="s">
        <v>2668</v>
      </c>
      <c r="F553" s="214" t="s">
        <v>2249</v>
      </c>
      <c r="G553" s="236" t="e">
        <f>HYPERLINK("\同业照片\"&amp;[1]!表1_66[[#This Row],[公司]]&amp;IF([1]!表1_66[[#This Row],[公司]]="","","，"&amp;[1]!表1_66[[#This Row],[姓名]]&amp;".jpg"),"照片")</f>
        <v>#REF!</v>
      </c>
      <c r="H553" s="232" t="s">
        <v>2669</v>
      </c>
      <c r="I553" s="214" t="s">
        <v>339</v>
      </c>
      <c r="J553" s="214" t="s">
        <v>11</v>
      </c>
      <c r="K553" s="212">
        <v>1</v>
      </c>
      <c r="L553" s="212">
        <v>1</v>
      </c>
      <c r="M553" s="212">
        <v>1</v>
      </c>
      <c r="N553" s="213" t="s">
        <v>1173</v>
      </c>
      <c r="O553" s="214"/>
      <c r="P553" s="213" t="s">
        <v>2254</v>
      </c>
      <c r="Q553" s="215" t="s">
        <v>1407</v>
      </c>
      <c r="R553" s="215" t="s">
        <v>392</v>
      </c>
      <c r="S553"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553" s="220" t="s">
        <v>7583</v>
      </c>
      <c r="U553" s="215">
        <v>18612568458</v>
      </c>
      <c r="V553" s="213" t="s">
        <v>7584</v>
      </c>
      <c r="W553" s="225" t="s">
        <v>351</v>
      </c>
      <c r="X553" s="226" t="s">
        <v>3014</v>
      </c>
      <c r="Y553" s="226"/>
      <c r="Z553" s="244" t="s">
        <v>392</v>
      </c>
      <c r="AA553" s="214"/>
      <c r="AB553" s="214"/>
      <c r="AC553" s="214">
        <v>15210445026</v>
      </c>
      <c r="AD553" s="220"/>
      <c r="AE553" s="226"/>
      <c r="AF553" s="214" t="s">
        <v>7273</v>
      </c>
      <c r="AG553" s="349">
        <v>1</v>
      </c>
    </row>
    <row r="554" spans="1:33" s="219" customFormat="1" x14ac:dyDescent="0.3">
      <c r="A554" s="212" t="s">
        <v>857</v>
      </c>
      <c r="B554" s="277">
        <v>41655</v>
      </c>
      <c r="C554" s="217" t="e">
        <f>[1]!表1_66[[#This Row],[公司]]&amp;[1]!表1_66[[#This Row],[姓名]]</f>
        <v>#REF!</v>
      </c>
      <c r="D554" s="220" t="s">
        <v>7585</v>
      </c>
      <c r="E554" s="220" t="s">
        <v>9378</v>
      </c>
      <c r="F554" s="214" t="s">
        <v>2276</v>
      </c>
      <c r="G554" s="236" t="e">
        <f>HYPERLINK("\同业照片\"&amp;[1]!表1_66[[#This Row],[公司]]&amp;IF([1]!表1_66[[#This Row],[公司]]="","","，"&amp;[1]!表1_66[[#This Row],[姓名]]&amp;".jpg"),"照片")</f>
        <v>#REF!</v>
      </c>
      <c r="H554" s="232" t="s">
        <v>1184</v>
      </c>
      <c r="I554" s="214" t="s">
        <v>2</v>
      </c>
      <c r="J554" s="214" t="s">
        <v>11</v>
      </c>
      <c r="K554" s="212">
        <v>1</v>
      </c>
      <c r="L554" s="212">
        <v>1</v>
      </c>
      <c r="M554" s="212">
        <v>1</v>
      </c>
      <c r="N554" s="213"/>
      <c r="O554" s="214"/>
      <c r="P554" s="213"/>
      <c r="Q554" s="215"/>
      <c r="R554" s="215"/>
      <c r="S55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554" s="220"/>
      <c r="U554" s="215">
        <v>13683322097</v>
      </c>
      <c r="V554" s="213" t="s">
        <v>6796</v>
      </c>
      <c r="W554" s="225"/>
      <c r="X554" s="226" t="s">
        <v>6897</v>
      </c>
      <c r="Y554" s="226"/>
      <c r="Z554" s="244"/>
      <c r="AA554" s="214"/>
      <c r="AB554" s="214"/>
      <c r="AC554" s="214"/>
      <c r="AD554" s="220"/>
      <c r="AE554" s="226"/>
      <c r="AF554" s="214" t="s">
        <v>660</v>
      </c>
      <c r="AG554" s="349">
        <v>1</v>
      </c>
    </row>
    <row r="555" spans="1:33" s="219" customFormat="1" x14ac:dyDescent="0.3">
      <c r="A555" s="212" t="s">
        <v>857</v>
      </c>
      <c r="B555" s="277">
        <v>41655</v>
      </c>
      <c r="C555" s="217" t="e">
        <f>[1]!表1_66[[#This Row],[公司]]&amp;[1]!表1_66[[#This Row],[姓名]]</f>
        <v>#REF!</v>
      </c>
      <c r="D555" s="220" t="s">
        <v>7586</v>
      </c>
      <c r="E555" s="220" t="s">
        <v>10146</v>
      </c>
      <c r="F555" s="214" t="s">
        <v>2249</v>
      </c>
      <c r="G555" s="236" t="e">
        <f>HYPERLINK("\同业照片\"&amp;[1]!表1_66[[#This Row],[公司]]&amp;IF([1]!表1_66[[#This Row],[公司]]="","","，"&amp;[1]!表1_66[[#This Row],[姓名]]&amp;".jpg"),"照片")</f>
        <v>#REF!</v>
      </c>
      <c r="H555" s="232" t="s">
        <v>6897</v>
      </c>
      <c r="I555" s="214" t="s">
        <v>2</v>
      </c>
      <c r="J555" s="214" t="s">
        <v>11</v>
      </c>
      <c r="K555" s="212">
        <v>1</v>
      </c>
      <c r="L555" s="212">
        <v>1</v>
      </c>
      <c r="M555" s="212">
        <v>1</v>
      </c>
      <c r="N555" s="213" t="s">
        <v>3895</v>
      </c>
      <c r="O555" s="214"/>
      <c r="P555" s="213" t="s">
        <v>2254</v>
      </c>
      <c r="Q555" s="215"/>
      <c r="R555" s="215"/>
      <c r="S555"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555" s="220" t="s">
        <v>7587</v>
      </c>
      <c r="U555" s="215">
        <v>13426315450</v>
      </c>
      <c r="V555" s="213" t="s">
        <v>6946</v>
      </c>
      <c r="W555" s="225"/>
      <c r="X555" s="226"/>
      <c r="Y555" s="226"/>
      <c r="Z555" s="244"/>
      <c r="AA555" s="214"/>
      <c r="AB555" s="214"/>
      <c r="AC555" s="214"/>
      <c r="AD555" s="220"/>
      <c r="AE555" s="226"/>
      <c r="AF555" s="214" t="s">
        <v>9606</v>
      </c>
      <c r="AG555" s="349">
        <v>1</v>
      </c>
    </row>
    <row r="556" spans="1:33" s="219" customFormat="1" x14ac:dyDescent="0.3">
      <c r="A556" s="212" t="s">
        <v>857</v>
      </c>
      <c r="B556" s="277">
        <v>41656</v>
      </c>
      <c r="C556" s="217" t="e">
        <f>[1]!表1_66[[#This Row],[公司]]&amp;[1]!表1_66[[#This Row],[姓名]]</f>
        <v>#REF!</v>
      </c>
      <c r="D556" s="220" t="s">
        <v>7588</v>
      </c>
      <c r="E556" s="220" t="s">
        <v>7589</v>
      </c>
      <c r="F556" s="214" t="s">
        <v>2249</v>
      </c>
      <c r="G556" s="236" t="e">
        <f>HYPERLINK("\同业照片\"&amp;[1]!表1_66[[#This Row],[公司]]&amp;IF([1]!表1_66[[#This Row],[公司]]="","","，"&amp;[1]!表1_66[[#This Row],[姓名]]&amp;".jpg"),"照片")</f>
        <v>#REF!</v>
      </c>
      <c r="H556" s="232" t="s">
        <v>3589</v>
      </c>
      <c r="I556" s="214" t="s">
        <v>583</v>
      </c>
      <c r="J556" s="214" t="s">
        <v>11</v>
      </c>
      <c r="K556" s="212">
        <v>1</v>
      </c>
      <c r="L556" s="212">
        <v>1</v>
      </c>
      <c r="M556" s="212">
        <v>1</v>
      </c>
      <c r="N556" s="213" t="s">
        <v>2479</v>
      </c>
      <c r="O556" s="214"/>
      <c r="P556" s="213" t="s">
        <v>2537</v>
      </c>
      <c r="Q556" s="215"/>
      <c r="R556" s="215"/>
      <c r="S556"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556" s="220" t="s">
        <v>7590</v>
      </c>
      <c r="U556" s="215">
        <v>13488686128</v>
      </c>
      <c r="V556" s="213" t="s">
        <v>7591</v>
      </c>
      <c r="W556" s="225"/>
      <c r="X556" s="226"/>
      <c r="Y556" s="226"/>
      <c r="Z556" s="244"/>
      <c r="AA556" s="214"/>
      <c r="AB556" s="214"/>
      <c r="AC556" s="214"/>
      <c r="AD556" s="220"/>
      <c r="AE556" s="226"/>
      <c r="AF556" s="214" t="s">
        <v>9641</v>
      </c>
      <c r="AG556" s="349">
        <v>1</v>
      </c>
    </row>
    <row r="557" spans="1:33" s="219" customFormat="1" x14ac:dyDescent="0.3">
      <c r="A557" s="212" t="s">
        <v>857</v>
      </c>
      <c r="B557" s="277">
        <v>41659</v>
      </c>
      <c r="C557" s="217" t="e">
        <f>[1]!表1_66[[#This Row],[公司]]&amp;[1]!表1_66[[#This Row],[姓名]]</f>
        <v>#REF!</v>
      </c>
      <c r="D557" s="220" t="s">
        <v>3722</v>
      </c>
      <c r="E557" s="220" t="s">
        <v>2468</v>
      </c>
      <c r="F557" s="214" t="s">
        <v>2249</v>
      </c>
      <c r="G557" s="236" t="e">
        <f>HYPERLINK("\同业照片\"&amp;[1]!表1_66[[#This Row],[公司]]&amp;IF([1]!表1_66[[#This Row],[公司]]="","","，"&amp;[1]!表1_66[[#This Row],[姓名]]&amp;".jpg"),"照片")</f>
        <v>#REF!</v>
      </c>
      <c r="H557" s="232" t="s">
        <v>3001</v>
      </c>
      <c r="I557" s="214" t="s">
        <v>12</v>
      </c>
      <c r="J557" s="214" t="s">
        <v>11</v>
      </c>
      <c r="K557" s="212">
        <v>1</v>
      </c>
      <c r="L557" s="212">
        <v>1</v>
      </c>
      <c r="M557" s="212">
        <v>1</v>
      </c>
      <c r="N557" s="213" t="s">
        <v>1173</v>
      </c>
      <c r="O557" s="214"/>
      <c r="P557" s="213" t="s">
        <v>7592</v>
      </c>
      <c r="Q557" s="215"/>
      <c r="R557" s="215"/>
      <c r="S557"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557" s="220" t="s">
        <v>7593</v>
      </c>
      <c r="U557" s="215">
        <v>15811158928</v>
      </c>
      <c r="V557" s="213" t="s">
        <v>7594</v>
      </c>
      <c r="W557" s="225" t="s">
        <v>9396</v>
      </c>
      <c r="X557" s="226" t="s">
        <v>7595</v>
      </c>
      <c r="Y557" s="226"/>
      <c r="Z557" s="244" t="s">
        <v>7596</v>
      </c>
      <c r="AA557" s="214"/>
      <c r="AB557" s="214"/>
      <c r="AC557" s="214"/>
      <c r="AD557" s="220"/>
      <c r="AE557" s="226"/>
      <c r="AF557" s="214" t="s">
        <v>7597</v>
      </c>
      <c r="AG557" s="349">
        <v>1</v>
      </c>
    </row>
    <row r="558" spans="1:33" s="219" customFormat="1" x14ac:dyDescent="0.3">
      <c r="A558" s="212" t="s">
        <v>857</v>
      </c>
      <c r="B558" s="277">
        <v>41662</v>
      </c>
      <c r="C558" s="217" t="e">
        <f>[1]!表1_66[[#This Row],[公司]]&amp;[1]!表1_66[[#This Row],[姓名]]</f>
        <v>#REF!</v>
      </c>
      <c r="D558" s="220" t="s">
        <v>7598</v>
      </c>
      <c r="E558" s="220" t="s">
        <v>3500</v>
      </c>
      <c r="F558" s="214" t="s">
        <v>2249</v>
      </c>
      <c r="G558" s="236" t="e">
        <f>HYPERLINK("\同业照片\"&amp;[1]!表1_66[[#This Row],[公司]]&amp;IF([1]!表1_66[[#This Row],[公司]]="","","，"&amp;[1]!表1_66[[#This Row],[姓名]]&amp;".jpg"),"照片")</f>
        <v>#REF!</v>
      </c>
      <c r="H558" s="232" t="s">
        <v>343</v>
      </c>
      <c r="I558" s="214" t="s">
        <v>711</v>
      </c>
      <c r="J558" s="214" t="s">
        <v>56</v>
      </c>
      <c r="K558" s="212">
        <v>1</v>
      </c>
      <c r="L558" s="212">
        <v>1</v>
      </c>
      <c r="M558" s="212">
        <v>1</v>
      </c>
      <c r="N558" s="213" t="s">
        <v>384</v>
      </c>
      <c r="O558" s="214"/>
      <c r="P558" s="213" t="s">
        <v>297</v>
      </c>
      <c r="Q558" s="215"/>
      <c r="R558" s="215"/>
      <c r="S55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558" s="220" t="s">
        <v>7599</v>
      </c>
      <c r="U558" s="215">
        <v>13917775361</v>
      </c>
      <c r="V558" s="213" t="s">
        <v>7600</v>
      </c>
      <c r="W558" s="225"/>
      <c r="X558" s="226"/>
      <c r="Y558" s="226" t="s">
        <v>1</v>
      </c>
      <c r="Z558" s="244"/>
      <c r="AA558" s="214"/>
      <c r="AB558" s="214"/>
      <c r="AC558" s="214"/>
      <c r="AD558" s="220"/>
      <c r="AE558" s="226" t="s">
        <v>7601</v>
      </c>
      <c r="AF558" s="214" t="s">
        <v>3223</v>
      </c>
      <c r="AG558" s="349">
        <v>1</v>
      </c>
    </row>
    <row r="559" spans="1:33" s="219" customFormat="1" x14ac:dyDescent="0.3">
      <c r="A559" s="212" t="s">
        <v>612</v>
      </c>
      <c r="B559" s="277">
        <v>41662</v>
      </c>
      <c r="C559" s="217" t="e">
        <f>[1]!表1_66[[#This Row],[公司]]&amp;[1]!表1_66[[#This Row],[姓名]]</f>
        <v>#REF!</v>
      </c>
      <c r="D559" s="220" t="s">
        <v>1494</v>
      </c>
      <c r="E559" s="220" t="s">
        <v>1494</v>
      </c>
      <c r="F559" s="214" t="s">
        <v>2249</v>
      </c>
      <c r="G559" s="236" t="e">
        <f>HYPERLINK("\同业照片\"&amp;[1]!表1_66[[#This Row],[公司]]&amp;IF([1]!表1_66[[#This Row],[公司]]="","","，"&amp;[1]!表1_66[[#This Row],[姓名]]&amp;".jpg"),"照片")</f>
        <v>#REF!</v>
      </c>
      <c r="H559" s="232" t="s">
        <v>68</v>
      </c>
      <c r="I559" s="214" t="s">
        <v>36</v>
      </c>
      <c r="J559" s="214" t="s">
        <v>56</v>
      </c>
      <c r="K559" s="212">
        <v>1</v>
      </c>
      <c r="L559" s="212">
        <v>1</v>
      </c>
      <c r="M559" s="212">
        <v>1</v>
      </c>
      <c r="N559" s="213" t="s">
        <v>1436</v>
      </c>
      <c r="O559" s="214"/>
      <c r="P559" s="213" t="s">
        <v>1350</v>
      </c>
      <c r="Q559" s="215"/>
      <c r="R559" s="215" t="s">
        <v>392</v>
      </c>
      <c r="S55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559" s="220" t="s">
        <v>1495</v>
      </c>
      <c r="U559" s="215">
        <v>18611744918</v>
      </c>
      <c r="V559" s="213"/>
      <c r="W559" s="225" t="s">
        <v>351</v>
      </c>
      <c r="X559" s="226"/>
      <c r="Y559" s="226"/>
      <c r="Z559" s="244" t="s">
        <v>392</v>
      </c>
      <c r="AA559" s="214"/>
      <c r="AB559" s="214"/>
      <c r="AC559" s="214" t="s">
        <v>392</v>
      </c>
      <c r="AD559" s="220"/>
      <c r="AE559" s="226"/>
      <c r="AF559" s="214" t="s">
        <v>10147</v>
      </c>
      <c r="AG559" s="349">
        <v>1</v>
      </c>
    </row>
    <row r="560" spans="1:33" s="219" customFormat="1" x14ac:dyDescent="0.3">
      <c r="A560" s="212" t="s">
        <v>857</v>
      </c>
      <c r="B560" s="277">
        <v>41663</v>
      </c>
      <c r="C560" s="217" t="e">
        <f>[1]!表1_66[[#This Row],[公司]]&amp;[1]!表1_66[[#This Row],[姓名]]</f>
        <v>#REF!</v>
      </c>
      <c r="D560" s="220" t="s">
        <v>10148</v>
      </c>
      <c r="E560" s="220" t="s">
        <v>5580</v>
      </c>
      <c r="F560" s="214" t="s">
        <v>2276</v>
      </c>
      <c r="G560" s="236" t="e">
        <f>HYPERLINK("\同业照片\"&amp;[1]!表1_66[[#This Row],[公司]]&amp;IF([1]!表1_66[[#This Row],[公司]]="","","，"&amp;[1]!表1_66[[#This Row],[姓名]]&amp;".jpg"),"照片")</f>
        <v>#REF!</v>
      </c>
      <c r="H560" s="232" t="s">
        <v>68</v>
      </c>
      <c r="I560" s="214" t="s">
        <v>36</v>
      </c>
      <c r="J560" s="214" t="s">
        <v>56</v>
      </c>
      <c r="K560" s="212">
        <v>1</v>
      </c>
      <c r="L560" s="212"/>
      <c r="M560" s="212">
        <v>1</v>
      </c>
      <c r="N560" s="213" t="s">
        <v>1436</v>
      </c>
      <c r="O560" s="214"/>
      <c r="P560" s="213" t="s">
        <v>2271</v>
      </c>
      <c r="Q560" s="215"/>
      <c r="R560" s="215"/>
      <c r="S56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560" s="220" t="s">
        <v>10149</v>
      </c>
      <c r="U560" s="215">
        <v>13810136303</v>
      </c>
      <c r="V560" s="213" t="s">
        <v>7602</v>
      </c>
      <c r="W560" s="225"/>
      <c r="X560" s="226"/>
      <c r="Y560" s="226"/>
      <c r="Z560" s="244"/>
      <c r="AA560" s="214"/>
      <c r="AB560" s="214"/>
      <c r="AC560" s="214"/>
      <c r="AD560" s="220"/>
      <c r="AE560" s="226"/>
      <c r="AF560" s="214" t="s">
        <v>659</v>
      </c>
      <c r="AG560" s="349">
        <v>1</v>
      </c>
    </row>
    <row r="561" spans="1:33" s="219" customFormat="1" x14ac:dyDescent="0.3">
      <c r="A561" s="212" t="s">
        <v>612</v>
      </c>
      <c r="B561" s="277">
        <v>41666</v>
      </c>
      <c r="C561" s="217" t="e">
        <f>[1]!表1_66[[#This Row],[公司]]&amp;[1]!表1_66[[#This Row],[姓名]]</f>
        <v>#REF!</v>
      </c>
      <c r="D561" s="220" t="s">
        <v>7603</v>
      </c>
      <c r="E561" s="220" t="s">
        <v>7604</v>
      </c>
      <c r="F561" s="214" t="s">
        <v>2249</v>
      </c>
      <c r="G561" s="236" t="e">
        <f>HYPERLINK("\同业照片\"&amp;[1]!表1_66[[#This Row],[公司]]&amp;IF([1]!表1_66[[#This Row],[公司]]="","","，"&amp;[1]!表1_66[[#This Row],[姓名]]&amp;".jpg"),"照片")</f>
        <v>#REF!</v>
      </c>
      <c r="H561" s="232" t="s">
        <v>2746</v>
      </c>
      <c r="I561" s="214" t="s">
        <v>583</v>
      </c>
      <c r="J561" s="214" t="s">
        <v>56</v>
      </c>
      <c r="K561" s="212">
        <v>1</v>
      </c>
      <c r="L561" s="212">
        <v>1</v>
      </c>
      <c r="M561" s="212">
        <v>1</v>
      </c>
      <c r="N561" s="213" t="s">
        <v>3745</v>
      </c>
      <c r="O561" s="214"/>
      <c r="P561" s="213"/>
      <c r="Q561" s="215"/>
      <c r="R561" s="215"/>
      <c r="S56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561" s="220" t="s">
        <v>10150</v>
      </c>
      <c r="U561" s="215">
        <v>13466754005</v>
      </c>
      <c r="V561" s="213" t="s">
        <v>7605</v>
      </c>
      <c r="W561" s="225"/>
      <c r="X561" s="226"/>
      <c r="Y561" s="226"/>
      <c r="Z561" s="244"/>
      <c r="AA561" s="214"/>
      <c r="AB561" s="214"/>
      <c r="AC561" s="214"/>
      <c r="AD561" s="220"/>
      <c r="AE561" s="226"/>
      <c r="AF561" s="214" t="s">
        <v>9862</v>
      </c>
      <c r="AG561" s="349">
        <v>1</v>
      </c>
    </row>
    <row r="562" spans="1:33" s="219" customFormat="1" x14ac:dyDescent="0.3">
      <c r="A562" s="212" t="s">
        <v>857</v>
      </c>
      <c r="B562" s="277">
        <v>41681</v>
      </c>
      <c r="C562" s="217" t="e">
        <f>[1]!表1_66[[#This Row],[公司]]&amp;[1]!表1_66[[#This Row],[姓名]]</f>
        <v>#REF!</v>
      </c>
      <c r="D562" s="220" t="s">
        <v>7606</v>
      </c>
      <c r="E562" s="220" t="s">
        <v>2994</v>
      </c>
      <c r="F562" s="214" t="s">
        <v>2249</v>
      </c>
      <c r="G562" s="236" t="e">
        <f>HYPERLINK("\同业照片\"&amp;[1]!表1_66[[#This Row],[公司]]&amp;IF([1]!表1_66[[#This Row],[公司]]="","","，"&amp;[1]!表1_66[[#This Row],[姓名]]&amp;".jpg"),"照片")</f>
        <v>#REF!</v>
      </c>
      <c r="H562" s="232" t="s">
        <v>7835</v>
      </c>
      <c r="I562" s="214" t="s">
        <v>3625</v>
      </c>
      <c r="J562" s="214" t="s">
        <v>1</v>
      </c>
      <c r="K562" s="212">
        <v>1</v>
      </c>
      <c r="L562" s="212">
        <v>1</v>
      </c>
      <c r="M562" s="212">
        <v>1</v>
      </c>
      <c r="N562" s="213"/>
      <c r="O562" s="214"/>
      <c r="P562" s="213"/>
      <c r="Q562" s="215"/>
      <c r="R562" s="215" t="s">
        <v>392</v>
      </c>
      <c r="S56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562" s="220"/>
      <c r="U562" s="215">
        <v>18613859726</v>
      </c>
      <c r="V562" s="213" t="s">
        <v>10151</v>
      </c>
      <c r="W562" s="225" t="s">
        <v>9396</v>
      </c>
      <c r="X562" s="226" t="s">
        <v>7607</v>
      </c>
      <c r="Y562" s="226"/>
      <c r="Z562" s="244" t="s">
        <v>392</v>
      </c>
      <c r="AA562" s="214"/>
      <c r="AB562" s="214" t="s">
        <v>7608</v>
      </c>
      <c r="AC562" s="214"/>
      <c r="AD562" s="220"/>
      <c r="AE562" s="226"/>
      <c r="AF562" s="214" t="s">
        <v>5889</v>
      </c>
      <c r="AG562" s="349">
        <v>1</v>
      </c>
    </row>
    <row r="563" spans="1:33" s="219" customFormat="1" x14ac:dyDescent="0.3">
      <c r="A563" s="212" t="s">
        <v>612</v>
      </c>
      <c r="B563" s="277">
        <v>41695</v>
      </c>
      <c r="C563" s="217" t="e">
        <f>[1]!表1_66[[#This Row],[公司]]&amp;[1]!表1_66[[#This Row],[姓名]]</f>
        <v>#REF!</v>
      </c>
      <c r="D563" s="220" t="s">
        <v>288</v>
      </c>
      <c r="E563" s="220" t="s">
        <v>2275</v>
      </c>
      <c r="F563" s="214" t="s">
        <v>2249</v>
      </c>
      <c r="G563" s="236" t="e">
        <f>HYPERLINK("\同业照片\"&amp;[1]!表1_66[[#This Row],[公司]]&amp;IF([1]!表1_66[[#This Row],[公司]]="","","，"&amp;[1]!表1_66[[#This Row],[姓名]]&amp;".jpg"),"照片")</f>
        <v>#REF!</v>
      </c>
      <c r="H563" s="232" t="s">
        <v>1185</v>
      </c>
      <c r="I563" s="214" t="s">
        <v>36</v>
      </c>
      <c r="J563" s="214" t="s">
        <v>56</v>
      </c>
      <c r="K563" s="212">
        <v>1</v>
      </c>
      <c r="L563" s="212">
        <v>1</v>
      </c>
      <c r="M563" s="212">
        <v>1</v>
      </c>
      <c r="N563" s="213" t="s">
        <v>1394</v>
      </c>
      <c r="O563" s="214"/>
      <c r="P563" s="213" t="s">
        <v>1361</v>
      </c>
      <c r="Q563" s="215" t="s">
        <v>10152</v>
      </c>
      <c r="R563" s="215">
        <v>12.096811662710001</v>
      </c>
      <c r="S563"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563" s="220" t="s">
        <v>7609</v>
      </c>
      <c r="U563" s="215">
        <v>18601201766</v>
      </c>
      <c r="V563" s="213" t="s">
        <v>7610</v>
      </c>
      <c r="W563" s="225" t="s">
        <v>351</v>
      </c>
      <c r="X563" s="226" t="s">
        <v>7611</v>
      </c>
      <c r="Y563" s="226"/>
      <c r="Z563" s="244" t="s">
        <v>3035</v>
      </c>
      <c r="AA563" s="214"/>
      <c r="AB563" s="214"/>
      <c r="AC563" s="214" t="s">
        <v>392</v>
      </c>
      <c r="AD563" s="220"/>
      <c r="AE563" s="226"/>
      <c r="AF563" s="214" t="s">
        <v>7612</v>
      </c>
      <c r="AG563" s="349">
        <v>1</v>
      </c>
    </row>
    <row r="564" spans="1:33" s="219" customFormat="1" x14ac:dyDescent="0.3">
      <c r="A564" s="212" t="s">
        <v>857</v>
      </c>
      <c r="B564" s="277">
        <v>41695</v>
      </c>
      <c r="C564" s="217" t="e">
        <f>[1]!表1_66[[#This Row],[公司]]&amp;[1]!表1_66[[#This Row],[姓名]]</f>
        <v>#REF!</v>
      </c>
      <c r="D564" s="220" t="s">
        <v>10153</v>
      </c>
      <c r="E564" s="220" t="s">
        <v>7613</v>
      </c>
      <c r="F564" s="214" t="s">
        <v>2249</v>
      </c>
      <c r="G564" s="236" t="e">
        <f>HYPERLINK("\同业照片\"&amp;[1]!表1_66[[#This Row],[公司]]&amp;IF([1]!表1_66[[#This Row],[公司]]="","","，"&amp;[1]!表1_66[[#This Row],[姓名]]&amp;".jpg"),"照片")</f>
        <v>#REF!</v>
      </c>
      <c r="H564" s="232" t="s">
        <v>55</v>
      </c>
      <c r="I564" s="214" t="s">
        <v>36</v>
      </c>
      <c r="J564" s="214" t="s">
        <v>56</v>
      </c>
      <c r="K564" s="212">
        <v>1</v>
      </c>
      <c r="L564" s="212">
        <v>1</v>
      </c>
      <c r="M564" s="212">
        <v>1</v>
      </c>
      <c r="N564" s="213" t="s">
        <v>1357</v>
      </c>
      <c r="O564" s="214"/>
      <c r="P564" s="213"/>
      <c r="Q564" s="215"/>
      <c r="R564" s="215"/>
      <c r="S56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564" s="220" t="s">
        <v>7614</v>
      </c>
      <c r="U564" s="215">
        <v>13693302630</v>
      </c>
      <c r="V564" s="213" t="s">
        <v>10154</v>
      </c>
      <c r="W564" s="225"/>
      <c r="X564" s="226"/>
      <c r="Y564" s="226"/>
      <c r="Z564" s="244"/>
      <c r="AA564" s="214"/>
      <c r="AB564" s="214"/>
      <c r="AC564" s="214"/>
      <c r="AD564" s="220"/>
      <c r="AE564" s="226"/>
      <c r="AF564" s="214" t="s">
        <v>7754</v>
      </c>
      <c r="AG564" s="349">
        <v>1</v>
      </c>
    </row>
    <row r="565" spans="1:33" s="219" customFormat="1" x14ac:dyDescent="0.3">
      <c r="A565" s="212" t="s">
        <v>857</v>
      </c>
      <c r="B565" s="277">
        <v>41695</v>
      </c>
      <c r="C565" s="217" t="e">
        <f>[1]!表1_66[[#This Row],[公司]]&amp;[1]!表1_66[[#This Row],[姓名]]</f>
        <v>#REF!</v>
      </c>
      <c r="D565" s="220" t="s">
        <v>7615</v>
      </c>
      <c r="E565" s="220" t="s">
        <v>3463</v>
      </c>
      <c r="F565" s="214" t="s">
        <v>2249</v>
      </c>
      <c r="G565" s="236" t="e">
        <f>HYPERLINK("\同业照片\"&amp;[1]!表1_66[[#This Row],[公司]]&amp;IF([1]!表1_66[[#This Row],[公司]]="","","，"&amp;[1]!表1_66[[#This Row],[姓名]]&amp;".jpg"),"照片")</f>
        <v>#REF!</v>
      </c>
      <c r="H565" s="232" t="s">
        <v>10155</v>
      </c>
      <c r="I565" s="214" t="s">
        <v>9</v>
      </c>
      <c r="J565" s="214" t="s">
        <v>11</v>
      </c>
      <c r="K565" s="212">
        <v>1</v>
      </c>
      <c r="L565" s="212">
        <v>1</v>
      </c>
      <c r="M565" s="212">
        <v>1</v>
      </c>
      <c r="N565" s="213"/>
      <c r="O565" s="214"/>
      <c r="P565" s="213" t="s">
        <v>2254</v>
      </c>
      <c r="Q565" s="215"/>
      <c r="R565" s="215"/>
      <c r="S565"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565" s="220" t="s">
        <v>7616</v>
      </c>
      <c r="U565" s="215">
        <v>13381011700</v>
      </c>
      <c r="V565" s="213"/>
      <c r="W565" s="225" t="s">
        <v>9396</v>
      </c>
      <c r="X565" s="226"/>
      <c r="Y565" s="226"/>
      <c r="Z565" s="244"/>
      <c r="AA565" s="214"/>
      <c r="AB565" s="214"/>
      <c r="AC565" s="214"/>
      <c r="AD565" s="220" t="s">
        <v>7617</v>
      </c>
      <c r="AE565" s="226"/>
      <c r="AF565" s="214" t="s">
        <v>10156</v>
      </c>
      <c r="AG565" s="349">
        <v>1</v>
      </c>
    </row>
    <row r="566" spans="1:33" s="219" customFormat="1" x14ac:dyDescent="0.3">
      <c r="A566" s="212" t="s">
        <v>857</v>
      </c>
      <c r="B566" s="277">
        <v>41695</v>
      </c>
      <c r="C566" s="217" t="e">
        <f>[1]!表1_66[[#This Row],[公司]]&amp;[1]!表1_66[[#This Row],[姓名]]</f>
        <v>#REF!</v>
      </c>
      <c r="D566" s="220" t="s">
        <v>10157</v>
      </c>
      <c r="E566" s="220" t="s">
        <v>5588</v>
      </c>
      <c r="F566" s="214" t="s">
        <v>2276</v>
      </c>
      <c r="G566" s="236" t="e">
        <f>HYPERLINK("\同业照片\"&amp;[1]!表1_66[[#This Row],[公司]]&amp;IF([1]!表1_66[[#This Row],[公司]]="","","，"&amp;[1]!表1_66[[#This Row],[姓名]]&amp;".jpg"),"照片")</f>
        <v>#REF!</v>
      </c>
      <c r="H566" s="232" t="s">
        <v>10155</v>
      </c>
      <c r="I566" s="214" t="s">
        <v>9</v>
      </c>
      <c r="J566" s="214" t="s">
        <v>11</v>
      </c>
      <c r="K566" s="212">
        <v>1</v>
      </c>
      <c r="L566" s="212">
        <v>1</v>
      </c>
      <c r="M566" s="212">
        <v>1</v>
      </c>
      <c r="N566" s="213"/>
      <c r="O566" s="214"/>
      <c r="P566" s="213" t="s">
        <v>2254</v>
      </c>
      <c r="Q566" s="215"/>
      <c r="R566" s="215"/>
      <c r="S566"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566" s="220" t="s">
        <v>7618</v>
      </c>
      <c r="U566" s="215">
        <v>18612096211</v>
      </c>
      <c r="V566" s="213"/>
      <c r="W566" s="225"/>
      <c r="X566" s="226"/>
      <c r="Y566" s="226"/>
      <c r="Z566" s="244"/>
      <c r="AA566" s="214"/>
      <c r="AB566" s="214"/>
      <c r="AC566" s="214"/>
      <c r="AD566" s="220"/>
      <c r="AE566" s="226"/>
      <c r="AF566" s="214" t="s">
        <v>10156</v>
      </c>
      <c r="AG566" s="349">
        <v>1</v>
      </c>
    </row>
    <row r="567" spans="1:33" s="219" customFormat="1" x14ac:dyDescent="0.3">
      <c r="A567" s="212" t="s">
        <v>857</v>
      </c>
      <c r="B567" s="277">
        <v>41701</v>
      </c>
      <c r="C567" s="217" t="e">
        <f>[1]!表1_66[[#This Row],[公司]]&amp;[1]!表1_66[[#This Row],[姓名]]</f>
        <v>#REF!</v>
      </c>
      <c r="D567" s="220" t="s">
        <v>7619</v>
      </c>
      <c r="E567" s="220" t="s">
        <v>7620</v>
      </c>
      <c r="F567" s="214" t="s">
        <v>2249</v>
      </c>
      <c r="G567" s="236" t="e">
        <f>HYPERLINK("\同业照片\"&amp;[1]!表1_66[[#This Row],[公司]]&amp;IF([1]!表1_66[[#This Row],[公司]]="","","，"&amp;[1]!表1_66[[#This Row],[姓名]]&amp;".jpg"),"照片")</f>
        <v>#REF!</v>
      </c>
      <c r="H567" s="232" t="s">
        <v>1203</v>
      </c>
      <c r="I567" s="214" t="s">
        <v>887</v>
      </c>
      <c r="J567" s="214" t="s">
        <v>3004</v>
      </c>
      <c r="K567" s="212">
        <v>1</v>
      </c>
      <c r="L567" s="212">
        <v>1</v>
      </c>
      <c r="M567" s="212">
        <v>1</v>
      </c>
      <c r="N567" s="213" t="s">
        <v>1443</v>
      </c>
      <c r="O567" s="214"/>
      <c r="P567" s="213" t="s">
        <v>7621</v>
      </c>
      <c r="Q567" s="215"/>
      <c r="R567" s="215"/>
      <c r="S567"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567" s="220" t="s">
        <v>7622</v>
      </c>
      <c r="U567" s="215">
        <v>18926085297</v>
      </c>
      <c r="V567" s="213" t="s">
        <v>7623</v>
      </c>
      <c r="W567" s="225"/>
      <c r="X567" s="226"/>
      <c r="Y567" s="226"/>
      <c r="Z567" s="244"/>
      <c r="AA567" s="214"/>
      <c r="AB567" s="214"/>
      <c r="AC567" s="214"/>
      <c r="AD567" s="220"/>
      <c r="AE567" s="226"/>
      <c r="AF567" s="214" t="s">
        <v>10158</v>
      </c>
      <c r="AG567" s="349">
        <v>1</v>
      </c>
    </row>
    <row r="568" spans="1:33" s="219" customFormat="1" x14ac:dyDescent="0.3">
      <c r="A568" s="212" t="s">
        <v>612</v>
      </c>
      <c r="B568" s="277">
        <v>41701</v>
      </c>
      <c r="C568" s="217" t="e">
        <f>[1]!表1_66[[#This Row],[公司]]&amp;[1]!表1_66[[#This Row],[姓名]]</f>
        <v>#REF!</v>
      </c>
      <c r="D568" s="220" t="s">
        <v>965</v>
      </c>
      <c r="E568" s="220" t="s">
        <v>3604</v>
      </c>
      <c r="F568" s="214" t="s">
        <v>2249</v>
      </c>
      <c r="G568" s="236" t="e">
        <f>HYPERLINK("\同业照片\"&amp;[1]!表1_66[[#This Row],[公司]]&amp;IF([1]!表1_66[[#This Row],[公司]]="","","，"&amp;[1]!表1_66[[#This Row],[姓名]]&amp;".jpg"),"照片")</f>
        <v>#REF!</v>
      </c>
      <c r="H568" s="232" t="s">
        <v>3474</v>
      </c>
      <c r="I568" s="214" t="s">
        <v>12</v>
      </c>
      <c r="J568" s="214" t="s">
        <v>3174</v>
      </c>
      <c r="K568" s="212">
        <v>1</v>
      </c>
      <c r="L568" s="212">
        <v>1</v>
      </c>
      <c r="M568" s="212">
        <v>1</v>
      </c>
      <c r="N568" s="213" t="s">
        <v>7624</v>
      </c>
      <c r="O568" s="214"/>
      <c r="P568" s="213" t="s">
        <v>2537</v>
      </c>
      <c r="Q568" s="215"/>
      <c r="R568" s="215"/>
      <c r="S56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568" s="220"/>
      <c r="U568" s="215">
        <v>13823182728</v>
      </c>
      <c r="V568" s="213" t="s">
        <v>3841</v>
      </c>
      <c r="W568" s="225" t="s">
        <v>351</v>
      </c>
      <c r="X568" s="226" t="s">
        <v>964</v>
      </c>
      <c r="Y568" s="226"/>
      <c r="Z568" s="244" t="s">
        <v>392</v>
      </c>
      <c r="AA568" s="214"/>
      <c r="AB568" s="214"/>
      <c r="AC568" s="214"/>
      <c r="AD568" s="220" t="s">
        <v>392</v>
      </c>
      <c r="AE568" s="226"/>
      <c r="AF568" s="214" t="s">
        <v>7867</v>
      </c>
      <c r="AG568" s="349">
        <v>1</v>
      </c>
    </row>
    <row r="569" spans="1:33" s="219" customFormat="1" x14ac:dyDescent="0.3">
      <c r="A569" s="212" t="s">
        <v>857</v>
      </c>
      <c r="B569" s="277">
        <v>41701</v>
      </c>
      <c r="C569" s="217" t="e">
        <f>[1]!表1_66[[#This Row],[公司]]&amp;[1]!表1_66[[#This Row],[姓名]]</f>
        <v>#REF!</v>
      </c>
      <c r="D569" s="220" t="s">
        <v>10159</v>
      </c>
      <c r="E569" s="220" t="s">
        <v>2325</v>
      </c>
      <c r="F569" s="214" t="s">
        <v>2276</v>
      </c>
      <c r="G569" s="236" t="e">
        <f>HYPERLINK("\同业照片\"&amp;[1]!表1_66[[#This Row],[公司]]&amp;IF([1]!表1_66[[#This Row],[公司]]="","","，"&amp;[1]!表1_66[[#This Row],[姓名]]&amp;".jpg"),"照片")</f>
        <v>#REF!</v>
      </c>
      <c r="H569" s="232" t="s">
        <v>10160</v>
      </c>
      <c r="I569" s="214" t="s">
        <v>9</v>
      </c>
      <c r="J569" s="214" t="s">
        <v>11</v>
      </c>
      <c r="K569" s="212">
        <v>1</v>
      </c>
      <c r="L569" s="212">
        <v>1</v>
      </c>
      <c r="M569" s="212">
        <v>1</v>
      </c>
      <c r="N569" s="213"/>
      <c r="O569" s="214"/>
      <c r="P569" s="213" t="s">
        <v>10161</v>
      </c>
      <c r="Q569" s="215"/>
      <c r="R569" s="215"/>
      <c r="S56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569" s="220"/>
      <c r="U569" s="215">
        <v>13601070439</v>
      </c>
      <c r="V569" s="213" t="s">
        <v>7625</v>
      </c>
      <c r="W569" s="225"/>
      <c r="X569" s="226"/>
      <c r="Y569" s="226"/>
      <c r="Z569" s="244"/>
      <c r="AA569" s="214"/>
      <c r="AB569" s="214"/>
      <c r="AC569" s="214"/>
      <c r="AD569" s="220"/>
      <c r="AE569" s="226"/>
      <c r="AF569" s="214" t="s">
        <v>5597</v>
      </c>
      <c r="AG569" s="349">
        <v>1</v>
      </c>
    </row>
    <row r="570" spans="1:33" s="219" customFormat="1" x14ac:dyDescent="0.3">
      <c r="A570" s="212" t="s">
        <v>857</v>
      </c>
      <c r="B570" s="277">
        <v>41701</v>
      </c>
      <c r="C570" s="217" t="e">
        <f>[1]!表1_66[[#This Row],[公司]]&amp;[1]!表1_66[[#This Row],[姓名]]</f>
        <v>#REF!</v>
      </c>
      <c r="D570" s="220" t="s">
        <v>10162</v>
      </c>
      <c r="E570" s="220" t="s">
        <v>3863</v>
      </c>
      <c r="F570" s="214" t="s">
        <v>2249</v>
      </c>
      <c r="G570" s="236" t="e">
        <f>HYPERLINK("\同业照片\"&amp;[1]!表1_66[[#This Row],[公司]]&amp;IF([1]!表1_66[[#This Row],[公司]]="","","，"&amp;[1]!表1_66[[#This Row],[姓名]]&amp;".jpg"),"照片")</f>
        <v>#REF!</v>
      </c>
      <c r="H570" s="232" t="s">
        <v>10160</v>
      </c>
      <c r="I570" s="214" t="s">
        <v>9</v>
      </c>
      <c r="J570" s="214" t="s">
        <v>11</v>
      </c>
      <c r="K570" s="212">
        <v>1</v>
      </c>
      <c r="L570" s="212">
        <v>1</v>
      </c>
      <c r="M570" s="212">
        <v>1</v>
      </c>
      <c r="N570" s="213"/>
      <c r="O570" s="214"/>
      <c r="P570" s="213" t="s">
        <v>10163</v>
      </c>
      <c r="Q570" s="215"/>
      <c r="R570" s="215"/>
      <c r="S57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570" s="220"/>
      <c r="U570" s="215">
        <v>18610093564</v>
      </c>
      <c r="V570" s="213" t="s">
        <v>10164</v>
      </c>
      <c r="W570" s="225"/>
      <c r="X570" s="226"/>
      <c r="Y570" s="226"/>
      <c r="Z570" s="244"/>
      <c r="AA570" s="214"/>
      <c r="AB570" s="214"/>
      <c r="AC570" s="214"/>
      <c r="AD570" s="220"/>
      <c r="AE570" s="226"/>
      <c r="AF570" s="214" t="s">
        <v>5597</v>
      </c>
      <c r="AG570" s="349">
        <v>1</v>
      </c>
    </row>
    <row r="571" spans="1:33" s="219" customFormat="1" x14ac:dyDescent="0.3">
      <c r="A571" s="212" t="s">
        <v>857</v>
      </c>
      <c r="B571" s="277">
        <v>41701</v>
      </c>
      <c r="C571" s="217" t="e">
        <f>[1]!表1_66[[#This Row],[公司]]&amp;[1]!表1_66[[#This Row],[姓名]]</f>
        <v>#REF!</v>
      </c>
      <c r="D571" s="220" t="s">
        <v>2003</v>
      </c>
      <c r="E571" s="220" t="s">
        <v>2453</v>
      </c>
      <c r="F571" s="214" t="s">
        <v>54</v>
      </c>
      <c r="G571" s="236" t="e">
        <f>HYPERLINK("\同业照片\"&amp;[1]!表1_66[[#This Row],[公司]]&amp;IF([1]!表1_66[[#This Row],[公司]]="","","，"&amp;[1]!表1_66[[#This Row],[姓名]]&amp;".jpg"),"照片")</f>
        <v>#REF!</v>
      </c>
      <c r="H571" s="232" t="s">
        <v>1203</v>
      </c>
      <c r="I571" s="214" t="s">
        <v>887</v>
      </c>
      <c r="J571" s="214" t="s">
        <v>3004</v>
      </c>
      <c r="K571" s="212">
        <v>1</v>
      </c>
      <c r="L571" s="212">
        <v>1</v>
      </c>
      <c r="M571" s="212">
        <v>1</v>
      </c>
      <c r="N571" s="213" t="s">
        <v>1443</v>
      </c>
      <c r="O571" s="214"/>
      <c r="P571" s="213" t="s">
        <v>2537</v>
      </c>
      <c r="Q571" s="215"/>
      <c r="R571" s="215">
        <v>4.9644259042999996</v>
      </c>
      <c r="S57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571" s="220" t="s">
        <v>7626</v>
      </c>
      <c r="U571" s="215">
        <v>18926085719</v>
      </c>
      <c r="V571" s="213" t="s">
        <v>7627</v>
      </c>
      <c r="W571" s="225" t="s">
        <v>351</v>
      </c>
      <c r="X571" s="226"/>
      <c r="Y571" s="226"/>
      <c r="Z571" s="244" t="s">
        <v>3079</v>
      </c>
      <c r="AA571" s="214"/>
      <c r="AB571" s="214"/>
      <c r="AC571" s="214"/>
      <c r="AD571" s="220" t="s">
        <v>7628</v>
      </c>
      <c r="AE571" s="226"/>
      <c r="AF571" s="214" t="s">
        <v>10165</v>
      </c>
      <c r="AG571" s="349">
        <v>1</v>
      </c>
    </row>
    <row r="572" spans="1:33" s="219" customFormat="1" x14ac:dyDescent="0.3">
      <c r="A572" s="212" t="s">
        <v>857</v>
      </c>
      <c r="B572" s="277">
        <v>41701</v>
      </c>
      <c r="C572" s="217" t="e">
        <f>[1]!表1_66[[#This Row],[公司]]&amp;[1]!表1_66[[#This Row],[姓名]]</f>
        <v>#REF!</v>
      </c>
      <c r="D572" s="220" t="s">
        <v>10166</v>
      </c>
      <c r="E572" s="220" t="s">
        <v>5594</v>
      </c>
      <c r="F572" s="214" t="s">
        <v>10167</v>
      </c>
      <c r="G572" s="236" t="e">
        <f>HYPERLINK("\同业照片\"&amp;[1]!表1_66[[#This Row],[公司]]&amp;IF([1]!表1_66[[#This Row],[公司]]="","","，"&amp;[1]!表1_66[[#This Row],[姓名]]&amp;".jpg"),"照片")</f>
        <v>#REF!</v>
      </c>
      <c r="H572" s="232" t="s">
        <v>10168</v>
      </c>
      <c r="I572" s="214" t="s">
        <v>9</v>
      </c>
      <c r="J572" s="214" t="s">
        <v>11</v>
      </c>
      <c r="K572" s="212">
        <v>1</v>
      </c>
      <c r="L572" s="212">
        <v>1</v>
      </c>
      <c r="M572" s="212">
        <v>1</v>
      </c>
      <c r="N572" s="213"/>
      <c r="O572" s="214"/>
      <c r="P572" s="213" t="s">
        <v>2254</v>
      </c>
      <c r="Q572" s="215"/>
      <c r="R572" s="215"/>
      <c r="S57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572" s="220"/>
      <c r="U572" s="215">
        <v>18687710328</v>
      </c>
      <c r="V572" s="213" t="s">
        <v>7629</v>
      </c>
      <c r="W572" s="225"/>
      <c r="X572" s="226"/>
      <c r="Y572" s="226"/>
      <c r="Z572" s="244"/>
      <c r="AA572" s="214"/>
      <c r="AB572" s="214"/>
      <c r="AC572" s="214"/>
      <c r="AD572" s="220"/>
      <c r="AE572" s="226"/>
      <c r="AF572" s="214" t="s">
        <v>5597</v>
      </c>
      <c r="AG572" s="349">
        <v>1</v>
      </c>
    </row>
    <row r="573" spans="1:33" s="219" customFormat="1" x14ac:dyDescent="0.3">
      <c r="A573" s="212" t="s">
        <v>612</v>
      </c>
      <c r="B573" s="277">
        <v>41701</v>
      </c>
      <c r="C573" s="217" t="e">
        <f>[1]!表1_66[[#This Row],[公司]]&amp;[1]!表1_66[[#This Row],[姓名]]</f>
        <v>#REF!</v>
      </c>
      <c r="D573" s="220" t="s">
        <v>2052</v>
      </c>
      <c r="E573" s="220" t="s">
        <v>2296</v>
      </c>
      <c r="F573" s="214" t="s">
        <v>2249</v>
      </c>
      <c r="G573" s="236" t="e">
        <f>HYPERLINK("\同业照片\"&amp;[1]!表1_66[[#This Row],[公司]]&amp;IF([1]!表1_66[[#This Row],[公司]]="","","，"&amp;[1]!表1_66[[#This Row],[姓名]]&amp;".jpg"),"照片")</f>
        <v>#REF!</v>
      </c>
      <c r="H573" s="232" t="s">
        <v>80</v>
      </c>
      <c r="I573" s="214" t="s">
        <v>36</v>
      </c>
      <c r="J573" s="214" t="s">
        <v>3004</v>
      </c>
      <c r="K573" s="212">
        <v>1</v>
      </c>
      <c r="L573" s="212"/>
      <c r="M573" s="212">
        <v>1</v>
      </c>
      <c r="N573" s="213" t="s">
        <v>1310</v>
      </c>
      <c r="O573" s="214"/>
      <c r="P573" s="213" t="s">
        <v>1517</v>
      </c>
      <c r="Q573" s="215"/>
      <c r="R573" s="215" t="s">
        <v>392</v>
      </c>
      <c r="S573"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573" s="220" t="s">
        <v>2053</v>
      </c>
      <c r="U573" s="215">
        <v>18038055887</v>
      </c>
      <c r="V573" s="213" t="s">
        <v>2054</v>
      </c>
      <c r="W573" s="225" t="s">
        <v>351</v>
      </c>
      <c r="X573" s="226"/>
      <c r="Y573" s="226"/>
      <c r="Z573" s="244" t="s">
        <v>392</v>
      </c>
      <c r="AA573" s="214"/>
      <c r="AB573" s="214"/>
      <c r="AC573" s="214" t="s">
        <v>392</v>
      </c>
      <c r="AD573" s="220" t="s">
        <v>392</v>
      </c>
      <c r="AE573" s="226"/>
      <c r="AF573" s="214" t="s">
        <v>2729</v>
      </c>
      <c r="AG573" s="349">
        <v>1</v>
      </c>
    </row>
    <row r="574" spans="1:33" s="219" customFormat="1" x14ac:dyDescent="0.3">
      <c r="A574" s="212" t="s">
        <v>3725</v>
      </c>
      <c r="B574" s="277">
        <v>41701</v>
      </c>
      <c r="C574" s="217" t="e">
        <f>[1]!表1_66[[#This Row],[公司]]&amp;[1]!表1_66[[#This Row],[姓名]]</f>
        <v>#REF!</v>
      </c>
      <c r="D574" s="220" t="s">
        <v>10169</v>
      </c>
      <c r="E574" s="220" t="s">
        <v>7630</v>
      </c>
      <c r="F574" s="214" t="s">
        <v>10170</v>
      </c>
      <c r="G574" s="236" t="e">
        <f>HYPERLINK("\同业照片\"&amp;[1]!表1_66[[#This Row],[公司]]&amp;IF([1]!表1_66[[#This Row],[公司]]="","","，"&amp;[1]!表1_66[[#This Row],[姓名]]&amp;".jpg"),"照片")</f>
        <v>#REF!</v>
      </c>
      <c r="H574" s="232" t="s">
        <v>642</v>
      </c>
      <c r="I574" s="214" t="s">
        <v>2</v>
      </c>
      <c r="J574" s="214" t="s">
        <v>1</v>
      </c>
      <c r="K574" s="212">
        <v>1</v>
      </c>
      <c r="L574" s="212"/>
      <c r="M574" s="212">
        <v>1</v>
      </c>
      <c r="N574" s="213"/>
      <c r="O574" s="214"/>
      <c r="P574" s="213"/>
      <c r="Q574" s="215"/>
      <c r="R574" s="215"/>
      <c r="S57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574" s="220"/>
      <c r="U574" s="215"/>
      <c r="V574" s="213" t="s">
        <v>5596</v>
      </c>
      <c r="W574" s="225"/>
      <c r="X574" s="226"/>
      <c r="Y574" s="226"/>
      <c r="Z574" s="244"/>
      <c r="AA574" s="214"/>
      <c r="AB574" s="214"/>
      <c r="AC574" s="214"/>
      <c r="AD574" s="220"/>
      <c r="AE574" s="226"/>
      <c r="AF574" s="214"/>
      <c r="AG574" s="349">
        <v>1</v>
      </c>
    </row>
    <row r="575" spans="1:33" s="219" customFormat="1" x14ac:dyDescent="0.3">
      <c r="A575" s="212" t="s">
        <v>857</v>
      </c>
      <c r="B575" s="277">
        <v>41701</v>
      </c>
      <c r="C575" s="217" t="e">
        <f>[1]!表1_66[[#This Row],[公司]]&amp;[1]!表1_66[[#This Row],[姓名]]</f>
        <v>#REF!</v>
      </c>
      <c r="D575" s="220" t="s">
        <v>7631</v>
      </c>
      <c r="E575" s="220" t="s">
        <v>5589</v>
      </c>
      <c r="F575" s="214" t="s">
        <v>10170</v>
      </c>
      <c r="G575" s="236" t="e">
        <f>HYPERLINK("\同业照片\"&amp;[1]!表1_66[[#This Row],[公司]]&amp;IF([1]!表1_66[[#This Row],[公司]]="","","，"&amp;[1]!表1_66[[#This Row],[姓名]]&amp;".jpg"),"照片")</f>
        <v>#REF!</v>
      </c>
      <c r="H575" s="232" t="s">
        <v>10171</v>
      </c>
      <c r="I575" s="214" t="s">
        <v>9</v>
      </c>
      <c r="J575" s="214" t="s">
        <v>10172</v>
      </c>
      <c r="K575" s="212">
        <v>1</v>
      </c>
      <c r="L575" s="212">
        <v>1</v>
      </c>
      <c r="M575" s="212">
        <v>1</v>
      </c>
      <c r="N575" s="213"/>
      <c r="O575" s="214"/>
      <c r="P575" s="213" t="s">
        <v>2254</v>
      </c>
      <c r="Q575" s="215"/>
      <c r="R575" s="215"/>
      <c r="S575"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575" s="220" t="s">
        <v>10173</v>
      </c>
      <c r="U575" s="215">
        <v>13581559821</v>
      </c>
      <c r="V575" s="213" t="s">
        <v>10174</v>
      </c>
      <c r="W575" s="225"/>
      <c r="X575" s="226"/>
      <c r="Y575" s="226"/>
      <c r="Z575" s="244"/>
      <c r="AA575" s="214"/>
      <c r="AB575" s="214"/>
      <c r="AC575" s="214"/>
      <c r="AD575" s="220"/>
      <c r="AE575" s="226"/>
      <c r="AF575" s="214" t="s">
        <v>10175</v>
      </c>
      <c r="AG575" s="349">
        <v>1</v>
      </c>
    </row>
    <row r="576" spans="1:33" s="219" customFormat="1" x14ac:dyDescent="0.3">
      <c r="A576" s="212" t="s">
        <v>857</v>
      </c>
      <c r="B576" s="277">
        <v>41702</v>
      </c>
      <c r="C576" s="217" t="e">
        <f>[1]!表1_66[[#This Row],[公司]]&amp;[1]!表1_66[[#This Row],[姓名]]</f>
        <v>#REF!</v>
      </c>
      <c r="D576" s="220" t="s">
        <v>7632</v>
      </c>
      <c r="E576" s="220" t="s">
        <v>5610</v>
      </c>
      <c r="F576" s="214" t="s">
        <v>10167</v>
      </c>
      <c r="G576" s="236" t="e">
        <f>HYPERLINK("\同业照片\"&amp;[1]!表1_66[[#This Row],[公司]]&amp;IF([1]!表1_66[[#This Row],[公司]]="","","，"&amp;[1]!表1_66[[#This Row],[姓名]]&amp;".jpg"),"照片")</f>
        <v>#REF!</v>
      </c>
      <c r="H576" s="232" t="s">
        <v>75</v>
      </c>
      <c r="I576" s="214" t="s">
        <v>36</v>
      </c>
      <c r="J576" s="214" t="s">
        <v>3004</v>
      </c>
      <c r="K576" s="212">
        <v>1</v>
      </c>
      <c r="L576" s="212">
        <v>1</v>
      </c>
      <c r="M576" s="212">
        <v>1</v>
      </c>
      <c r="N576" s="213" t="s">
        <v>1234</v>
      </c>
      <c r="O576" s="214"/>
      <c r="P576" s="213" t="s">
        <v>2254</v>
      </c>
      <c r="Q576" s="215"/>
      <c r="R576" s="215"/>
      <c r="S576"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576" s="220" t="s">
        <v>10176</v>
      </c>
      <c r="U576" s="215">
        <v>18929390485</v>
      </c>
      <c r="V576" s="213" t="s">
        <v>5611</v>
      </c>
      <c r="W576" s="225"/>
      <c r="X576" s="226"/>
      <c r="Y576" s="226"/>
      <c r="Z576" s="244"/>
      <c r="AA576" s="214"/>
      <c r="AB576" s="214"/>
      <c r="AC576" s="214"/>
      <c r="AD576" s="220"/>
      <c r="AE576" s="226"/>
      <c r="AF576" s="214" t="s">
        <v>2221</v>
      </c>
      <c r="AG576" s="349">
        <v>1</v>
      </c>
    </row>
    <row r="577" spans="1:33" s="219" customFormat="1" x14ac:dyDescent="0.3">
      <c r="A577" s="212" t="s">
        <v>3725</v>
      </c>
      <c r="B577" s="277">
        <v>41702</v>
      </c>
      <c r="C577" s="217" t="e">
        <f>[1]!表1_66[[#This Row],[公司]]&amp;[1]!表1_66[[#This Row],[姓名]]</f>
        <v>#REF!</v>
      </c>
      <c r="D577" s="220" t="s">
        <v>1305</v>
      </c>
      <c r="E577" s="220" t="s">
        <v>7402</v>
      </c>
      <c r="F577" s="214" t="s">
        <v>10167</v>
      </c>
      <c r="G577" s="236" t="e">
        <f>HYPERLINK("\同业照片\"&amp;[1]!表1_66[[#This Row],[公司]]&amp;IF([1]!表1_66[[#This Row],[公司]]="","","，"&amp;[1]!表1_66[[#This Row],[姓名]]&amp;".jpg"),"照片")</f>
        <v>#REF!</v>
      </c>
      <c r="H577" s="232" t="s">
        <v>3922</v>
      </c>
      <c r="I577" s="214" t="s">
        <v>10177</v>
      </c>
      <c r="J577" s="214" t="s">
        <v>1</v>
      </c>
      <c r="K577" s="212">
        <v>1</v>
      </c>
      <c r="L577" s="212">
        <v>1</v>
      </c>
      <c r="M577" s="212">
        <v>1</v>
      </c>
      <c r="N577" s="213" t="s">
        <v>958</v>
      </c>
      <c r="O577" s="214"/>
      <c r="P577" s="213" t="s">
        <v>10178</v>
      </c>
      <c r="Q577" s="215"/>
      <c r="R577" s="215"/>
      <c r="S577"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577" s="220" t="s">
        <v>10179</v>
      </c>
      <c r="U577" s="215">
        <v>15821095747</v>
      </c>
      <c r="V577" s="213" t="s">
        <v>5831</v>
      </c>
      <c r="W577" s="225"/>
      <c r="X577" s="226"/>
      <c r="Y577" s="226"/>
      <c r="Z577" s="244"/>
      <c r="AA577" s="214"/>
      <c r="AB577" s="214"/>
      <c r="AC577" s="214"/>
      <c r="AD577" s="220"/>
      <c r="AE577" s="226"/>
      <c r="AF577" s="214" t="s">
        <v>7419</v>
      </c>
      <c r="AG577" s="349">
        <v>1</v>
      </c>
    </row>
    <row r="578" spans="1:33" s="219" customFormat="1" x14ac:dyDescent="0.3">
      <c r="A578" s="212" t="s">
        <v>3725</v>
      </c>
      <c r="B578" s="277">
        <v>41702</v>
      </c>
      <c r="C578" s="217" t="e">
        <f>[1]!表1_66[[#This Row],[公司]]&amp;[1]!表1_66[[#This Row],[姓名]]</f>
        <v>#REF!</v>
      </c>
      <c r="D578" s="220" t="s">
        <v>5605</v>
      </c>
      <c r="E578" s="220" t="s">
        <v>7406</v>
      </c>
      <c r="F578" s="214" t="s">
        <v>2249</v>
      </c>
      <c r="G578" s="236" t="e">
        <f>HYPERLINK("\同业照片\"&amp;[1]!表1_66[[#This Row],[公司]]&amp;IF([1]!表1_66[[#This Row],[公司]]="","","，"&amp;[1]!表1_66[[#This Row],[姓名]]&amp;".jpg"),"照片")</f>
        <v>#REF!</v>
      </c>
      <c r="H578" s="232" t="s">
        <v>10180</v>
      </c>
      <c r="I578" s="214" t="s">
        <v>10181</v>
      </c>
      <c r="J578" s="214" t="s">
        <v>1</v>
      </c>
      <c r="K578" s="212">
        <v>1</v>
      </c>
      <c r="L578" s="212">
        <v>1</v>
      </c>
      <c r="M578" s="212">
        <v>1</v>
      </c>
      <c r="N578" s="213" t="s">
        <v>10128</v>
      </c>
      <c r="O578" s="214"/>
      <c r="P578" s="213" t="s">
        <v>10182</v>
      </c>
      <c r="Q578" s="215"/>
      <c r="R578" s="215"/>
      <c r="S57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578" s="220" t="s">
        <v>7638</v>
      </c>
      <c r="U578" s="215">
        <v>13916727614</v>
      </c>
      <c r="V578" s="213" t="s">
        <v>10183</v>
      </c>
      <c r="W578" s="225"/>
      <c r="X578" s="226"/>
      <c r="Y578" s="226"/>
      <c r="Z578" s="244"/>
      <c r="AA578" s="214"/>
      <c r="AB578" s="214"/>
      <c r="AC578" s="214"/>
      <c r="AD578" s="220"/>
      <c r="AE578" s="226"/>
      <c r="AF578" s="214" t="s">
        <v>9997</v>
      </c>
      <c r="AG578" s="349">
        <v>1</v>
      </c>
    </row>
    <row r="579" spans="1:33" s="219" customFormat="1" x14ac:dyDescent="0.3">
      <c r="A579" s="212" t="s">
        <v>3725</v>
      </c>
      <c r="B579" s="277">
        <v>41702</v>
      </c>
      <c r="C579" s="217" t="e">
        <f>[1]!表1_66[[#This Row],[公司]]&amp;[1]!表1_66[[#This Row],[姓名]]</f>
        <v>#REF!</v>
      </c>
      <c r="D579" s="220" t="s">
        <v>7639</v>
      </c>
      <c r="E579" s="220" t="s">
        <v>7640</v>
      </c>
      <c r="F579" s="214" t="s">
        <v>2249</v>
      </c>
      <c r="G579" s="236" t="e">
        <f>HYPERLINK("\同业照片\"&amp;[1]!表1_66[[#This Row],[公司]]&amp;IF([1]!表1_66[[#This Row],[公司]]="","","，"&amp;[1]!表1_66[[#This Row],[姓名]]&amp;".jpg"),"照片")</f>
        <v>#REF!</v>
      </c>
      <c r="H579" s="232" t="s">
        <v>1306</v>
      </c>
      <c r="I579" s="214" t="s">
        <v>12</v>
      </c>
      <c r="J579" s="214" t="s">
        <v>1</v>
      </c>
      <c r="K579" s="212">
        <v>1</v>
      </c>
      <c r="L579" s="212">
        <v>1</v>
      </c>
      <c r="M579" s="212">
        <v>1</v>
      </c>
      <c r="N579" s="213" t="s">
        <v>958</v>
      </c>
      <c r="O579" s="214"/>
      <c r="P579" s="213" t="s">
        <v>2254</v>
      </c>
      <c r="Q579" s="215"/>
      <c r="R579" s="215"/>
      <c r="S57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579" s="220" t="s">
        <v>10184</v>
      </c>
      <c r="U579" s="215">
        <v>13764289529</v>
      </c>
      <c r="V579" s="213" t="s">
        <v>10185</v>
      </c>
      <c r="W579" s="225"/>
      <c r="X579" s="226"/>
      <c r="Y579" s="226"/>
      <c r="Z579" s="244"/>
      <c r="AA579" s="214"/>
      <c r="AB579" s="214"/>
      <c r="AC579" s="214"/>
      <c r="AD579" s="220"/>
      <c r="AE579" s="226"/>
      <c r="AF579" s="214" t="s">
        <v>2240</v>
      </c>
      <c r="AG579" s="349">
        <v>1</v>
      </c>
    </row>
    <row r="580" spans="1:33" s="219" customFormat="1" x14ac:dyDescent="0.3">
      <c r="A580" s="219" t="s">
        <v>857</v>
      </c>
      <c r="B580" s="277">
        <v>41703</v>
      </c>
      <c r="C580" s="217" t="e">
        <f>[1]!表1_66[[#This Row],[公司]]&amp;[1]!表1_66[[#This Row],[姓名]]</f>
        <v>#REF!</v>
      </c>
      <c r="D580" s="227" t="s">
        <v>10186</v>
      </c>
      <c r="E580" s="227" t="s">
        <v>10186</v>
      </c>
      <c r="F580" s="216" t="s">
        <v>2276</v>
      </c>
      <c r="G580" s="209" t="e">
        <f>HYPERLINK("\同业照片\"&amp;[1]!表1_66[[#This Row],[公司]]&amp;IF([1]!表1_66[[#This Row],[公司]]="","","，"&amp;[1]!表1_66[[#This Row],[姓名]]&amp;".jpg"),"照片")</f>
        <v>#REF!</v>
      </c>
      <c r="H580" s="234" t="s">
        <v>72</v>
      </c>
      <c r="I580" s="216" t="s">
        <v>36</v>
      </c>
      <c r="J580" s="216" t="s">
        <v>56</v>
      </c>
      <c r="K580" s="219">
        <v>1</v>
      </c>
      <c r="M580" s="219">
        <v>1</v>
      </c>
      <c r="N580" s="217" t="s">
        <v>1358</v>
      </c>
      <c r="O580" s="216"/>
      <c r="P580" s="217" t="s">
        <v>10187</v>
      </c>
      <c r="Q580" s="218"/>
      <c r="R580" s="218"/>
      <c r="S580" s="26">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580" s="227" t="s">
        <v>7641</v>
      </c>
      <c r="U580" s="218">
        <v>18801203679</v>
      </c>
      <c r="V580" s="217" t="s">
        <v>5901</v>
      </c>
      <c r="W580" s="225"/>
      <c r="X580" s="228"/>
      <c r="Y580" s="228"/>
      <c r="Z580" s="248"/>
      <c r="AA580" s="216"/>
      <c r="AB580" s="216"/>
      <c r="AC580" s="216"/>
      <c r="AD580" s="227"/>
      <c r="AE580" s="228"/>
      <c r="AF580" s="216" t="s">
        <v>10188</v>
      </c>
      <c r="AG580" s="349">
        <v>1</v>
      </c>
    </row>
    <row r="581" spans="1:33" s="219" customFormat="1" x14ac:dyDescent="0.3">
      <c r="A581" s="212" t="s">
        <v>10189</v>
      </c>
      <c r="B581" s="277">
        <v>41703</v>
      </c>
      <c r="C581" s="217" t="e">
        <f>[1]!表1_66[[#This Row],[公司]]&amp;[1]!表1_66[[#This Row],[姓名]]</f>
        <v>#REF!</v>
      </c>
      <c r="D581" s="220" t="s">
        <v>10190</v>
      </c>
      <c r="E581" s="220" t="s">
        <v>7642</v>
      </c>
      <c r="F581" s="214" t="s">
        <v>2251</v>
      </c>
      <c r="G581" s="236" t="e">
        <f>HYPERLINK("\同业照片\"&amp;[1]!表1_66[[#This Row],[公司]]&amp;IF([1]!表1_66[[#This Row],[公司]]="","","，"&amp;[1]!表1_66[[#This Row],[姓名]]&amp;".jpg"),"照片")</f>
        <v>#REF!</v>
      </c>
      <c r="H581" s="232" t="s">
        <v>916</v>
      </c>
      <c r="I581" s="214" t="s">
        <v>36</v>
      </c>
      <c r="J581" s="214" t="s">
        <v>45</v>
      </c>
      <c r="K581" s="212">
        <v>1</v>
      </c>
      <c r="L581" s="212">
        <v>1</v>
      </c>
      <c r="M581" s="212">
        <v>1</v>
      </c>
      <c r="N581" s="213" t="s">
        <v>10191</v>
      </c>
      <c r="O581" s="214"/>
      <c r="P581" s="213" t="s">
        <v>10192</v>
      </c>
      <c r="Q581" s="215"/>
      <c r="R581" s="215" t="s">
        <v>392</v>
      </c>
      <c r="S58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581" s="220" t="s">
        <v>7646</v>
      </c>
      <c r="U581" s="215">
        <v>13816284902</v>
      </c>
      <c r="V581" s="213" t="s">
        <v>7039</v>
      </c>
      <c r="W581" s="225" t="s">
        <v>351</v>
      </c>
      <c r="X581" s="226"/>
      <c r="Y581" s="226"/>
      <c r="Z581" s="248"/>
      <c r="AA581" s="214"/>
      <c r="AB581" s="214"/>
      <c r="AC581" s="214"/>
      <c r="AD581" s="220"/>
      <c r="AE581" s="226"/>
      <c r="AF581" s="214" t="s">
        <v>2181</v>
      </c>
      <c r="AG581" s="349">
        <v>1</v>
      </c>
    </row>
    <row r="582" spans="1:33" s="219" customFormat="1" x14ac:dyDescent="0.3">
      <c r="A582" s="212" t="s">
        <v>1177</v>
      </c>
      <c r="B582" s="277">
        <v>41703</v>
      </c>
      <c r="C582" s="217" t="e">
        <f>[1]!表1_66[[#This Row],[公司]]&amp;[1]!表1_66[[#This Row],[姓名]]</f>
        <v>#REF!</v>
      </c>
      <c r="D582" s="220" t="s">
        <v>7644</v>
      </c>
      <c r="E582" s="220" t="s">
        <v>7645</v>
      </c>
      <c r="F582" s="214" t="s">
        <v>2251</v>
      </c>
      <c r="G582" s="236" t="e">
        <f>HYPERLINK("\同业照片\"&amp;[1]!表1_66[[#This Row],[公司]]&amp;IF([1]!表1_66[[#This Row],[公司]]="","","，"&amp;[1]!表1_66[[#This Row],[姓名]]&amp;".jpg"),"照片")</f>
        <v>#REF!</v>
      </c>
      <c r="H582" s="232" t="s">
        <v>916</v>
      </c>
      <c r="I582" s="214" t="s">
        <v>36</v>
      </c>
      <c r="J582" s="214" t="s">
        <v>45</v>
      </c>
      <c r="K582" s="212">
        <v>1</v>
      </c>
      <c r="L582" s="212">
        <v>1</v>
      </c>
      <c r="M582" s="212">
        <v>1</v>
      </c>
      <c r="N582" s="213" t="s">
        <v>1234</v>
      </c>
      <c r="O582" s="214"/>
      <c r="P582" s="213" t="s">
        <v>1432</v>
      </c>
      <c r="Q582" s="215"/>
      <c r="R582" s="215" t="s">
        <v>392</v>
      </c>
      <c r="S58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582" s="220" t="s">
        <v>7646</v>
      </c>
      <c r="U582" s="215">
        <v>18930144029</v>
      </c>
      <c r="V582" s="213" t="s">
        <v>7033</v>
      </c>
      <c r="W582" s="225" t="s">
        <v>10129</v>
      </c>
      <c r="X582" s="226"/>
      <c r="Y582" s="226"/>
      <c r="Z582" s="244"/>
      <c r="AA582" s="214"/>
      <c r="AB582" s="214"/>
      <c r="AC582" s="214"/>
      <c r="AD582" s="220"/>
      <c r="AE582" s="226"/>
      <c r="AF582" s="214" t="s">
        <v>2181</v>
      </c>
      <c r="AG582" s="349">
        <v>1</v>
      </c>
    </row>
    <row r="583" spans="1:33" s="219" customFormat="1" x14ac:dyDescent="0.3">
      <c r="A583" s="212" t="s">
        <v>10193</v>
      </c>
      <c r="B583" s="277">
        <v>41703</v>
      </c>
      <c r="C583" s="217" t="e">
        <f>[1]!表1_66[[#This Row],[公司]]&amp;[1]!表1_66[[#This Row],[姓名]]</f>
        <v>#REF!</v>
      </c>
      <c r="D583" s="220" t="s">
        <v>7647</v>
      </c>
      <c r="E583" s="220" t="s">
        <v>10194</v>
      </c>
      <c r="F583" s="214" t="s">
        <v>10195</v>
      </c>
      <c r="G583" s="236" t="e">
        <f>HYPERLINK("\同业照片\"&amp;[1]!表1_66[[#This Row],[公司]]&amp;IF([1]!表1_66[[#This Row],[公司]]="","","，"&amp;[1]!表1_66[[#This Row],[姓名]]&amp;".jpg"),"照片")</f>
        <v>#REF!</v>
      </c>
      <c r="H583" s="232" t="s">
        <v>916</v>
      </c>
      <c r="I583" s="214" t="s">
        <v>36</v>
      </c>
      <c r="J583" s="214" t="s">
        <v>45</v>
      </c>
      <c r="K583" s="212">
        <v>1</v>
      </c>
      <c r="L583" s="212">
        <v>1</v>
      </c>
      <c r="M583" s="212">
        <v>1</v>
      </c>
      <c r="N583" s="213" t="s">
        <v>7643</v>
      </c>
      <c r="O583" s="214"/>
      <c r="P583" s="213" t="s">
        <v>10196</v>
      </c>
      <c r="Q583" s="215"/>
      <c r="R583" s="215" t="s">
        <v>392</v>
      </c>
      <c r="S583"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583" s="220" t="s">
        <v>7648</v>
      </c>
      <c r="U583" s="215">
        <v>13918150465</v>
      </c>
      <c r="V583" s="213" t="s">
        <v>7040</v>
      </c>
      <c r="W583" s="225" t="s">
        <v>10129</v>
      </c>
      <c r="X583" s="226"/>
      <c r="Y583" s="226"/>
      <c r="Z583" s="248"/>
      <c r="AA583" s="214"/>
      <c r="AB583" s="214"/>
      <c r="AC583" s="214"/>
      <c r="AD583" s="220"/>
      <c r="AE583" s="226"/>
      <c r="AF583" s="214" t="s">
        <v>2181</v>
      </c>
      <c r="AG583" s="349">
        <v>1</v>
      </c>
    </row>
    <row r="584" spans="1:33" s="219" customFormat="1" x14ac:dyDescent="0.3">
      <c r="A584" s="212" t="s">
        <v>936</v>
      </c>
      <c r="B584" s="277">
        <v>41703</v>
      </c>
      <c r="C584" s="217" t="e">
        <f>[1]!表1_66[[#This Row],[公司]]&amp;[1]!表1_66[[#This Row],[姓名]]</f>
        <v>#REF!</v>
      </c>
      <c r="D584" s="220" t="s">
        <v>2348</v>
      </c>
      <c r="E584" s="220" t="s">
        <v>2348</v>
      </c>
      <c r="F584" s="214" t="s">
        <v>2276</v>
      </c>
      <c r="G584" s="236" t="e">
        <f>HYPERLINK("\同业照片\"&amp;[1]!表1_66[[#This Row],[公司]]&amp;IF([1]!表1_66[[#This Row],[公司]]="","","，"&amp;[1]!表1_66[[#This Row],[姓名]]&amp;".jpg"),"照片")</f>
        <v>#REF!</v>
      </c>
      <c r="H584" s="232" t="s">
        <v>84</v>
      </c>
      <c r="I584" s="214" t="s">
        <v>36</v>
      </c>
      <c r="J584" s="214" t="s">
        <v>45</v>
      </c>
      <c r="K584" s="212">
        <v>1</v>
      </c>
      <c r="L584" s="212"/>
      <c r="M584" s="212"/>
      <c r="N584" s="213" t="s">
        <v>2271</v>
      </c>
      <c r="O584" s="214"/>
      <c r="P584" s="213"/>
      <c r="Q584" s="215"/>
      <c r="R584" s="215"/>
      <c r="S58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584" s="220" t="s">
        <v>7649</v>
      </c>
      <c r="U584" s="215"/>
      <c r="V584" s="213"/>
      <c r="W584" s="225"/>
      <c r="X584" s="226"/>
      <c r="Y584" s="226"/>
      <c r="Z584" s="244"/>
      <c r="AA584" s="214"/>
      <c r="AB584" s="214"/>
      <c r="AC584" s="214"/>
      <c r="AD584" s="220"/>
      <c r="AE584" s="226"/>
      <c r="AF584" s="214" t="s">
        <v>2182</v>
      </c>
      <c r="AG584" s="349">
        <v>1</v>
      </c>
    </row>
    <row r="585" spans="1:33" s="219" customFormat="1" x14ac:dyDescent="0.3">
      <c r="A585" s="212" t="s">
        <v>10197</v>
      </c>
      <c r="B585" s="277">
        <v>41703</v>
      </c>
      <c r="C585" s="217" t="e">
        <f>[1]!表1_66[[#This Row],[公司]]&amp;[1]!表1_66[[#This Row],[姓名]]</f>
        <v>#REF!</v>
      </c>
      <c r="D585" s="220" t="s">
        <v>10198</v>
      </c>
      <c r="E585" s="220" t="s">
        <v>2453</v>
      </c>
      <c r="F585" s="214" t="s">
        <v>54</v>
      </c>
      <c r="G585" s="236" t="e">
        <f>HYPERLINK("\同业照片\"&amp;[1]!表1_66[[#This Row],[公司]]&amp;IF([1]!表1_66[[#This Row],[公司]]="","","，"&amp;[1]!表1_66[[#This Row],[姓名]]&amp;".jpg"),"照片")</f>
        <v>#REF!</v>
      </c>
      <c r="H585" s="232" t="s">
        <v>10199</v>
      </c>
      <c r="I585" s="214" t="s">
        <v>339</v>
      </c>
      <c r="J585" s="214" t="s">
        <v>45</v>
      </c>
      <c r="K585" s="212">
        <v>1</v>
      </c>
      <c r="L585" s="212">
        <v>1</v>
      </c>
      <c r="M585" s="212">
        <v>1</v>
      </c>
      <c r="N585" s="213" t="s">
        <v>958</v>
      </c>
      <c r="O585" s="214"/>
      <c r="P585" s="213" t="s">
        <v>3742</v>
      </c>
      <c r="Q585" s="215"/>
      <c r="R585" s="215" t="s">
        <v>392</v>
      </c>
      <c r="S585"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585" s="220" t="s">
        <v>1897</v>
      </c>
      <c r="U585" s="215">
        <v>18660778363</v>
      </c>
      <c r="V585" s="213" t="s">
        <v>10200</v>
      </c>
      <c r="W585" s="225"/>
      <c r="X585" s="226" t="s">
        <v>10201</v>
      </c>
      <c r="Y585" s="226"/>
      <c r="Z585" s="248" t="s">
        <v>392</v>
      </c>
      <c r="AA585" s="214"/>
      <c r="AB585" s="214"/>
      <c r="AC585" s="214"/>
      <c r="AD585" s="220"/>
      <c r="AE585" s="226"/>
      <c r="AF585" s="214" t="s">
        <v>2188</v>
      </c>
      <c r="AG585" s="349">
        <v>1</v>
      </c>
    </row>
    <row r="586" spans="1:33" s="219" customFormat="1" x14ac:dyDescent="0.3">
      <c r="A586" s="212" t="s">
        <v>1177</v>
      </c>
      <c r="B586" s="277">
        <v>41703</v>
      </c>
      <c r="C586" s="217" t="e">
        <f>[1]!表1_66[[#This Row],[公司]]&amp;[1]!表1_66[[#This Row],[姓名]]</f>
        <v>#REF!</v>
      </c>
      <c r="D586" s="220" t="s">
        <v>10202</v>
      </c>
      <c r="E586" s="220" t="s">
        <v>10203</v>
      </c>
      <c r="F586" s="214" t="s">
        <v>10167</v>
      </c>
      <c r="G586" s="236" t="e">
        <f>HYPERLINK("\同业照片\"&amp;[1]!表1_66[[#This Row],[公司]]&amp;IF([1]!表1_66[[#This Row],[公司]]="","","，"&amp;[1]!表1_66[[#This Row],[姓名]]&amp;".jpg"),"照片")</f>
        <v>#REF!</v>
      </c>
      <c r="H586" s="232" t="s">
        <v>10204</v>
      </c>
      <c r="I586" s="214" t="s">
        <v>10205</v>
      </c>
      <c r="J586" s="214" t="s">
        <v>10206</v>
      </c>
      <c r="K586" s="212">
        <v>1</v>
      </c>
      <c r="L586" s="212"/>
      <c r="M586" s="212">
        <v>1</v>
      </c>
      <c r="N586" s="213" t="s">
        <v>7643</v>
      </c>
      <c r="O586" s="214"/>
      <c r="P586" s="213" t="s">
        <v>10207</v>
      </c>
      <c r="Q586" s="215"/>
      <c r="R586" s="215"/>
      <c r="S586"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586" s="220" t="s">
        <v>7650</v>
      </c>
      <c r="U586" s="215">
        <v>13774228196</v>
      </c>
      <c r="V586" s="213" t="s">
        <v>10208</v>
      </c>
      <c r="W586" s="225"/>
      <c r="X586" s="226"/>
      <c r="Y586" s="226"/>
      <c r="Z586" s="244"/>
      <c r="AA586" s="214"/>
      <c r="AB586" s="214"/>
      <c r="AC586" s="214"/>
      <c r="AD586" s="220"/>
      <c r="AE586" s="226"/>
      <c r="AF586" s="214" t="s">
        <v>2225</v>
      </c>
      <c r="AG586" s="349">
        <v>1</v>
      </c>
    </row>
    <row r="587" spans="1:33" s="219" customFormat="1" x14ac:dyDescent="0.3">
      <c r="A587" s="212" t="s">
        <v>1177</v>
      </c>
      <c r="B587" s="277">
        <v>41703</v>
      </c>
      <c r="C587" s="217" t="e">
        <f>[1]!表1_66[[#This Row],[公司]]&amp;[1]!表1_66[[#This Row],[姓名]]</f>
        <v>#REF!</v>
      </c>
      <c r="D587" s="220" t="s">
        <v>7651</v>
      </c>
      <c r="E587" s="220" t="s">
        <v>10210</v>
      </c>
      <c r="F587" s="214" t="s">
        <v>10211</v>
      </c>
      <c r="G587" s="236" t="e">
        <f>HYPERLINK("\同业照片\"&amp;[1]!表1_66[[#This Row],[公司]]&amp;IF([1]!表1_66[[#This Row],[公司]]="","","，"&amp;[1]!表1_66[[#This Row],[姓名]]&amp;".jpg"),"照片")</f>
        <v>#REF!</v>
      </c>
      <c r="H587" s="232" t="s">
        <v>10212</v>
      </c>
      <c r="I587" s="214" t="s">
        <v>10213</v>
      </c>
      <c r="J587" s="214" t="s">
        <v>1</v>
      </c>
      <c r="K587" s="212">
        <v>1</v>
      </c>
      <c r="L587" s="212"/>
      <c r="M587" s="212"/>
      <c r="N587" s="213" t="s">
        <v>7858</v>
      </c>
      <c r="O587" s="214"/>
      <c r="P587" s="213" t="s">
        <v>2378</v>
      </c>
      <c r="Q587" s="215"/>
      <c r="R587" s="215"/>
      <c r="S587"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587" s="220"/>
      <c r="U587" s="215"/>
      <c r="V587" s="213" t="s">
        <v>7653</v>
      </c>
      <c r="W587" s="225"/>
      <c r="X587" s="226"/>
      <c r="Y587" s="226"/>
      <c r="Z587" s="248"/>
      <c r="AA587" s="214"/>
      <c r="AB587" s="214"/>
      <c r="AC587" s="214"/>
      <c r="AD587" s="220"/>
      <c r="AE587" s="226"/>
      <c r="AF587" s="214" t="s">
        <v>7654</v>
      </c>
      <c r="AG587" s="349">
        <v>1</v>
      </c>
    </row>
    <row r="588" spans="1:33" s="219" customFormat="1" x14ac:dyDescent="0.3">
      <c r="A588" s="212" t="s">
        <v>936</v>
      </c>
      <c r="B588" s="277">
        <v>41703</v>
      </c>
      <c r="C588" s="217" t="e">
        <f>[1]!表1_66[[#This Row],[公司]]&amp;[1]!表1_66[[#This Row],[姓名]]</f>
        <v>#REF!</v>
      </c>
      <c r="D588" s="220" t="s">
        <v>10214</v>
      </c>
      <c r="E588" s="220" t="s">
        <v>7655</v>
      </c>
      <c r="F588" s="214" t="s">
        <v>2276</v>
      </c>
      <c r="G588" s="236" t="e">
        <f>HYPERLINK("\同业照片\"&amp;[1]!表1_66[[#This Row],[公司]]&amp;IF([1]!表1_66[[#This Row],[公司]]="","","，"&amp;[1]!表1_66[[#This Row],[姓名]]&amp;".jpg"),"照片")</f>
        <v>#REF!</v>
      </c>
      <c r="H588" s="232" t="s">
        <v>1970</v>
      </c>
      <c r="I588" s="214" t="s">
        <v>36</v>
      </c>
      <c r="J588" s="214" t="s">
        <v>45</v>
      </c>
      <c r="K588" s="212">
        <v>1</v>
      </c>
      <c r="L588" s="212"/>
      <c r="M588" s="212">
        <v>1</v>
      </c>
      <c r="N588" s="213" t="s">
        <v>10187</v>
      </c>
      <c r="O588" s="214"/>
      <c r="P588" s="213"/>
      <c r="Q588" s="215"/>
      <c r="R588" s="215"/>
      <c r="S58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588" s="220" t="s">
        <v>10215</v>
      </c>
      <c r="U588" s="215"/>
      <c r="V588" s="213"/>
      <c r="W588" s="225"/>
      <c r="X588" s="226"/>
      <c r="Y588" s="226"/>
      <c r="Z588" s="244"/>
      <c r="AA588" s="214"/>
      <c r="AB588" s="214"/>
      <c r="AC588" s="214"/>
      <c r="AD588" s="220"/>
      <c r="AE588" s="226"/>
      <c r="AF588" s="214" t="s">
        <v>2945</v>
      </c>
      <c r="AG588" s="349">
        <v>1</v>
      </c>
    </row>
    <row r="589" spans="1:33" s="219" customFormat="1" x14ac:dyDescent="0.3">
      <c r="A589" s="212" t="s">
        <v>10193</v>
      </c>
      <c r="B589" s="277">
        <v>41703</v>
      </c>
      <c r="C589" s="217" t="e">
        <f>[1]!表1_66[[#This Row],[公司]]&amp;[1]!表1_66[[#This Row],[姓名]]</f>
        <v>#REF!</v>
      </c>
      <c r="D589" s="220" t="s">
        <v>10216</v>
      </c>
      <c r="E589" s="220" t="s">
        <v>10217</v>
      </c>
      <c r="F589" s="214" t="s">
        <v>2249</v>
      </c>
      <c r="G589" s="236" t="e">
        <f>HYPERLINK("\同业照片\"&amp;[1]!表1_66[[#This Row],[公司]]&amp;IF([1]!表1_66[[#This Row],[公司]]="","","，"&amp;[1]!表1_66[[#This Row],[姓名]]&amp;".jpg"),"照片")</f>
        <v>#REF!</v>
      </c>
      <c r="H589" s="232" t="s">
        <v>10218</v>
      </c>
      <c r="I589" s="214" t="s">
        <v>2</v>
      </c>
      <c r="J589" s="214" t="s">
        <v>10219</v>
      </c>
      <c r="K589" s="212">
        <v>1</v>
      </c>
      <c r="L589" s="212">
        <v>1</v>
      </c>
      <c r="M589" s="212">
        <v>1</v>
      </c>
      <c r="N589" s="213" t="s">
        <v>10220</v>
      </c>
      <c r="O589" s="214"/>
      <c r="P589" s="213"/>
      <c r="Q589" s="215"/>
      <c r="R589" s="215"/>
      <c r="S58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589" s="220"/>
      <c r="U589" s="215"/>
      <c r="V589" s="213" t="s">
        <v>7656</v>
      </c>
      <c r="W589" s="225"/>
      <c r="X589" s="226"/>
      <c r="Y589" s="226"/>
      <c r="Z589" s="248"/>
      <c r="AA589" s="214"/>
      <c r="AB589" s="214"/>
      <c r="AC589" s="214"/>
      <c r="AD589" s="220"/>
      <c r="AE589" s="226"/>
      <c r="AF589" s="214"/>
      <c r="AG589" s="349">
        <v>1</v>
      </c>
    </row>
    <row r="590" spans="1:33" s="219" customFormat="1" x14ac:dyDescent="0.3">
      <c r="A590" s="212" t="s">
        <v>1177</v>
      </c>
      <c r="B590" s="277">
        <v>41703</v>
      </c>
      <c r="C590" s="217" t="e">
        <f>[1]!表1_66[[#This Row],[公司]]&amp;[1]!表1_66[[#This Row],[姓名]]</f>
        <v>#REF!</v>
      </c>
      <c r="D590" s="220" t="s">
        <v>10221</v>
      </c>
      <c r="E590" s="220" t="s">
        <v>10221</v>
      </c>
      <c r="F590" s="214"/>
      <c r="G590" s="236" t="e">
        <f>HYPERLINK("\同业照片\"&amp;[1]!表1_66[[#This Row],[公司]]&amp;IF([1]!表1_66[[#This Row],[公司]]="","","，"&amp;[1]!表1_66[[#This Row],[姓名]]&amp;".jpg"),"照片")</f>
        <v>#REF!</v>
      </c>
      <c r="H590" s="232" t="s">
        <v>10222</v>
      </c>
      <c r="I590" s="214" t="s">
        <v>2</v>
      </c>
      <c r="J590" s="214" t="s">
        <v>10219</v>
      </c>
      <c r="K590" s="212">
        <v>1</v>
      </c>
      <c r="L590" s="212">
        <v>1</v>
      </c>
      <c r="M590" s="212">
        <v>1</v>
      </c>
      <c r="N590" s="213" t="s">
        <v>1354</v>
      </c>
      <c r="O590" s="214"/>
      <c r="P590" s="213" t="s">
        <v>7658</v>
      </c>
      <c r="Q590" s="215"/>
      <c r="R590" s="215"/>
      <c r="S59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590" s="220" t="s">
        <v>7659</v>
      </c>
      <c r="U590" s="215">
        <v>13816116852</v>
      </c>
      <c r="V590" s="213" t="s">
        <v>7660</v>
      </c>
      <c r="W590" s="225"/>
      <c r="X590" s="226"/>
      <c r="Y590" s="226"/>
      <c r="Z590" s="244"/>
      <c r="AA590" s="214"/>
      <c r="AB590" s="214"/>
      <c r="AC590" s="214"/>
      <c r="AD590" s="220"/>
      <c r="AE590" s="226"/>
      <c r="AF590" s="214"/>
      <c r="AG590" s="349">
        <v>1</v>
      </c>
    </row>
    <row r="591" spans="1:33" s="219" customFormat="1" x14ac:dyDescent="0.3">
      <c r="A591" s="212" t="s">
        <v>857</v>
      </c>
      <c r="B591" s="277">
        <v>41704</v>
      </c>
      <c r="C591" s="217" t="e">
        <f>[1]!表1_66[[#This Row],[公司]]&amp;[1]!表1_66[[#This Row],[姓名]]</f>
        <v>#REF!</v>
      </c>
      <c r="D591" s="220" t="s">
        <v>7661</v>
      </c>
      <c r="E591" s="220" t="s">
        <v>10223</v>
      </c>
      <c r="F591" s="214" t="s">
        <v>10224</v>
      </c>
      <c r="G591" s="236" t="e">
        <f>HYPERLINK("\同业照片\"&amp;[1]!表1_66[[#This Row],[公司]]&amp;IF([1]!表1_66[[#This Row],[公司]]="","","，"&amp;[1]!表1_66[[#This Row],[姓名]]&amp;".jpg"),"照片")</f>
        <v>#REF!</v>
      </c>
      <c r="H591" s="232" t="s">
        <v>76</v>
      </c>
      <c r="I591" s="214" t="s">
        <v>36</v>
      </c>
      <c r="J591" s="214" t="s">
        <v>3004</v>
      </c>
      <c r="K591" s="212">
        <v>1</v>
      </c>
      <c r="L591" s="212">
        <v>1</v>
      </c>
      <c r="M591" s="212">
        <v>1</v>
      </c>
      <c r="N591" s="213" t="s">
        <v>958</v>
      </c>
      <c r="O591" s="214"/>
      <c r="P591" s="213" t="s">
        <v>1432</v>
      </c>
      <c r="Q591" s="215"/>
      <c r="R591" s="215"/>
      <c r="S59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591" s="220" t="s">
        <v>7662</v>
      </c>
      <c r="U591" s="215">
        <v>13911307651</v>
      </c>
      <c r="V591" s="213" t="s">
        <v>7663</v>
      </c>
      <c r="W591" s="225"/>
      <c r="X591" s="226"/>
      <c r="Y591" s="226"/>
      <c r="Z591" s="248"/>
      <c r="AA591" s="214"/>
      <c r="AB591" s="214"/>
      <c r="AC591" s="214"/>
      <c r="AD591" s="220"/>
      <c r="AE591" s="226"/>
      <c r="AF591" s="214" t="s">
        <v>10226</v>
      </c>
      <c r="AG591" s="349">
        <v>1</v>
      </c>
    </row>
    <row r="592" spans="1:33" s="219" customFormat="1" x14ac:dyDescent="0.3">
      <c r="A592" s="212" t="s">
        <v>857</v>
      </c>
      <c r="B592" s="277">
        <v>41704</v>
      </c>
      <c r="C592" s="217" t="e">
        <f>[1]!表1_66[[#This Row],[公司]]&amp;[1]!表1_66[[#This Row],[姓名]]</f>
        <v>#REF!</v>
      </c>
      <c r="D592" s="220" t="s">
        <v>714</v>
      </c>
      <c r="E592" s="220" t="s">
        <v>7664</v>
      </c>
      <c r="F592" s="214" t="s">
        <v>54</v>
      </c>
      <c r="G592" s="236" t="e">
        <f>HYPERLINK("\同业照片\"&amp;[1]!表1_66[[#This Row],[公司]]&amp;IF([1]!表1_66[[#This Row],[公司]]="","","，"&amp;[1]!表1_66[[#This Row],[姓名]]&amp;".jpg"),"照片")</f>
        <v>#REF!</v>
      </c>
      <c r="H592" s="232" t="s">
        <v>10227</v>
      </c>
      <c r="I592" s="214" t="s">
        <v>583</v>
      </c>
      <c r="J592" s="214" t="s">
        <v>3004</v>
      </c>
      <c r="K592" s="212">
        <v>1</v>
      </c>
      <c r="L592" s="212">
        <v>1</v>
      </c>
      <c r="M592" s="212">
        <v>1</v>
      </c>
      <c r="N592" s="213" t="s">
        <v>10228</v>
      </c>
      <c r="O592" s="214"/>
      <c r="P592" s="213" t="s">
        <v>10229</v>
      </c>
      <c r="Q592" s="215"/>
      <c r="R592" s="215" t="s">
        <v>392</v>
      </c>
      <c r="S59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592" s="220" t="s">
        <v>7665</v>
      </c>
      <c r="U592" s="215">
        <v>18682195377</v>
      </c>
      <c r="V592" s="213" t="s">
        <v>7666</v>
      </c>
      <c r="W592" s="225" t="s">
        <v>351</v>
      </c>
      <c r="X592" s="226" t="s">
        <v>957</v>
      </c>
      <c r="Y592" s="226"/>
      <c r="Z592" s="244" t="s">
        <v>392</v>
      </c>
      <c r="AA592" s="214"/>
      <c r="AB592" s="214"/>
      <c r="AC592" s="214"/>
      <c r="AD592" s="220"/>
      <c r="AE592" s="226"/>
      <c r="AF592" s="214" t="s">
        <v>7667</v>
      </c>
      <c r="AG592" s="349">
        <v>1</v>
      </c>
    </row>
    <row r="593" spans="1:33" s="219" customFormat="1" x14ac:dyDescent="0.3">
      <c r="A593" s="212" t="s">
        <v>857</v>
      </c>
      <c r="B593" s="277">
        <v>41708</v>
      </c>
      <c r="C593" s="217" t="e">
        <f>[1]!表1_66[[#This Row],[公司]]&amp;[1]!表1_66[[#This Row],[姓名]]</f>
        <v>#REF!</v>
      </c>
      <c r="D593" s="220" t="s">
        <v>7668</v>
      </c>
      <c r="E593" s="220" t="s">
        <v>2306</v>
      </c>
      <c r="F593" s="214" t="s">
        <v>54</v>
      </c>
      <c r="G593" s="236" t="e">
        <f>HYPERLINK("\同业照片\"&amp;[1]!表1_66[[#This Row],[公司]]&amp;IF([1]!表1_66[[#This Row],[公司]]="","","，"&amp;[1]!表1_66[[#This Row],[姓名]]&amp;".jpg"),"照片")</f>
        <v>#REF!</v>
      </c>
      <c r="H593" s="232" t="s">
        <v>1012</v>
      </c>
      <c r="I593" s="214" t="s">
        <v>2321</v>
      </c>
      <c r="J593" s="214" t="s">
        <v>3004</v>
      </c>
      <c r="K593" s="212"/>
      <c r="L593" s="212"/>
      <c r="M593" s="212"/>
      <c r="N593" s="213" t="s">
        <v>7669</v>
      </c>
      <c r="O593" s="214"/>
      <c r="P593" s="213"/>
      <c r="Q593" s="215"/>
      <c r="R593" s="215" t="s">
        <v>392</v>
      </c>
      <c r="S593"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593" s="220"/>
      <c r="U593" s="215"/>
      <c r="V593" s="213" t="s">
        <v>2551</v>
      </c>
      <c r="W593" s="225"/>
      <c r="X593" s="226"/>
      <c r="Y593" s="226"/>
      <c r="Z593" s="248" t="s">
        <v>392</v>
      </c>
      <c r="AA593" s="214"/>
      <c r="AB593" s="214"/>
      <c r="AC593" s="214"/>
      <c r="AD593" s="220"/>
      <c r="AE593" s="226"/>
      <c r="AF593" s="214" t="s">
        <v>7670</v>
      </c>
      <c r="AG593" s="349">
        <v>1</v>
      </c>
    </row>
    <row r="594" spans="1:33" s="219" customFormat="1" x14ac:dyDescent="0.3">
      <c r="A594" s="212" t="s">
        <v>612</v>
      </c>
      <c r="B594" s="277">
        <v>41708</v>
      </c>
      <c r="C594" s="217" t="e">
        <f>[1]!表1_66[[#This Row],[公司]]&amp;[1]!表1_66[[#This Row],[姓名]]</f>
        <v>#REF!</v>
      </c>
      <c r="D594" s="220" t="s">
        <v>7671</v>
      </c>
      <c r="E594" s="220" t="s">
        <v>2686</v>
      </c>
      <c r="F594" s="214" t="s">
        <v>54</v>
      </c>
      <c r="G594" s="236" t="e">
        <f>HYPERLINK("\同业照片\"&amp;[1]!表1_66[[#This Row],[公司]]&amp;IF([1]!表1_66[[#This Row],[公司]]="","","，"&amp;[1]!表1_66[[#This Row],[姓名]]&amp;".jpg"),"照片")</f>
        <v>#REF!</v>
      </c>
      <c r="H594" s="232" t="s">
        <v>2640</v>
      </c>
      <c r="I594" s="214" t="s">
        <v>36</v>
      </c>
      <c r="J594" s="214" t="s">
        <v>3004</v>
      </c>
      <c r="K594" s="212">
        <v>1</v>
      </c>
      <c r="L594" s="212">
        <v>1</v>
      </c>
      <c r="M594" s="212">
        <v>1</v>
      </c>
      <c r="N594" s="213" t="s">
        <v>958</v>
      </c>
      <c r="O594" s="214"/>
      <c r="P594" s="213" t="s">
        <v>10230</v>
      </c>
      <c r="Q594" s="215"/>
      <c r="R594" s="215" t="s">
        <v>392</v>
      </c>
      <c r="S59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594" s="220" t="s">
        <v>2071</v>
      </c>
      <c r="U594" s="215">
        <v>18665889389</v>
      </c>
      <c r="V594" s="213" t="s">
        <v>2072</v>
      </c>
      <c r="W594" s="225" t="s">
        <v>351</v>
      </c>
      <c r="X594" s="226" t="s">
        <v>963</v>
      </c>
      <c r="Y594" s="226" t="s">
        <v>7672</v>
      </c>
      <c r="Z594" s="244" t="s">
        <v>7673</v>
      </c>
      <c r="AA594" s="214"/>
      <c r="AB594" s="214"/>
      <c r="AC594" s="214" t="s">
        <v>392</v>
      </c>
      <c r="AD594" s="220">
        <v>15013682950</v>
      </c>
      <c r="AE594" s="226"/>
      <c r="AF594" s="214" t="s">
        <v>685</v>
      </c>
      <c r="AG594" s="349">
        <v>1</v>
      </c>
    </row>
    <row r="595" spans="1:33" s="219" customFormat="1" x14ac:dyDescent="0.3">
      <c r="A595" s="212" t="s">
        <v>857</v>
      </c>
      <c r="B595" s="277">
        <v>41708</v>
      </c>
      <c r="C595" s="217" t="e">
        <f>[1]!表1_66[[#This Row],[公司]]&amp;[1]!表1_66[[#This Row],[姓名]]</f>
        <v>#REF!</v>
      </c>
      <c r="D595" s="220" t="s">
        <v>2301</v>
      </c>
      <c r="E595" s="220" t="s">
        <v>2305</v>
      </c>
      <c r="F595" s="214" t="s">
        <v>54</v>
      </c>
      <c r="G595" s="236" t="e">
        <f>HYPERLINK("\同业照片\"&amp;[1]!表1_66[[#This Row],[公司]]&amp;IF([1]!表1_66[[#This Row],[公司]]="","","，"&amp;[1]!表1_66[[#This Row],[姓名]]&amp;".jpg"),"照片")</f>
        <v>#REF!</v>
      </c>
      <c r="H595" s="232" t="s">
        <v>1012</v>
      </c>
      <c r="I595" s="214" t="s">
        <v>2321</v>
      </c>
      <c r="J595" s="214" t="s">
        <v>3004</v>
      </c>
      <c r="K595" s="212"/>
      <c r="L595" s="212"/>
      <c r="M595" s="212"/>
      <c r="N595" s="213" t="s">
        <v>7669</v>
      </c>
      <c r="O595" s="214"/>
      <c r="P595" s="213"/>
      <c r="Q595" s="215"/>
      <c r="R595" s="215" t="s">
        <v>392</v>
      </c>
      <c r="S595"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595" s="220" t="s">
        <v>2307</v>
      </c>
      <c r="U595" s="215">
        <v>15902077520</v>
      </c>
      <c r="V595" s="213" t="s">
        <v>7674</v>
      </c>
      <c r="W595" s="225"/>
      <c r="X595" s="226"/>
      <c r="Y595" s="226"/>
      <c r="Z595" s="248" t="s">
        <v>392</v>
      </c>
      <c r="AA595" s="214"/>
      <c r="AB595" s="214"/>
      <c r="AC595" s="214"/>
      <c r="AD595" s="220"/>
      <c r="AE595" s="226"/>
      <c r="AF595" s="214" t="s">
        <v>7670</v>
      </c>
      <c r="AG595" s="349">
        <v>1</v>
      </c>
    </row>
    <row r="596" spans="1:33" s="219" customFormat="1" x14ac:dyDescent="0.3">
      <c r="A596" s="212" t="s">
        <v>857</v>
      </c>
      <c r="B596" s="277">
        <v>41708</v>
      </c>
      <c r="C596" s="217" t="e">
        <f>[1]!表1_66[[#This Row],[公司]]&amp;[1]!表1_66[[#This Row],[姓名]]</f>
        <v>#REF!</v>
      </c>
      <c r="D596" s="220" t="s">
        <v>7675</v>
      </c>
      <c r="E596" s="220" t="s">
        <v>7675</v>
      </c>
      <c r="F596" s="214" t="s">
        <v>2249</v>
      </c>
      <c r="G596" s="236" t="e">
        <f>HYPERLINK("\同业照片\"&amp;[1]!表1_66[[#This Row],[公司]]&amp;IF([1]!表1_66[[#This Row],[公司]]="","","，"&amp;[1]!表1_66[[#This Row],[姓名]]&amp;".jpg"),"照片")</f>
        <v>#REF!</v>
      </c>
      <c r="H596" s="232" t="s">
        <v>2298</v>
      </c>
      <c r="I596" s="214" t="s">
        <v>583</v>
      </c>
      <c r="J596" s="214" t="s">
        <v>3174</v>
      </c>
      <c r="K596" s="212">
        <v>1</v>
      </c>
      <c r="L596" s="212">
        <v>1</v>
      </c>
      <c r="M596" s="212">
        <v>1</v>
      </c>
      <c r="N596" s="213" t="s">
        <v>3471</v>
      </c>
      <c r="O596" s="214"/>
      <c r="P596" s="213"/>
      <c r="Q596" s="215"/>
      <c r="R596" s="215"/>
      <c r="S596"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596" s="220" t="s">
        <v>10231</v>
      </c>
      <c r="U596" s="215">
        <v>18665677672</v>
      </c>
      <c r="V596" s="213" t="s">
        <v>7676</v>
      </c>
      <c r="W596" s="225"/>
      <c r="X596" s="226"/>
      <c r="Y596" s="226" t="s">
        <v>7677</v>
      </c>
      <c r="Z596" s="244" t="s">
        <v>7678</v>
      </c>
      <c r="AA596" s="214"/>
      <c r="AB596" s="214"/>
      <c r="AC596" s="214"/>
      <c r="AD596" s="220"/>
      <c r="AE596" s="226"/>
      <c r="AF596" s="214" t="s">
        <v>7679</v>
      </c>
      <c r="AG596" s="349">
        <v>1</v>
      </c>
    </row>
    <row r="597" spans="1:33" s="219" customFormat="1" x14ac:dyDescent="0.3">
      <c r="A597" s="212" t="s">
        <v>857</v>
      </c>
      <c r="B597" s="277">
        <v>41709</v>
      </c>
      <c r="C597" s="217" t="e">
        <f>[1]!表1_66[[#This Row],[公司]]&amp;[1]!表1_66[[#This Row],[姓名]]</f>
        <v>#REF!</v>
      </c>
      <c r="D597" s="220" t="s">
        <v>7680</v>
      </c>
      <c r="E597" s="220" t="s">
        <v>7681</v>
      </c>
      <c r="F597" s="214" t="s">
        <v>2249</v>
      </c>
      <c r="G597" s="236" t="e">
        <f>HYPERLINK("\同业照片\"&amp;[1]!表1_66[[#This Row],[公司]]&amp;IF([1]!表1_66[[#This Row],[公司]]="","","，"&amp;[1]!表1_66[[#This Row],[姓名]]&amp;".jpg"),"照片")</f>
        <v>#REF!</v>
      </c>
      <c r="H597" s="232" t="s">
        <v>2711</v>
      </c>
      <c r="I597" s="214" t="s">
        <v>36</v>
      </c>
      <c r="J597" s="214" t="s">
        <v>3004</v>
      </c>
      <c r="K597" s="212">
        <v>1</v>
      </c>
      <c r="L597" s="212">
        <v>1</v>
      </c>
      <c r="M597" s="212">
        <v>1</v>
      </c>
      <c r="N597" s="213" t="s">
        <v>2247</v>
      </c>
      <c r="O597" s="214"/>
      <c r="P597" s="213" t="s">
        <v>2254</v>
      </c>
      <c r="Q597" s="215"/>
      <c r="R597" s="215"/>
      <c r="S597"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597" s="220" t="s">
        <v>10232</v>
      </c>
      <c r="U597" s="215">
        <v>15507562748</v>
      </c>
      <c r="V597" s="213" t="s">
        <v>7682</v>
      </c>
      <c r="W597" s="225"/>
      <c r="X597" s="226"/>
      <c r="Y597" s="226"/>
      <c r="Z597" s="248"/>
      <c r="AA597" s="214"/>
      <c r="AB597" s="214"/>
      <c r="AC597" s="214"/>
      <c r="AD597" s="220"/>
      <c r="AE597" s="226"/>
      <c r="AF597" s="214" t="s">
        <v>2722</v>
      </c>
      <c r="AG597" s="349">
        <v>1</v>
      </c>
    </row>
    <row r="598" spans="1:33" s="219" customFormat="1" x14ac:dyDescent="0.3">
      <c r="A598" s="212" t="s">
        <v>857</v>
      </c>
      <c r="B598" s="277">
        <v>41709</v>
      </c>
      <c r="C598" s="217" t="e">
        <f>[1]!表1_66[[#This Row],[公司]]&amp;[1]!表1_66[[#This Row],[姓名]]</f>
        <v>#REF!</v>
      </c>
      <c r="D598" s="220" t="s">
        <v>7683</v>
      </c>
      <c r="E598" s="220" t="s">
        <v>2095</v>
      </c>
      <c r="F598" s="214" t="s">
        <v>54</v>
      </c>
      <c r="G598" s="236" t="e">
        <f>HYPERLINK("\同业照片\"&amp;[1]!表1_66[[#This Row],[公司]]&amp;IF([1]!表1_66[[#This Row],[公司]]="","","，"&amp;[1]!表1_66[[#This Row],[姓名]]&amp;".jpg"),"照片")</f>
        <v>#REF!</v>
      </c>
      <c r="H598" s="232"/>
      <c r="I598" s="214"/>
      <c r="J598" s="214" t="s">
        <v>3004</v>
      </c>
      <c r="K598" s="212"/>
      <c r="L598" s="212"/>
      <c r="M598" s="212"/>
      <c r="N598" s="213"/>
      <c r="O598" s="214"/>
      <c r="P598" s="213"/>
      <c r="Q598" s="215"/>
      <c r="R598" s="215" t="s">
        <v>392</v>
      </c>
      <c r="S59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598" s="220"/>
      <c r="U598" s="215">
        <v>13510169279</v>
      </c>
      <c r="V598" s="213"/>
      <c r="W598" s="225" t="s">
        <v>351</v>
      </c>
      <c r="X598" s="226" t="s">
        <v>1086</v>
      </c>
      <c r="Y598" s="226"/>
      <c r="Z598" s="244" t="s">
        <v>392</v>
      </c>
      <c r="AA598" s="214"/>
      <c r="AB598" s="214"/>
      <c r="AC598" s="214"/>
      <c r="AD598" s="220"/>
      <c r="AE598" s="226"/>
      <c r="AF598" s="214"/>
      <c r="AG598" s="349">
        <v>1</v>
      </c>
    </row>
    <row r="599" spans="1:33" s="219" customFormat="1" x14ac:dyDescent="0.3">
      <c r="A599" s="212" t="s">
        <v>857</v>
      </c>
      <c r="B599" s="277">
        <v>41709</v>
      </c>
      <c r="C599" s="217" t="e">
        <f>[1]!表1_66[[#This Row],[公司]]&amp;[1]!表1_66[[#This Row],[姓名]]</f>
        <v>#REF!</v>
      </c>
      <c r="D599" s="220" t="s">
        <v>7684</v>
      </c>
      <c r="E599" s="220" t="s">
        <v>3863</v>
      </c>
      <c r="F599" s="214" t="s">
        <v>2249</v>
      </c>
      <c r="G599" s="236" t="e">
        <f>HYPERLINK("\同业照片\"&amp;[1]!表1_66[[#This Row],[公司]]&amp;IF([1]!表1_66[[#This Row],[公司]]="","","，"&amp;[1]!表1_66[[#This Row],[姓名]]&amp;".jpg"),"照片")</f>
        <v>#REF!</v>
      </c>
      <c r="H599" s="232" t="s">
        <v>2332</v>
      </c>
      <c r="I599" s="214" t="s">
        <v>9</v>
      </c>
      <c r="J599" s="214" t="s">
        <v>3004</v>
      </c>
      <c r="K599" s="212">
        <v>1</v>
      </c>
      <c r="L599" s="212">
        <v>1</v>
      </c>
      <c r="M599" s="212">
        <v>1</v>
      </c>
      <c r="N599" s="213" t="s">
        <v>7685</v>
      </c>
      <c r="O599" s="214"/>
      <c r="P599" s="213"/>
      <c r="Q599" s="215"/>
      <c r="R599" s="215"/>
      <c r="S59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599" s="220" t="s">
        <v>7686</v>
      </c>
      <c r="U599" s="215">
        <v>13570397613</v>
      </c>
      <c r="V599" s="213" t="s">
        <v>7687</v>
      </c>
      <c r="W599" s="225"/>
      <c r="X599" s="226"/>
      <c r="Y599" s="226"/>
      <c r="Z599" s="248"/>
      <c r="AA599" s="214"/>
      <c r="AB599" s="214" t="s">
        <v>7688</v>
      </c>
      <c r="AC599" s="214"/>
      <c r="AD599" s="220"/>
      <c r="AE599" s="226"/>
      <c r="AF599" s="214" t="s">
        <v>7689</v>
      </c>
      <c r="AG599" s="349">
        <v>1</v>
      </c>
    </row>
    <row r="600" spans="1:33" s="219" customFormat="1" x14ac:dyDescent="0.3">
      <c r="A600" s="212" t="s">
        <v>857</v>
      </c>
      <c r="B600" s="277">
        <v>41709</v>
      </c>
      <c r="C600" s="217" t="e">
        <f>[1]!表1_66[[#This Row],[公司]]&amp;[1]!表1_66[[#This Row],[姓名]]</f>
        <v>#REF!</v>
      </c>
      <c r="D600" s="220" t="s">
        <v>2156</v>
      </c>
      <c r="E600" s="220" t="s">
        <v>1246</v>
      </c>
      <c r="F600" s="214" t="s">
        <v>54</v>
      </c>
      <c r="G600" s="236" t="e">
        <f>HYPERLINK("\同业照片\"&amp;[1]!表1_66[[#This Row],[公司]]&amp;IF([1]!表1_66[[#This Row],[公司]]="","","，"&amp;[1]!表1_66[[#This Row],[姓名]]&amp;".jpg"),"照片")</f>
        <v>#REF!</v>
      </c>
      <c r="H600" s="232" t="s">
        <v>2711</v>
      </c>
      <c r="I600" s="214" t="s">
        <v>36</v>
      </c>
      <c r="J600" s="214" t="s">
        <v>3004</v>
      </c>
      <c r="K600" s="212">
        <v>1</v>
      </c>
      <c r="L600" s="212">
        <v>1</v>
      </c>
      <c r="M600" s="212">
        <v>1</v>
      </c>
      <c r="N600" s="213" t="s">
        <v>2247</v>
      </c>
      <c r="O600" s="214"/>
      <c r="P600" s="213" t="s">
        <v>2254</v>
      </c>
      <c r="Q600" s="215"/>
      <c r="R600" s="215" t="s">
        <v>392</v>
      </c>
      <c r="S60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600" s="220" t="s">
        <v>7690</v>
      </c>
      <c r="U600" s="215">
        <v>13602520143</v>
      </c>
      <c r="V600" s="213" t="s">
        <v>7691</v>
      </c>
      <c r="W600" s="225" t="s">
        <v>351</v>
      </c>
      <c r="X600" s="226" t="s">
        <v>7692</v>
      </c>
      <c r="Y600" s="226"/>
      <c r="Z600" s="244" t="s">
        <v>392</v>
      </c>
      <c r="AA600" s="214"/>
      <c r="AB600" s="214"/>
      <c r="AC600" s="214"/>
      <c r="AD600" s="220">
        <v>15960257629</v>
      </c>
      <c r="AE600" s="226"/>
      <c r="AF600" s="214" t="s">
        <v>2722</v>
      </c>
      <c r="AG600" s="349">
        <v>1</v>
      </c>
    </row>
    <row r="601" spans="1:33" s="219" customFormat="1" x14ac:dyDescent="0.3">
      <c r="A601" s="212" t="s">
        <v>857</v>
      </c>
      <c r="B601" s="277">
        <v>41709</v>
      </c>
      <c r="C601" s="217" t="e">
        <f>[1]!表1_66[[#This Row],[公司]]&amp;[1]!表1_66[[#This Row],[姓名]]</f>
        <v>#REF!</v>
      </c>
      <c r="D601" s="220" t="s">
        <v>7693</v>
      </c>
      <c r="E601" s="220" t="s">
        <v>7694</v>
      </c>
      <c r="F601" s="214" t="s">
        <v>2249</v>
      </c>
      <c r="G601" s="236" t="e">
        <f>HYPERLINK("\同业照片\"&amp;[1]!表1_66[[#This Row],[公司]]&amp;IF([1]!表1_66[[#This Row],[公司]]="","","，"&amp;[1]!表1_66[[#This Row],[姓名]]&amp;".jpg"),"照片")</f>
        <v>#REF!</v>
      </c>
      <c r="H601" s="232" t="s">
        <v>2711</v>
      </c>
      <c r="I601" s="214" t="s">
        <v>36</v>
      </c>
      <c r="J601" s="214" t="s">
        <v>3004</v>
      </c>
      <c r="K601" s="212">
        <v>1</v>
      </c>
      <c r="L601" s="212">
        <v>1</v>
      </c>
      <c r="M601" s="212">
        <v>1</v>
      </c>
      <c r="N601" s="213" t="s">
        <v>2247</v>
      </c>
      <c r="O601" s="214"/>
      <c r="P601" s="213" t="s">
        <v>2902</v>
      </c>
      <c r="Q601" s="215"/>
      <c r="R601" s="215"/>
      <c r="S60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601" s="220" t="s">
        <v>7695</v>
      </c>
      <c r="U601" s="215">
        <v>13825296186</v>
      </c>
      <c r="V601" s="213" t="s">
        <v>7696</v>
      </c>
      <c r="W601" s="225"/>
      <c r="X601" s="226"/>
      <c r="Y601" s="226"/>
      <c r="Z601" s="248"/>
      <c r="AA601" s="214"/>
      <c r="AB601" s="214"/>
      <c r="AC601" s="214"/>
      <c r="AD601" s="220"/>
      <c r="AE601" s="226"/>
      <c r="AF601" s="214" t="s">
        <v>2722</v>
      </c>
      <c r="AG601" s="349">
        <v>1</v>
      </c>
    </row>
    <row r="602" spans="1:33" s="219" customFormat="1" x14ac:dyDescent="0.3">
      <c r="A602" s="212" t="s">
        <v>1177</v>
      </c>
      <c r="B602" s="277">
        <v>41711</v>
      </c>
      <c r="C602" s="217" t="e">
        <f>[1]!表1_66[[#This Row],[公司]]&amp;[1]!表1_66[[#This Row],[姓名]]</f>
        <v>#REF!</v>
      </c>
      <c r="D602" s="220" t="s">
        <v>7697</v>
      </c>
      <c r="E602" s="220" t="s">
        <v>7698</v>
      </c>
      <c r="F602" s="214" t="s">
        <v>2276</v>
      </c>
      <c r="G602" s="236" t="e">
        <f>HYPERLINK("\同业照片\"&amp;[1]!表1_66[[#This Row],[公司]]&amp;IF([1]!表1_66[[#This Row],[公司]]="","","，"&amp;[1]!表1_66[[#This Row],[姓名]]&amp;".jpg"),"照片")</f>
        <v>#REF!</v>
      </c>
      <c r="H602" s="232" t="s">
        <v>1963</v>
      </c>
      <c r="I602" s="214" t="s">
        <v>36</v>
      </c>
      <c r="J602" s="214" t="s">
        <v>1</v>
      </c>
      <c r="K602" s="212">
        <v>1</v>
      </c>
      <c r="L602" s="212">
        <v>1</v>
      </c>
      <c r="M602" s="212">
        <v>1</v>
      </c>
      <c r="N602" s="213" t="s">
        <v>958</v>
      </c>
      <c r="O602" s="214"/>
      <c r="P602" s="213" t="s">
        <v>2254</v>
      </c>
      <c r="Q602" s="215"/>
      <c r="R602" s="215" t="s">
        <v>392</v>
      </c>
      <c r="S60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602" s="220" t="s">
        <v>7699</v>
      </c>
      <c r="U602" s="215">
        <v>18916270618</v>
      </c>
      <c r="V602" s="213" t="s">
        <v>7700</v>
      </c>
      <c r="W602" s="225" t="s">
        <v>351</v>
      </c>
      <c r="X602" s="226"/>
      <c r="Y602" s="226"/>
      <c r="Z602" s="244" t="s">
        <v>392</v>
      </c>
      <c r="AA602" s="214"/>
      <c r="AB602" s="214"/>
      <c r="AC602" s="214"/>
      <c r="AD602" s="220"/>
      <c r="AE602" s="226"/>
      <c r="AF602" s="214" t="s">
        <v>1269</v>
      </c>
      <c r="AG602" s="349">
        <v>1</v>
      </c>
    </row>
    <row r="603" spans="1:33" s="219" customFormat="1" x14ac:dyDescent="0.3">
      <c r="A603" s="212" t="s">
        <v>936</v>
      </c>
      <c r="B603" s="277">
        <v>41711</v>
      </c>
      <c r="C603" s="217" t="e">
        <f>[1]!表1_66[[#This Row],[公司]]&amp;[1]!表1_66[[#This Row],[姓名]]</f>
        <v>#REF!</v>
      </c>
      <c r="D603" s="220" t="s">
        <v>7701</v>
      </c>
      <c r="E603" s="220" t="s">
        <v>5778</v>
      </c>
      <c r="F603" s="214" t="s">
        <v>54</v>
      </c>
      <c r="G603" s="236" t="e">
        <f>HYPERLINK("\同业照片\"&amp;[1]!表1_66[[#This Row],[公司]]&amp;IF([1]!表1_66[[#This Row],[公司]]="","","，"&amp;[1]!表1_66[[#This Row],[姓名]]&amp;".jpg"),"照片")</f>
        <v>#REF!</v>
      </c>
      <c r="H603" s="232" t="s">
        <v>91</v>
      </c>
      <c r="I603" s="214" t="s">
        <v>36</v>
      </c>
      <c r="J603" s="214" t="s">
        <v>45</v>
      </c>
      <c r="K603" s="212">
        <v>1</v>
      </c>
      <c r="L603" s="212">
        <v>1</v>
      </c>
      <c r="M603" s="212">
        <v>1</v>
      </c>
      <c r="N603" s="213" t="s">
        <v>958</v>
      </c>
      <c r="O603" s="214"/>
      <c r="P603" s="213" t="s">
        <v>2254</v>
      </c>
      <c r="Q603" s="215"/>
      <c r="R603" s="215" t="s">
        <v>392</v>
      </c>
      <c r="S603"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603" s="220"/>
      <c r="U603" s="215"/>
      <c r="V603" s="213" t="s">
        <v>7702</v>
      </c>
      <c r="W603" s="225"/>
      <c r="X603" s="226"/>
      <c r="Y603" s="226"/>
      <c r="Z603" s="248" t="s">
        <v>392</v>
      </c>
      <c r="AA603" s="214"/>
      <c r="AB603" s="214"/>
      <c r="AC603" s="214"/>
      <c r="AD603" s="220"/>
      <c r="AE603" s="226"/>
      <c r="AF603" s="214" t="s">
        <v>669</v>
      </c>
      <c r="AG603" s="349">
        <v>1</v>
      </c>
    </row>
    <row r="604" spans="1:33" s="219" customFormat="1" x14ac:dyDescent="0.3">
      <c r="A604" s="212" t="s">
        <v>857</v>
      </c>
      <c r="B604" s="277">
        <v>41712</v>
      </c>
      <c r="C604" s="217" t="e">
        <f>[1]!表1_66[[#This Row],[公司]]&amp;[1]!表1_66[[#This Row],[姓名]]</f>
        <v>#REF!</v>
      </c>
      <c r="D604" s="220" t="s">
        <v>7703</v>
      </c>
      <c r="E604" s="220" t="s">
        <v>7704</v>
      </c>
      <c r="F604" s="214" t="s">
        <v>2249</v>
      </c>
      <c r="G604" s="236" t="e">
        <f>HYPERLINK("\同业照片\"&amp;[1]!表1_66[[#This Row],[公司]]&amp;IF([1]!表1_66[[#This Row],[公司]]="","","，"&amp;[1]!表1_66[[#This Row],[姓名]]&amp;".jpg"),"照片")</f>
        <v>#REF!</v>
      </c>
      <c r="H604" s="232" t="s">
        <v>2327</v>
      </c>
      <c r="I604" s="214" t="s">
        <v>9</v>
      </c>
      <c r="J604" s="214" t="s">
        <v>3004</v>
      </c>
      <c r="K604" s="212">
        <v>1</v>
      </c>
      <c r="L604" s="212">
        <v>1</v>
      </c>
      <c r="M604" s="212">
        <v>1</v>
      </c>
      <c r="N604" s="213"/>
      <c r="O604" s="214"/>
      <c r="P604" s="213" t="s">
        <v>2254</v>
      </c>
      <c r="Q604" s="215"/>
      <c r="R604" s="215"/>
      <c r="S60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604" s="220" t="s">
        <v>7705</v>
      </c>
      <c r="U604" s="215">
        <v>18623528980</v>
      </c>
      <c r="V604" s="213" t="s">
        <v>7706</v>
      </c>
      <c r="W604" s="225"/>
      <c r="X604" s="226"/>
      <c r="Y604" s="226"/>
      <c r="Z604" s="244"/>
      <c r="AA604" s="214"/>
      <c r="AB604" s="214"/>
      <c r="AC604" s="214"/>
      <c r="AD604" s="220"/>
      <c r="AE604" s="226"/>
      <c r="AF604" s="214" t="s">
        <v>10233</v>
      </c>
      <c r="AG604" s="349">
        <v>1</v>
      </c>
    </row>
    <row r="605" spans="1:33" s="219" customFormat="1" x14ac:dyDescent="0.3">
      <c r="A605" s="212" t="s">
        <v>857</v>
      </c>
      <c r="B605" s="277">
        <v>41712</v>
      </c>
      <c r="C605" s="217" t="e">
        <f>[1]!表1_66[[#This Row],[公司]]&amp;[1]!表1_66[[#This Row],[姓名]]</f>
        <v>#REF!</v>
      </c>
      <c r="D605" s="220" t="s">
        <v>7707</v>
      </c>
      <c r="E605" s="220" t="s">
        <v>5782</v>
      </c>
      <c r="F605" s="214" t="s">
        <v>2249</v>
      </c>
      <c r="G605" s="236" t="e">
        <f>HYPERLINK("\同业照片\"&amp;[1]!表1_66[[#This Row],[公司]]&amp;IF([1]!表1_66[[#This Row],[公司]]="","","，"&amp;[1]!表1_66[[#This Row],[姓名]]&amp;".jpg"),"照片")</f>
        <v>#REF!</v>
      </c>
      <c r="H605" s="232" t="s">
        <v>2327</v>
      </c>
      <c r="I605" s="214" t="s">
        <v>9</v>
      </c>
      <c r="J605" s="214" t="s">
        <v>3004</v>
      </c>
      <c r="K605" s="212">
        <v>1</v>
      </c>
      <c r="L605" s="212">
        <v>1</v>
      </c>
      <c r="M605" s="212">
        <v>1</v>
      </c>
      <c r="N605" s="213"/>
      <c r="O605" s="214"/>
      <c r="P605" s="213" t="s">
        <v>2254</v>
      </c>
      <c r="Q605" s="215"/>
      <c r="R605" s="215"/>
      <c r="S605"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605" s="220" t="s">
        <v>7708</v>
      </c>
      <c r="U605" s="215">
        <v>13631276713</v>
      </c>
      <c r="V605" s="213" t="s">
        <v>7709</v>
      </c>
      <c r="W605" s="225"/>
      <c r="X605" s="226"/>
      <c r="Y605" s="226"/>
      <c r="Z605" s="248"/>
      <c r="AA605" s="214"/>
      <c r="AB605" s="214" t="s">
        <v>7710</v>
      </c>
      <c r="AC605" s="214"/>
      <c r="AD605" s="220"/>
      <c r="AE605" s="226"/>
      <c r="AF605" s="214" t="s">
        <v>10233</v>
      </c>
      <c r="AG605" s="349">
        <v>1</v>
      </c>
    </row>
    <row r="606" spans="1:33" s="219" customFormat="1" x14ac:dyDescent="0.3">
      <c r="A606" s="212" t="s">
        <v>857</v>
      </c>
      <c r="B606" s="277">
        <v>41712</v>
      </c>
      <c r="C606" s="217" t="e">
        <f>[1]!表1_66[[#This Row],[公司]]&amp;[1]!表1_66[[#This Row],[姓名]]</f>
        <v>#REF!</v>
      </c>
      <c r="D606" s="220" t="s">
        <v>2339</v>
      </c>
      <c r="E606" s="220" t="s">
        <v>2325</v>
      </c>
      <c r="F606" s="214" t="s">
        <v>2249</v>
      </c>
      <c r="G606" s="236" t="e">
        <f>HYPERLINK("\同业照片\"&amp;[1]!表1_66[[#This Row],[公司]]&amp;IF([1]!表1_66[[#This Row],[公司]]="","","，"&amp;[1]!表1_66[[#This Row],[姓名]]&amp;".jpg"),"照片")</f>
        <v>#REF!</v>
      </c>
      <c r="H606" s="232" t="s">
        <v>2327</v>
      </c>
      <c r="I606" s="214" t="s">
        <v>9</v>
      </c>
      <c r="J606" s="214" t="s">
        <v>3004</v>
      </c>
      <c r="K606" s="212">
        <v>1</v>
      </c>
      <c r="L606" s="212">
        <v>1</v>
      </c>
      <c r="M606" s="212">
        <v>1</v>
      </c>
      <c r="N606" s="213"/>
      <c r="O606" s="214"/>
      <c r="P606" s="213" t="s">
        <v>1361</v>
      </c>
      <c r="Q606" s="215"/>
      <c r="R606" s="215">
        <v>0</v>
      </c>
      <c r="S606"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606" s="220" t="s">
        <v>7708</v>
      </c>
      <c r="U606" s="215">
        <v>15919070906</v>
      </c>
      <c r="V606" s="213" t="s">
        <v>7711</v>
      </c>
      <c r="W606" s="225"/>
      <c r="X606" s="226" t="s">
        <v>7712</v>
      </c>
      <c r="Y606" s="226"/>
      <c r="Z606" s="244" t="s">
        <v>3081</v>
      </c>
      <c r="AA606" s="214"/>
      <c r="AB606" s="214" t="s">
        <v>7713</v>
      </c>
      <c r="AC606" s="214"/>
      <c r="AD606" s="220"/>
      <c r="AE606" s="226"/>
      <c r="AF606" s="214" t="s">
        <v>10233</v>
      </c>
      <c r="AG606" s="349">
        <v>1</v>
      </c>
    </row>
    <row r="607" spans="1:33" s="219" customFormat="1" x14ac:dyDescent="0.3">
      <c r="A607" s="212" t="s">
        <v>857</v>
      </c>
      <c r="B607" s="277">
        <v>41712</v>
      </c>
      <c r="C607" s="217" t="e">
        <f>[1]!表1_66[[#This Row],[公司]]&amp;[1]!表1_66[[#This Row],[姓名]]</f>
        <v>#REF!</v>
      </c>
      <c r="D607" s="220" t="s">
        <v>7714</v>
      </c>
      <c r="E607" s="220" t="s">
        <v>5781</v>
      </c>
      <c r="F607" s="214" t="s">
        <v>2249</v>
      </c>
      <c r="G607" s="236" t="e">
        <f>HYPERLINK("\同业照片\"&amp;[1]!表1_66[[#This Row],[公司]]&amp;IF([1]!表1_66[[#This Row],[公司]]="","","，"&amp;[1]!表1_66[[#This Row],[姓名]]&amp;".jpg"),"照片")</f>
        <v>#REF!</v>
      </c>
      <c r="H607" s="232" t="s">
        <v>2327</v>
      </c>
      <c r="I607" s="214" t="s">
        <v>9</v>
      </c>
      <c r="J607" s="214" t="s">
        <v>3004</v>
      </c>
      <c r="K607" s="212">
        <v>1</v>
      </c>
      <c r="L607" s="212">
        <v>1</v>
      </c>
      <c r="M607" s="212">
        <v>1</v>
      </c>
      <c r="N607" s="213"/>
      <c r="O607" s="214"/>
      <c r="P607" s="213" t="s">
        <v>2254</v>
      </c>
      <c r="Q607" s="215"/>
      <c r="R607" s="215"/>
      <c r="S607"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607" s="220" t="s">
        <v>7708</v>
      </c>
      <c r="U607" s="215">
        <v>15018453629</v>
      </c>
      <c r="V607" s="213" t="s">
        <v>7715</v>
      </c>
      <c r="W607" s="225"/>
      <c r="X607" s="226"/>
      <c r="Y607" s="226"/>
      <c r="Z607" s="248"/>
      <c r="AA607" s="214"/>
      <c r="AB607" s="214" t="s">
        <v>7716</v>
      </c>
      <c r="AC607" s="214"/>
      <c r="AD607" s="220"/>
      <c r="AE607" s="226"/>
      <c r="AF607" s="214" t="s">
        <v>10233</v>
      </c>
      <c r="AG607" s="349">
        <v>1</v>
      </c>
    </row>
    <row r="608" spans="1:33" s="219" customFormat="1" x14ac:dyDescent="0.3">
      <c r="A608" s="212" t="s">
        <v>612</v>
      </c>
      <c r="B608" s="277">
        <v>41712</v>
      </c>
      <c r="C608" s="217" t="e">
        <f>[1]!表1_66[[#This Row],[公司]]&amp;[1]!表1_66[[#This Row],[姓名]]</f>
        <v>#REF!</v>
      </c>
      <c r="D608" s="220" t="s">
        <v>1629</v>
      </c>
      <c r="E608" s="220" t="s">
        <v>1629</v>
      </c>
      <c r="F608" s="214" t="s">
        <v>54</v>
      </c>
      <c r="G608" s="236" t="e">
        <f>HYPERLINK("\同业照片\"&amp;[1]!表1_66[[#This Row],[公司]]&amp;IF([1]!表1_66[[#This Row],[公司]]="","","，"&amp;[1]!表1_66[[#This Row],[姓名]]&amp;".jpg"),"照片")</f>
        <v>#REF!</v>
      </c>
      <c r="H608" s="232" t="s">
        <v>918</v>
      </c>
      <c r="I608" s="214" t="s">
        <v>36</v>
      </c>
      <c r="J608" s="214" t="s">
        <v>56</v>
      </c>
      <c r="K608" s="212">
        <v>1</v>
      </c>
      <c r="L608" s="212">
        <v>1</v>
      </c>
      <c r="M608" s="212">
        <v>1</v>
      </c>
      <c r="N608" s="213" t="s">
        <v>958</v>
      </c>
      <c r="O608" s="214" t="s">
        <v>2514</v>
      </c>
      <c r="P608" s="213" t="s">
        <v>2254</v>
      </c>
      <c r="Q608" s="215"/>
      <c r="R608" s="215" t="s">
        <v>392</v>
      </c>
      <c r="S60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608" s="220" t="s">
        <v>10234</v>
      </c>
      <c r="U608" s="215">
        <v>18618128793</v>
      </c>
      <c r="V608" s="213" t="s">
        <v>1313</v>
      </c>
      <c r="W608" s="225" t="s">
        <v>351</v>
      </c>
      <c r="X608" s="226" t="s">
        <v>1630</v>
      </c>
      <c r="Y608" s="226" t="s">
        <v>7717</v>
      </c>
      <c r="Z608" s="244" t="s">
        <v>7718</v>
      </c>
      <c r="AA608" s="214"/>
      <c r="AB608" s="214"/>
      <c r="AC608" s="214" t="s">
        <v>1620</v>
      </c>
      <c r="AD608" s="220"/>
      <c r="AE608" s="226"/>
      <c r="AF608" s="214" t="s">
        <v>9495</v>
      </c>
      <c r="AG608" s="349">
        <v>1</v>
      </c>
    </row>
    <row r="609" spans="1:33" s="219" customFormat="1" x14ac:dyDescent="0.3">
      <c r="A609" s="212" t="s">
        <v>857</v>
      </c>
      <c r="B609" s="277">
        <v>41712</v>
      </c>
      <c r="C609" s="217" t="e">
        <f>[1]!表1_66[[#This Row],[公司]]&amp;[1]!表1_66[[#This Row],[姓名]]</f>
        <v>#REF!</v>
      </c>
      <c r="D609" s="220" t="s">
        <v>7719</v>
      </c>
      <c r="E609" s="220" t="s">
        <v>7720</v>
      </c>
      <c r="F609" s="214" t="s">
        <v>2249</v>
      </c>
      <c r="G609" s="236" t="e">
        <f>HYPERLINK("\同业照片\"&amp;[1]!表1_66[[#This Row],[公司]]&amp;IF([1]!表1_66[[#This Row],[公司]]="","","，"&amp;[1]!表1_66[[#This Row],[姓名]]&amp;".jpg"),"照片")</f>
        <v>#REF!</v>
      </c>
      <c r="H609" s="232" t="s">
        <v>2327</v>
      </c>
      <c r="I609" s="214" t="s">
        <v>9</v>
      </c>
      <c r="J609" s="214" t="s">
        <v>3004</v>
      </c>
      <c r="K609" s="212">
        <v>1</v>
      </c>
      <c r="L609" s="212">
        <v>1</v>
      </c>
      <c r="M609" s="212">
        <v>1</v>
      </c>
      <c r="N609" s="213"/>
      <c r="O609" s="214"/>
      <c r="P609" s="213" t="s">
        <v>2254</v>
      </c>
      <c r="Q609" s="215"/>
      <c r="R609" s="215"/>
      <c r="S60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609" s="220" t="s">
        <v>7705</v>
      </c>
      <c r="U609" s="215">
        <v>13631279783</v>
      </c>
      <c r="V609" s="213" t="s">
        <v>7721</v>
      </c>
      <c r="W609" s="225"/>
      <c r="X609" s="226"/>
      <c r="Y609" s="226"/>
      <c r="Z609" s="248"/>
      <c r="AA609" s="214"/>
      <c r="AB609" s="214"/>
      <c r="AC609" s="214"/>
      <c r="AD609" s="220"/>
      <c r="AE609" s="226"/>
      <c r="AF609" s="214" t="s">
        <v>10233</v>
      </c>
      <c r="AG609" s="349">
        <v>1</v>
      </c>
    </row>
    <row r="610" spans="1:33" s="219" customFormat="1" x14ac:dyDescent="0.3">
      <c r="A610" s="212" t="s">
        <v>857</v>
      </c>
      <c r="B610" s="277">
        <v>41713</v>
      </c>
      <c r="C610" s="217" t="e">
        <f>[1]!表1_66[[#This Row],[公司]]&amp;[1]!表1_66[[#This Row],[姓名]]</f>
        <v>#REF!</v>
      </c>
      <c r="D610" s="220" t="s">
        <v>3940</v>
      </c>
      <c r="E610" s="220" t="s">
        <v>3941</v>
      </c>
      <c r="F610" s="214" t="s">
        <v>2249</v>
      </c>
      <c r="G610" s="236" t="e">
        <f>HYPERLINK("\同业照片\"&amp;[1]!表1_66[[#This Row],[公司]]&amp;IF([1]!表1_66[[#This Row],[公司]]="","","，"&amp;[1]!表1_66[[#This Row],[姓名]]&amp;".jpg"),"照片")</f>
        <v>#REF!</v>
      </c>
      <c r="H610" s="232" t="s">
        <v>7722</v>
      </c>
      <c r="I610" s="214" t="s">
        <v>583</v>
      </c>
      <c r="J610" s="214" t="s">
        <v>3174</v>
      </c>
      <c r="K610" s="212">
        <v>1</v>
      </c>
      <c r="L610" s="212">
        <v>1</v>
      </c>
      <c r="M610" s="212">
        <v>1</v>
      </c>
      <c r="N610" s="213" t="s">
        <v>2355</v>
      </c>
      <c r="O610" s="214"/>
      <c r="P610" s="213" t="s">
        <v>7723</v>
      </c>
      <c r="Q610" s="215"/>
      <c r="R610" s="215"/>
      <c r="S61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610" s="220" t="s">
        <v>7724</v>
      </c>
      <c r="U610" s="215">
        <v>18902216569</v>
      </c>
      <c r="V610" s="213" t="s">
        <v>7725</v>
      </c>
      <c r="W610" s="225"/>
      <c r="X610" s="226"/>
      <c r="Y610" s="226"/>
      <c r="Z610" s="244"/>
      <c r="AA610" s="214"/>
      <c r="AB610" s="214"/>
      <c r="AC610" s="214"/>
      <c r="AD610" s="220"/>
      <c r="AE610" s="226"/>
      <c r="AF610" s="214" t="s">
        <v>7380</v>
      </c>
      <c r="AG610" s="349">
        <v>1</v>
      </c>
    </row>
    <row r="611" spans="1:33" s="219" customFormat="1" x14ac:dyDescent="0.3">
      <c r="A611" s="212" t="s">
        <v>857</v>
      </c>
      <c r="B611" s="277">
        <v>41713</v>
      </c>
      <c r="C611" s="217" t="e">
        <f>[1]!表1_66[[#This Row],[公司]]&amp;[1]!表1_66[[#This Row],[姓名]]</f>
        <v>#REF!</v>
      </c>
      <c r="D611" s="220" t="s">
        <v>7726</v>
      </c>
      <c r="E611" s="220" t="s">
        <v>7727</v>
      </c>
      <c r="F611" s="214" t="s">
        <v>2276</v>
      </c>
      <c r="G611" s="236" t="e">
        <f>HYPERLINK("\同业照片\"&amp;[1]!表1_66[[#This Row],[公司]]&amp;IF([1]!表1_66[[#This Row],[公司]]="","","，"&amp;[1]!表1_66[[#This Row],[姓名]]&amp;".jpg"),"照片")</f>
        <v>#REF!</v>
      </c>
      <c r="H611" s="232" t="s">
        <v>1693</v>
      </c>
      <c r="I611" s="214" t="s">
        <v>36</v>
      </c>
      <c r="J611" s="214" t="s">
        <v>56</v>
      </c>
      <c r="K611" s="212">
        <v>1</v>
      </c>
      <c r="L611" s="212">
        <v>1</v>
      </c>
      <c r="M611" s="212">
        <v>1</v>
      </c>
      <c r="N611" s="213" t="s">
        <v>1186</v>
      </c>
      <c r="O611" s="214"/>
      <c r="P611" s="213" t="s">
        <v>2254</v>
      </c>
      <c r="Q611" s="215" t="s">
        <v>7728</v>
      </c>
      <c r="R611" s="215" t="s">
        <v>392</v>
      </c>
      <c r="S61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611" s="220" t="s">
        <v>7729</v>
      </c>
      <c r="U611" s="215">
        <v>13552802908</v>
      </c>
      <c r="V611" s="213" t="s">
        <v>7730</v>
      </c>
      <c r="W611" s="225"/>
      <c r="X611" s="226"/>
      <c r="Y611" s="226"/>
      <c r="Z611" s="248" t="s">
        <v>392</v>
      </c>
      <c r="AA611" s="214"/>
      <c r="AB611" s="214" t="s">
        <v>7731</v>
      </c>
      <c r="AC611" s="214"/>
      <c r="AD611" s="220"/>
      <c r="AE611" s="226"/>
      <c r="AF611" s="214" t="s">
        <v>2724</v>
      </c>
      <c r="AG611" s="349">
        <v>1</v>
      </c>
    </row>
    <row r="612" spans="1:33" s="219" customFormat="1" x14ac:dyDescent="0.3">
      <c r="A612" s="212" t="s">
        <v>612</v>
      </c>
      <c r="B612" s="277">
        <v>41715</v>
      </c>
      <c r="C612" s="217" t="e">
        <f>[1]!表1_66[[#This Row],[公司]]&amp;[1]!表1_66[[#This Row],[姓名]]</f>
        <v>#REF!</v>
      </c>
      <c r="D612" s="220" t="s">
        <v>1715</v>
      </c>
      <c r="E612" s="220" t="s">
        <v>703</v>
      </c>
      <c r="F612" s="214" t="s">
        <v>2249</v>
      </c>
      <c r="G612" s="236" t="e">
        <f>HYPERLINK("\同业照片\"&amp;[1]!表1_66[[#This Row],[公司]]&amp;IF([1]!表1_66[[#This Row],[公司]]="","","，"&amp;[1]!表1_66[[#This Row],[姓名]]&amp;".jpg"),"照片")</f>
        <v>#REF!</v>
      </c>
      <c r="H612" s="232" t="s">
        <v>724</v>
      </c>
      <c r="I612" s="214" t="s">
        <v>36</v>
      </c>
      <c r="J612" s="214" t="s">
        <v>56</v>
      </c>
      <c r="K612" s="212">
        <v>1</v>
      </c>
      <c r="L612" s="212"/>
      <c r="M612" s="212">
        <v>1</v>
      </c>
      <c r="N612" s="213" t="s">
        <v>629</v>
      </c>
      <c r="O612" s="214"/>
      <c r="P612" s="213"/>
      <c r="Q612" s="215" t="s">
        <v>1716</v>
      </c>
      <c r="R612" s="215" t="s">
        <v>392</v>
      </c>
      <c r="S61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612" s="220" t="s">
        <v>1717</v>
      </c>
      <c r="U612" s="215">
        <v>13601003780</v>
      </c>
      <c r="V612" s="213" t="s">
        <v>1718</v>
      </c>
      <c r="W612" s="225" t="s">
        <v>351</v>
      </c>
      <c r="X612" s="226"/>
      <c r="Y612" s="226"/>
      <c r="Z612" s="244" t="s">
        <v>392</v>
      </c>
      <c r="AA612" s="214"/>
      <c r="AB612" s="214"/>
      <c r="AC612" s="214" t="s">
        <v>392</v>
      </c>
      <c r="AD612" s="220"/>
      <c r="AE612" s="226"/>
      <c r="AF612" s="214" t="s">
        <v>656</v>
      </c>
      <c r="AG612" s="349">
        <v>1</v>
      </c>
    </row>
    <row r="613" spans="1:33" s="219" customFormat="1" x14ac:dyDescent="0.3">
      <c r="A613" s="212" t="s">
        <v>857</v>
      </c>
      <c r="B613" s="277">
        <v>41717</v>
      </c>
      <c r="C613" s="217" t="e">
        <f>[1]!表1_66[[#This Row],[公司]]&amp;[1]!表1_66[[#This Row],[姓名]]</f>
        <v>#REF!</v>
      </c>
      <c r="D613" s="220" t="s">
        <v>3525</v>
      </c>
      <c r="E613" s="220" t="s">
        <v>3525</v>
      </c>
      <c r="F613" s="214" t="s">
        <v>2249</v>
      </c>
      <c r="G613" s="236" t="e">
        <f>HYPERLINK("\同业照片\"&amp;[1]!表1_66[[#This Row],[公司]]&amp;IF([1]!表1_66[[#This Row],[公司]]="","","，"&amp;[1]!表1_66[[#This Row],[姓名]]&amp;".jpg"),"照片")</f>
        <v>#REF!</v>
      </c>
      <c r="H613" s="232" t="s">
        <v>7732</v>
      </c>
      <c r="I613" s="214" t="s">
        <v>36</v>
      </c>
      <c r="J613" s="214" t="s">
        <v>56</v>
      </c>
      <c r="K613" s="212">
        <v>1</v>
      </c>
      <c r="L613" s="212">
        <v>1</v>
      </c>
      <c r="M613" s="212">
        <v>1</v>
      </c>
      <c r="N613" s="213" t="s">
        <v>2247</v>
      </c>
      <c r="O613" s="214"/>
      <c r="P613" s="213" t="s">
        <v>10230</v>
      </c>
      <c r="Q613" s="215"/>
      <c r="R613" s="215"/>
      <c r="S613"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613" s="220" t="s">
        <v>7733</v>
      </c>
      <c r="U613" s="215">
        <v>18611734687</v>
      </c>
      <c r="V613" s="213" t="s">
        <v>7734</v>
      </c>
      <c r="W613" s="225"/>
      <c r="X613" s="226" t="s">
        <v>7735</v>
      </c>
      <c r="Y613" s="226" t="s">
        <v>7736</v>
      </c>
      <c r="Z613" s="248"/>
      <c r="AA613" s="214"/>
      <c r="AB613" s="214"/>
      <c r="AC613" s="214"/>
      <c r="AD613" s="220"/>
      <c r="AE613" s="226"/>
      <c r="AF613" s="214" t="s">
        <v>7737</v>
      </c>
      <c r="AG613" s="349">
        <v>1</v>
      </c>
    </row>
    <row r="614" spans="1:33" s="219" customFormat="1" x14ac:dyDescent="0.3">
      <c r="A614" s="212" t="s">
        <v>857</v>
      </c>
      <c r="B614" s="277">
        <v>41717</v>
      </c>
      <c r="C614" s="217" t="e">
        <f>[1]!表1_66[[#This Row],[公司]]&amp;[1]!表1_66[[#This Row],[姓名]]</f>
        <v>#REF!</v>
      </c>
      <c r="D614" s="220" t="s">
        <v>7738</v>
      </c>
      <c r="E614" s="220" t="s">
        <v>7739</v>
      </c>
      <c r="F614" s="214" t="s">
        <v>2249</v>
      </c>
      <c r="G614" s="236" t="e">
        <f>HYPERLINK("\同业照片\"&amp;[1]!表1_66[[#This Row],[公司]]&amp;IF([1]!表1_66[[#This Row],[公司]]="","","，"&amp;[1]!表1_66[[#This Row],[姓名]]&amp;".jpg"),"照片")</f>
        <v>#REF!</v>
      </c>
      <c r="H614" s="232" t="s">
        <v>7732</v>
      </c>
      <c r="I614" s="214" t="s">
        <v>36</v>
      </c>
      <c r="J614" s="214" t="s">
        <v>56</v>
      </c>
      <c r="K614" s="212">
        <v>1</v>
      </c>
      <c r="L614" s="212">
        <v>1</v>
      </c>
      <c r="M614" s="212">
        <v>1</v>
      </c>
      <c r="N614" s="213" t="s">
        <v>2247</v>
      </c>
      <c r="O614" s="214"/>
      <c r="P614" s="213" t="s">
        <v>2254</v>
      </c>
      <c r="Q614" s="215"/>
      <c r="R614" s="215"/>
      <c r="S61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614" s="220" t="s">
        <v>7740</v>
      </c>
      <c r="U614" s="215">
        <v>18601958608</v>
      </c>
      <c r="V614" s="213" t="s">
        <v>7741</v>
      </c>
      <c r="W614" s="225"/>
      <c r="X614" s="226"/>
      <c r="Y614" s="226"/>
      <c r="Z614" s="244"/>
      <c r="AA614" s="214"/>
      <c r="AB614" s="214"/>
      <c r="AC614" s="214"/>
      <c r="AD614" s="220"/>
      <c r="AE614" s="226"/>
      <c r="AF614" s="214" t="s">
        <v>7737</v>
      </c>
      <c r="AG614" s="349">
        <v>1</v>
      </c>
    </row>
    <row r="615" spans="1:33" s="219" customFormat="1" x14ac:dyDescent="0.3">
      <c r="A615" s="212" t="s">
        <v>857</v>
      </c>
      <c r="B615" s="277">
        <v>41717</v>
      </c>
      <c r="C615" s="217" t="e">
        <f>[1]!表1_66[[#This Row],[公司]]&amp;[1]!表1_66[[#This Row],[姓名]]</f>
        <v>#REF!</v>
      </c>
      <c r="D615" s="220" t="s">
        <v>7742</v>
      </c>
      <c r="E615" s="220" t="s">
        <v>3788</v>
      </c>
      <c r="F615" s="214" t="s">
        <v>2249</v>
      </c>
      <c r="G615" s="236" t="e">
        <f>HYPERLINK("\同业照片\"&amp;[1]!表1_66[[#This Row],[公司]]&amp;IF([1]!表1_66[[#This Row],[公司]]="","","，"&amp;[1]!表1_66[[#This Row],[姓名]]&amp;".jpg"),"照片")</f>
        <v>#REF!</v>
      </c>
      <c r="H615" s="232" t="s">
        <v>7732</v>
      </c>
      <c r="I615" s="214" t="s">
        <v>36</v>
      </c>
      <c r="J615" s="214" t="s">
        <v>56</v>
      </c>
      <c r="K615" s="212">
        <v>1</v>
      </c>
      <c r="L615" s="212">
        <v>1</v>
      </c>
      <c r="M615" s="212">
        <v>1</v>
      </c>
      <c r="N615" s="213" t="s">
        <v>2247</v>
      </c>
      <c r="O615" s="214"/>
      <c r="P615" s="213" t="s">
        <v>2254</v>
      </c>
      <c r="Q615" s="215"/>
      <c r="R615" s="215"/>
      <c r="S615"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615" s="220" t="s">
        <v>7743</v>
      </c>
      <c r="U615" s="215">
        <v>13661299305</v>
      </c>
      <c r="V615" s="213" t="s">
        <v>7744</v>
      </c>
      <c r="W615" s="225"/>
      <c r="X615" s="226"/>
      <c r="Y615" s="226"/>
      <c r="Z615" s="248"/>
      <c r="AA615" s="214"/>
      <c r="AB615" s="214"/>
      <c r="AC615" s="214"/>
      <c r="AD615" s="220"/>
      <c r="AE615" s="226"/>
      <c r="AF615" s="214" t="s">
        <v>7737</v>
      </c>
      <c r="AG615" s="349">
        <v>1</v>
      </c>
    </row>
    <row r="616" spans="1:33" s="219" customFormat="1" x14ac:dyDescent="0.3">
      <c r="A616" s="212" t="s">
        <v>1177</v>
      </c>
      <c r="B616" s="277">
        <v>41718</v>
      </c>
      <c r="C616" s="217" t="e">
        <f>[1]!表1_66[[#This Row],[公司]]&amp;[1]!表1_66[[#This Row],[姓名]]</f>
        <v>#REF!</v>
      </c>
      <c r="D616" s="220" t="s">
        <v>7745</v>
      </c>
      <c r="E616" s="220" t="s">
        <v>7745</v>
      </c>
      <c r="F616" s="214" t="s">
        <v>2249</v>
      </c>
      <c r="G616" s="236" t="e">
        <f>HYPERLINK("\同业照片\"&amp;[1]!表1_66[[#This Row],[公司]]&amp;IF([1]!表1_66[[#This Row],[公司]]="","","，"&amp;[1]!表1_66[[#This Row],[姓名]]&amp;".jpg"),"照片")</f>
        <v>#REF!</v>
      </c>
      <c r="H616" s="232" t="s">
        <v>10043</v>
      </c>
      <c r="I616" s="214" t="s">
        <v>583</v>
      </c>
      <c r="J616" s="214" t="s">
        <v>11</v>
      </c>
      <c r="K616" s="212">
        <v>1</v>
      </c>
      <c r="L616" s="212">
        <v>1</v>
      </c>
      <c r="M616" s="212">
        <v>1</v>
      </c>
      <c r="N616" s="213" t="s">
        <v>1359</v>
      </c>
      <c r="O616" s="214"/>
      <c r="P616" s="213"/>
      <c r="Q616" s="215"/>
      <c r="R616" s="215" t="s">
        <v>392</v>
      </c>
      <c r="S616"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616" s="220"/>
      <c r="U616" s="215">
        <v>13662184041</v>
      </c>
      <c r="V616" s="213" t="s">
        <v>5795</v>
      </c>
      <c r="W616" s="225"/>
      <c r="X616" s="226"/>
      <c r="Y616" s="226"/>
      <c r="Z616" s="244" t="s">
        <v>392</v>
      </c>
      <c r="AA616" s="214"/>
      <c r="AB616" s="214"/>
      <c r="AC616" s="214"/>
      <c r="AD616" s="220"/>
      <c r="AE616" s="226"/>
      <c r="AF616" s="214"/>
      <c r="AG616" s="349">
        <v>1</v>
      </c>
    </row>
    <row r="617" spans="1:33" s="219" customFormat="1" x14ac:dyDescent="0.3">
      <c r="A617" s="212" t="s">
        <v>1177</v>
      </c>
      <c r="B617" s="277">
        <v>41718</v>
      </c>
      <c r="C617" s="217" t="e">
        <f>[1]!表1_66[[#This Row],[公司]]&amp;[1]!表1_66[[#This Row],[姓名]]</f>
        <v>#REF!</v>
      </c>
      <c r="D617" s="220" t="s">
        <v>7746</v>
      </c>
      <c r="E617" s="220" t="s">
        <v>7747</v>
      </c>
      <c r="F617" s="214" t="s">
        <v>2249</v>
      </c>
      <c r="G617" s="236" t="e">
        <f>HYPERLINK("\同业照片\"&amp;[1]!表1_66[[#This Row],[公司]]&amp;IF([1]!表1_66[[#This Row],[公司]]="","","，"&amp;[1]!表1_66[[#This Row],[姓名]]&amp;".jpg"),"照片")</f>
        <v>#REF!</v>
      </c>
      <c r="H617" s="232" t="s">
        <v>2508</v>
      </c>
      <c r="I617" s="214" t="s">
        <v>583</v>
      </c>
      <c r="J617" s="214" t="s">
        <v>1</v>
      </c>
      <c r="K617" s="212">
        <v>1</v>
      </c>
      <c r="L617" s="212">
        <v>1</v>
      </c>
      <c r="M617" s="212">
        <v>1</v>
      </c>
      <c r="N617" s="213" t="s">
        <v>2479</v>
      </c>
      <c r="O617" s="214"/>
      <c r="P617" s="213" t="s">
        <v>2535</v>
      </c>
      <c r="Q617" s="215"/>
      <c r="R617" s="215"/>
      <c r="S617"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617" s="220" t="s">
        <v>7748</v>
      </c>
      <c r="U617" s="215">
        <v>13774227688</v>
      </c>
      <c r="V617" s="213" t="s">
        <v>7749</v>
      </c>
      <c r="W617" s="225"/>
      <c r="X617" s="226"/>
      <c r="Y617" s="226"/>
      <c r="Z617" s="248"/>
      <c r="AA617" s="214"/>
      <c r="AB617" s="214"/>
      <c r="AC617" s="214"/>
      <c r="AD617" s="220"/>
      <c r="AE617" s="226"/>
      <c r="AF617" s="214" t="s">
        <v>7750</v>
      </c>
      <c r="AG617" s="349">
        <v>1</v>
      </c>
    </row>
    <row r="618" spans="1:33" s="219" customFormat="1" x14ac:dyDescent="0.3">
      <c r="A618" s="212" t="s">
        <v>1177</v>
      </c>
      <c r="B618" s="277">
        <v>41718</v>
      </c>
      <c r="C618" s="217" t="e">
        <f>[1]!表1_66[[#This Row],[公司]]&amp;[1]!表1_66[[#This Row],[姓名]]</f>
        <v>#REF!</v>
      </c>
      <c r="D618" s="220" t="s">
        <v>2347</v>
      </c>
      <c r="E618" s="220" t="s">
        <v>706</v>
      </c>
      <c r="F618" s="214" t="s">
        <v>54</v>
      </c>
      <c r="G618" s="236" t="e">
        <f>HYPERLINK("\同业照片\"&amp;[1]!表1_66[[#This Row],[公司]]&amp;IF([1]!表1_66[[#This Row],[公司]]="","","，"&amp;[1]!表1_66[[#This Row],[姓名]]&amp;".jpg"),"照片")</f>
        <v>#REF!</v>
      </c>
      <c r="H618" s="232" t="s">
        <v>7751</v>
      </c>
      <c r="I618" s="214" t="s">
        <v>9</v>
      </c>
      <c r="J618" s="214" t="s">
        <v>1</v>
      </c>
      <c r="K618" s="212">
        <v>1</v>
      </c>
      <c r="L618" s="212">
        <v>1</v>
      </c>
      <c r="M618" s="212">
        <v>1</v>
      </c>
      <c r="N618" s="213"/>
      <c r="O618" s="214"/>
      <c r="P618" s="213"/>
      <c r="Q618" s="215"/>
      <c r="R618" s="215">
        <v>121.4126868088</v>
      </c>
      <c r="S61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618" s="220"/>
      <c r="U618" s="215">
        <v>13501119680</v>
      </c>
      <c r="V618" s="213"/>
      <c r="W618" s="225" t="s">
        <v>351</v>
      </c>
      <c r="X618" s="226" t="s">
        <v>8355</v>
      </c>
      <c r="Y618" s="226"/>
      <c r="Z618" s="244" t="s">
        <v>3033</v>
      </c>
      <c r="AA618" s="214"/>
      <c r="AB618" s="214"/>
      <c r="AC618" s="214" t="s">
        <v>392</v>
      </c>
      <c r="AD618" s="220" t="s">
        <v>392</v>
      </c>
      <c r="AE618" s="226"/>
      <c r="AF618" s="214"/>
      <c r="AG618" s="349">
        <v>1</v>
      </c>
    </row>
    <row r="619" spans="1:33" s="219" customFormat="1" x14ac:dyDescent="0.3">
      <c r="A619" s="212" t="s">
        <v>857</v>
      </c>
      <c r="B619" s="277">
        <v>41718</v>
      </c>
      <c r="C619" s="217" t="e">
        <f>[1]!表1_66[[#This Row],[公司]]&amp;[1]!表1_66[[#This Row],[姓名]]</f>
        <v>#REF!</v>
      </c>
      <c r="D619" s="220" t="s">
        <v>7752</v>
      </c>
      <c r="E619" s="220" t="s">
        <v>5793</v>
      </c>
      <c r="F619" s="214" t="s">
        <v>2249</v>
      </c>
      <c r="G619" s="236" t="e">
        <f>HYPERLINK("\同业照片\"&amp;[1]!表1_66[[#This Row],[公司]]&amp;IF([1]!表1_66[[#This Row],[公司]]="","","，"&amp;[1]!表1_66[[#This Row],[姓名]]&amp;".jpg"),"照片")</f>
        <v>#REF!</v>
      </c>
      <c r="H619" s="232" t="s">
        <v>55</v>
      </c>
      <c r="I619" s="214" t="s">
        <v>36</v>
      </c>
      <c r="J619" s="214" t="s">
        <v>56</v>
      </c>
      <c r="K619" s="212">
        <v>1</v>
      </c>
      <c r="L619" s="212">
        <v>1</v>
      </c>
      <c r="M619" s="212">
        <v>1</v>
      </c>
      <c r="N619" s="213" t="s">
        <v>1357</v>
      </c>
      <c r="O619" s="214"/>
      <c r="P619" s="213"/>
      <c r="Q619" s="215"/>
      <c r="R619" s="215"/>
      <c r="S61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619" s="220"/>
      <c r="U619" s="215"/>
      <c r="V619" s="213" t="s">
        <v>7753</v>
      </c>
      <c r="W619" s="225"/>
      <c r="X619" s="226"/>
      <c r="Y619" s="226"/>
      <c r="Z619" s="248"/>
      <c r="AA619" s="214"/>
      <c r="AB619" s="214"/>
      <c r="AC619" s="214"/>
      <c r="AD619" s="220"/>
      <c r="AE619" s="226"/>
      <c r="AF619" s="214" t="s">
        <v>7754</v>
      </c>
      <c r="AG619" s="349">
        <v>1</v>
      </c>
    </row>
    <row r="620" spans="1:33" s="219" customFormat="1" x14ac:dyDescent="0.3">
      <c r="A620" s="212" t="s">
        <v>1177</v>
      </c>
      <c r="B620" s="277">
        <v>41718</v>
      </c>
      <c r="C620" s="217" t="e">
        <f>[1]!表1_66[[#This Row],[公司]]&amp;[1]!表1_66[[#This Row],[姓名]]</f>
        <v>#REF!</v>
      </c>
      <c r="D620" s="220" t="s">
        <v>2091</v>
      </c>
      <c r="E620" s="220" t="s">
        <v>7755</v>
      </c>
      <c r="F620" s="214" t="s">
        <v>54</v>
      </c>
      <c r="G620" s="236" t="e">
        <f>HYPERLINK("\同业照片\"&amp;[1]!表1_66[[#This Row],[公司]]&amp;IF([1]!表1_66[[#This Row],[公司]]="","","，"&amp;[1]!表1_66[[#This Row],[姓名]]&amp;".jpg"),"照片")</f>
        <v>#REF!</v>
      </c>
      <c r="H620" s="232" t="s">
        <v>300</v>
      </c>
      <c r="I620" s="214" t="s">
        <v>2</v>
      </c>
      <c r="J620" s="214" t="s">
        <v>11</v>
      </c>
      <c r="K620" s="212">
        <v>1</v>
      </c>
      <c r="L620" s="212">
        <v>1</v>
      </c>
      <c r="M620" s="212">
        <v>1</v>
      </c>
      <c r="N620" s="213" t="s">
        <v>10038</v>
      </c>
      <c r="O620" s="214"/>
      <c r="P620" s="213" t="s">
        <v>2902</v>
      </c>
      <c r="Q620" s="215"/>
      <c r="R620" s="215" t="s">
        <v>392</v>
      </c>
      <c r="S62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620" s="220"/>
      <c r="U620" s="215">
        <v>18688984116</v>
      </c>
      <c r="V620" s="213" t="s">
        <v>7756</v>
      </c>
      <c r="W620" s="225" t="s">
        <v>351</v>
      </c>
      <c r="X620" s="226" t="s">
        <v>7757</v>
      </c>
      <c r="Y620" s="226" t="s">
        <v>7758</v>
      </c>
      <c r="Z620" s="244">
        <v>4.30425198502224E+17</v>
      </c>
      <c r="AA620" s="214"/>
      <c r="AB620" s="214"/>
      <c r="AC620" s="214"/>
      <c r="AD620" s="220"/>
      <c r="AE620" s="226"/>
      <c r="AF620" s="214" t="s">
        <v>3967</v>
      </c>
      <c r="AG620" s="349">
        <v>1</v>
      </c>
    </row>
    <row r="621" spans="1:33" s="219" customFormat="1" x14ac:dyDescent="0.3">
      <c r="A621" s="212" t="s">
        <v>1177</v>
      </c>
      <c r="B621" s="277">
        <v>41718</v>
      </c>
      <c r="C621" s="217" t="e">
        <f>[1]!表1_66[[#This Row],[公司]]&amp;[1]!表1_66[[#This Row],[姓名]]</f>
        <v>#REF!</v>
      </c>
      <c r="D621" s="220" t="s">
        <v>7759</v>
      </c>
      <c r="E621" s="220" t="s">
        <v>7760</v>
      </c>
      <c r="F621" s="214" t="s">
        <v>283</v>
      </c>
      <c r="G621" s="236" t="e">
        <f>HYPERLINK("\同业照片\"&amp;[1]!表1_66[[#This Row],[公司]]&amp;IF([1]!表1_66[[#This Row],[公司]]="","","，"&amp;[1]!表1_66[[#This Row],[姓名]]&amp;".jpg"),"照片")</f>
        <v>#REF!</v>
      </c>
      <c r="H621" s="232" t="s">
        <v>84</v>
      </c>
      <c r="I621" s="214" t="s">
        <v>36</v>
      </c>
      <c r="J621" s="214" t="s">
        <v>45</v>
      </c>
      <c r="K621" s="212">
        <v>1</v>
      </c>
      <c r="L621" s="212">
        <v>1</v>
      </c>
      <c r="M621" s="212">
        <v>1</v>
      </c>
      <c r="N621" s="213" t="s">
        <v>958</v>
      </c>
      <c r="O621" s="214"/>
      <c r="P621" s="213"/>
      <c r="Q621" s="215"/>
      <c r="R621" s="215"/>
      <c r="S62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621" s="220"/>
      <c r="U621" s="215">
        <v>15921925959</v>
      </c>
      <c r="V621" s="213" t="s">
        <v>7761</v>
      </c>
      <c r="W621" s="225" t="s">
        <v>351</v>
      </c>
      <c r="X621" s="226"/>
      <c r="Y621" s="226"/>
      <c r="Z621" s="248" t="s">
        <v>3047</v>
      </c>
      <c r="AA621" s="214"/>
      <c r="AB621" s="214"/>
      <c r="AC621" s="214"/>
      <c r="AD621" s="220"/>
      <c r="AE621" s="226"/>
      <c r="AF621" s="214" t="s">
        <v>2182</v>
      </c>
      <c r="AG621" s="349">
        <v>1</v>
      </c>
    </row>
    <row r="622" spans="1:33" s="219" customFormat="1" x14ac:dyDescent="0.3">
      <c r="A622" s="212" t="s">
        <v>1177</v>
      </c>
      <c r="B622" s="277">
        <v>41718</v>
      </c>
      <c r="C622" s="217" t="e">
        <f>[1]!表1_66[[#This Row],[公司]]&amp;[1]!表1_66[[#This Row],[姓名]]</f>
        <v>#REF!</v>
      </c>
      <c r="D622" s="220" t="s">
        <v>10235</v>
      </c>
      <c r="E622" s="220" t="s">
        <v>5794</v>
      </c>
      <c r="F622" s="214" t="s">
        <v>2249</v>
      </c>
      <c r="G622" s="236" t="e">
        <f>HYPERLINK("\同业照片\"&amp;[1]!表1_66[[#This Row],[公司]]&amp;IF([1]!表1_66[[#This Row],[公司]]="","","，"&amp;[1]!表1_66[[#This Row],[姓名]]&amp;".jpg"),"照片")</f>
        <v>#REF!</v>
      </c>
      <c r="H622" s="232" t="s">
        <v>89</v>
      </c>
      <c r="I622" s="214" t="s">
        <v>2</v>
      </c>
      <c r="J622" s="214" t="s">
        <v>45</v>
      </c>
      <c r="K622" s="212">
        <v>1</v>
      </c>
      <c r="L622" s="212"/>
      <c r="M622" s="212">
        <v>1</v>
      </c>
      <c r="N622" s="213" t="s">
        <v>336</v>
      </c>
      <c r="O622" s="214"/>
      <c r="P622" s="213"/>
      <c r="Q622" s="215"/>
      <c r="R622" s="215"/>
      <c r="S62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622" s="220"/>
      <c r="U622" s="215">
        <v>13918241656</v>
      </c>
      <c r="V622" s="213" t="s">
        <v>7762</v>
      </c>
      <c r="W622" s="225"/>
      <c r="X622" s="226"/>
      <c r="Y622" s="226"/>
      <c r="Z622" s="244"/>
      <c r="AA622" s="214"/>
      <c r="AB622" s="214"/>
      <c r="AC622" s="214"/>
      <c r="AD622" s="220"/>
      <c r="AE622" s="226"/>
      <c r="AF622" s="214"/>
      <c r="AG622" s="349">
        <v>1</v>
      </c>
    </row>
    <row r="623" spans="1:33" s="219" customFormat="1" x14ac:dyDescent="0.3">
      <c r="A623" s="212" t="s">
        <v>857</v>
      </c>
      <c r="B623" s="277">
        <v>41720</v>
      </c>
      <c r="C623" s="217" t="e">
        <f>[1]!表1_66[[#This Row],[公司]]&amp;[1]!表1_66[[#This Row],[姓名]]</f>
        <v>#REF!</v>
      </c>
      <c r="D623" s="220" t="s">
        <v>7763</v>
      </c>
      <c r="E623" s="220" t="s">
        <v>5796</v>
      </c>
      <c r="F623" s="214" t="s">
        <v>2249</v>
      </c>
      <c r="G623" s="236" t="e">
        <f>HYPERLINK("\同业照片\"&amp;[1]!表1_66[[#This Row],[公司]]&amp;IF([1]!表1_66[[#This Row],[公司]]="","","，"&amp;[1]!表1_66[[#This Row],[姓名]]&amp;".jpg"),"照片")</f>
        <v>#REF!</v>
      </c>
      <c r="H623" s="232" t="s">
        <v>7290</v>
      </c>
      <c r="I623" s="214" t="s">
        <v>339</v>
      </c>
      <c r="J623" s="214" t="s">
        <v>11</v>
      </c>
      <c r="K623" s="212">
        <v>1</v>
      </c>
      <c r="L623" s="212">
        <v>1</v>
      </c>
      <c r="M623" s="212">
        <v>1</v>
      </c>
      <c r="N623" s="213" t="s">
        <v>2479</v>
      </c>
      <c r="O623" s="214"/>
      <c r="P623" s="213"/>
      <c r="Q623" s="215"/>
      <c r="R623" s="215"/>
      <c r="S623"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623" s="220" t="s">
        <v>10236</v>
      </c>
      <c r="U623" s="215">
        <v>13811114475</v>
      </c>
      <c r="V623" s="213" t="s">
        <v>10237</v>
      </c>
      <c r="W623" s="225"/>
      <c r="X623" s="226" t="s">
        <v>10238</v>
      </c>
      <c r="Y623" s="226"/>
      <c r="Z623" s="248"/>
      <c r="AA623" s="214"/>
      <c r="AB623" s="214"/>
      <c r="AC623" s="214"/>
      <c r="AD623" s="220"/>
      <c r="AE623" s="226"/>
      <c r="AF623" s="214" t="s">
        <v>6956</v>
      </c>
      <c r="AG623" s="349">
        <v>1</v>
      </c>
    </row>
    <row r="624" spans="1:33" s="219" customFormat="1" x14ac:dyDescent="0.3">
      <c r="A624" s="212" t="s">
        <v>857</v>
      </c>
      <c r="B624" s="277">
        <v>41720</v>
      </c>
      <c r="C624" s="217" t="e">
        <f>[1]!表1_66[[#This Row],[公司]]&amp;[1]!表1_66[[#This Row],[姓名]]</f>
        <v>#REF!</v>
      </c>
      <c r="D624" s="220" t="s">
        <v>10239</v>
      </c>
      <c r="E624" s="220" t="s">
        <v>2546</v>
      </c>
      <c r="F624" s="214" t="s">
        <v>2249</v>
      </c>
      <c r="G624" s="236" t="e">
        <f>HYPERLINK("\同业照片\"&amp;[1]!表1_66[[#This Row],[公司]]&amp;IF([1]!表1_66[[#This Row],[公司]]="","","，"&amp;[1]!表1_66[[#This Row],[姓名]]&amp;".jpg"),"照片")</f>
        <v>#REF!</v>
      </c>
      <c r="H624" s="232" t="s">
        <v>911</v>
      </c>
      <c r="I624" s="214" t="s">
        <v>2</v>
      </c>
      <c r="J624" s="214" t="s">
        <v>56</v>
      </c>
      <c r="K624" s="212">
        <v>1</v>
      </c>
      <c r="L624" s="212"/>
      <c r="M624" s="212">
        <v>1</v>
      </c>
      <c r="N624" s="213"/>
      <c r="O624" s="214"/>
      <c r="P624" s="213" t="s">
        <v>7764</v>
      </c>
      <c r="Q624" s="215"/>
      <c r="R624" s="215"/>
      <c r="S62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624" s="220" t="s">
        <v>7765</v>
      </c>
      <c r="U624" s="215">
        <v>13910515169</v>
      </c>
      <c r="V624" s="213" t="s">
        <v>10240</v>
      </c>
      <c r="W624" s="225"/>
      <c r="X624" s="226"/>
      <c r="Y624" s="226"/>
      <c r="Z624" s="244"/>
      <c r="AA624" s="214"/>
      <c r="AB624" s="214"/>
      <c r="AC624" s="214"/>
      <c r="AD624" s="220"/>
      <c r="AE624" s="226"/>
      <c r="AF624" s="214" t="s">
        <v>7766</v>
      </c>
      <c r="AG624" s="349">
        <v>1</v>
      </c>
    </row>
    <row r="625" spans="1:33" s="219" customFormat="1" x14ac:dyDescent="0.3">
      <c r="A625" s="212" t="s">
        <v>857</v>
      </c>
      <c r="B625" s="277">
        <v>41720</v>
      </c>
      <c r="C625" s="217" t="e">
        <f>[1]!表1_66[[#This Row],[公司]]&amp;[1]!表1_66[[#This Row],[姓名]]</f>
        <v>#REF!</v>
      </c>
      <c r="D625" s="220" t="s">
        <v>10241</v>
      </c>
      <c r="E625" s="220" t="s">
        <v>3250</v>
      </c>
      <c r="F625" s="214" t="s">
        <v>2249</v>
      </c>
      <c r="G625" s="236" t="e">
        <f>HYPERLINK("\同业照片\"&amp;[1]!表1_66[[#This Row],[公司]]&amp;IF([1]!表1_66[[#This Row],[公司]]="","","，"&amp;[1]!表1_66[[#This Row],[姓名]]&amp;".jpg"),"照片")</f>
        <v>#REF!</v>
      </c>
      <c r="H625" s="232" t="s">
        <v>911</v>
      </c>
      <c r="I625" s="214" t="s">
        <v>2</v>
      </c>
      <c r="J625" s="214" t="s">
        <v>56</v>
      </c>
      <c r="K625" s="212">
        <v>1</v>
      </c>
      <c r="L625" s="212"/>
      <c r="M625" s="212">
        <v>1</v>
      </c>
      <c r="N625" s="213" t="s">
        <v>3443</v>
      </c>
      <c r="O625" s="214"/>
      <c r="P625" s="213" t="s">
        <v>3248</v>
      </c>
      <c r="Q625" s="215" t="s">
        <v>3279</v>
      </c>
      <c r="R625" s="215"/>
      <c r="S625"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625" s="220" t="s">
        <v>3253</v>
      </c>
      <c r="U625" s="215">
        <v>13601289519</v>
      </c>
      <c r="V625" s="213" t="s">
        <v>314</v>
      </c>
      <c r="W625" s="225"/>
      <c r="X625" s="226"/>
      <c r="Y625" s="226"/>
      <c r="Z625" s="248"/>
      <c r="AA625" s="214"/>
      <c r="AB625" s="214"/>
      <c r="AC625" s="214"/>
      <c r="AD625" s="220"/>
      <c r="AE625" s="226"/>
      <c r="AF625" s="214" t="s">
        <v>7766</v>
      </c>
      <c r="AG625" s="349">
        <v>1</v>
      </c>
    </row>
    <row r="626" spans="1:33" s="219" customFormat="1" x14ac:dyDescent="0.3">
      <c r="A626" s="212" t="s">
        <v>857</v>
      </c>
      <c r="B626" s="277">
        <v>41720</v>
      </c>
      <c r="C626" s="217" t="e">
        <f>[1]!表1_66[[#This Row],[公司]]&amp;[1]!表1_66[[#This Row],[姓名]]</f>
        <v>#REF!</v>
      </c>
      <c r="D626" s="220" t="s">
        <v>7767</v>
      </c>
      <c r="E626" s="220" t="s">
        <v>5797</v>
      </c>
      <c r="F626" s="214" t="s">
        <v>2249</v>
      </c>
      <c r="G626" s="236" t="e">
        <f>HYPERLINK("\同业照片\"&amp;[1]!表1_66[[#This Row],[公司]]&amp;IF([1]!表1_66[[#This Row],[公司]]="","","，"&amp;[1]!表1_66[[#This Row],[姓名]]&amp;".jpg"),"照片")</f>
        <v>#REF!</v>
      </c>
      <c r="H626" s="232" t="s">
        <v>3593</v>
      </c>
      <c r="I626" s="214" t="s">
        <v>339</v>
      </c>
      <c r="J626" s="214" t="s">
        <v>11</v>
      </c>
      <c r="K626" s="212">
        <v>1</v>
      </c>
      <c r="L626" s="212"/>
      <c r="M626" s="212">
        <v>1</v>
      </c>
      <c r="N626" s="213" t="s">
        <v>1362</v>
      </c>
      <c r="O626" s="214"/>
      <c r="P626" s="213" t="s">
        <v>2254</v>
      </c>
      <c r="Q626" s="215"/>
      <c r="R626" s="215"/>
      <c r="S626"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626" s="220" t="s">
        <v>7768</v>
      </c>
      <c r="U626" s="215">
        <v>13521557788</v>
      </c>
      <c r="V626" s="213" t="s">
        <v>7769</v>
      </c>
      <c r="W626" s="225"/>
      <c r="X626" s="226"/>
      <c r="Y626" s="226"/>
      <c r="Z626" s="244"/>
      <c r="AA626" s="214"/>
      <c r="AB626" s="214"/>
      <c r="AC626" s="214"/>
      <c r="AD626" s="220"/>
      <c r="AE626" s="226"/>
      <c r="AF626" s="214" t="s">
        <v>3884</v>
      </c>
      <c r="AG626" s="349">
        <v>1</v>
      </c>
    </row>
    <row r="627" spans="1:33" s="219" customFormat="1" x14ac:dyDescent="0.3">
      <c r="A627" s="212" t="s">
        <v>1177</v>
      </c>
      <c r="B627" s="277">
        <v>41722</v>
      </c>
      <c r="C627" s="217" t="e">
        <f>[1]!表1_66[[#This Row],[公司]]&amp;[1]!表1_66[[#This Row],[姓名]]</f>
        <v>#REF!</v>
      </c>
      <c r="D627" s="220" t="s">
        <v>7770</v>
      </c>
      <c r="E627" s="220" t="s">
        <v>2767</v>
      </c>
      <c r="F627" s="214" t="s">
        <v>54</v>
      </c>
      <c r="G627" s="236" t="e">
        <f>HYPERLINK("\同业照片\"&amp;[1]!表1_66[[#This Row],[公司]]&amp;IF([1]!表1_66[[#This Row],[公司]]="","","，"&amp;[1]!表1_66[[#This Row],[姓名]]&amp;".jpg"),"照片")</f>
        <v>#REF!</v>
      </c>
      <c r="H627" s="232" t="s">
        <v>10242</v>
      </c>
      <c r="I627" s="214" t="s">
        <v>583</v>
      </c>
      <c r="J627" s="214" t="s">
        <v>7776</v>
      </c>
      <c r="K627" s="212">
        <v>1</v>
      </c>
      <c r="L627" s="212">
        <v>1</v>
      </c>
      <c r="M627" s="212"/>
      <c r="N627" s="213" t="s">
        <v>3895</v>
      </c>
      <c r="O627" s="214"/>
      <c r="P627" s="213"/>
      <c r="Q627" s="215"/>
      <c r="R627" s="215"/>
      <c r="S627"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627" s="220"/>
      <c r="U627" s="215">
        <v>13303400088</v>
      </c>
      <c r="V627" s="213" t="s">
        <v>10243</v>
      </c>
      <c r="W627" s="225"/>
      <c r="X627" s="226"/>
      <c r="Y627" s="226"/>
      <c r="Z627" s="248"/>
      <c r="AA627" s="214"/>
      <c r="AB627" s="214"/>
      <c r="AC627" s="214"/>
      <c r="AD627" s="220"/>
      <c r="AE627" s="226"/>
      <c r="AF627" s="214"/>
      <c r="AG627" s="349">
        <v>1</v>
      </c>
    </row>
    <row r="628" spans="1:33" s="219" customFormat="1" x14ac:dyDescent="0.3">
      <c r="A628" s="212" t="s">
        <v>1177</v>
      </c>
      <c r="B628" s="277">
        <v>41722</v>
      </c>
      <c r="C628" s="217" t="e">
        <f>[1]!表1_66[[#This Row],[公司]]&amp;[1]!表1_66[[#This Row],[姓名]]</f>
        <v>#REF!</v>
      </c>
      <c r="D628" s="220" t="s">
        <v>7771</v>
      </c>
      <c r="E628" s="220" t="s">
        <v>7771</v>
      </c>
      <c r="F628" s="214" t="s">
        <v>2276</v>
      </c>
      <c r="G628" s="236" t="e">
        <f>HYPERLINK("\同业照片\"&amp;[1]!表1_66[[#This Row],[公司]]&amp;IF([1]!表1_66[[#This Row],[公司]]="","","，"&amp;[1]!表1_66[[#This Row],[姓名]]&amp;".jpg"),"照片")</f>
        <v>#REF!</v>
      </c>
      <c r="H628" s="232" t="s">
        <v>911</v>
      </c>
      <c r="I628" s="214" t="s">
        <v>2</v>
      </c>
      <c r="J628" s="214" t="s">
        <v>56</v>
      </c>
      <c r="K628" s="212">
        <v>1</v>
      </c>
      <c r="L628" s="212"/>
      <c r="M628" s="212">
        <v>1</v>
      </c>
      <c r="N628" s="213"/>
      <c r="O628" s="214"/>
      <c r="P628" s="213"/>
      <c r="Q628" s="215"/>
      <c r="R628" s="215"/>
      <c r="S62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628" s="220"/>
      <c r="U628" s="215">
        <v>13810385322</v>
      </c>
      <c r="V628" s="213" t="s">
        <v>7772</v>
      </c>
      <c r="W628" s="225" t="s">
        <v>351</v>
      </c>
      <c r="X628" s="226"/>
      <c r="Y628" s="226" t="s">
        <v>7773</v>
      </c>
      <c r="Z628" s="244">
        <v>1.5282419731118E+17</v>
      </c>
      <c r="AA628" s="214"/>
      <c r="AB628" s="214"/>
      <c r="AC628" s="214"/>
      <c r="AD628" s="220"/>
      <c r="AE628" s="226"/>
      <c r="AF628" s="214" t="s">
        <v>3468</v>
      </c>
      <c r="AG628" s="349">
        <v>1</v>
      </c>
    </row>
    <row r="629" spans="1:33" s="219" customFormat="1" x14ac:dyDescent="0.3">
      <c r="A629" s="212" t="s">
        <v>857</v>
      </c>
      <c r="B629" s="277">
        <v>41722</v>
      </c>
      <c r="C629" s="217" t="e">
        <f>[1]!表1_66[[#This Row],[公司]]&amp;[1]!表1_66[[#This Row],[姓名]]</f>
        <v>#REF!</v>
      </c>
      <c r="D629" s="220" t="s">
        <v>3748</v>
      </c>
      <c r="E629" s="220" t="s">
        <v>10036</v>
      </c>
      <c r="F629" s="214" t="s">
        <v>2276</v>
      </c>
      <c r="G629" s="236" t="e">
        <f>HYPERLINK("\同业照片\"&amp;[1]!表1_66[[#This Row],[公司]]&amp;IF([1]!表1_66[[#This Row],[公司]]="","","，"&amp;[1]!表1_66[[#This Row],[姓名]]&amp;".jpg"),"照片")</f>
        <v>#REF!</v>
      </c>
      <c r="H629" s="232" t="s">
        <v>1327</v>
      </c>
      <c r="I629" s="214" t="s">
        <v>583</v>
      </c>
      <c r="J629" s="214" t="s">
        <v>56</v>
      </c>
      <c r="K629" s="212">
        <v>1</v>
      </c>
      <c r="L629" s="212">
        <v>1</v>
      </c>
      <c r="M629" s="212">
        <v>1</v>
      </c>
      <c r="N629" s="213" t="s">
        <v>9628</v>
      </c>
      <c r="O629" s="214"/>
      <c r="P629" s="213"/>
      <c r="Q629" s="215" t="s">
        <v>3749</v>
      </c>
      <c r="R629" s="215"/>
      <c r="S62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629" s="220" t="s">
        <v>3734</v>
      </c>
      <c r="U629" s="215">
        <v>18910118512</v>
      </c>
      <c r="V629" s="213" t="s">
        <v>3735</v>
      </c>
      <c r="W629" s="225"/>
      <c r="X629" s="226" t="s">
        <v>10244</v>
      </c>
      <c r="Y629" s="226"/>
      <c r="Z629" s="248"/>
      <c r="AA629" s="214"/>
      <c r="AB629" s="214"/>
      <c r="AC629" s="214"/>
      <c r="AD629" s="220"/>
      <c r="AE629" s="226"/>
      <c r="AF629" s="214" t="s">
        <v>1169</v>
      </c>
      <c r="AG629" s="349">
        <v>1</v>
      </c>
    </row>
    <row r="630" spans="1:33" s="219" customFormat="1" x14ac:dyDescent="0.3">
      <c r="A630" s="212" t="s">
        <v>1177</v>
      </c>
      <c r="B630" s="277">
        <v>41722</v>
      </c>
      <c r="C630" s="217" t="e">
        <f>[1]!表1_66[[#This Row],[公司]]&amp;[1]!表1_66[[#This Row],[姓名]]</f>
        <v>#REF!</v>
      </c>
      <c r="D630" s="220" t="s">
        <v>2910</v>
      </c>
      <c r="E630" s="220" t="s">
        <v>7613</v>
      </c>
      <c r="F630" s="214" t="s">
        <v>2249</v>
      </c>
      <c r="G630" s="236" t="e">
        <f>HYPERLINK("\同业照片\"&amp;[1]!表1_66[[#This Row],[公司]]&amp;IF([1]!表1_66[[#This Row],[公司]]="","","，"&amp;[1]!表1_66[[#This Row],[姓名]]&amp;".jpg"),"照片")</f>
        <v>#REF!</v>
      </c>
      <c r="H630" s="232" t="s">
        <v>7657</v>
      </c>
      <c r="I630" s="214" t="s">
        <v>36</v>
      </c>
      <c r="J630" s="214" t="s">
        <v>45</v>
      </c>
      <c r="K630" s="212">
        <v>1</v>
      </c>
      <c r="L630" s="212">
        <v>1</v>
      </c>
      <c r="M630" s="212">
        <v>1</v>
      </c>
      <c r="N630" s="213" t="s">
        <v>1186</v>
      </c>
      <c r="O630" s="214"/>
      <c r="P630" s="213" t="s">
        <v>2537</v>
      </c>
      <c r="Q630" s="215"/>
      <c r="R630" s="215" t="s">
        <v>392</v>
      </c>
      <c r="S63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630" s="220" t="s">
        <v>10245</v>
      </c>
      <c r="U630" s="215">
        <v>18616563298</v>
      </c>
      <c r="V630" s="213" t="s">
        <v>5802</v>
      </c>
      <c r="W630" s="225" t="s">
        <v>9396</v>
      </c>
      <c r="X630" s="226" t="s">
        <v>2511</v>
      </c>
      <c r="Y630" s="226"/>
      <c r="Z630" s="244" t="s">
        <v>392</v>
      </c>
      <c r="AA630" s="214"/>
      <c r="AB630" s="214"/>
      <c r="AC630" s="214"/>
      <c r="AD630" s="220"/>
      <c r="AE630" s="226"/>
      <c r="AF630" s="214" t="s">
        <v>2185</v>
      </c>
      <c r="AG630" s="349">
        <v>1</v>
      </c>
    </row>
    <row r="631" spans="1:33" s="219" customFormat="1" x14ac:dyDescent="0.3">
      <c r="A631" s="212" t="s">
        <v>1177</v>
      </c>
      <c r="B631" s="277">
        <v>41722</v>
      </c>
      <c r="C631" s="217" t="e">
        <f>[1]!表1_66[[#This Row],[公司]]&amp;[1]!表1_66[[#This Row],[姓名]]</f>
        <v>#REF!</v>
      </c>
      <c r="D631" s="220" t="s">
        <v>7774</v>
      </c>
      <c r="E631" s="220" t="s">
        <v>7774</v>
      </c>
      <c r="F631" s="214" t="s">
        <v>2276</v>
      </c>
      <c r="G631" s="236" t="e">
        <f>HYPERLINK("\同业照片\"&amp;[1]!表1_66[[#This Row],[公司]]&amp;IF([1]!表1_66[[#This Row],[公司]]="","","，"&amp;[1]!表1_66[[#This Row],[姓名]]&amp;".jpg"),"照片")</f>
        <v>#REF!</v>
      </c>
      <c r="H631" s="232" t="s">
        <v>911</v>
      </c>
      <c r="I631" s="214" t="s">
        <v>2</v>
      </c>
      <c r="J631" s="214" t="s">
        <v>56</v>
      </c>
      <c r="K631" s="212">
        <v>1</v>
      </c>
      <c r="L631" s="212"/>
      <c r="M631" s="212">
        <v>1</v>
      </c>
      <c r="N631" s="213"/>
      <c r="O631" s="214"/>
      <c r="P631" s="213"/>
      <c r="Q631" s="215"/>
      <c r="R631" s="215"/>
      <c r="S63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631" s="220"/>
      <c r="U631" s="215">
        <v>13601225009</v>
      </c>
      <c r="V631" s="213" t="s">
        <v>7775</v>
      </c>
      <c r="W631" s="225" t="s">
        <v>351</v>
      </c>
      <c r="X631" s="226"/>
      <c r="Y631" s="226" t="s">
        <v>7773</v>
      </c>
      <c r="Z631" s="248">
        <v>1.5282419731118E+17</v>
      </c>
      <c r="AA631" s="214"/>
      <c r="AB631" s="214"/>
      <c r="AC631" s="214"/>
      <c r="AD631" s="220"/>
      <c r="AE631" s="226"/>
      <c r="AF631" s="214" t="s">
        <v>3468</v>
      </c>
      <c r="AG631" s="349">
        <v>1</v>
      </c>
    </row>
    <row r="632" spans="1:33" s="219" customFormat="1" x14ac:dyDescent="0.3">
      <c r="A632" s="212" t="s">
        <v>1177</v>
      </c>
      <c r="B632" s="277">
        <v>41722</v>
      </c>
      <c r="C632" s="217" t="e">
        <f>[1]!表1_66[[#This Row],[公司]]&amp;[1]!表1_66[[#This Row],[姓名]]</f>
        <v>#REF!</v>
      </c>
      <c r="D632" s="220" t="s">
        <v>2084</v>
      </c>
      <c r="E632" s="220" t="s">
        <v>751</v>
      </c>
      <c r="F632" s="214" t="s">
        <v>54</v>
      </c>
      <c r="G632" s="236" t="e">
        <f>HYPERLINK("\同业照片\"&amp;[1]!表1_66[[#This Row],[公司]]&amp;IF([1]!表1_66[[#This Row],[公司]]="","","，"&amp;[1]!表1_66[[#This Row],[姓名]]&amp;".jpg"),"照片")</f>
        <v>#REF!</v>
      </c>
      <c r="H632" s="232" t="s">
        <v>10246</v>
      </c>
      <c r="I632" s="214" t="s">
        <v>2</v>
      </c>
      <c r="J632" s="214" t="s">
        <v>3004</v>
      </c>
      <c r="K632" s="212">
        <v>1</v>
      </c>
      <c r="L632" s="212">
        <v>1</v>
      </c>
      <c r="M632" s="212">
        <v>1</v>
      </c>
      <c r="N632" s="213" t="s">
        <v>2480</v>
      </c>
      <c r="O632" s="214"/>
      <c r="P632" s="213" t="s">
        <v>2322</v>
      </c>
      <c r="Q632" s="215"/>
      <c r="R632" s="215" t="s">
        <v>392</v>
      </c>
      <c r="S63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632" s="220"/>
      <c r="U632" s="215">
        <v>15889780805</v>
      </c>
      <c r="V632" s="213" t="s">
        <v>10247</v>
      </c>
      <c r="W632" s="225" t="s">
        <v>351</v>
      </c>
      <c r="X632" s="226" t="s">
        <v>960</v>
      </c>
      <c r="Y632" s="226"/>
      <c r="Z632" s="244" t="s">
        <v>392</v>
      </c>
      <c r="AA632" s="214"/>
      <c r="AB632" s="214" t="s">
        <v>10248</v>
      </c>
      <c r="AC632" s="214"/>
      <c r="AD632" s="220"/>
      <c r="AE632" s="226"/>
      <c r="AF632" s="214" t="s">
        <v>2191</v>
      </c>
      <c r="AG632" s="349">
        <v>1</v>
      </c>
    </row>
    <row r="633" spans="1:33" s="219" customFormat="1" x14ac:dyDescent="0.3">
      <c r="A633" s="212" t="s">
        <v>1177</v>
      </c>
      <c r="B633" s="277">
        <v>41722</v>
      </c>
      <c r="C633" s="217" t="e">
        <f>[1]!表1_66[[#This Row],[公司]]&amp;[1]!表1_66[[#This Row],[姓名]]</f>
        <v>#REF!</v>
      </c>
      <c r="D633" s="220" t="s">
        <v>10249</v>
      </c>
      <c r="E633" s="220" t="s">
        <v>1492</v>
      </c>
      <c r="F633" s="214" t="s">
        <v>54</v>
      </c>
      <c r="G633" s="236" t="e">
        <f>HYPERLINK("\同业照片\"&amp;[1]!表1_66[[#This Row],[公司]]&amp;IF([1]!表1_66[[#This Row],[公司]]="","","，"&amp;[1]!表1_66[[#This Row],[姓名]]&amp;".jpg"),"照片")</f>
        <v>#REF!</v>
      </c>
      <c r="H633" s="232" t="s">
        <v>10250</v>
      </c>
      <c r="I633" s="214" t="s">
        <v>583</v>
      </c>
      <c r="J633" s="214" t="s">
        <v>7776</v>
      </c>
      <c r="K633" s="212">
        <v>1</v>
      </c>
      <c r="L633" s="212">
        <v>1</v>
      </c>
      <c r="M633" s="212">
        <v>1</v>
      </c>
      <c r="N633" s="213" t="s">
        <v>3745</v>
      </c>
      <c r="O633" s="214"/>
      <c r="P633" s="213"/>
      <c r="Q633" s="215"/>
      <c r="R633" s="215"/>
      <c r="S633"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633" s="220" t="s">
        <v>10251</v>
      </c>
      <c r="U633" s="215">
        <v>18635101627</v>
      </c>
      <c r="V633" s="213" t="s">
        <v>7777</v>
      </c>
      <c r="W633" s="225"/>
      <c r="X633" s="226"/>
      <c r="Y633" s="226"/>
      <c r="Z633" s="248"/>
      <c r="AA633" s="214"/>
      <c r="AB633" s="214"/>
      <c r="AC633" s="214"/>
      <c r="AD633" s="220"/>
      <c r="AE633" s="226"/>
      <c r="AF633" s="214"/>
      <c r="AG633" s="349">
        <v>1</v>
      </c>
    </row>
    <row r="634" spans="1:33" s="219" customFormat="1" x14ac:dyDescent="0.3">
      <c r="A634" s="212" t="s">
        <v>857</v>
      </c>
      <c r="B634" s="277">
        <v>41723</v>
      </c>
      <c r="C634" s="217" t="e">
        <f>[1]!表1_66[[#This Row],[公司]]&amp;[1]!表1_66[[#This Row],[姓名]]</f>
        <v>#REF!</v>
      </c>
      <c r="D634" s="220" t="s">
        <v>3536</v>
      </c>
      <c r="E634" s="220" t="s">
        <v>2325</v>
      </c>
      <c r="F634" s="214" t="s">
        <v>2249</v>
      </c>
      <c r="G634" s="236" t="e">
        <f>HYPERLINK("\同业照片\"&amp;[1]!表1_66[[#This Row],[公司]]&amp;IF([1]!表1_66[[#This Row],[公司]]="","","，"&amp;[1]!表1_66[[#This Row],[姓名]]&amp;".jpg"),"照片")</f>
        <v>#REF!</v>
      </c>
      <c r="H634" s="232" t="s">
        <v>2682</v>
      </c>
      <c r="I634" s="214" t="s">
        <v>339</v>
      </c>
      <c r="J634" s="214" t="s">
        <v>11</v>
      </c>
      <c r="K634" s="212">
        <v>1</v>
      </c>
      <c r="L634" s="212"/>
      <c r="M634" s="212">
        <v>1</v>
      </c>
      <c r="N634" s="213" t="s">
        <v>1173</v>
      </c>
      <c r="O634" s="214"/>
      <c r="P634" s="213" t="s">
        <v>297</v>
      </c>
      <c r="Q634" s="215" t="s">
        <v>3548</v>
      </c>
      <c r="R634" s="215"/>
      <c r="S63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634" s="220" t="s">
        <v>3557</v>
      </c>
      <c r="U634" s="215">
        <v>15810158909</v>
      </c>
      <c r="V634" s="213" t="s">
        <v>3568</v>
      </c>
      <c r="W634" s="225"/>
      <c r="X634" s="226"/>
      <c r="Y634" s="226"/>
      <c r="Z634" s="244"/>
      <c r="AA634" s="214"/>
      <c r="AB634" s="214"/>
      <c r="AC634" s="214"/>
      <c r="AD634" s="220"/>
      <c r="AE634" s="226"/>
      <c r="AF634" s="214" t="s">
        <v>9368</v>
      </c>
      <c r="AG634" s="349">
        <v>1</v>
      </c>
    </row>
    <row r="635" spans="1:33" s="219" customFormat="1" x14ac:dyDescent="0.3">
      <c r="A635" s="212" t="s">
        <v>612</v>
      </c>
      <c r="B635" s="277">
        <v>41723</v>
      </c>
      <c r="C635" s="217" t="e">
        <f>[1]!表1_66[[#This Row],[公司]]&amp;[1]!表1_66[[#This Row],[姓名]]</f>
        <v>#REF!</v>
      </c>
      <c r="D635" s="220" t="s">
        <v>1487</v>
      </c>
      <c r="E635" s="220" t="s">
        <v>2255</v>
      </c>
      <c r="F635" s="214" t="s">
        <v>2249</v>
      </c>
      <c r="G635" s="236" t="e">
        <f>HYPERLINK("\同业照片\"&amp;[1]!表1_66[[#This Row],[公司]]&amp;IF([1]!表1_66[[#This Row],[公司]]="","","，"&amp;[1]!表1_66[[#This Row],[姓名]]&amp;".jpg"),"照片")</f>
        <v>#REF!</v>
      </c>
      <c r="H635" s="232" t="s">
        <v>68</v>
      </c>
      <c r="I635" s="214" t="s">
        <v>36</v>
      </c>
      <c r="J635" s="214" t="s">
        <v>56</v>
      </c>
      <c r="K635" s="212">
        <v>1</v>
      </c>
      <c r="L635" s="212"/>
      <c r="M635" s="212">
        <v>1</v>
      </c>
      <c r="N635" s="213" t="s">
        <v>1470</v>
      </c>
      <c r="O635" s="214"/>
      <c r="P635" s="213" t="s">
        <v>10252</v>
      </c>
      <c r="Q635" s="215"/>
      <c r="R635" s="215">
        <v>6.5860947653999995</v>
      </c>
      <c r="S635"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635" s="220" t="s">
        <v>1488</v>
      </c>
      <c r="U635" s="215">
        <v>13501259260</v>
      </c>
      <c r="V635" s="213" t="s">
        <v>1489</v>
      </c>
      <c r="W635" s="225" t="s">
        <v>351</v>
      </c>
      <c r="X635" s="226"/>
      <c r="Y635" s="226"/>
      <c r="Z635" s="248" t="s">
        <v>3034</v>
      </c>
      <c r="AA635" s="214"/>
      <c r="AB635" s="214"/>
      <c r="AC635" s="214" t="s">
        <v>392</v>
      </c>
      <c r="AD635" s="220"/>
      <c r="AE635" s="226"/>
      <c r="AF635" s="214" t="s">
        <v>2176</v>
      </c>
      <c r="AG635" s="349">
        <v>1</v>
      </c>
    </row>
    <row r="636" spans="1:33" s="219" customFormat="1" x14ac:dyDescent="0.3">
      <c r="A636" s="212" t="s">
        <v>612</v>
      </c>
      <c r="B636" s="277">
        <v>41723</v>
      </c>
      <c r="C636" s="217" t="e">
        <f>[1]!表1_66[[#This Row],[公司]]&amp;[1]!表1_66[[#This Row],[姓名]]</f>
        <v>#REF!</v>
      </c>
      <c r="D636" s="220" t="s">
        <v>1508</v>
      </c>
      <c r="E636" s="220" t="s">
        <v>2282</v>
      </c>
      <c r="F636" s="214" t="s">
        <v>2249</v>
      </c>
      <c r="G636" s="236" t="e">
        <f>HYPERLINK("\同业照片\"&amp;[1]!表1_66[[#This Row],[公司]]&amp;IF([1]!表1_66[[#This Row],[公司]]="","","，"&amp;[1]!表1_66[[#This Row],[姓名]]&amp;".jpg"),"照片")</f>
        <v>#REF!</v>
      </c>
      <c r="H636" s="232" t="s">
        <v>1189</v>
      </c>
      <c r="I636" s="214" t="s">
        <v>36</v>
      </c>
      <c r="J636" s="214" t="s">
        <v>56</v>
      </c>
      <c r="K636" s="212">
        <v>1</v>
      </c>
      <c r="L636" s="212"/>
      <c r="M636" s="212">
        <v>1</v>
      </c>
      <c r="N636" s="213" t="s">
        <v>1486</v>
      </c>
      <c r="O636" s="214"/>
      <c r="P636" s="213" t="s">
        <v>1361</v>
      </c>
      <c r="Q636" s="215"/>
      <c r="R636" s="215" t="s">
        <v>392</v>
      </c>
      <c r="S636"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636" s="220" t="s">
        <v>7778</v>
      </c>
      <c r="U636" s="215">
        <v>18610880118</v>
      </c>
      <c r="V636" s="213" t="s">
        <v>10253</v>
      </c>
      <c r="W636" s="225" t="s">
        <v>351</v>
      </c>
      <c r="X636" s="226" t="s">
        <v>1180</v>
      </c>
      <c r="Y636" s="226"/>
      <c r="Z636" s="244" t="s">
        <v>392</v>
      </c>
      <c r="AA636" s="214"/>
      <c r="AB636" s="214"/>
      <c r="AC636" s="214" t="s">
        <v>392</v>
      </c>
      <c r="AD636" s="220" t="s">
        <v>392</v>
      </c>
      <c r="AE636" s="226"/>
      <c r="AF636" s="214" t="s">
        <v>10147</v>
      </c>
      <c r="AG636" s="349">
        <v>1</v>
      </c>
    </row>
    <row r="637" spans="1:33" s="219" customFormat="1" x14ac:dyDescent="0.3">
      <c r="A637" s="212" t="s">
        <v>857</v>
      </c>
      <c r="B637" s="277">
        <v>41723</v>
      </c>
      <c r="C637" s="217" t="e">
        <f>[1]!表1_66[[#This Row],[公司]]&amp;[1]!表1_66[[#This Row],[姓名]]</f>
        <v>#REF!</v>
      </c>
      <c r="D637" s="220" t="s">
        <v>3531</v>
      </c>
      <c r="E637" s="220" t="s">
        <v>2282</v>
      </c>
      <c r="F637" s="214" t="s">
        <v>2249</v>
      </c>
      <c r="G637" s="236" t="e">
        <f>HYPERLINK("\同业照片\"&amp;[1]!表1_66[[#This Row],[公司]]&amp;IF([1]!表1_66[[#This Row],[公司]]="","","，"&amp;[1]!表1_66[[#This Row],[姓名]]&amp;".jpg"),"照片")</f>
        <v>#REF!</v>
      </c>
      <c r="H637" s="232" t="s">
        <v>2682</v>
      </c>
      <c r="I637" s="214" t="s">
        <v>339</v>
      </c>
      <c r="J637" s="214" t="s">
        <v>11</v>
      </c>
      <c r="K637" s="212">
        <v>1</v>
      </c>
      <c r="L637" s="212"/>
      <c r="M637" s="212">
        <v>1</v>
      </c>
      <c r="N637" s="213" t="s">
        <v>1173</v>
      </c>
      <c r="O637" s="214"/>
      <c r="P637" s="213" t="s">
        <v>408</v>
      </c>
      <c r="Q637" s="215"/>
      <c r="R637" s="215"/>
      <c r="S637"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637" s="220" t="s">
        <v>3552</v>
      </c>
      <c r="U637" s="215">
        <v>13601033033</v>
      </c>
      <c r="V637" s="213" t="s">
        <v>3564</v>
      </c>
      <c r="W637" s="225"/>
      <c r="X637" s="226"/>
      <c r="Y637" s="226"/>
      <c r="Z637" s="248"/>
      <c r="AA637" s="214"/>
      <c r="AB637" s="214" t="s">
        <v>7779</v>
      </c>
      <c r="AC637" s="214"/>
      <c r="AD637" s="220"/>
      <c r="AE637" s="226"/>
      <c r="AF637" s="214" t="s">
        <v>9368</v>
      </c>
      <c r="AG637" s="349">
        <v>1</v>
      </c>
    </row>
    <row r="638" spans="1:33" s="219" customFormat="1" x14ac:dyDescent="0.3">
      <c r="A638" s="212" t="s">
        <v>1177</v>
      </c>
      <c r="B638" s="277">
        <v>41724</v>
      </c>
      <c r="C638" s="217" t="e">
        <f>[1]!表1_66[[#This Row],[公司]]&amp;[1]!表1_66[[#This Row],[姓名]]</f>
        <v>#REF!</v>
      </c>
      <c r="D638" s="220" t="s">
        <v>7780</v>
      </c>
      <c r="E638" s="220" t="s">
        <v>5803</v>
      </c>
      <c r="F638" s="214" t="s">
        <v>2249</v>
      </c>
      <c r="G638" s="236" t="e">
        <f>HYPERLINK("\同业照片\"&amp;[1]!表1_66[[#This Row],[公司]]&amp;IF([1]!表1_66[[#This Row],[公司]]="","","，"&amp;[1]!表1_66[[#This Row],[姓名]]&amp;".jpg"),"照片")</f>
        <v>#REF!</v>
      </c>
      <c r="H638" s="232" t="s">
        <v>3769</v>
      </c>
      <c r="I638" s="214" t="s">
        <v>583</v>
      </c>
      <c r="J638" s="214" t="s">
        <v>45</v>
      </c>
      <c r="K638" s="212">
        <v>1</v>
      </c>
      <c r="L638" s="212"/>
      <c r="M638" s="212"/>
      <c r="N638" s="213" t="s">
        <v>1359</v>
      </c>
      <c r="O638" s="214"/>
      <c r="P638" s="213" t="s">
        <v>2254</v>
      </c>
      <c r="Q638" s="215"/>
      <c r="R638" s="215"/>
      <c r="S63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638" s="220"/>
      <c r="U638" s="215">
        <v>13636529773</v>
      </c>
      <c r="V638" s="213" t="s">
        <v>5804</v>
      </c>
      <c r="W638" s="225"/>
      <c r="X638" s="226"/>
      <c r="Y638" s="226" t="s">
        <v>7781</v>
      </c>
      <c r="Z638" s="244" t="s">
        <v>7782</v>
      </c>
      <c r="AA638" s="214"/>
      <c r="AB638" s="214"/>
      <c r="AC638" s="214"/>
      <c r="AD638" s="220"/>
      <c r="AE638" s="226"/>
      <c r="AF638" s="214" t="s">
        <v>10094</v>
      </c>
      <c r="AG638" s="349">
        <v>1</v>
      </c>
    </row>
    <row r="639" spans="1:33" s="219" customFormat="1" x14ac:dyDescent="0.3">
      <c r="A639" s="212" t="s">
        <v>612</v>
      </c>
      <c r="B639" s="277">
        <v>41725</v>
      </c>
      <c r="C639" s="217" t="e">
        <f>[1]!表1_66[[#This Row],[公司]]&amp;[1]!表1_66[[#This Row],[姓名]]</f>
        <v>#REF!</v>
      </c>
      <c r="D639" s="220" t="s">
        <v>29</v>
      </c>
      <c r="E639" s="220" t="s">
        <v>734</v>
      </c>
      <c r="F639" s="214" t="s">
        <v>54</v>
      </c>
      <c r="G639" s="236" t="e">
        <f>HYPERLINK("\同业照片\"&amp;[1]!表1_66[[#This Row],[公司]]&amp;IF([1]!表1_66[[#This Row],[公司]]="","","，"&amp;[1]!表1_66[[#This Row],[姓名]]&amp;".jpg"),"照片")</f>
        <v>#REF!</v>
      </c>
      <c r="H639" s="232" t="s">
        <v>4117</v>
      </c>
      <c r="I639" s="214" t="s">
        <v>887</v>
      </c>
      <c r="J639" s="214" t="s">
        <v>56</v>
      </c>
      <c r="K639" s="212">
        <v>1</v>
      </c>
      <c r="L639" s="212">
        <v>1</v>
      </c>
      <c r="M639" s="212">
        <v>1</v>
      </c>
      <c r="N639" s="213" t="s">
        <v>7783</v>
      </c>
      <c r="O639" s="214"/>
      <c r="P639" s="213" t="s">
        <v>7357</v>
      </c>
      <c r="Q639" s="215"/>
      <c r="R639" s="215" t="s">
        <v>392</v>
      </c>
      <c r="S63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639" s="220" t="s">
        <v>10254</v>
      </c>
      <c r="U639" s="215">
        <v>13501261465</v>
      </c>
      <c r="V639" s="213" t="s">
        <v>10255</v>
      </c>
      <c r="W639" s="225" t="s">
        <v>351</v>
      </c>
      <c r="X639" s="226" t="s">
        <v>7784</v>
      </c>
      <c r="Y639" s="226" t="s">
        <v>1567</v>
      </c>
      <c r="Z639" s="248" t="s">
        <v>392</v>
      </c>
      <c r="AA639" s="214"/>
      <c r="AB639" s="214"/>
      <c r="AC639" s="214"/>
      <c r="AD639" s="220"/>
      <c r="AE639" s="226"/>
      <c r="AF639" s="214" t="s">
        <v>7785</v>
      </c>
      <c r="AG639" s="349">
        <v>1</v>
      </c>
    </row>
    <row r="640" spans="1:33" s="219" customFormat="1" x14ac:dyDescent="0.3">
      <c r="A640" s="212" t="s">
        <v>1177</v>
      </c>
      <c r="B640" s="277">
        <v>41729</v>
      </c>
      <c r="C640" s="217" t="e">
        <f>[1]!表1_66[[#This Row],[公司]]&amp;[1]!表1_66[[#This Row],[姓名]]</f>
        <v>#REF!</v>
      </c>
      <c r="D640" s="220" t="s">
        <v>7786</v>
      </c>
      <c r="E640" s="220" t="s">
        <v>5806</v>
      </c>
      <c r="F640" s="214" t="s">
        <v>2249</v>
      </c>
      <c r="G640" s="236" t="e">
        <f>HYPERLINK("\同业照片\"&amp;[1]!表1_66[[#This Row],[公司]]&amp;IF([1]!表1_66[[#This Row],[公司]]="","","，"&amp;[1]!表1_66[[#This Row],[姓名]]&amp;".jpg"),"照片")</f>
        <v>#REF!</v>
      </c>
      <c r="H640" s="232" t="s">
        <v>73</v>
      </c>
      <c r="I640" s="214" t="s">
        <v>36</v>
      </c>
      <c r="J640" s="214" t="s">
        <v>3004</v>
      </c>
      <c r="K640" s="212">
        <v>1</v>
      </c>
      <c r="L640" s="212"/>
      <c r="M640" s="212">
        <v>0</v>
      </c>
      <c r="N640" s="213" t="s">
        <v>2466</v>
      </c>
      <c r="O640" s="214"/>
      <c r="P640" s="213"/>
      <c r="Q640" s="215"/>
      <c r="R640" s="215" t="s">
        <v>392</v>
      </c>
      <c r="S64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640" s="220" t="s">
        <v>10256</v>
      </c>
      <c r="U640" s="215">
        <v>13560032292</v>
      </c>
      <c r="V640" s="213" t="s">
        <v>10257</v>
      </c>
      <c r="W640" s="225" t="s">
        <v>351</v>
      </c>
      <c r="X640" s="226"/>
      <c r="Y640" s="226" t="s">
        <v>10258</v>
      </c>
      <c r="Z640" s="248" t="s">
        <v>7787</v>
      </c>
      <c r="AA640" s="214"/>
      <c r="AB640" s="214"/>
      <c r="AC640" s="214" t="s">
        <v>392</v>
      </c>
      <c r="AD640" s="220" t="s">
        <v>392</v>
      </c>
      <c r="AE640" s="226"/>
      <c r="AF640" s="214" t="s">
        <v>2193</v>
      </c>
      <c r="AG640" s="349">
        <v>1</v>
      </c>
    </row>
    <row r="641" spans="1:33" s="219" customFormat="1" x14ac:dyDescent="0.3">
      <c r="A641" s="212" t="s">
        <v>1177</v>
      </c>
      <c r="B641" s="277">
        <v>41729</v>
      </c>
      <c r="C641" s="217" t="e">
        <f>[1]!表1_66[[#This Row],[公司]]&amp;[1]!表1_66[[#This Row],[姓名]]</f>
        <v>#REF!</v>
      </c>
      <c r="D641" s="220" t="s">
        <v>7788</v>
      </c>
      <c r="E641" s="220" t="s">
        <v>5807</v>
      </c>
      <c r="F641" s="214" t="s">
        <v>2276</v>
      </c>
      <c r="G641" s="236" t="e">
        <f>HYPERLINK("\同业照片\"&amp;[1]!表1_66[[#This Row],[公司]]&amp;IF([1]!表1_66[[#This Row],[公司]]="","","，"&amp;[1]!表1_66[[#This Row],[姓名]]&amp;".jpg"),"照片")</f>
        <v>#REF!</v>
      </c>
      <c r="H641" s="232" t="s">
        <v>7789</v>
      </c>
      <c r="I641" s="214" t="s">
        <v>583</v>
      </c>
      <c r="J641" s="214" t="s">
        <v>45</v>
      </c>
      <c r="K641" s="212">
        <v>1</v>
      </c>
      <c r="L641" s="212">
        <v>1</v>
      </c>
      <c r="M641" s="212">
        <v>1</v>
      </c>
      <c r="N641" s="213" t="s">
        <v>3745</v>
      </c>
      <c r="O641" s="214"/>
      <c r="P641" s="213" t="s">
        <v>2254</v>
      </c>
      <c r="Q641" s="215"/>
      <c r="R641" s="215" t="s">
        <v>392</v>
      </c>
      <c r="S64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641" s="220"/>
      <c r="U641" s="215">
        <v>13916256364</v>
      </c>
      <c r="V641" s="213" t="s">
        <v>5808</v>
      </c>
      <c r="W641" s="225" t="s">
        <v>351</v>
      </c>
      <c r="X641" s="226" t="s">
        <v>7790</v>
      </c>
      <c r="Y641" s="226" t="s">
        <v>7791</v>
      </c>
      <c r="Z641" s="248">
        <v>4.4088219850716E+17</v>
      </c>
      <c r="AA641" s="214"/>
      <c r="AB641" s="214"/>
      <c r="AC641" s="214"/>
      <c r="AD641" s="220"/>
      <c r="AE641" s="226"/>
      <c r="AF641" s="214" t="s">
        <v>7792</v>
      </c>
      <c r="AG641" s="349">
        <v>1</v>
      </c>
    </row>
    <row r="642" spans="1:33" s="219" customFormat="1" x14ac:dyDescent="0.3">
      <c r="A642" s="212" t="s">
        <v>857</v>
      </c>
      <c r="B642" s="277">
        <v>41730</v>
      </c>
      <c r="C642" s="217" t="e">
        <f>[1]!表1_66[[#This Row],[公司]]&amp;[1]!表1_66[[#This Row],[姓名]]</f>
        <v>#REF!</v>
      </c>
      <c r="D642" s="220" t="s">
        <v>7793</v>
      </c>
      <c r="E642" s="220" t="s">
        <v>2767</v>
      </c>
      <c r="F642" s="214" t="s">
        <v>2249</v>
      </c>
      <c r="G642" s="236" t="e">
        <f>HYPERLINK("\同业照片\"&amp;[1]!表1_66[[#This Row],[公司]]&amp;IF([1]!表1_66[[#This Row],[公司]]="","","，"&amp;[1]!表1_66[[#This Row],[姓名]]&amp;".jpg"),"照片")</f>
        <v>#REF!</v>
      </c>
      <c r="H642" s="232" t="s">
        <v>7794</v>
      </c>
      <c r="I642" s="214" t="s">
        <v>339</v>
      </c>
      <c r="J642" s="214" t="s">
        <v>11</v>
      </c>
      <c r="K642" s="212">
        <v>1</v>
      </c>
      <c r="L642" s="212">
        <v>1</v>
      </c>
      <c r="M642" s="212">
        <v>1</v>
      </c>
      <c r="N642" s="213" t="s">
        <v>2479</v>
      </c>
      <c r="O642" s="214"/>
      <c r="P642" s="213" t="s">
        <v>2537</v>
      </c>
      <c r="Q642" s="215"/>
      <c r="R642" s="215"/>
      <c r="S64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642" s="220" t="s">
        <v>7795</v>
      </c>
      <c r="U642" s="215">
        <v>18611984365</v>
      </c>
      <c r="V642" s="213" t="s">
        <v>7796</v>
      </c>
      <c r="W642" s="225"/>
      <c r="X642" s="226"/>
      <c r="Y642" s="226"/>
      <c r="Z642" s="244"/>
      <c r="AA642" s="214"/>
      <c r="AB642" s="214"/>
      <c r="AC642" s="214"/>
      <c r="AD642" s="220"/>
      <c r="AE642" s="226"/>
      <c r="AF642" s="214" t="s">
        <v>7797</v>
      </c>
      <c r="AG642" s="349">
        <v>1</v>
      </c>
    </row>
    <row r="643" spans="1:33" s="219" customFormat="1" x14ac:dyDescent="0.3">
      <c r="A643" s="212" t="s">
        <v>1177</v>
      </c>
      <c r="B643" s="277">
        <v>41730</v>
      </c>
      <c r="C643" s="217" t="e">
        <f>[1]!表1_66[[#This Row],[公司]]&amp;[1]!表1_66[[#This Row],[姓名]]</f>
        <v>#REF!</v>
      </c>
      <c r="D643" s="220" t="s">
        <v>7798</v>
      </c>
      <c r="E643" s="220" t="s">
        <v>7798</v>
      </c>
      <c r="F643" s="214" t="s">
        <v>2276</v>
      </c>
      <c r="G643" s="236" t="e">
        <f>HYPERLINK("\同业照片\"&amp;[1]!表1_66[[#This Row],[公司]]&amp;IF([1]!表1_66[[#This Row],[公司]]="","","，"&amp;[1]!表1_66[[#This Row],[姓名]]&amp;".jpg"),"照片")</f>
        <v>#REF!</v>
      </c>
      <c r="H643" s="232" t="s">
        <v>91</v>
      </c>
      <c r="I643" s="214" t="s">
        <v>36</v>
      </c>
      <c r="J643" s="214" t="s">
        <v>45</v>
      </c>
      <c r="K643" s="212">
        <v>1</v>
      </c>
      <c r="L643" s="212">
        <v>1</v>
      </c>
      <c r="M643" s="212">
        <v>1</v>
      </c>
      <c r="N643" s="213" t="s">
        <v>1977</v>
      </c>
      <c r="O643" s="214"/>
      <c r="P643" s="213" t="s">
        <v>2254</v>
      </c>
      <c r="Q643" s="215"/>
      <c r="R643" s="215"/>
      <c r="S643"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643" s="220" t="s">
        <v>10259</v>
      </c>
      <c r="U643" s="215">
        <v>18516181575</v>
      </c>
      <c r="V643" s="213" t="s">
        <v>10260</v>
      </c>
      <c r="W643" s="225" t="s">
        <v>351</v>
      </c>
      <c r="X643" s="226"/>
      <c r="Y643" s="226" t="s">
        <v>7799</v>
      </c>
      <c r="Z643" s="248">
        <v>3.2020419880205299E+17</v>
      </c>
      <c r="AA643" s="214"/>
      <c r="AB643" s="214"/>
      <c r="AC643" s="214"/>
      <c r="AD643" s="220"/>
      <c r="AE643" s="226"/>
      <c r="AF643" s="214" t="s">
        <v>669</v>
      </c>
      <c r="AG643" s="349">
        <v>1</v>
      </c>
    </row>
    <row r="644" spans="1:33" s="219" customFormat="1" x14ac:dyDescent="0.3">
      <c r="A644" s="212" t="s">
        <v>857</v>
      </c>
      <c r="B644" s="277">
        <v>41730</v>
      </c>
      <c r="C644" s="217" t="e">
        <f>[1]!表1_66[[#This Row],[公司]]&amp;[1]!表1_66[[#This Row],[姓名]]</f>
        <v>#REF!</v>
      </c>
      <c r="D644" s="220" t="s">
        <v>10261</v>
      </c>
      <c r="E644" s="220" t="s">
        <v>10262</v>
      </c>
      <c r="F644" s="214" t="s">
        <v>2249</v>
      </c>
      <c r="G644" s="236" t="e">
        <f>HYPERLINK("\同业照片\"&amp;[1]!表1_66[[#This Row],[公司]]&amp;IF([1]!表1_66[[#This Row],[公司]]="","","，"&amp;[1]!表1_66[[#This Row],[姓名]]&amp;".jpg"),"照片")</f>
        <v>#REF!</v>
      </c>
      <c r="H644" s="232" t="s">
        <v>7794</v>
      </c>
      <c r="I644" s="214" t="s">
        <v>339</v>
      </c>
      <c r="J644" s="214" t="s">
        <v>11</v>
      </c>
      <c r="K644" s="212">
        <v>1</v>
      </c>
      <c r="L644" s="212">
        <v>1</v>
      </c>
      <c r="M644" s="212">
        <v>1</v>
      </c>
      <c r="N644" s="213" t="s">
        <v>2479</v>
      </c>
      <c r="O644" s="214"/>
      <c r="P644" s="213" t="s">
        <v>2537</v>
      </c>
      <c r="Q644" s="215"/>
      <c r="R644" s="215"/>
      <c r="S64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644" s="220" t="s">
        <v>7800</v>
      </c>
      <c r="U644" s="215">
        <v>13522967581</v>
      </c>
      <c r="V644" s="213" t="s">
        <v>7801</v>
      </c>
      <c r="W644" s="225"/>
      <c r="X644" s="226"/>
      <c r="Y644" s="226"/>
      <c r="Z644" s="244"/>
      <c r="AA644" s="214"/>
      <c r="AB644" s="214"/>
      <c r="AC644" s="214"/>
      <c r="AD644" s="220"/>
      <c r="AE644" s="226" t="s">
        <v>10263</v>
      </c>
      <c r="AF644" s="214" t="s">
        <v>7797</v>
      </c>
      <c r="AG644" s="349">
        <v>1</v>
      </c>
    </row>
    <row r="645" spans="1:33" s="219" customFormat="1" x14ac:dyDescent="0.3">
      <c r="A645" s="212" t="s">
        <v>1177</v>
      </c>
      <c r="B645" s="277">
        <v>41730</v>
      </c>
      <c r="C645" s="217" t="e">
        <f>[1]!表1_66[[#This Row],[公司]]&amp;[1]!表1_66[[#This Row],[姓名]]</f>
        <v>#REF!</v>
      </c>
      <c r="D645" s="220" t="s">
        <v>7802</v>
      </c>
      <c r="E645" s="220" t="s">
        <v>7803</v>
      </c>
      <c r="F645" s="214" t="s">
        <v>2249</v>
      </c>
      <c r="G645" s="236" t="e">
        <f>HYPERLINK("\同业照片\"&amp;[1]!表1_66[[#This Row],[公司]]&amp;IF([1]!表1_66[[#This Row],[公司]]="","","，"&amp;[1]!表1_66[[#This Row],[姓名]]&amp;".jpg"),"照片")</f>
        <v>#REF!</v>
      </c>
      <c r="H645" s="232" t="s">
        <v>91</v>
      </c>
      <c r="I645" s="214" t="s">
        <v>36</v>
      </c>
      <c r="J645" s="214" t="s">
        <v>45</v>
      </c>
      <c r="K645" s="212">
        <v>1</v>
      </c>
      <c r="L645" s="212">
        <v>1</v>
      </c>
      <c r="M645" s="212">
        <v>1</v>
      </c>
      <c r="N645" s="213" t="s">
        <v>7804</v>
      </c>
      <c r="O645" s="214"/>
      <c r="P645" s="213"/>
      <c r="Q645" s="215"/>
      <c r="R645" s="215"/>
      <c r="S645"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645" s="220" t="s">
        <v>7805</v>
      </c>
      <c r="U645" s="215">
        <v>13916097170</v>
      </c>
      <c r="V645" s="213" t="s">
        <v>7806</v>
      </c>
      <c r="W645" s="225" t="s">
        <v>351</v>
      </c>
      <c r="X645" s="226"/>
      <c r="Y645" s="226" t="s">
        <v>7807</v>
      </c>
      <c r="Z645" s="248" t="s">
        <v>7808</v>
      </c>
      <c r="AA645" s="214"/>
      <c r="AB645" s="214"/>
      <c r="AC645" s="214"/>
      <c r="AD645" s="220"/>
      <c r="AE645" s="226"/>
      <c r="AF645" s="214" t="s">
        <v>669</v>
      </c>
      <c r="AG645" s="349">
        <v>1</v>
      </c>
    </row>
    <row r="646" spans="1:33" s="219" customFormat="1" x14ac:dyDescent="0.3">
      <c r="A646" s="212" t="s">
        <v>857</v>
      </c>
      <c r="B646" s="277">
        <v>41732</v>
      </c>
      <c r="C646" s="217" t="e">
        <f>[1]!表1_66[[#This Row],[公司]]&amp;[1]!表1_66[[#This Row],[姓名]]</f>
        <v>#REF!</v>
      </c>
      <c r="D646" s="220" t="s">
        <v>7809</v>
      </c>
      <c r="E646" s="220" t="s">
        <v>10264</v>
      </c>
      <c r="F646" s="214" t="s">
        <v>2249</v>
      </c>
      <c r="G646" s="236" t="e">
        <f>HYPERLINK("\同业照片\"&amp;[1]!表1_66[[#This Row],[公司]]&amp;IF([1]!表1_66[[#This Row],[公司]]="","","，"&amp;[1]!表1_66[[#This Row],[姓名]]&amp;".jpg"),"照片")</f>
        <v>#REF!</v>
      </c>
      <c r="H646" s="232" t="s">
        <v>7810</v>
      </c>
      <c r="I646" s="214" t="s">
        <v>9</v>
      </c>
      <c r="J646" s="214" t="s">
        <v>11</v>
      </c>
      <c r="K646" s="212">
        <v>1</v>
      </c>
      <c r="L646" s="212">
        <v>1</v>
      </c>
      <c r="M646" s="212">
        <v>1</v>
      </c>
      <c r="N646" s="213"/>
      <c r="O646" s="214"/>
      <c r="P646" s="213" t="s">
        <v>2537</v>
      </c>
      <c r="Q646" s="215"/>
      <c r="R646" s="215"/>
      <c r="S646"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646" s="220" t="s">
        <v>7811</v>
      </c>
      <c r="U646" s="215">
        <v>13810960509</v>
      </c>
      <c r="V646" s="213" t="s">
        <v>7812</v>
      </c>
      <c r="W646" s="225"/>
      <c r="X646" s="226" t="s">
        <v>10265</v>
      </c>
      <c r="Y646" s="226"/>
      <c r="Z646" s="244"/>
      <c r="AA646" s="214"/>
      <c r="AB646" s="214"/>
      <c r="AC646" s="214"/>
      <c r="AD646" s="220"/>
      <c r="AE646" s="226"/>
      <c r="AF646" s="214" t="s">
        <v>7813</v>
      </c>
      <c r="AG646" s="349">
        <v>1</v>
      </c>
    </row>
    <row r="647" spans="1:33" s="219" customFormat="1" x14ac:dyDescent="0.3">
      <c r="A647" s="212" t="s">
        <v>612</v>
      </c>
      <c r="B647" s="277">
        <v>41732</v>
      </c>
      <c r="C647" s="217" t="e">
        <f>[1]!表1_66[[#This Row],[公司]]&amp;[1]!表1_66[[#This Row],[姓名]]</f>
        <v>#REF!</v>
      </c>
      <c r="D647" s="220" t="s">
        <v>928</v>
      </c>
      <c r="E647" s="220" t="s">
        <v>7814</v>
      </c>
      <c r="F647" s="214" t="s">
        <v>2249</v>
      </c>
      <c r="G647" s="236" t="e">
        <f>HYPERLINK("\同业照片\"&amp;[1]!表1_66[[#This Row],[公司]]&amp;IF([1]!表1_66[[#This Row],[公司]]="","","，"&amp;[1]!表1_66[[#This Row],[姓名]]&amp;".jpg"),"照片")</f>
        <v>#REF!</v>
      </c>
      <c r="H647" s="232" t="s">
        <v>9491</v>
      </c>
      <c r="I647" s="214" t="s">
        <v>339</v>
      </c>
      <c r="J647" s="214" t="s">
        <v>56</v>
      </c>
      <c r="K647" s="212">
        <v>1</v>
      </c>
      <c r="L647" s="212">
        <v>1</v>
      </c>
      <c r="M647" s="212">
        <v>1</v>
      </c>
      <c r="N647" s="213" t="s">
        <v>1354</v>
      </c>
      <c r="O647" s="214"/>
      <c r="P647" s="213" t="s">
        <v>3742</v>
      </c>
      <c r="Q647" s="215"/>
      <c r="R647" s="215"/>
      <c r="S647"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647" s="220" t="s">
        <v>7815</v>
      </c>
      <c r="U647" s="215">
        <v>18610277955</v>
      </c>
      <c r="V647" s="213" t="s">
        <v>5829</v>
      </c>
      <c r="W647" s="225" t="s">
        <v>351</v>
      </c>
      <c r="X647" s="226" t="s">
        <v>7816</v>
      </c>
      <c r="Y647" s="226"/>
      <c r="Z647" s="248" t="s">
        <v>3031</v>
      </c>
      <c r="AA647" s="214"/>
      <c r="AB647" s="214"/>
      <c r="AC647" s="214">
        <v>13911256056</v>
      </c>
      <c r="AD647" s="220"/>
      <c r="AE647" s="226"/>
      <c r="AF647" s="214" t="s">
        <v>7817</v>
      </c>
      <c r="AG647" s="349">
        <v>1</v>
      </c>
    </row>
    <row r="648" spans="1:33" s="219" customFormat="1" x14ac:dyDescent="0.3">
      <c r="A648" s="212" t="s">
        <v>857</v>
      </c>
      <c r="B648" s="277">
        <v>41732</v>
      </c>
      <c r="C648" s="217" t="e">
        <f>[1]!表1_66[[#This Row],[公司]]&amp;[1]!表1_66[[#This Row],[姓名]]</f>
        <v>#REF!</v>
      </c>
      <c r="D648" s="220" t="s">
        <v>7818</v>
      </c>
      <c r="E648" s="220" t="s">
        <v>7818</v>
      </c>
      <c r="F648" s="214" t="s">
        <v>2249</v>
      </c>
      <c r="G648" s="236" t="e">
        <f>HYPERLINK("\同业照片\"&amp;[1]!表1_66[[#This Row],[公司]]&amp;IF([1]!表1_66[[#This Row],[公司]]="","","，"&amp;[1]!表1_66[[#This Row],[姓名]]&amp;".jpg"),"照片")</f>
        <v>#REF!</v>
      </c>
      <c r="H648" s="232" t="s">
        <v>9415</v>
      </c>
      <c r="I648" s="214" t="s">
        <v>711</v>
      </c>
      <c r="J648" s="214" t="s">
        <v>1</v>
      </c>
      <c r="K648" s="212">
        <v>1</v>
      </c>
      <c r="L648" s="212">
        <v>1</v>
      </c>
      <c r="M648" s="212">
        <v>1</v>
      </c>
      <c r="N648" s="213" t="s">
        <v>958</v>
      </c>
      <c r="O648" s="214"/>
      <c r="P648" s="213" t="s">
        <v>2902</v>
      </c>
      <c r="Q648" s="215"/>
      <c r="R648" s="215" t="s">
        <v>392</v>
      </c>
      <c r="S64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648" s="220" t="s">
        <v>7819</v>
      </c>
      <c r="U648" s="215">
        <v>15012896506</v>
      </c>
      <c r="V648" s="213" t="s">
        <v>5830</v>
      </c>
      <c r="W648" s="225"/>
      <c r="X648" s="226"/>
      <c r="Y648" s="226"/>
      <c r="Z648" s="244"/>
      <c r="AA648" s="214"/>
      <c r="AB648" s="214"/>
      <c r="AC648" s="214"/>
      <c r="AD648" s="220"/>
      <c r="AE648" s="226"/>
      <c r="AF648" s="214" t="s">
        <v>1781</v>
      </c>
      <c r="AG648" s="349">
        <v>1</v>
      </c>
    </row>
    <row r="649" spans="1:33" s="219" customFormat="1" x14ac:dyDescent="0.3">
      <c r="A649" s="212" t="s">
        <v>857</v>
      </c>
      <c r="B649" s="277">
        <v>41732</v>
      </c>
      <c r="C649" s="217" t="e">
        <f>[1]!表1_66[[#This Row],[公司]]&amp;[1]!表1_66[[#This Row],[姓名]]</f>
        <v>#REF!</v>
      </c>
      <c r="D649" s="220" t="s">
        <v>10266</v>
      </c>
      <c r="E649" s="220" t="s">
        <v>10267</v>
      </c>
      <c r="F649" s="214" t="s">
        <v>2249</v>
      </c>
      <c r="G649" s="236" t="e">
        <f>HYPERLINK("\同业照片\"&amp;[1]!表1_66[[#This Row],[公司]]&amp;IF([1]!表1_66[[#This Row],[公司]]="","","，"&amp;[1]!表1_66[[#This Row],[姓名]]&amp;".jpg"),"照片")</f>
        <v>#REF!</v>
      </c>
      <c r="H649" s="232" t="s">
        <v>9491</v>
      </c>
      <c r="I649" s="214" t="s">
        <v>339</v>
      </c>
      <c r="J649" s="214" t="s">
        <v>11</v>
      </c>
      <c r="K649" s="212">
        <v>1</v>
      </c>
      <c r="L649" s="212">
        <v>1</v>
      </c>
      <c r="M649" s="212">
        <v>1</v>
      </c>
      <c r="N649" s="213" t="s">
        <v>2479</v>
      </c>
      <c r="O649" s="214"/>
      <c r="P649" s="213" t="s">
        <v>2537</v>
      </c>
      <c r="Q649" s="215"/>
      <c r="R649" s="215"/>
      <c r="S64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649" s="220" t="s">
        <v>7820</v>
      </c>
      <c r="U649" s="215">
        <v>13810270385</v>
      </c>
      <c r="V649" s="213" t="s">
        <v>10268</v>
      </c>
      <c r="W649" s="225"/>
      <c r="X649" s="226" t="s">
        <v>2265</v>
      </c>
      <c r="Y649" s="226"/>
      <c r="Z649" s="248"/>
      <c r="AA649" s="214"/>
      <c r="AB649" s="214" t="s">
        <v>7821</v>
      </c>
      <c r="AC649" s="214"/>
      <c r="AD649" s="220"/>
      <c r="AE649" s="226"/>
      <c r="AF649" s="214" t="s">
        <v>7817</v>
      </c>
      <c r="AG649" s="349">
        <v>1</v>
      </c>
    </row>
    <row r="650" spans="1:33" s="219" customFormat="1" x14ac:dyDescent="0.3">
      <c r="A650" s="212" t="s">
        <v>857</v>
      </c>
      <c r="B650" s="277">
        <v>41732</v>
      </c>
      <c r="C650" s="217" t="e">
        <f>[1]!表1_66[[#This Row],[公司]]&amp;[1]!表1_66[[#This Row],[姓名]]</f>
        <v>#REF!</v>
      </c>
      <c r="D650" s="220" t="s">
        <v>7822</v>
      </c>
      <c r="E650" s="220" t="s">
        <v>5825</v>
      </c>
      <c r="F650" s="214" t="s">
        <v>2249</v>
      </c>
      <c r="G650" s="236" t="e">
        <f>HYPERLINK("\同业照片\"&amp;[1]!表1_66[[#This Row],[公司]]&amp;IF([1]!表1_66[[#This Row],[公司]]="","","，"&amp;[1]!表1_66[[#This Row],[姓名]]&amp;".jpg"),"照片")</f>
        <v>#REF!</v>
      </c>
      <c r="H650" s="232" t="s">
        <v>7810</v>
      </c>
      <c r="I650" s="214" t="s">
        <v>9</v>
      </c>
      <c r="J650" s="214" t="s">
        <v>11</v>
      </c>
      <c r="K650" s="212">
        <v>1</v>
      </c>
      <c r="L650" s="212">
        <v>1</v>
      </c>
      <c r="M650" s="212">
        <v>1</v>
      </c>
      <c r="N650" s="213"/>
      <c r="O650" s="214"/>
      <c r="P650" s="213" t="s">
        <v>10269</v>
      </c>
      <c r="Q650" s="215"/>
      <c r="R650" s="215"/>
      <c r="S65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650" s="220"/>
      <c r="U650" s="215">
        <v>18210782258</v>
      </c>
      <c r="V650" s="213" t="s">
        <v>7823</v>
      </c>
      <c r="W650" s="225"/>
      <c r="X650" s="226" t="s">
        <v>7824</v>
      </c>
      <c r="Y650" s="226"/>
      <c r="Z650" s="244"/>
      <c r="AA650" s="214"/>
      <c r="AB650" s="214"/>
      <c r="AC650" s="214"/>
      <c r="AD650" s="220"/>
      <c r="AE650" s="226"/>
      <c r="AF650" s="214" t="s">
        <v>7813</v>
      </c>
      <c r="AG650" s="349">
        <v>1</v>
      </c>
    </row>
    <row r="651" spans="1:33" s="219" customFormat="1" x14ac:dyDescent="0.3">
      <c r="A651" s="212" t="s">
        <v>857</v>
      </c>
      <c r="B651" s="277">
        <v>41732</v>
      </c>
      <c r="C651" s="217" t="e">
        <f>[1]!表1_66[[#This Row],[公司]]&amp;[1]!表1_66[[#This Row],[姓名]]</f>
        <v>#REF!</v>
      </c>
      <c r="D651" s="220" t="s">
        <v>7825</v>
      </c>
      <c r="E651" s="220" t="s">
        <v>7826</v>
      </c>
      <c r="F651" s="214" t="s">
        <v>2249</v>
      </c>
      <c r="G651" s="236" t="e">
        <f>HYPERLINK("\同业照片\"&amp;[1]!表1_66[[#This Row],[公司]]&amp;IF([1]!表1_66[[#This Row],[公司]]="","","，"&amp;[1]!表1_66[[#This Row],[姓名]]&amp;".jpg"),"照片")</f>
        <v>#REF!</v>
      </c>
      <c r="H651" s="232" t="s">
        <v>7835</v>
      </c>
      <c r="I651" s="214" t="s">
        <v>3625</v>
      </c>
      <c r="J651" s="214" t="s">
        <v>1</v>
      </c>
      <c r="K651" s="212">
        <v>1</v>
      </c>
      <c r="L651" s="212">
        <v>1</v>
      </c>
      <c r="M651" s="212">
        <v>1</v>
      </c>
      <c r="N651" s="213" t="s">
        <v>1173</v>
      </c>
      <c r="O651" s="214"/>
      <c r="P651" s="213"/>
      <c r="Q651" s="215"/>
      <c r="R651" s="215" t="s">
        <v>392</v>
      </c>
      <c r="S65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651" s="220" t="s">
        <v>7827</v>
      </c>
      <c r="U651" s="215">
        <v>13816946536</v>
      </c>
      <c r="V651" s="213" t="s">
        <v>7828</v>
      </c>
      <c r="W651" s="225" t="s">
        <v>9396</v>
      </c>
      <c r="X651" s="226"/>
      <c r="Y651" s="226" t="s">
        <v>7829</v>
      </c>
      <c r="Z651" s="248">
        <v>3.7050219821116102E+17</v>
      </c>
      <c r="AA651" s="214"/>
      <c r="AB651" s="214"/>
      <c r="AC651" s="214"/>
      <c r="AD651" s="220"/>
      <c r="AE651" s="226"/>
      <c r="AF651" s="214" t="s">
        <v>5889</v>
      </c>
      <c r="AG651" s="349">
        <v>1</v>
      </c>
    </row>
    <row r="652" spans="1:33" s="219" customFormat="1" x14ac:dyDescent="0.3">
      <c r="A652" s="212" t="s">
        <v>857</v>
      </c>
      <c r="B652" s="277">
        <v>41732</v>
      </c>
      <c r="C652" s="217" t="e">
        <f>[1]!表1_66[[#This Row],[公司]]&amp;[1]!表1_66[[#This Row],[姓名]]</f>
        <v>#REF!</v>
      </c>
      <c r="D652" s="220" t="s">
        <v>7830</v>
      </c>
      <c r="E652" s="220" t="s">
        <v>2468</v>
      </c>
      <c r="F652" s="214" t="s">
        <v>2249</v>
      </c>
      <c r="G652" s="236" t="e">
        <f>HYPERLINK("\同业照片\"&amp;[1]!表1_66[[#This Row],[公司]]&amp;IF([1]!表1_66[[#This Row],[公司]]="","","，"&amp;[1]!表1_66[[#This Row],[姓名]]&amp;".jpg"),"照片")</f>
        <v>#REF!</v>
      </c>
      <c r="H652" s="232" t="s">
        <v>9491</v>
      </c>
      <c r="I652" s="214" t="s">
        <v>339</v>
      </c>
      <c r="J652" s="214" t="s">
        <v>11</v>
      </c>
      <c r="K652" s="212">
        <v>1</v>
      </c>
      <c r="L652" s="212">
        <v>1</v>
      </c>
      <c r="M652" s="212">
        <v>1</v>
      </c>
      <c r="N652" s="213" t="s">
        <v>2479</v>
      </c>
      <c r="O652" s="214"/>
      <c r="P652" s="213" t="s">
        <v>2537</v>
      </c>
      <c r="Q652" s="215"/>
      <c r="R652" s="215"/>
      <c r="S65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652" s="220" t="s">
        <v>7831</v>
      </c>
      <c r="U652" s="215">
        <v>13910220365</v>
      </c>
      <c r="V652" s="213" t="s">
        <v>7832</v>
      </c>
      <c r="W652" s="225"/>
      <c r="X652" s="226"/>
      <c r="Y652" s="226"/>
      <c r="Z652" s="244"/>
      <c r="AA652" s="214"/>
      <c r="AB652" s="214" t="s">
        <v>10270</v>
      </c>
      <c r="AC652" s="214"/>
      <c r="AD652" s="220"/>
      <c r="AE652" s="226"/>
      <c r="AF652" s="214" t="s">
        <v>7817</v>
      </c>
      <c r="AG652" s="349">
        <v>1</v>
      </c>
    </row>
    <row r="653" spans="1:33" s="219" customFormat="1" x14ac:dyDescent="0.3">
      <c r="A653" s="212" t="s">
        <v>1177</v>
      </c>
      <c r="B653" s="277">
        <v>41732</v>
      </c>
      <c r="C653" s="217" t="e">
        <f>[1]!表1_66[[#This Row],[公司]]&amp;[1]!表1_66[[#This Row],[姓名]]</f>
        <v>#REF!</v>
      </c>
      <c r="D653" s="220" t="s">
        <v>7833</v>
      </c>
      <c r="E653" s="220" t="s">
        <v>7834</v>
      </c>
      <c r="F653" s="214" t="s">
        <v>2249</v>
      </c>
      <c r="G653" s="236" t="e">
        <f>HYPERLINK("\同业照片\"&amp;[1]!表1_66[[#This Row],[公司]]&amp;IF([1]!表1_66[[#This Row],[公司]]="","","，"&amp;[1]!表1_66[[#This Row],[姓名]]&amp;".jpg"),"照片")</f>
        <v>#REF!</v>
      </c>
      <c r="H653" s="232" t="s">
        <v>7835</v>
      </c>
      <c r="I653" s="214" t="s">
        <v>3625</v>
      </c>
      <c r="J653" s="214" t="s">
        <v>1</v>
      </c>
      <c r="K653" s="212">
        <v>1</v>
      </c>
      <c r="L653" s="212">
        <v>1</v>
      </c>
      <c r="M653" s="212">
        <v>1</v>
      </c>
      <c r="N653" s="213" t="s">
        <v>1173</v>
      </c>
      <c r="O653" s="214"/>
      <c r="P653" s="213"/>
      <c r="Q653" s="215"/>
      <c r="R653" s="215" t="s">
        <v>392</v>
      </c>
      <c r="S653"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653" s="220"/>
      <c r="U653" s="215">
        <v>18721858616</v>
      </c>
      <c r="V653" s="213" t="s">
        <v>10271</v>
      </c>
      <c r="W653" s="225"/>
      <c r="X653" s="226"/>
      <c r="Y653" s="226" t="s">
        <v>7836</v>
      </c>
      <c r="Z653" s="248">
        <v>6.1242919891123699E+17</v>
      </c>
      <c r="AA653" s="214"/>
      <c r="AB653" s="214"/>
      <c r="AC653" s="214"/>
      <c r="AD653" s="220"/>
      <c r="AE653" s="226"/>
      <c r="AF653" s="214" t="s">
        <v>5889</v>
      </c>
      <c r="AG653" s="349">
        <v>1</v>
      </c>
    </row>
    <row r="654" spans="1:33" s="219" customFormat="1" x14ac:dyDescent="0.3">
      <c r="A654" s="212" t="s">
        <v>857</v>
      </c>
      <c r="B654" s="277">
        <v>41732</v>
      </c>
      <c r="C654" s="217" t="e">
        <f>[1]!表1_66[[#This Row],[公司]]&amp;[1]!表1_66[[#This Row],[姓名]]</f>
        <v>#REF!</v>
      </c>
      <c r="D654" s="220" t="s">
        <v>7579</v>
      </c>
      <c r="E654" s="220" t="s">
        <v>2282</v>
      </c>
      <c r="F654" s="214" t="s">
        <v>2249</v>
      </c>
      <c r="G654" s="236" t="e">
        <f>HYPERLINK("\同业照片\"&amp;[1]!表1_66[[#This Row],[公司]]&amp;IF([1]!表1_66[[#This Row],[公司]]="","","，"&amp;[1]!表1_66[[#This Row],[姓名]]&amp;".jpg"),"照片")</f>
        <v>#REF!</v>
      </c>
      <c r="H654" s="232" t="s">
        <v>9491</v>
      </c>
      <c r="I654" s="214" t="s">
        <v>339</v>
      </c>
      <c r="J654" s="214" t="s">
        <v>11</v>
      </c>
      <c r="K654" s="212">
        <v>1</v>
      </c>
      <c r="L654" s="212">
        <v>1</v>
      </c>
      <c r="M654" s="212">
        <v>1</v>
      </c>
      <c r="N654" s="213" t="s">
        <v>7783</v>
      </c>
      <c r="O654" s="214"/>
      <c r="P654" s="213" t="s">
        <v>2477</v>
      </c>
      <c r="Q654" s="215"/>
      <c r="R654" s="215"/>
      <c r="S65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654" s="220" t="s">
        <v>7837</v>
      </c>
      <c r="U654" s="215">
        <v>13001009808</v>
      </c>
      <c r="V654" s="213" t="s">
        <v>7838</v>
      </c>
      <c r="W654" s="225"/>
      <c r="X654" s="226"/>
      <c r="Y654" s="226"/>
      <c r="Z654" s="244"/>
      <c r="AA654" s="214"/>
      <c r="AB654" s="214"/>
      <c r="AC654" s="214"/>
      <c r="AD654" s="220"/>
      <c r="AE654" s="226"/>
      <c r="AF654" s="214" t="s">
        <v>7817</v>
      </c>
      <c r="AG654" s="349">
        <v>1</v>
      </c>
    </row>
    <row r="655" spans="1:33" s="219" customFormat="1" x14ac:dyDescent="0.3">
      <c r="A655" s="212" t="s">
        <v>1177</v>
      </c>
      <c r="B655" s="277">
        <v>41732</v>
      </c>
      <c r="C655" s="217" t="e">
        <f>[1]!表1_66[[#This Row],[公司]]&amp;[1]!表1_66[[#This Row],[姓名]]</f>
        <v>#REF!</v>
      </c>
      <c r="D655" s="220" t="s">
        <v>7839</v>
      </c>
      <c r="E655" s="220" t="s">
        <v>7840</v>
      </c>
      <c r="F655" s="214" t="s">
        <v>2276</v>
      </c>
      <c r="G655" s="236" t="e">
        <f>HYPERLINK("\同业照片\"&amp;[1]!表1_66[[#This Row],[公司]]&amp;IF([1]!表1_66[[#This Row],[公司]]="","","，"&amp;[1]!表1_66[[#This Row],[姓名]]&amp;".jpg"),"照片")</f>
        <v>#REF!</v>
      </c>
      <c r="H655" s="232" t="s">
        <v>911</v>
      </c>
      <c r="I655" s="214" t="s">
        <v>2</v>
      </c>
      <c r="J655" s="214" t="s">
        <v>56</v>
      </c>
      <c r="K655" s="212">
        <v>1</v>
      </c>
      <c r="L655" s="212">
        <v>1</v>
      </c>
      <c r="M655" s="212">
        <v>1</v>
      </c>
      <c r="N655" s="213" t="s">
        <v>2247</v>
      </c>
      <c r="O655" s="214"/>
      <c r="P655" s="213" t="s">
        <v>2254</v>
      </c>
      <c r="Q655" s="215"/>
      <c r="R655" s="215" t="s">
        <v>392</v>
      </c>
      <c r="S655"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655" s="220"/>
      <c r="U655" s="215">
        <v>13501010162</v>
      </c>
      <c r="V655" s="213" t="s">
        <v>5826</v>
      </c>
      <c r="W655" s="225" t="s">
        <v>351</v>
      </c>
      <c r="X655" s="226"/>
      <c r="Y655" s="226" t="s">
        <v>7841</v>
      </c>
      <c r="Z655" s="248">
        <v>3.6020319850224102E+17</v>
      </c>
      <c r="AA655" s="214"/>
      <c r="AB655" s="214"/>
      <c r="AC655" s="214"/>
      <c r="AD655" s="220"/>
      <c r="AE655" s="226"/>
      <c r="AF655" s="214" t="s">
        <v>3468</v>
      </c>
      <c r="AG655" s="349">
        <v>1</v>
      </c>
    </row>
    <row r="656" spans="1:33" s="219" customFormat="1" x14ac:dyDescent="0.3">
      <c r="A656" s="212" t="s">
        <v>612</v>
      </c>
      <c r="B656" s="277">
        <v>41736</v>
      </c>
      <c r="C656" s="217" t="e">
        <f>[1]!表1_66[[#This Row],[公司]]&amp;[1]!表1_66[[#This Row],[姓名]]</f>
        <v>#REF!</v>
      </c>
      <c r="D656" s="220" t="s">
        <v>1635</v>
      </c>
      <c r="E656" s="220" t="s">
        <v>691</v>
      </c>
      <c r="F656" s="214" t="s">
        <v>54</v>
      </c>
      <c r="G656" s="236" t="e">
        <f>HYPERLINK("\同业照片\"&amp;[1]!表1_66[[#This Row],[公司]]&amp;IF([1]!表1_66[[#This Row],[公司]]="","","，"&amp;[1]!表1_66[[#This Row],[姓名]]&amp;".jpg"),"照片")</f>
        <v>#REF!</v>
      </c>
      <c r="H656" s="232" t="s">
        <v>1632</v>
      </c>
      <c r="I656" s="214" t="s">
        <v>907</v>
      </c>
      <c r="J656" s="214" t="s">
        <v>56</v>
      </c>
      <c r="K656" s="212">
        <v>1</v>
      </c>
      <c r="L656" s="212">
        <v>1</v>
      </c>
      <c r="M656" s="212">
        <v>1</v>
      </c>
      <c r="N656" s="213" t="s">
        <v>2247</v>
      </c>
      <c r="O656" s="214"/>
      <c r="P656" s="213" t="s">
        <v>410</v>
      </c>
      <c r="Q656" s="215"/>
      <c r="R656" s="215" t="s">
        <v>392</v>
      </c>
      <c r="S656"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656" s="220" t="s">
        <v>1634</v>
      </c>
      <c r="U656" s="215">
        <v>13910552066</v>
      </c>
      <c r="V656" s="213" t="s">
        <v>7842</v>
      </c>
      <c r="W656" s="225" t="s">
        <v>351</v>
      </c>
      <c r="X656" s="226"/>
      <c r="Y656" s="226" t="s">
        <v>1637</v>
      </c>
      <c r="Z656" s="244" t="s">
        <v>3660</v>
      </c>
      <c r="AA656" s="214"/>
      <c r="AB656" s="214" t="s">
        <v>1636</v>
      </c>
      <c r="AC656" s="214"/>
      <c r="AD656" s="220"/>
      <c r="AE656" s="226"/>
      <c r="AF656" s="214" t="s">
        <v>661</v>
      </c>
      <c r="AG656" s="349">
        <v>1</v>
      </c>
    </row>
    <row r="657" spans="1:33" s="219" customFormat="1" x14ac:dyDescent="0.3">
      <c r="A657" s="212" t="s">
        <v>857</v>
      </c>
      <c r="B657" s="277">
        <v>41737</v>
      </c>
      <c r="C657" s="217" t="e">
        <f>[1]!表1_66[[#This Row],[公司]]&amp;[1]!表1_66[[#This Row],[姓名]]</f>
        <v>#REF!</v>
      </c>
      <c r="D657" s="220" t="s">
        <v>10272</v>
      </c>
      <c r="E657" s="220" t="s">
        <v>2324</v>
      </c>
      <c r="F657" s="214" t="s">
        <v>2249</v>
      </c>
      <c r="G657" s="236" t="e">
        <f>HYPERLINK("\同业照片\"&amp;[1]!表1_66[[#This Row],[公司]]&amp;IF([1]!表1_66[[#This Row],[公司]]="","","，"&amp;[1]!表1_66[[#This Row],[姓名]]&amp;".jpg"),"照片")</f>
        <v>#REF!</v>
      </c>
      <c r="H657" s="232" t="s">
        <v>7843</v>
      </c>
      <c r="I657" s="214" t="s">
        <v>9</v>
      </c>
      <c r="J657" s="214" t="s">
        <v>11</v>
      </c>
      <c r="K657" s="212">
        <v>1</v>
      </c>
      <c r="L657" s="212">
        <v>1</v>
      </c>
      <c r="M657" s="212">
        <v>1</v>
      </c>
      <c r="N657" s="213" t="s">
        <v>2247</v>
      </c>
      <c r="O657" s="214"/>
      <c r="P657" s="213" t="s">
        <v>7844</v>
      </c>
      <c r="Q657" s="215"/>
      <c r="R657" s="215"/>
      <c r="S657"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657" s="220" t="s">
        <v>7845</v>
      </c>
      <c r="U657" s="215">
        <v>13701316583</v>
      </c>
      <c r="V657" s="213" t="s">
        <v>7846</v>
      </c>
      <c r="W657" s="225"/>
      <c r="X657" s="226" t="s">
        <v>1184</v>
      </c>
      <c r="Y657" s="226"/>
      <c r="Z657" s="248"/>
      <c r="AA657" s="214"/>
      <c r="AB657" s="214"/>
      <c r="AC657" s="214"/>
      <c r="AD657" s="220"/>
      <c r="AE657" s="226"/>
      <c r="AF657" s="214" t="s">
        <v>7847</v>
      </c>
      <c r="AG657" s="349">
        <v>1</v>
      </c>
    </row>
    <row r="658" spans="1:33" s="219" customFormat="1" x14ac:dyDescent="0.3">
      <c r="A658" s="212" t="s">
        <v>857</v>
      </c>
      <c r="B658" s="277">
        <v>41737</v>
      </c>
      <c r="C658" s="217" t="e">
        <f>[1]!表1_66[[#This Row],[公司]]&amp;[1]!表1_66[[#This Row],[姓名]]</f>
        <v>#REF!</v>
      </c>
      <c r="D658" s="220" t="s">
        <v>7848</v>
      </c>
      <c r="E658" s="220" t="s">
        <v>4102</v>
      </c>
      <c r="F658" s="214" t="s">
        <v>2249</v>
      </c>
      <c r="G658" s="236" t="e">
        <f>HYPERLINK("\同业照片\"&amp;[1]!表1_66[[#This Row],[公司]]&amp;IF([1]!表1_66[[#This Row],[公司]]="","","，"&amp;[1]!表1_66[[#This Row],[姓名]]&amp;".jpg"),"照片")</f>
        <v>#REF!</v>
      </c>
      <c r="H658" s="232" t="s">
        <v>2266</v>
      </c>
      <c r="I658" s="214" t="s">
        <v>12</v>
      </c>
      <c r="J658" s="214" t="s">
        <v>11</v>
      </c>
      <c r="K658" s="212">
        <v>1</v>
      </c>
      <c r="L658" s="212">
        <v>1</v>
      </c>
      <c r="M658" s="212">
        <v>1</v>
      </c>
      <c r="N658" s="213" t="s">
        <v>1443</v>
      </c>
      <c r="O658" s="214"/>
      <c r="P658" s="213" t="s">
        <v>2537</v>
      </c>
      <c r="Q658" s="215"/>
      <c r="R658" s="215"/>
      <c r="S65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658" s="220"/>
      <c r="U658" s="215">
        <v>18601272597</v>
      </c>
      <c r="V658" s="213" t="s">
        <v>7849</v>
      </c>
      <c r="W658" s="225"/>
      <c r="X658" s="226" t="s">
        <v>10273</v>
      </c>
      <c r="Y658" s="226"/>
      <c r="Z658" s="244"/>
      <c r="AA658" s="214"/>
      <c r="AB658" s="214"/>
      <c r="AC658" s="214"/>
      <c r="AD658" s="220"/>
      <c r="AE658" s="226"/>
      <c r="AF658" s="214" t="s">
        <v>688</v>
      </c>
      <c r="AG658" s="349">
        <v>1</v>
      </c>
    </row>
    <row r="659" spans="1:33" s="219" customFormat="1" x14ac:dyDescent="0.3">
      <c r="A659" s="212" t="s">
        <v>857</v>
      </c>
      <c r="B659" s="277">
        <v>41737</v>
      </c>
      <c r="C659" s="217" t="e">
        <f>[1]!表1_66[[#This Row],[公司]]&amp;[1]!表1_66[[#This Row],[姓名]]</f>
        <v>#REF!</v>
      </c>
      <c r="D659" s="220" t="s">
        <v>7850</v>
      </c>
      <c r="E659" s="220" t="s">
        <v>7851</v>
      </c>
      <c r="F659" s="214" t="s">
        <v>2276</v>
      </c>
      <c r="G659" s="236" t="e">
        <f>HYPERLINK("\同业照片\"&amp;[1]!表1_66[[#This Row],[公司]]&amp;IF([1]!表1_66[[#This Row],[公司]]="","","，"&amp;[1]!表1_66[[#This Row],[姓名]]&amp;".jpg"),"照片")</f>
        <v>#REF!</v>
      </c>
      <c r="H659" s="232" t="s">
        <v>7852</v>
      </c>
      <c r="I659" s="214" t="s">
        <v>339</v>
      </c>
      <c r="J659" s="214" t="s">
        <v>11</v>
      </c>
      <c r="K659" s="212">
        <v>1</v>
      </c>
      <c r="L659" s="212">
        <v>1</v>
      </c>
      <c r="M659" s="212"/>
      <c r="N659" s="213" t="s">
        <v>9655</v>
      </c>
      <c r="O659" s="214"/>
      <c r="P659" s="213" t="s">
        <v>2254</v>
      </c>
      <c r="Q659" s="215"/>
      <c r="R659" s="215"/>
      <c r="S65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659" s="220" t="s">
        <v>7853</v>
      </c>
      <c r="U659" s="215">
        <v>13910883203</v>
      </c>
      <c r="V659" s="213" t="s">
        <v>7854</v>
      </c>
      <c r="W659" s="225"/>
      <c r="X659" s="226"/>
      <c r="Y659" s="226"/>
      <c r="Z659" s="248"/>
      <c r="AA659" s="214"/>
      <c r="AB659" s="214"/>
      <c r="AC659" s="214"/>
      <c r="AD659" s="220"/>
      <c r="AE659" s="226"/>
      <c r="AF659" s="214" t="s">
        <v>7855</v>
      </c>
      <c r="AG659" s="349">
        <v>1</v>
      </c>
    </row>
    <row r="660" spans="1:33" s="219" customFormat="1" x14ac:dyDescent="0.3">
      <c r="A660" s="212" t="s">
        <v>1177</v>
      </c>
      <c r="B660" s="277">
        <v>41737</v>
      </c>
      <c r="C660" s="217" t="e">
        <f>[1]!表1_66[[#This Row],[公司]]&amp;[1]!表1_66[[#This Row],[姓名]]</f>
        <v>#REF!</v>
      </c>
      <c r="D660" s="220" t="s">
        <v>7856</v>
      </c>
      <c r="E660" s="220" t="s">
        <v>7857</v>
      </c>
      <c r="F660" s="214" t="s">
        <v>2249</v>
      </c>
      <c r="G660" s="236" t="e">
        <f>HYPERLINK("\同业照片\"&amp;[1]!表1_66[[#This Row],[公司]]&amp;IF([1]!表1_66[[#This Row],[公司]]="","","，"&amp;[1]!表1_66[[#This Row],[姓名]]&amp;".jpg"),"照片")</f>
        <v>#REF!</v>
      </c>
      <c r="H660" s="232" t="s">
        <v>7652</v>
      </c>
      <c r="I660" s="214" t="s">
        <v>583</v>
      </c>
      <c r="J660" s="214" t="s">
        <v>1</v>
      </c>
      <c r="K660" s="212">
        <v>1</v>
      </c>
      <c r="L660" s="212"/>
      <c r="M660" s="212"/>
      <c r="N660" s="213" t="s">
        <v>7858</v>
      </c>
      <c r="O660" s="214"/>
      <c r="P660" s="213" t="s">
        <v>3742</v>
      </c>
      <c r="Q660" s="215"/>
      <c r="R660" s="215"/>
      <c r="S66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660" s="220"/>
      <c r="U660" s="215"/>
      <c r="V660" s="213" t="s">
        <v>7859</v>
      </c>
      <c r="W660" s="225"/>
      <c r="X660" s="226"/>
      <c r="Y660" s="226"/>
      <c r="Z660" s="244"/>
      <c r="AA660" s="214"/>
      <c r="AB660" s="214"/>
      <c r="AC660" s="214"/>
      <c r="AD660" s="220"/>
      <c r="AE660" s="226"/>
      <c r="AF660" s="214" t="s">
        <v>7654</v>
      </c>
      <c r="AG660" s="349">
        <v>1</v>
      </c>
    </row>
    <row r="661" spans="1:33" s="219" customFormat="1" x14ac:dyDescent="0.3">
      <c r="A661" s="212" t="s">
        <v>857</v>
      </c>
      <c r="B661" s="277">
        <v>41737</v>
      </c>
      <c r="C661" s="217" t="e">
        <f>[1]!表1_66[[#This Row],[公司]]&amp;[1]!表1_66[[#This Row],[姓名]]</f>
        <v>#REF!</v>
      </c>
      <c r="D661" s="220" t="s">
        <v>7860</v>
      </c>
      <c r="E661" s="220" t="s">
        <v>7861</v>
      </c>
      <c r="F661" s="214" t="s">
        <v>2249</v>
      </c>
      <c r="G661" s="236" t="e">
        <f>HYPERLINK("\同业照片\"&amp;[1]!表1_66[[#This Row],[公司]]&amp;IF([1]!表1_66[[#This Row],[公司]]="","","，"&amp;[1]!表1_66[[#This Row],[姓名]]&amp;".jpg"),"照片")</f>
        <v>#REF!</v>
      </c>
      <c r="H661" s="232" t="s">
        <v>7843</v>
      </c>
      <c r="I661" s="214" t="s">
        <v>9</v>
      </c>
      <c r="J661" s="214" t="s">
        <v>11</v>
      </c>
      <c r="K661" s="212">
        <v>1</v>
      </c>
      <c r="L661" s="212">
        <v>1</v>
      </c>
      <c r="M661" s="212">
        <v>1</v>
      </c>
      <c r="N661" s="213" t="s">
        <v>2247</v>
      </c>
      <c r="O661" s="214"/>
      <c r="P661" s="213" t="s">
        <v>2254</v>
      </c>
      <c r="Q661" s="215"/>
      <c r="R661" s="215"/>
      <c r="S66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661" s="220"/>
      <c r="U661" s="215">
        <v>13811179011</v>
      </c>
      <c r="V661" s="213" t="s">
        <v>7862</v>
      </c>
      <c r="W661" s="225"/>
      <c r="X661" s="226" t="s">
        <v>1184</v>
      </c>
      <c r="Y661" s="226"/>
      <c r="Z661" s="248"/>
      <c r="AA661" s="214"/>
      <c r="AB661" s="214"/>
      <c r="AC661" s="214"/>
      <c r="AD661" s="220"/>
      <c r="AE661" s="226"/>
      <c r="AF661" s="214" t="s">
        <v>7847</v>
      </c>
      <c r="AG661" s="349">
        <v>1</v>
      </c>
    </row>
    <row r="662" spans="1:33" s="219" customFormat="1" x14ac:dyDescent="0.3">
      <c r="A662" s="212" t="s">
        <v>857</v>
      </c>
      <c r="B662" s="277">
        <v>41738</v>
      </c>
      <c r="C662" s="217" t="e">
        <f>[1]!表1_66[[#This Row],[公司]]&amp;[1]!表1_66[[#This Row],[姓名]]</f>
        <v>#REF!</v>
      </c>
      <c r="D662" s="220" t="s">
        <v>7863</v>
      </c>
      <c r="E662" s="220" t="s">
        <v>7863</v>
      </c>
      <c r="F662" s="214" t="s">
        <v>2249</v>
      </c>
      <c r="G662" s="236" t="e">
        <f>HYPERLINK("\同业照片\"&amp;[1]!表1_66[[#This Row],[公司]]&amp;IF([1]!表1_66[[#This Row],[公司]]="","","，"&amp;[1]!表1_66[[#This Row],[姓名]]&amp;".jpg"),"照片")</f>
        <v>#REF!</v>
      </c>
      <c r="H662" s="232" t="s">
        <v>3474</v>
      </c>
      <c r="I662" s="214" t="s">
        <v>12</v>
      </c>
      <c r="J662" s="214" t="s">
        <v>3174</v>
      </c>
      <c r="K662" s="212">
        <v>1</v>
      </c>
      <c r="L662" s="212">
        <v>1</v>
      </c>
      <c r="M662" s="212">
        <v>1</v>
      </c>
      <c r="N662" s="213" t="s">
        <v>7624</v>
      </c>
      <c r="O662" s="214"/>
      <c r="P662" s="213" t="s">
        <v>2254</v>
      </c>
      <c r="Q662" s="215"/>
      <c r="R662" s="215"/>
      <c r="S66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662" s="220" t="s">
        <v>7864</v>
      </c>
      <c r="U662" s="215">
        <v>13925257683</v>
      </c>
      <c r="V662" s="213" t="s">
        <v>7865</v>
      </c>
      <c r="W662" s="225"/>
      <c r="X662" s="226" t="s">
        <v>1267</v>
      </c>
      <c r="Y662" s="226"/>
      <c r="Z662" s="244"/>
      <c r="AA662" s="214"/>
      <c r="AB662" s="214"/>
      <c r="AC662" s="214"/>
      <c r="AD662" s="220"/>
      <c r="AE662" s="226" t="s">
        <v>7866</v>
      </c>
      <c r="AF662" s="214" t="s">
        <v>7867</v>
      </c>
      <c r="AG662" s="349">
        <v>1</v>
      </c>
    </row>
    <row r="663" spans="1:33" s="219" customFormat="1" x14ac:dyDescent="0.3">
      <c r="A663" s="212" t="s">
        <v>612</v>
      </c>
      <c r="B663" s="277">
        <v>41738</v>
      </c>
      <c r="C663" s="217" t="e">
        <f>[1]!表1_66[[#This Row],[公司]]&amp;[1]!表1_66[[#This Row],[姓名]]</f>
        <v>#REF!</v>
      </c>
      <c r="D663" s="220" t="s">
        <v>1568</v>
      </c>
      <c r="E663" s="220" t="s">
        <v>1568</v>
      </c>
      <c r="F663" s="214" t="s">
        <v>2249</v>
      </c>
      <c r="G663" s="236" t="e">
        <f>HYPERLINK("\同业照片\"&amp;[1]!表1_66[[#This Row],[公司]]&amp;IF([1]!表1_66[[#This Row],[公司]]="","","，"&amp;[1]!表1_66[[#This Row],[姓名]]&amp;".jpg"),"照片")</f>
        <v>#REF!</v>
      </c>
      <c r="H663" s="232" t="s">
        <v>72</v>
      </c>
      <c r="I663" s="214" t="s">
        <v>36</v>
      </c>
      <c r="J663" s="214" t="s">
        <v>56</v>
      </c>
      <c r="K663" s="212">
        <v>1</v>
      </c>
      <c r="L663" s="212"/>
      <c r="M663" s="212">
        <v>1</v>
      </c>
      <c r="N663" s="213" t="s">
        <v>1436</v>
      </c>
      <c r="O663" s="214"/>
      <c r="P663" s="213" t="s">
        <v>2254</v>
      </c>
      <c r="Q663" s="215" t="s">
        <v>1347</v>
      </c>
      <c r="R663" s="215" t="s">
        <v>392</v>
      </c>
      <c r="S663"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663" s="220" t="s">
        <v>1569</v>
      </c>
      <c r="U663" s="215">
        <v>13426046854</v>
      </c>
      <c r="V663" s="213" t="s">
        <v>7868</v>
      </c>
      <c r="W663" s="225" t="s">
        <v>351</v>
      </c>
      <c r="X663" s="226"/>
      <c r="Y663" s="226"/>
      <c r="Z663" s="248" t="s">
        <v>392</v>
      </c>
      <c r="AA663" s="214"/>
      <c r="AB663" s="214" t="s">
        <v>1570</v>
      </c>
      <c r="AC663" s="214" t="s">
        <v>1571</v>
      </c>
      <c r="AD663" s="220" t="s">
        <v>392</v>
      </c>
      <c r="AE663" s="226"/>
      <c r="AF663" s="214" t="s">
        <v>9490</v>
      </c>
      <c r="AG663" s="349">
        <v>1</v>
      </c>
    </row>
    <row r="664" spans="1:33" s="219" customFormat="1" x14ac:dyDescent="0.3">
      <c r="A664" s="212" t="s">
        <v>857</v>
      </c>
      <c r="B664" s="277">
        <v>41743</v>
      </c>
      <c r="C664" s="217" t="e">
        <f>[1]!表1_66[[#This Row],[公司]]&amp;[1]!表1_66[[#This Row],[姓名]]</f>
        <v>#REF!</v>
      </c>
      <c r="D664" s="220" t="s">
        <v>7869</v>
      </c>
      <c r="E664" s="220" t="s">
        <v>2546</v>
      </c>
      <c r="F664" s="214" t="s">
        <v>2249</v>
      </c>
      <c r="G664" s="236" t="e">
        <f>HYPERLINK("\同业照片\"&amp;[1]!表1_66[[#This Row],[公司]]&amp;IF([1]!表1_66[[#This Row],[公司]]="","","，"&amp;[1]!表1_66[[#This Row],[姓名]]&amp;".jpg"),"照片")</f>
        <v>#REF!</v>
      </c>
      <c r="H664" s="232" t="s">
        <v>926</v>
      </c>
      <c r="I664" s="214" t="s">
        <v>36</v>
      </c>
      <c r="J664" s="214" t="s">
        <v>45</v>
      </c>
      <c r="K664" s="212">
        <v>1</v>
      </c>
      <c r="L664" s="212"/>
      <c r="M664" s="212"/>
      <c r="N664" s="213" t="s">
        <v>1311</v>
      </c>
      <c r="O664" s="214"/>
      <c r="P664" s="213" t="s">
        <v>3151</v>
      </c>
      <c r="Q664" s="215"/>
      <c r="R664" s="215"/>
      <c r="S66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664" s="220" t="s">
        <v>7870</v>
      </c>
      <c r="U664" s="215">
        <v>13761226627</v>
      </c>
      <c r="V664" s="213" t="s">
        <v>3839</v>
      </c>
      <c r="W664" s="225" t="s">
        <v>10274</v>
      </c>
      <c r="X664" s="226"/>
      <c r="Y664" s="226"/>
      <c r="Z664" s="244"/>
      <c r="AA664" s="214"/>
      <c r="AB664" s="214"/>
      <c r="AC664" s="214"/>
      <c r="AD664" s="220"/>
      <c r="AE664" s="226" t="s">
        <v>7871</v>
      </c>
      <c r="AF664" s="214" t="s">
        <v>3800</v>
      </c>
      <c r="AG664" s="349">
        <v>1</v>
      </c>
    </row>
    <row r="665" spans="1:33" s="219" customFormat="1" x14ac:dyDescent="0.3">
      <c r="A665" s="212" t="s">
        <v>857</v>
      </c>
      <c r="B665" s="277">
        <v>41743</v>
      </c>
      <c r="C665" s="217" t="e">
        <f>[1]!表1_66[[#This Row],[公司]]&amp;[1]!表1_66[[#This Row],[姓名]]</f>
        <v>#REF!</v>
      </c>
      <c r="D665" s="220" t="s">
        <v>7872</v>
      </c>
      <c r="E665" s="220" t="s">
        <v>9330</v>
      </c>
      <c r="F665" s="214" t="s">
        <v>54</v>
      </c>
      <c r="G665" s="236" t="e">
        <f>HYPERLINK("\同业照片\"&amp;[1]!表1_66[[#This Row],[公司]]&amp;IF([1]!表1_66[[#This Row],[公司]]="","","，"&amp;[1]!表1_66[[#This Row],[姓名]]&amp;".jpg"),"照片")</f>
        <v>#REF!</v>
      </c>
      <c r="H665" s="232" t="s">
        <v>7873</v>
      </c>
      <c r="I665" s="214" t="s">
        <v>582</v>
      </c>
      <c r="J665" s="214" t="s">
        <v>11</v>
      </c>
      <c r="K665" s="212">
        <v>1</v>
      </c>
      <c r="L665" s="212">
        <v>1</v>
      </c>
      <c r="M665" s="212">
        <v>1</v>
      </c>
      <c r="N665" s="213" t="s">
        <v>7874</v>
      </c>
      <c r="O665" s="214"/>
      <c r="P665" s="213" t="s">
        <v>2254</v>
      </c>
      <c r="Q665" s="215"/>
      <c r="R665" s="215"/>
      <c r="S665"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665" s="220" t="s">
        <v>7875</v>
      </c>
      <c r="U665" s="215">
        <v>13874956612</v>
      </c>
      <c r="V665" s="213" t="s">
        <v>7876</v>
      </c>
      <c r="W665" s="225"/>
      <c r="X665" s="226"/>
      <c r="Y665" s="226"/>
      <c r="Z665" s="248"/>
      <c r="AA665" s="214"/>
      <c r="AB665" s="214"/>
      <c r="AC665" s="214"/>
      <c r="AD665" s="220"/>
      <c r="AE665" s="226"/>
      <c r="AF665" s="214" t="s">
        <v>7877</v>
      </c>
      <c r="AG665" s="349">
        <v>1</v>
      </c>
    </row>
    <row r="666" spans="1:33" s="219" customFormat="1" x14ac:dyDescent="0.3">
      <c r="A666" s="212" t="s">
        <v>857</v>
      </c>
      <c r="B666" s="277">
        <v>41743</v>
      </c>
      <c r="C666" s="217" t="e">
        <f>[1]!表1_66[[#This Row],[公司]]&amp;[1]!表1_66[[#This Row],[姓名]]</f>
        <v>#REF!</v>
      </c>
      <c r="D666" s="220" t="s">
        <v>7878</v>
      </c>
      <c r="E666" s="220" t="s">
        <v>3863</v>
      </c>
      <c r="F666" s="214" t="s">
        <v>54</v>
      </c>
      <c r="G666" s="236" t="e">
        <f>HYPERLINK("\同业照片\"&amp;[1]!表1_66[[#This Row],[公司]]&amp;IF([1]!表1_66[[#This Row],[公司]]="","","，"&amp;[1]!表1_66[[#This Row],[姓名]]&amp;".jpg"),"照片")</f>
        <v>#REF!</v>
      </c>
      <c r="H666" s="232" t="s">
        <v>415</v>
      </c>
      <c r="I666" s="214" t="s">
        <v>907</v>
      </c>
      <c r="J666" s="214" t="s">
        <v>45</v>
      </c>
      <c r="K666" s="212">
        <v>1</v>
      </c>
      <c r="L666" s="212"/>
      <c r="M666" s="212">
        <v>1</v>
      </c>
      <c r="N666" s="213"/>
      <c r="O666" s="214"/>
      <c r="P666" s="213" t="s">
        <v>1361</v>
      </c>
      <c r="Q666" s="215"/>
      <c r="R666" s="215" t="s">
        <v>392</v>
      </c>
      <c r="S666"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666" s="220"/>
      <c r="U666" s="215">
        <v>13332828900</v>
      </c>
      <c r="V666" s="213"/>
      <c r="W666" s="225" t="s">
        <v>351</v>
      </c>
      <c r="X666" s="226"/>
      <c r="Y666" s="226"/>
      <c r="Z666" s="244" t="s">
        <v>392</v>
      </c>
      <c r="AA666" s="214"/>
      <c r="AB666" s="214"/>
      <c r="AC666" s="214"/>
      <c r="AD666" s="220"/>
      <c r="AE666" s="226"/>
      <c r="AF666" s="214" t="s">
        <v>673</v>
      </c>
      <c r="AG666" s="349">
        <v>1</v>
      </c>
    </row>
    <row r="667" spans="1:33" s="219" customFormat="1" x14ac:dyDescent="0.3">
      <c r="A667" s="212" t="s">
        <v>612</v>
      </c>
      <c r="B667" s="277">
        <v>41743</v>
      </c>
      <c r="C667" s="217" t="e">
        <f>[1]!表1_66[[#This Row],[公司]]&amp;[1]!表1_66[[#This Row],[姓名]]</f>
        <v>#REF!</v>
      </c>
      <c r="D667" s="220" t="s">
        <v>286</v>
      </c>
      <c r="E667" s="220" t="s">
        <v>796</v>
      </c>
      <c r="F667" s="214" t="s">
        <v>54</v>
      </c>
      <c r="G667" s="236" t="e">
        <f>HYPERLINK("\同业照片\"&amp;[1]!表1_66[[#This Row],[公司]]&amp;IF([1]!表1_66[[#This Row],[公司]]="","","，"&amp;[1]!表1_66[[#This Row],[姓名]]&amp;".jpg"),"照片")</f>
        <v>#REF!</v>
      </c>
      <c r="H667" s="232" t="s">
        <v>103</v>
      </c>
      <c r="I667" s="214" t="s">
        <v>36</v>
      </c>
      <c r="J667" s="214" t="s">
        <v>3174</v>
      </c>
      <c r="K667" s="212">
        <v>1</v>
      </c>
      <c r="L667" s="212">
        <v>1</v>
      </c>
      <c r="M667" s="212">
        <v>1</v>
      </c>
      <c r="N667" s="213"/>
      <c r="O667" s="214"/>
      <c r="P667" s="213"/>
      <c r="Q667" s="215"/>
      <c r="R667" s="215" t="s">
        <v>392</v>
      </c>
      <c r="S667"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667" s="220"/>
      <c r="U667" s="215">
        <v>18602196638</v>
      </c>
      <c r="V667" s="213" t="s">
        <v>10275</v>
      </c>
      <c r="W667" s="225" t="s">
        <v>351</v>
      </c>
      <c r="X667" s="226" t="s">
        <v>7879</v>
      </c>
      <c r="Y667" s="226"/>
      <c r="Z667" s="248" t="s">
        <v>392</v>
      </c>
      <c r="AA667" s="214"/>
      <c r="AB667" s="214"/>
      <c r="AC667" s="214"/>
      <c r="AD667" s="220"/>
      <c r="AE667" s="226"/>
      <c r="AF667" s="214" t="s">
        <v>2191</v>
      </c>
      <c r="AG667" s="349">
        <v>1</v>
      </c>
    </row>
    <row r="668" spans="1:33" s="219" customFormat="1" x14ac:dyDescent="0.3">
      <c r="A668" s="212" t="s">
        <v>857</v>
      </c>
      <c r="B668" s="277">
        <v>41743</v>
      </c>
      <c r="C668" s="217" t="e">
        <f>[1]!表1_66[[#This Row],[公司]]&amp;[1]!表1_66[[#This Row],[姓名]]</f>
        <v>#REF!</v>
      </c>
      <c r="D668" s="220" t="s">
        <v>2154</v>
      </c>
      <c r="E668" s="220" t="s">
        <v>701</v>
      </c>
      <c r="F668" s="214" t="s">
        <v>54</v>
      </c>
      <c r="G668" s="236" t="e">
        <f>HYPERLINK("\同业照片\"&amp;[1]!表1_66[[#This Row],[公司]]&amp;IF([1]!表1_66[[#This Row],[公司]]="","","，"&amp;[1]!表1_66[[#This Row],[姓名]]&amp;".jpg"),"照片")</f>
        <v>#REF!</v>
      </c>
      <c r="H668" s="232" t="s">
        <v>7873</v>
      </c>
      <c r="I668" s="214" t="s">
        <v>582</v>
      </c>
      <c r="J668" s="214" t="s">
        <v>11</v>
      </c>
      <c r="K668" s="212">
        <v>1</v>
      </c>
      <c r="L668" s="212">
        <v>1</v>
      </c>
      <c r="M668" s="212">
        <v>1</v>
      </c>
      <c r="N668" s="213" t="s">
        <v>7880</v>
      </c>
      <c r="O668" s="214"/>
      <c r="P668" s="213" t="s">
        <v>7881</v>
      </c>
      <c r="Q668" s="215"/>
      <c r="R668" s="215" t="s">
        <v>392</v>
      </c>
      <c r="S66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668" s="220" t="s">
        <v>7882</v>
      </c>
      <c r="U668" s="215">
        <v>18926089458</v>
      </c>
      <c r="V668" s="213" t="s">
        <v>2632</v>
      </c>
      <c r="W668" s="225" t="s">
        <v>9396</v>
      </c>
      <c r="X668" s="226" t="s">
        <v>7883</v>
      </c>
      <c r="Y668" s="226" t="s">
        <v>7884</v>
      </c>
      <c r="Z668" s="244" t="s">
        <v>7885</v>
      </c>
      <c r="AA668" s="214"/>
      <c r="AB668" s="214" t="s">
        <v>7886</v>
      </c>
      <c r="AC668" s="214">
        <v>18688998682</v>
      </c>
      <c r="AD668" s="220">
        <v>18926089458</v>
      </c>
      <c r="AE668" s="226"/>
      <c r="AF668" s="214" t="s">
        <v>7877</v>
      </c>
      <c r="AG668" s="349">
        <v>1</v>
      </c>
    </row>
    <row r="669" spans="1:33" s="219" customFormat="1" x14ac:dyDescent="0.3">
      <c r="A669" s="212" t="s">
        <v>857</v>
      </c>
      <c r="B669" s="277">
        <v>41743</v>
      </c>
      <c r="C669" s="217" t="e">
        <f>[1]!表1_66[[#This Row],[公司]]&amp;[1]!表1_66[[#This Row],[姓名]]</f>
        <v>#REF!</v>
      </c>
      <c r="D669" s="220" t="s">
        <v>7887</v>
      </c>
      <c r="E669" s="220" t="s">
        <v>7888</v>
      </c>
      <c r="F669" s="214" t="s">
        <v>2276</v>
      </c>
      <c r="G669" s="236" t="e">
        <f>HYPERLINK("\同业照片\"&amp;[1]!表1_66[[#This Row],[公司]]&amp;IF([1]!表1_66[[#This Row],[公司]]="","","，"&amp;[1]!表1_66[[#This Row],[姓名]]&amp;".jpg"),"照片")</f>
        <v>#REF!</v>
      </c>
      <c r="H669" s="232" t="s">
        <v>7889</v>
      </c>
      <c r="I669" s="214" t="s">
        <v>7890</v>
      </c>
      <c r="J669" s="214" t="s">
        <v>3174</v>
      </c>
      <c r="K669" s="212">
        <v>1</v>
      </c>
      <c r="L669" s="212"/>
      <c r="M669" s="212"/>
      <c r="N669" s="213" t="s">
        <v>7891</v>
      </c>
      <c r="O669" s="214" t="s">
        <v>7892</v>
      </c>
      <c r="P669" s="213" t="s">
        <v>7893</v>
      </c>
      <c r="Q669" s="215"/>
      <c r="R669" s="215"/>
      <c r="S66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669" s="220" t="s">
        <v>7894</v>
      </c>
      <c r="U669" s="215">
        <v>18938898570</v>
      </c>
      <c r="V669" s="213" t="s">
        <v>7895</v>
      </c>
      <c r="W669" s="225"/>
      <c r="X669" s="226" t="s">
        <v>7896</v>
      </c>
      <c r="Y669" s="226" t="s">
        <v>7897</v>
      </c>
      <c r="Z669" s="248"/>
      <c r="AA669" s="214"/>
      <c r="AB669" s="214"/>
      <c r="AC669" s="214"/>
      <c r="AD669" s="220"/>
      <c r="AE669" s="226"/>
      <c r="AF669" s="214" t="s">
        <v>7898</v>
      </c>
      <c r="AG669" s="349">
        <v>1</v>
      </c>
    </row>
    <row r="670" spans="1:33" s="219" customFormat="1" x14ac:dyDescent="0.3">
      <c r="A670" s="212" t="s">
        <v>857</v>
      </c>
      <c r="B670" s="277">
        <v>41743</v>
      </c>
      <c r="C670" s="217" t="e">
        <f>[1]!表1_66[[#This Row],[公司]]&amp;[1]!表1_66[[#This Row],[姓名]]</f>
        <v>#REF!</v>
      </c>
      <c r="D670" s="220" t="s">
        <v>1509</v>
      </c>
      <c r="E670" s="220" t="s">
        <v>725</v>
      </c>
      <c r="F670" s="214" t="s">
        <v>54</v>
      </c>
      <c r="G670" s="236" t="e">
        <f>HYPERLINK("\同业照片\"&amp;[1]!表1_66[[#This Row],[公司]]&amp;IF([1]!表1_66[[#This Row],[公司]]="","","，"&amp;[1]!表1_66[[#This Row],[姓名]]&amp;".jpg"),"照片")</f>
        <v>#REF!</v>
      </c>
      <c r="H670" s="232" t="s">
        <v>565</v>
      </c>
      <c r="I670" s="214" t="s">
        <v>339</v>
      </c>
      <c r="J670" s="214" t="s">
        <v>1</v>
      </c>
      <c r="K670" s="212">
        <v>1</v>
      </c>
      <c r="L670" s="212">
        <v>1</v>
      </c>
      <c r="M670" s="212">
        <v>1</v>
      </c>
      <c r="N670" s="213" t="s">
        <v>958</v>
      </c>
      <c r="O670" s="214"/>
      <c r="P670" s="213"/>
      <c r="Q670" s="215"/>
      <c r="R670" s="215" t="s">
        <v>392</v>
      </c>
      <c r="S67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670" s="220"/>
      <c r="U670" s="215">
        <v>13641260037</v>
      </c>
      <c r="V670" s="213" t="s">
        <v>7899</v>
      </c>
      <c r="W670" s="225" t="s">
        <v>9396</v>
      </c>
      <c r="X670" s="226" t="s">
        <v>1180</v>
      </c>
      <c r="Y670" s="226" t="s">
        <v>1510</v>
      </c>
      <c r="Z670" s="244" t="s">
        <v>392</v>
      </c>
      <c r="AA670" s="214"/>
      <c r="AB670" s="214"/>
      <c r="AC670" s="214"/>
      <c r="AD670" s="220"/>
      <c r="AE670" s="226"/>
      <c r="AF670" s="214" t="s">
        <v>2734</v>
      </c>
      <c r="AG670" s="349">
        <v>1</v>
      </c>
    </row>
    <row r="671" spans="1:33" s="219" customFormat="1" x14ac:dyDescent="0.3">
      <c r="A671" s="212" t="s">
        <v>857</v>
      </c>
      <c r="B671" s="277">
        <v>41743</v>
      </c>
      <c r="C671" s="217" t="e">
        <f>[1]!表1_66[[#This Row],[公司]]&amp;[1]!表1_66[[#This Row],[姓名]]</f>
        <v>#REF!</v>
      </c>
      <c r="D671" s="220" t="s">
        <v>3685</v>
      </c>
      <c r="E671" s="220" t="s">
        <v>7900</v>
      </c>
      <c r="F671" s="214" t="s">
        <v>2276</v>
      </c>
      <c r="G671" s="236" t="e">
        <f>HYPERLINK("\同业照片\"&amp;[1]!表1_66[[#This Row],[公司]]&amp;IF([1]!表1_66[[#This Row],[公司]]="","","，"&amp;[1]!表1_66[[#This Row],[姓名]]&amp;".jpg"),"照片")</f>
        <v>#REF!</v>
      </c>
      <c r="H671" s="232" t="s">
        <v>1896</v>
      </c>
      <c r="I671" s="214" t="s">
        <v>887</v>
      </c>
      <c r="J671" s="214" t="s">
        <v>3004</v>
      </c>
      <c r="K671" s="212">
        <v>1</v>
      </c>
      <c r="L671" s="212">
        <v>1</v>
      </c>
      <c r="M671" s="212">
        <v>1</v>
      </c>
      <c r="N671" s="213" t="s">
        <v>1443</v>
      </c>
      <c r="O671" s="214"/>
      <c r="P671" s="213" t="s">
        <v>2525</v>
      </c>
      <c r="Q671" s="215"/>
      <c r="R671" s="215"/>
      <c r="S67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671" s="220" t="s">
        <v>7901</v>
      </c>
      <c r="U671" s="215">
        <v>13265468674</v>
      </c>
      <c r="V671" s="213" t="s">
        <v>7902</v>
      </c>
      <c r="W671" s="225" t="s">
        <v>9396</v>
      </c>
      <c r="X671" s="226" t="s">
        <v>2958</v>
      </c>
      <c r="Y671" s="226" t="s">
        <v>10276</v>
      </c>
      <c r="Z671" s="248"/>
      <c r="AA671" s="214"/>
      <c r="AB671" s="214"/>
      <c r="AC671" s="214"/>
      <c r="AD671" s="220"/>
      <c r="AE671" s="226"/>
      <c r="AF671" s="214" t="s">
        <v>2312</v>
      </c>
      <c r="AG671" s="349">
        <v>1</v>
      </c>
    </row>
    <row r="672" spans="1:33" s="219" customFormat="1" x14ac:dyDescent="0.3">
      <c r="A672" s="212" t="s">
        <v>612</v>
      </c>
      <c r="B672" s="277">
        <v>41743</v>
      </c>
      <c r="C672" s="217" t="e">
        <f>[1]!表1_66[[#This Row],[公司]]&amp;[1]!表1_66[[#This Row],[姓名]]</f>
        <v>#REF!</v>
      </c>
      <c r="D672" s="220" t="s">
        <v>1428</v>
      </c>
      <c r="E672" s="220" t="s">
        <v>1429</v>
      </c>
      <c r="F672" s="214"/>
      <c r="G672" s="236" t="e">
        <f>HYPERLINK("\同业照片\"&amp;[1]!表1_66[[#This Row],[公司]]&amp;IF([1]!表1_66[[#This Row],[公司]]="","","，"&amp;[1]!表1_66[[#This Row],[姓名]]&amp;".jpg"),"照片")</f>
        <v>#REF!</v>
      </c>
      <c r="H672" s="232" t="s">
        <v>924</v>
      </c>
      <c r="I672" s="214" t="s">
        <v>711</v>
      </c>
      <c r="J672" s="214" t="s">
        <v>56</v>
      </c>
      <c r="K672" s="212">
        <v>1</v>
      </c>
      <c r="L672" s="212"/>
      <c r="M672" s="212">
        <v>1</v>
      </c>
      <c r="N672" s="213" t="s">
        <v>1427</v>
      </c>
      <c r="O672" s="214"/>
      <c r="P672" s="213" t="s">
        <v>2537</v>
      </c>
      <c r="Q672" s="215"/>
      <c r="R672" s="215" t="s">
        <v>392</v>
      </c>
      <c r="S67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672" s="220" t="s">
        <v>1430</v>
      </c>
      <c r="U672" s="215">
        <v>18600406986</v>
      </c>
      <c r="V672" s="213" t="s">
        <v>10277</v>
      </c>
      <c r="W672" s="225" t="s">
        <v>351</v>
      </c>
      <c r="X672" s="226"/>
      <c r="Y672" s="226"/>
      <c r="Z672" s="244" t="s">
        <v>392</v>
      </c>
      <c r="AA672" s="214"/>
      <c r="AB672" s="214"/>
      <c r="AC672" s="214" t="s">
        <v>392</v>
      </c>
      <c r="AD672" s="220"/>
      <c r="AE672" s="226"/>
      <c r="AF672" s="214" t="s">
        <v>2216</v>
      </c>
      <c r="AG672" s="349">
        <v>1</v>
      </c>
    </row>
    <row r="673" spans="1:33" s="219" customFormat="1" x14ac:dyDescent="0.3">
      <c r="A673" s="212" t="s">
        <v>857</v>
      </c>
      <c r="B673" s="277">
        <v>41743</v>
      </c>
      <c r="C673" s="217" t="e">
        <f>[1]!表1_66[[#This Row],[公司]]&amp;[1]!表1_66[[#This Row],[姓名]]</f>
        <v>#REF!</v>
      </c>
      <c r="D673" s="220" t="s">
        <v>7903</v>
      </c>
      <c r="E673" s="220" t="s">
        <v>7904</v>
      </c>
      <c r="F673" s="214" t="s">
        <v>2276</v>
      </c>
      <c r="G673" s="236" t="e">
        <f>HYPERLINK("\同业照片\"&amp;[1]!表1_66[[#This Row],[公司]]&amp;IF([1]!表1_66[[#This Row],[公司]]="","","，"&amp;[1]!表1_66[[#This Row],[姓名]]&amp;".jpg"),"照片")</f>
        <v>#REF!</v>
      </c>
      <c r="H673" s="232" t="s">
        <v>926</v>
      </c>
      <c r="I673" s="214" t="s">
        <v>36</v>
      </c>
      <c r="J673" s="214" t="s">
        <v>45</v>
      </c>
      <c r="K673" s="212">
        <v>1</v>
      </c>
      <c r="L673" s="212"/>
      <c r="M673" s="212"/>
      <c r="N673" s="213" t="s">
        <v>1311</v>
      </c>
      <c r="O673" s="214"/>
      <c r="P673" s="213" t="s">
        <v>2254</v>
      </c>
      <c r="Q673" s="215"/>
      <c r="R673" s="215" t="s">
        <v>392</v>
      </c>
      <c r="S673"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673" s="220" t="s">
        <v>7905</v>
      </c>
      <c r="U673" s="215">
        <v>15618152022</v>
      </c>
      <c r="V673" s="213" t="s">
        <v>7906</v>
      </c>
      <c r="W673" s="225" t="s">
        <v>351</v>
      </c>
      <c r="X673" s="226"/>
      <c r="Y673" s="226"/>
      <c r="Z673" s="248" t="s">
        <v>392</v>
      </c>
      <c r="AA673" s="214"/>
      <c r="AB673" s="214"/>
      <c r="AC673" s="214"/>
      <c r="AD673" s="220"/>
      <c r="AE673" s="226" t="s">
        <v>7907</v>
      </c>
      <c r="AF673" s="214" t="s">
        <v>3800</v>
      </c>
      <c r="AG673" s="349">
        <v>1</v>
      </c>
    </row>
    <row r="674" spans="1:33" s="219" customFormat="1" x14ac:dyDescent="0.3">
      <c r="A674" s="212" t="s">
        <v>857</v>
      </c>
      <c r="B674" s="277">
        <v>41743</v>
      </c>
      <c r="C674" s="217" t="e">
        <f>[1]!表1_66[[#This Row],[公司]]&amp;[1]!表1_66[[#This Row],[姓名]]</f>
        <v>#REF!</v>
      </c>
      <c r="D674" s="220" t="s">
        <v>7908</v>
      </c>
      <c r="E674" s="220" t="s">
        <v>7909</v>
      </c>
      <c r="F674" s="214" t="s">
        <v>54</v>
      </c>
      <c r="G674" s="236" t="e">
        <f>HYPERLINK("\同业照片\"&amp;[1]!表1_66[[#This Row],[公司]]&amp;IF([1]!表1_66[[#This Row],[公司]]="","","，"&amp;[1]!表1_66[[#This Row],[姓名]]&amp;".jpg"),"照片")</f>
        <v>#REF!</v>
      </c>
      <c r="H674" s="232" t="s">
        <v>7873</v>
      </c>
      <c r="I674" s="214" t="s">
        <v>582</v>
      </c>
      <c r="J674" s="214" t="s">
        <v>11</v>
      </c>
      <c r="K674" s="212">
        <v>1</v>
      </c>
      <c r="L674" s="212">
        <v>1</v>
      </c>
      <c r="M674" s="212">
        <v>1</v>
      </c>
      <c r="N674" s="213" t="s">
        <v>7874</v>
      </c>
      <c r="O674" s="214"/>
      <c r="P674" s="213" t="s">
        <v>2254</v>
      </c>
      <c r="Q674" s="215"/>
      <c r="R674" s="215"/>
      <c r="S67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674" s="220" t="s">
        <v>7910</v>
      </c>
      <c r="U674" s="215">
        <v>15601326379</v>
      </c>
      <c r="V674" s="213" t="s">
        <v>7911</v>
      </c>
      <c r="W674" s="225"/>
      <c r="X674" s="226"/>
      <c r="Y674" s="226"/>
      <c r="Z674" s="244"/>
      <c r="AA674" s="214"/>
      <c r="AB674" s="214"/>
      <c r="AC674" s="214"/>
      <c r="AD674" s="220"/>
      <c r="AE674" s="226"/>
      <c r="AF674" s="214" t="s">
        <v>7877</v>
      </c>
      <c r="AG674" s="349">
        <v>1</v>
      </c>
    </row>
    <row r="675" spans="1:33" s="219" customFormat="1" x14ac:dyDescent="0.3">
      <c r="A675" s="212" t="s">
        <v>612</v>
      </c>
      <c r="B675" s="277">
        <v>41748</v>
      </c>
      <c r="C675" s="217" t="e">
        <f>[1]!表1_66[[#This Row],[公司]]&amp;[1]!表1_66[[#This Row],[姓名]]</f>
        <v>#REF!</v>
      </c>
      <c r="D675" s="220" t="s">
        <v>2080</v>
      </c>
      <c r="E675" s="220" t="s">
        <v>2081</v>
      </c>
      <c r="F675" s="214"/>
      <c r="G675" s="236" t="e">
        <f>HYPERLINK("\同业照片\"&amp;[1]!表1_66[[#This Row],[公司]]&amp;IF([1]!表1_66[[#This Row],[公司]]="","","，"&amp;[1]!表1_66[[#This Row],[姓名]]&amp;".jpg"),"照片")</f>
        <v>#REF!</v>
      </c>
      <c r="H675" s="232" t="s">
        <v>696</v>
      </c>
      <c r="I675" s="214" t="s">
        <v>36</v>
      </c>
      <c r="J675" s="214" t="s">
        <v>3004</v>
      </c>
      <c r="K675" s="212">
        <v>1</v>
      </c>
      <c r="L675" s="212"/>
      <c r="M675" s="212">
        <v>1</v>
      </c>
      <c r="N675" s="213" t="s">
        <v>1437</v>
      </c>
      <c r="O675" s="214"/>
      <c r="P675" s="213"/>
      <c r="Q675" s="215" t="s">
        <v>1432</v>
      </c>
      <c r="R675" s="215" t="s">
        <v>392</v>
      </c>
      <c r="S675"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675" s="220" t="s">
        <v>2082</v>
      </c>
      <c r="U675" s="215">
        <v>18688758418</v>
      </c>
      <c r="V675" s="213" t="s">
        <v>2083</v>
      </c>
      <c r="W675" s="225" t="s">
        <v>351</v>
      </c>
      <c r="X675" s="226"/>
      <c r="Y675" s="226"/>
      <c r="Z675" s="244" t="s">
        <v>392</v>
      </c>
      <c r="AA675" s="214"/>
      <c r="AB675" s="214"/>
      <c r="AC675" s="214" t="s">
        <v>392</v>
      </c>
      <c r="AD675" s="220" t="s">
        <v>392</v>
      </c>
      <c r="AE675" s="226"/>
      <c r="AF675" s="214" t="s">
        <v>2728</v>
      </c>
      <c r="AG675" s="349">
        <v>1</v>
      </c>
    </row>
    <row r="676" spans="1:33" s="219" customFormat="1" x14ac:dyDescent="0.3">
      <c r="A676" s="212" t="s">
        <v>857</v>
      </c>
      <c r="B676" s="277">
        <v>41751</v>
      </c>
      <c r="C676" s="217" t="e">
        <f>[1]!表1_66[[#This Row],[公司]]&amp;[1]!表1_66[[#This Row],[姓名]]</f>
        <v>#REF!</v>
      </c>
      <c r="D676" s="220" t="s">
        <v>7916</v>
      </c>
      <c r="E676" s="220" t="s">
        <v>7917</v>
      </c>
      <c r="F676" s="214" t="s">
        <v>2249</v>
      </c>
      <c r="G676" s="236" t="e">
        <f>HYPERLINK("\同业照片\"&amp;[1]!表1_66[[#This Row],[公司]]&amp;IF([1]!表1_66[[#This Row],[公司]]="","","，"&amp;[1]!表1_66[[#This Row],[姓名]]&amp;".jpg"),"照片")</f>
        <v>#REF!</v>
      </c>
      <c r="H676" s="232" t="s">
        <v>294</v>
      </c>
      <c r="I676" s="214" t="s">
        <v>2321</v>
      </c>
      <c r="J676" s="214" t="s">
        <v>11</v>
      </c>
      <c r="K676" s="212">
        <v>1</v>
      </c>
      <c r="L676" s="212"/>
      <c r="M676" s="212">
        <v>1</v>
      </c>
      <c r="N676" s="213" t="s">
        <v>7918</v>
      </c>
      <c r="O676" s="214" t="s">
        <v>7919</v>
      </c>
      <c r="P676" s="213"/>
      <c r="Q676" s="215"/>
      <c r="R676" s="215"/>
      <c r="S676"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676" s="220"/>
      <c r="U676" s="215">
        <v>13720062021</v>
      </c>
      <c r="V676" s="213" t="s">
        <v>7920</v>
      </c>
      <c r="W676" s="225"/>
      <c r="X676" s="226"/>
      <c r="Y676" s="226"/>
      <c r="Z676" s="248"/>
      <c r="AA676" s="214"/>
      <c r="AB676" s="214"/>
      <c r="AC676" s="214"/>
      <c r="AD676" s="220"/>
      <c r="AE676" s="226"/>
      <c r="AF676" s="214" t="s">
        <v>7921</v>
      </c>
      <c r="AG676" s="349">
        <v>1</v>
      </c>
    </row>
    <row r="677" spans="1:33" s="219" customFormat="1" x14ac:dyDescent="0.3">
      <c r="A677" s="212" t="s">
        <v>857</v>
      </c>
      <c r="B677" s="277">
        <v>41751</v>
      </c>
      <c r="C677" s="217" t="e">
        <f>[1]!表1_66[[#This Row],[公司]]&amp;[1]!表1_66[[#This Row],[姓名]]</f>
        <v>#REF!</v>
      </c>
      <c r="D677" s="220" t="s">
        <v>7922</v>
      </c>
      <c r="E677" s="220" t="s">
        <v>7923</v>
      </c>
      <c r="F677" s="214" t="s">
        <v>2249</v>
      </c>
      <c r="G677" s="236" t="e">
        <f>HYPERLINK("\同业照片\"&amp;[1]!表1_66[[#This Row],[公司]]&amp;IF([1]!表1_66[[#This Row],[公司]]="","","，"&amp;[1]!表1_66[[#This Row],[姓名]]&amp;".jpg"),"照片")</f>
        <v>#REF!</v>
      </c>
      <c r="H677" s="232" t="s">
        <v>68</v>
      </c>
      <c r="I677" s="214" t="s">
        <v>36</v>
      </c>
      <c r="J677" s="214" t="s">
        <v>56</v>
      </c>
      <c r="K677" s="212">
        <v>1</v>
      </c>
      <c r="L677" s="212">
        <v>1</v>
      </c>
      <c r="M677" s="212">
        <v>1</v>
      </c>
      <c r="N677" s="213" t="s">
        <v>1186</v>
      </c>
      <c r="O677" s="214"/>
      <c r="P677" s="213" t="s">
        <v>2254</v>
      </c>
      <c r="Q677" s="215"/>
      <c r="R677" s="215"/>
      <c r="S677"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677" s="220" t="s">
        <v>7924</v>
      </c>
      <c r="U677" s="215">
        <v>15117947831</v>
      </c>
      <c r="V677" s="213" t="s">
        <v>7925</v>
      </c>
      <c r="W677" s="225"/>
      <c r="X677" s="226"/>
      <c r="Y677" s="226"/>
      <c r="Z677" s="244"/>
      <c r="AA677" s="214"/>
      <c r="AB677" s="214"/>
      <c r="AC677" s="214"/>
      <c r="AD677" s="220"/>
      <c r="AE677" s="226"/>
      <c r="AF677" s="214" t="s">
        <v>10278</v>
      </c>
      <c r="AG677" s="349">
        <v>1</v>
      </c>
    </row>
    <row r="678" spans="1:33" s="219" customFormat="1" x14ac:dyDescent="0.3">
      <c r="A678" s="212" t="s">
        <v>857</v>
      </c>
      <c r="B678" s="277">
        <v>41751</v>
      </c>
      <c r="C678" s="217" t="e">
        <f>[1]!表1_66[[#This Row],[公司]]&amp;[1]!表1_66[[#This Row],[姓名]]</f>
        <v>#REF!</v>
      </c>
      <c r="D678" s="220" t="s">
        <v>7926</v>
      </c>
      <c r="E678" s="220" t="s">
        <v>2545</v>
      </c>
      <c r="F678" s="214" t="s">
        <v>2249</v>
      </c>
      <c r="G678" s="236" t="e">
        <f>HYPERLINK("\同业照片\"&amp;[1]!表1_66[[#This Row],[公司]]&amp;IF([1]!表1_66[[#This Row],[公司]]="","","，"&amp;[1]!表1_66[[#This Row],[姓名]]&amp;".jpg"),"照片")</f>
        <v>#REF!</v>
      </c>
      <c r="H678" s="232" t="s">
        <v>68</v>
      </c>
      <c r="I678" s="214" t="s">
        <v>36</v>
      </c>
      <c r="J678" s="214" t="s">
        <v>56</v>
      </c>
      <c r="K678" s="212">
        <v>1</v>
      </c>
      <c r="L678" s="212">
        <v>1</v>
      </c>
      <c r="M678" s="212">
        <v>1</v>
      </c>
      <c r="N678" s="213" t="s">
        <v>1186</v>
      </c>
      <c r="O678" s="214"/>
      <c r="P678" s="213" t="s">
        <v>2537</v>
      </c>
      <c r="Q678" s="215"/>
      <c r="R678" s="215"/>
      <c r="S67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678" s="220" t="s">
        <v>7927</v>
      </c>
      <c r="U678" s="215">
        <v>13381525454</v>
      </c>
      <c r="V678" s="213" t="s">
        <v>7928</v>
      </c>
      <c r="W678" s="225"/>
      <c r="X678" s="226"/>
      <c r="Y678" s="226"/>
      <c r="Z678" s="248"/>
      <c r="AA678" s="214"/>
      <c r="AB678" s="214"/>
      <c r="AC678" s="214"/>
      <c r="AD678" s="220"/>
      <c r="AE678" s="226"/>
      <c r="AF678" s="214" t="s">
        <v>10278</v>
      </c>
      <c r="AG678" s="349">
        <v>1</v>
      </c>
    </row>
    <row r="679" spans="1:33" s="219" customFormat="1" x14ac:dyDescent="0.3">
      <c r="A679" s="212" t="s">
        <v>612</v>
      </c>
      <c r="B679" s="277">
        <v>41752</v>
      </c>
      <c r="C679" s="217" t="e">
        <f>[1]!表1_66[[#This Row],[公司]]&amp;[1]!表1_66[[#This Row],[姓名]]</f>
        <v>#REF!</v>
      </c>
      <c r="D679" s="220" t="s">
        <v>1692</v>
      </c>
      <c r="E679" s="220" t="s">
        <v>694</v>
      </c>
      <c r="F679" s="214" t="s">
        <v>54</v>
      </c>
      <c r="G679" s="236" t="e">
        <f>HYPERLINK("\同业照片\"&amp;[1]!表1_66[[#This Row],[公司]]&amp;IF([1]!表1_66[[#This Row],[公司]]="","","，"&amp;[1]!表1_66[[#This Row],[姓名]]&amp;".jpg"),"照片")</f>
        <v>#REF!</v>
      </c>
      <c r="H679" s="232" t="s">
        <v>1179</v>
      </c>
      <c r="I679" s="214" t="s">
        <v>2</v>
      </c>
      <c r="J679" s="214" t="s">
        <v>56</v>
      </c>
      <c r="K679" s="212">
        <v>1</v>
      </c>
      <c r="L679" s="212">
        <v>1</v>
      </c>
      <c r="M679" s="212">
        <v>1</v>
      </c>
      <c r="N679" s="213" t="s">
        <v>4044</v>
      </c>
      <c r="O679" s="214"/>
      <c r="P679" s="213" t="s">
        <v>2254</v>
      </c>
      <c r="Q679" s="215"/>
      <c r="R679" s="215" t="s">
        <v>392</v>
      </c>
      <c r="S67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679" s="220"/>
      <c r="U679" s="215">
        <v>13910290185</v>
      </c>
      <c r="V679" s="213" t="s">
        <v>7929</v>
      </c>
      <c r="W679" s="225" t="s">
        <v>351</v>
      </c>
      <c r="X679" s="226" t="s">
        <v>1184</v>
      </c>
      <c r="Y679" s="226"/>
      <c r="Z679" s="244" t="s">
        <v>392</v>
      </c>
      <c r="AA679" s="214"/>
      <c r="AB679" s="214"/>
      <c r="AC679" s="214"/>
      <c r="AD679" s="220"/>
      <c r="AE679" s="226"/>
      <c r="AF679" s="214" t="s">
        <v>9490</v>
      </c>
      <c r="AG679" s="349">
        <v>1</v>
      </c>
    </row>
    <row r="680" spans="1:33" s="219" customFormat="1" x14ac:dyDescent="0.3">
      <c r="A680" s="212" t="s">
        <v>857</v>
      </c>
      <c r="B680" s="277">
        <v>41753</v>
      </c>
      <c r="C680" s="217" t="e">
        <f>[1]!表1_66[[#This Row],[公司]]&amp;[1]!表1_66[[#This Row],[姓名]]</f>
        <v>#REF!</v>
      </c>
      <c r="D680" s="220" t="s">
        <v>7930</v>
      </c>
      <c r="E680" s="220" t="s">
        <v>2325</v>
      </c>
      <c r="F680" s="214" t="s">
        <v>2249</v>
      </c>
      <c r="G680" s="236" t="e">
        <f>HYPERLINK("\同业照片\"&amp;[1]!表1_66[[#This Row],[公司]]&amp;IF([1]!表1_66[[#This Row],[公司]]="","","，"&amp;[1]!表1_66[[#This Row],[姓名]]&amp;".jpg"),"照片")</f>
        <v>#REF!</v>
      </c>
      <c r="H680" s="232" t="s">
        <v>2243</v>
      </c>
      <c r="I680" s="214" t="s">
        <v>339</v>
      </c>
      <c r="J680" s="214" t="s">
        <v>11</v>
      </c>
      <c r="K680" s="212">
        <v>1</v>
      </c>
      <c r="L680" s="212"/>
      <c r="M680" s="212">
        <v>1</v>
      </c>
      <c r="N680" s="213" t="s">
        <v>2479</v>
      </c>
      <c r="O680" s="214"/>
      <c r="P680" s="213" t="s">
        <v>3163</v>
      </c>
      <c r="Q680" s="215"/>
      <c r="R680" s="215"/>
      <c r="S68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680" s="220" t="s">
        <v>7931</v>
      </c>
      <c r="U680" s="215">
        <v>13901385313</v>
      </c>
      <c r="V680" s="213" t="s">
        <v>7932</v>
      </c>
      <c r="W680" s="225"/>
      <c r="X680" s="226"/>
      <c r="Y680" s="226"/>
      <c r="Z680" s="248"/>
      <c r="AA680" s="214"/>
      <c r="AB680" s="214"/>
      <c r="AC680" s="214"/>
      <c r="AD680" s="220"/>
      <c r="AE680" s="226"/>
      <c r="AF680" s="214" t="s">
        <v>2253</v>
      </c>
      <c r="AG680" s="349">
        <v>1</v>
      </c>
    </row>
    <row r="681" spans="1:33" s="219" customFormat="1" x14ac:dyDescent="0.3">
      <c r="A681" s="212" t="s">
        <v>857</v>
      </c>
      <c r="B681" s="277">
        <v>41753</v>
      </c>
      <c r="C681" s="217" t="e">
        <f>[1]!表1_66[[#This Row],[公司]]&amp;[1]!表1_66[[#This Row],[姓名]]</f>
        <v>#REF!</v>
      </c>
      <c r="D681" s="220" t="s">
        <v>7933</v>
      </c>
      <c r="E681" s="220" t="s">
        <v>7934</v>
      </c>
      <c r="F681" s="214" t="s">
        <v>2249</v>
      </c>
      <c r="G681" s="236" t="e">
        <f>HYPERLINK("\同业照片\"&amp;[1]!表1_66[[#This Row],[公司]]&amp;IF([1]!表1_66[[#This Row],[公司]]="","","，"&amp;[1]!表1_66[[#This Row],[姓名]]&amp;".jpg"),"照片")</f>
        <v>#REF!</v>
      </c>
      <c r="H681" s="232" t="s">
        <v>2243</v>
      </c>
      <c r="I681" s="214" t="s">
        <v>339</v>
      </c>
      <c r="J681" s="214" t="s">
        <v>11</v>
      </c>
      <c r="K681" s="212">
        <v>1</v>
      </c>
      <c r="L681" s="212"/>
      <c r="M681" s="212">
        <v>1</v>
      </c>
      <c r="N681" s="213" t="s">
        <v>1354</v>
      </c>
      <c r="O681" s="214"/>
      <c r="P681" s="213" t="s">
        <v>3163</v>
      </c>
      <c r="Q681" s="215"/>
      <c r="R681" s="215"/>
      <c r="S68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681" s="220" t="s">
        <v>7935</v>
      </c>
      <c r="U681" s="215">
        <v>18611984948</v>
      </c>
      <c r="V681" s="213" t="s">
        <v>7936</v>
      </c>
      <c r="W681" s="225"/>
      <c r="X681" s="226"/>
      <c r="Y681" s="226"/>
      <c r="Z681" s="244"/>
      <c r="AA681" s="214"/>
      <c r="AB681" s="214"/>
      <c r="AC681" s="214"/>
      <c r="AD681" s="220"/>
      <c r="AE681" s="226"/>
      <c r="AF681" s="214" t="s">
        <v>2253</v>
      </c>
      <c r="AG681" s="349">
        <v>1</v>
      </c>
    </row>
    <row r="682" spans="1:33" s="219" customFormat="1" x14ac:dyDescent="0.3">
      <c r="A682" s="212" t="s">
        <v>857</v>
      </c>
      <c r="B682" s="277">
        <v>41753</v>
      </c>
      <c r="C682" s="217" t="e">
        <f>[1]!表1_66[[#This Row],[公司]]&amp;[1]!表1_66[[#This Row],[姓名]]</f>
        <v>#REF!</v>
      </c>
      <c r="D682" s="220" t="s">
        <v>7937</v>
      </c>
      <c r="E682" s="220" t="s">
        <v>5905</v>
      </c>
      <c r="F682" s="214" t="s">
        <v>2249</v>
      </c>
      <c r="G682" s="236" t="e">
        <f>HYPERLINK("\同业照片\"&amp;[1]!表1_66[[#This Row],[公司]]&amp;IF([1]!表1_66[[#This Row],[公司]]="","","，"&amp;[1]!表1_66[[#This Row],[姓名]]&amp;".jpg"),"照片")</f>
        <v>#REF!</v>
      </c>
      <c r="H682" s="232" t="s">
        <v>64</v>
      </c>
      <c r="I682" s="214" t="s">
        <v>36</v>
      </c>
      <c r="J682" s="214" t="s">
        <v>56</v>
      </c>
      <c r="K682" s="212">
        <v>1</v>
      </c>
      <c r="L682" s="212">
        <v>1</v>
      </c>
      <c r="M682" s="212">
        <v>1</v>
      </c>
      <c r="N682" s="213" t="s">
        <v>1234</v>
      </c>
      <c r="O682" s="214" t="s">
        <v>1274</v>
      </c>
      <c r="P682" s="213" t="s">
        <v>2254</v>
      </c>
      <c r="Q682" s="215"/>
      <c r="R682" s="215" t="s">
        <v>392</v>
      </c>
      <c r="S68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682" s="220" t="s">
        <v>7938</v>
      </c>
      <c r="U682" s="215">
        <v>13691020340</v>
      </c>
      <c r="V682" s="213" t="s">
        <v>7939</v>
      </c>
      <c r="W682" s="225"/>
      <c r="X682" s="226"/>
      <c r="Y682" s="226"/>
      <c r="Z682" s="248"/>
      <c r="AA682" s="214"/>
      <c r="AB682" s="214"/>
      <c r="AC682" s="214"/>
      <c r="AD682" s="220"/>
      <c r="AE682" s="226"/>
      <c r="AF682" s="214"/>
      <c r="AG682" s="349">
        <v>1</v>
      </c>
    </row>
    <row r="683" spans="1:33" s="219" customFormat="1" x14ac:dyDescent="0.3">
      <c r="A683" s="212" t="s">
        <v>857</v>
      </c>
      <c r="B683" s="277">
        <v>41753</v>
      </c>
      <c r="C683" s="217" t="e">
        <f>[1]!表1_66[[#This Row],[公司]]&amp;[1]!表1_66[[#This Row],[姓名]]</f>
        <v>#REF!</v>
      </c>
      <c r="D683" s="220" t="s">
        <v>7940</v>
      </c>
      <c r="E683" s="220" t="s">
        <v>5904</v>
      </c>
      <c r="F683" s="214" t="s">
        <v>2249</v>
      </c>
      <c r="G683" s="236" t="e">
        <f>HYPERLINK("\同业照片\"&amp;[1]!表1_66[[#This Row],[公司]]&amp;IF([1]!表1_66[[#This Row],[公司]]="","","，"&amp;[1]!表1_66[[#This Row],[姓名]]&amp;".jpg"),"照片")</f>
        <v>#REF!</v>
      </c>
      <c r="H683" s="232" t="s">
        <v>64</v>
      </c>
      <c r="I683" s="214" t="s">
        <v>36</v>
      </c>
      <c r="J683" s="214" t="s">
        <v>56</v>
      </c>
      <c r="K683" s="212">
        <v>1</v>
      </c>
      <c r="L683" s="212">
        <v>1</v>
      </c>
      <c r="M683" s="212">
        <v>1</v>
      </c>
      <c r="N683" s="213" t="s">
        <v>1234</v>
      </c>
      <c r="O683" s="214" t="s">
        <v>1274</v>
      </c>
      <c r="P683" s="213" t="s">
        <v>2254</v>
      </c>
      <c r="Q683" s="215"/>
      <c r="R683" s="215" t="s">
        <v>392</v>
      </c>
      <c r="S683"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683" s="220" t="s">
        <v>7941</v>
      </c>
      <c r="U683" s="215">
        <v>13910150577</v>
      </c>
      <c r="V683" s="213" t="s">
        <v>7942</v>
      </c>
      <c r="W683" s="225"/>
      <c r="X683" s="226"/>
      <c r="Y683" s="226"/>
      <c r="Z683" s="244"/>
      <c r="AA683" s="214"/>
      <c r="AB683" s="214"/>
      <c r="AC683" s="214"/>
      <c r="AD683" s="220"/>
      <c r="AE683" s="226"/>
      <c r="AF683" s="214"/>
      <c r="AG683" s="349">
        <v>1</v>
      </c>
    </row>
    <row r="684" spans="1:33" s="219" customFormat="1" x14ac:dyDescent="0.3">
      <c r="A684" s="212" t="s">
        <v>612</v>
      </c>
      <c r="B684" s="277">
        <v>41754</v>
      </c>
      <c r="C684" s="217" t="e">
        <f>[1]!表1_66[[#This Row],[公司]]&amp;[1]!表1_66[[#This Row],[姓名]]</f>
        <v>#REF!</v>
      </c>
      <c r="D684" s="220" t="s">
        <v>60</v>
      </c>
      <c r="E684" s="220" t="s">
        <v>801</v>
      </c>
      <c r="F684" s="214" t="s">
        <v>54</v>
      </c>
      <c r="G684" s="236" t="e">
        <f>HYPERLINK("\同业照片\"&amp;[1]!表1_66[[#This Row],[公司]]&amp;IF([1]!表1_66[[#This Row],[公司]]="","","，"&amp;[1]!表1_66[[#This Row],[姓名]]&amp;".jpg"),"照片")</f>
        <v>#REF!</v>
      </c>
      <c r="H684" s="232" t="s">
        <v>346</v>
      </c>
      <c r="I684" s="214" t="s">
        <v>711</v>
      </c>
      <c r="J684" s="214" t="s">
        <v>56</v>
      </c>
      <c r="K684" s="212">
        <v>1</v>
      </c>
      <c r="L684" s="212"/>
      <c r="M684" s="212">
        <v>1</v>
      </c>
      <c r="N684" s="213" t="s">
        <v>1427</v>
      </c>
      <c r="O684" s="214"/>
      <c r="P684" s="213" t="s">
        <v>2254</v>
      </c>
      <c r="Q684" s="215"/>
      <c r="R684" s="215" t="s">
        <v>392</v>
      </c>
      <c r="S68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684" s="220" t="s">
        <v>7943</v>
      </c>
      <c r="U684" s="215">
        <v>13466632045</v>
      </c>
      <c r="V684" s="213" t="s">
        <v>3644</v>
      </c>
      <c r="W684" s="225" t="s">
        <v>351</v>
      </c>
      <c r="X684" s="226"/>
      <c r="Y684" s="226"/>
      <c r="Z684" s="248" t="s">
        <v>392</v>
      </c>
      <c r="AA684" s="214"/>
      <c r="AB684" s="214"/>
      <c r="AC684" s="214"/>
      <c r="AD684" s="220" t="s">
        <v>5907</v>
      </c>
      <c r="AE684" s="226"/>
      <c r="AF684" s="214" t="s">
        <v>10028</v>
      </c>
      <c r="AG684" s="349">
        <v>1</v>
      </c>
    </row>
    <row r="685" spans="1:33" s="219" customFormat="1" x14ac:dyDescent="0.3">
      <c r="A685" s="212" t="s">
        <v>612</v>
      </c>
      <c r="B685" s="277">
        <v>41754</v>
      </c>
      <c r="C685" s="217" t="e">
        <f>[1]!表1_66[[#This Row],[公司]]&amp;[1]!表1_66[[#This Row],[姓名]]</f>
        <v>#REF!</v>
      </c>
      <c r="D685" s="220" t="s">
        <v>7944</v>
      </c>
      <c r="E685" s="220" t="s">
        <v>4102</v>
      </c>
      <c r="F685" s="214" t="s">
        <v>54</v>
      </c>
      <c r="G685" s="236" t="e">
        <f>HYPERLINK("\同业照片\"&amp;[1]!表1_66[[#This Row],[公司]]&amp;IF([1]!表1_66[[#This Row],[公司]]="","","，"&amp;[1]!表1_66[[#This Row],[姓名]]&amp;".jpg"),"照片")</f>
        <v>#REF!</v>
      </c>
      <c r="H685" s="232" t="s">
        <v>347</v>
      </c>
      <c r="I685" s="214" t="s">
        <v>339</v>
      </c>
      <c r="J685" s="214" t="s">
        <v>11</v>
      </c>
      <c r="K685" s="212">
        <v>1</v>
      </c>
      <c r="L685" s="212">
        <v>1</v>
      </c>
      <c r="M685" s="212">
        <v>1</v>
      </c>
      <c r="N685" s="213" t="s">
        <v>958</v>
      </c>
      <c r="O685" s="214"/>
      <c r="P685" s="213" t="s">
        <v>2537</v>
      </c>
      <c r="Q685" s="215"/>
      <c r="R685" s="215">
        <v>1.4755688071999999</v>
      </c>
      <c r="S685"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685" s="220" t="s">
        <v>7945</v>
      </c>
      <c r="U685" s="215">
        <v>13418666247</v>
      </c>
      <c r="V685" s="213" t="s">
        <v>10279</v>
      </c>
      <c r="W685" s="225" t="s">
        <v>351</v>
      </c>
      <c r="X685" s="226"/>
      <c r="Y685" s="226" t="s">
        <v>7946</v>
      </c>
      <c r="Z685" s="244" t="s">
        <v>3075</v>
      </c>
      <c r="AA685" s="214"/>
      <c r="AB685" s="214"/>
      <c r="AC685" s="214" t="s">
        <v>392</v>
      </c>
      <c r="AD685" s="220"/>
      <c r="AE685" s="226"/>
      <c r="AF685" s="214" t="s">
        <v>10028</v>
      </c>
      <c r="AG685" s="349">
        <v>1</v>
      </c>
    </row>
    <row r="686" spans="1:33" s="219" customFormat="1" x14ac:dyDescent="0.3">
      <c r="A686" s="212" t="s">
        <v>857</v>
      </c>
      <c r="B686" s="277">
        <v>41754</v>
      </c>
      <c r="C686" s="217" t="e">
        <f>[1]!表1_66[[#This Row],[公司]]&amp;[1]!表1_66[[#This Row],[姓名]]</f>
        <v>#REF!</v>
      </c>
      <c r="D686" s="220" t="s">
        <v>3603</v>
      </c>
      <c r="E686" s="220" t="s">
        <v>2325</v>
      </c>
      <c r="F686" s="214" t="s">
        <v>2249</v>
      </c>
      <c r="G686" s="236" t="e">
        <f>HYPERLINK("\同业照片\"&amp;[1]!表1_66[[#This Row],[公司]]&amp;IF([1]!表1_66[[#This Row],[公司]]="","","，"&amp;[1]!表1_66[[#This Row],[姓名]]&amp;".jpg"),"照片")</f>
        <v>#REF!</v>
      </c>
      <c r="H686" s="232"/>
      <c r="I686" s="214"/>
      <c r="J686" s="214" t="s">
        <v>56</v>
      </c>
      <c r="K686" s="212">
        <v>1</v>
      </c>
      <c r="L686" s="212">
        <v>1</v>
      </c>
      <c r="M686" s="212">
        <v>1</v>
      </c>
      <c r="N686" s="213"/>
      <c r="O686" s="214"/>
      <c r="P686" s="213"/>
      <c r="Q686" s="215"/>
      <c r="R686" s="215" t="s">
        <v>392</v>
      </c>
      <c r="S686"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686" s="220"/>
      <c r="U686" s="215">
        <v>15800890838</v>
      </c>
      <c r="V686" s="213"/>
      <c r="W686" s="225" t="s">
        <v>351</v>
      </c>
      <c r="X686" s="226" t="s">
        <v>7947</v>
      </c>
      <c r="Y686" s="226"/>
      <c r="Z686" s="248" t="s">
        <v>392</v>
      </c>
      <c r="AA686" s="214"/>
      <c r="AB686" s="214"/>
      <c r="AC686" s="214"/>
      <c r="AD686" s="220"/>
      <c r="AE686" s="226"/>
      <c r="AF686" s="214"/>
      <c r="AG686" s="349">
        <v>1</v>
      </c>
    </row>
    <row r="687" spans="1:33" s="219" customFormat="1" x14ac:dyDescent="0.3">
      <c r="A687" s="212" t="s">
        <v>612</v>
      </c>
      <c r="B687" s="277">
        <v>41754</v>
      </c>
      <c r="C687" s="217" t="e">
        <f>[1]!表1_66[[#This Row],[公司]]&amp;[1]!表1_66[[#This Row],[姓名]]</f>
        <v>#REF!</v>
      </c>
      <c r="D687" s="220" t="s">
        <v>7948</v>
      </c>
      <c r="E687" s="220" t="s">
        <v>7949</v>
      </c>
      <c r="F687" s="214" t="s">
        <v>2249</v>
      </c>
      <c r="G687" s="236" t="e">
        <f>HYPERLINK("\同业照片\"&amp;[1]!表1_66[[#This Row],[公司]]&amp;IF([1]!表1_66[[#This Row],[公司]]="","","，"&amp;[1]!表1_66[[#This Row],[姓名]]&amp;".jpg"),"照片")</f>
        <v>#REF!</v>
      </c>
      <c r="H687" s="232" t="s">
        <v>347</v>
      </c>
      <c r="I687" s="214" t="s">
        <v>339</v>
      </c>
      <c r="J687" s="214" t="s">
        <v>11</v>
      </c>
      <c r="K687" s="212">
        <v>1</v>
      </c>
      <c r="L687" s="212">
        <v>1</v>
      </c>
      <c r="M687" s="212">
        <v>1</v>
      </c>
      <c r="N687" s="213" t="s">
        <v>958</v>
      </c>
      <c r="O687" s="214"/>
      <c r="P687" s="213" t="s">
        <v>2525</v>
      </c>
      <c r="Q687" s="215"/>
      <c r="R687" s="215"/>
      <c r="S687"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687" s="220"/>
      <c r="U687" s="215">
        <v>13501191865</v>
      </c>
      <c r="V687" s="213" t="s">
        <v>10280</v>
      </c>
      <c r="W687" s="225"/>
      <c r="X687" s="226"/>
      <c r="Y687" s="226"/>
      <c r="Z687" s="244"/>
      <c r="AA687" s="214"/>
      <c r="AB687" s="214"/>
      <c r="AC687" s="214"/>
      <c r="AD687" s="220"/>
      <c r="AE687" s="226"/>
      <c r="AF687" s="214" t="s">
        <v>10028</v>
      </c>
      <c r="AG687" s="349">
        <v>1</v>
      </c>
    </row>
    <row r="688" spans="1:33" s="219" customFormat="1" x14ac:dyDescent="0.3">
      <c r="A688" s="212" t="s">
        <v>857</v>
      </c>
      <c r="B688" s="277">
        <v>41757</v>
      </c>
      <c r="C688" s="217" t="e">
        <f>[1]!表1_66[[#This Row],[公司]]&amp;[1]!表1_66[[#This Row],[姓名]]</f>
        <v>#REF!</v>
      </c>
      <c r="D688" s="220" t="s">
        <v>7950</v>
      </c>
      <c r="E688" s="220" t="s">
        <v>10281</v>
      </c>
      <c r="F688" s="214" t="s">
        <v>2249</v>
      </c>
      <c r="G688" s="236" t="e">
        <f>HYPERLINK("\同业照片\"&amp;[1]!表1_66[[#This Row],[公司]]&amp;IF([1]!表1_66[[#This Row],[公司]]="","","，"&amp;[1]!表1_66[[#This Row],[姓名]]&amp;".jpg"),"照片")</f>
        <v>#REF!</v>
      </c>
      <c r="H688" s="232" t="s">
        <v>7290</v>
      </c>
      <c r="I688" s="214" t="s">
        <v>339</v>
      </c>
      <c r="J688" s="214" t="s">
        <v>11</v>
      </c>
      <c r="K688" s="212">
        <v>1</v>
      </c>
      <c r="L688" s="212"/>
      <c r="M688" s="212">
        <v>1</v>
      </c>
      <c r="N688" s="213" t="s">
        <v>2479</v>
      </c>
      <c r="O688" s="214"/>
      <c r="P688" s="213" t="s">
        <v>3163</v>
      </c>
      <c r="Q688" s="215"/>
      <c r="R688" s="215"/>
      <c r="S68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688" s="220"/>
      <c r="U688" s="215"/>
      <c r="V688" s="213" t="s">
        <v>7045</v>
      </c>
      <c r="W688" s="225"/>
      <c r="X688" s="226"/>
      <c r="Y688" s="226"/>
      <c r="Z688" s="248"/>
      <c r="AA688" s="214"/>
      <c r="AB688" s="214"/>
      <c r="AC688" s="214"/>
      <c r="AD688" s="220"/>
      <c r="AE688" s="226"/>
      <c r="AF688" s="214" t="s">
        <v>6956</v>
      </c>
      <c r="AG688" s="349">
        <v>1</v>
      </c>
    </row>
    <row r="689" spans="1:33" s="219" customFormat="1" x14ac:dyDescent="0.3">
      <c r="A689" s="212" t="s">
        <v>857</v>
      </c>
      <c r="B689" s="277">
        <v>41757</v>
      </c>
      <c r="C689" s="217" t="e">
        <f>[1]!表1_66[[#This Row],[公司]]&amp;[1]!表1_66[[#This Row],[姓名]]</f>
        <v>#REF!</v>
      </c>
      <c r="D689" s="220" t="s">
        <v>7951</v>
      </c>
      <c r="E689" s="220" t="s">
        <v>9618</v>
      </c>
      <c r="F689" s="214" t="s">
        <v>2249</v>
      </c>
      <c r="G689" s="236" t="e">
        <f>HYPERLINK("\同业照片\"&amp;[1]!表1_66[[#This Row],[公司]]&amp;IF([1]!表1_66[[#This Row],[公司]]="","","，"&amp;[1]!表1_66[[#This Row],[姓名]]&amp;".jpg"),"照片")</f>
        <v>#REF!</v>
      </c>
      <c r="H689" s="232" t="s">
        <v>10282</v>
      </c>
      <c r="I689" s="214" t="s">
        <v>10283</v>
      </c>
      <c r="J689" s="214" t="s">
        <v>3667</v>
      </c>
      <c r="K689" s="212">
        <v>1</v>
      </c>
      <c r="L689" s="212">
        <v>1</v>
      </c>
      <c r="M689" s="212">
        <v>1</v>
      </c>
      <c r="N689" s="213"/>
      <c r="O689" s="214"/>
      <c r="P689" s="213"/>
      <c r="Q689" s="215"/>
      <c r="R689" s="215"/>
      <c r="S68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689" s="220"/>
      <c r="U689" s="215"/>
      <c r="V689" s="213" t="s">
        <v>7952</v>
      </c>
      <c r="W689" s="225"/>
      <c r="X689" s="226"/>
      <c r="Y689" s="226"/>
      <c r="Z689" s="244"/>
      <c r="AA689" s="214"/>
      <c r="AB689" s="214"/>
      <c r="AC689" s="214"/>
      <c r="AD689" s="220"/>
      <c r="AE689" s="226"/>
      <c r="AF689" s="214"/>
      <c r="AG689" s="349">
        <v>1</v>
      </c>
    </row>
    <row r="690" spans="1:33" s="219" customFormat="1" x14ac:dyDescent="0.3">
      <c r="A690" s="212" t="s">
        <v>612</v>
      </c>
      <c r="B690" s="277">
        <v>41758</v>
      </c>
      <c r="C690" s="217" t="e">
        <f>[1]!表1_66[[#This Row],[公司]]&amp;[1]!表1_66[[#This Row],[姓名]]</f>
        <v>#REF!</v>
      </c>
      <c r="D690" s="220" t="s">
        <v>1552</v>
      </c>
      <c r="E690" s="220" t="s">
        <v>7953</v>
      </c>
      <c r="F690" s="214" t="s">
        <v>2249</v>
      </c>
      <c r="G690" s="236" t="e">
        <f>HYPERLINK("\同业照片\"&amp;[1]!表1_66[[#This Row],[公司]]&amp;IF([1]!表1_66[[#This Row],[公司]]="","","，"&amp;[1]!表1_66[[#This Row],[姓名]]&amp;".jpg"),"照片")</f>
        <v>#REF!</v>
      </c>
      <c r="H690" s="232" t="s">
        <v>70</v>
      </c>
      <c r="I690" s="214" t="s">
        <v>36</v>
      </c>
      <c r="J690" s="214" t="s">
        <v>56</v>
      </c>
      <c r="K690" s="212">
        <v>1</v>
      </c>
      <c r="L690" s="212"/>
      <c r="M690" s="212">
        <v>1</v>
      </c>
      <c r="N690" s="213" t="s">
        <v>1354</v>
      </c>
      <c r="O690" s="214"/>
      <c r="P690" s="213" t="s">
        <v>1361</v>
      </c>
      <c r="Q690" s="215"/>
      <c r="R690" s="215">
        <v>46.116474456400006</v>
      </c>
      <c r="S69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690" s="220" t="s">
        <v>1553</v>
      </c>
      <c r="U690" s="215">
        <v>18611175156</v>
      </c>
      <c r="V690" s="213" t="s">
        <v>1554</v>
      </c>
      <c r="W690" s="225" t="s">
        <v>351</v>
      </c>
      <c r="X690" s="226"/>
      <c r="Y690" s="226"/>
      <c r="Z690" s="248" t="s">
        <v>3041</v>
      </c>
      <c r="AA690" s="214"/>
      <c r="AB690" s="214"/>
      <c r="AC690" s="214" t="s">
        <v>392</v>
      </c>
      <c r="AD690" s="220" t="s">
        <v>392</v>
      </c>
      <c r="AE690" s="226"/>
      <c r="AF690" s="214" t="s">
        <v>2214</v>
      </c>
      <c r="AG690" s="349">
        <v>1</v>
      </c>
    </row>
    <row r="691" spans="1:33" s="219" customFormat="1" x14ac:dyDescent="0.3">
      <c r="A691" s="212" t="s">
        <v>857</v>
      </c>
      <c r="B691" s="277">
        <v>41758</v>
      </c>
      <c r="C691" s="217" t="e">
        <f>[1]!表1_66[[#This Row],[公司]]&amp;[1]!表1_66[[#This Row],[姓名]]</f>
        <v>#REF!</v>
      </c>
      <c r="D691" s="220" t="s">
        <v>3233</v>
      </c>
      <c r="E691" s="220" t="s">
        <v>10284</v>
      </c>
      <c r="F691" s="214" t="s">
        <v>2249</v>
      </c>
      <c r="G691" s="236" t="e">
        <f>HYPERLINK("\同业照片\"&amp;[1]!表1_66[[#This Row],[公司]]&amp;IF([1]!表1_66[[#This Row],[公司]]="","","，"&amp;[1]!表1_66[[#This Row],[姓名]]&amp;".jpg"),"照片")</f>
        <v>#REF!</v>
      </c>
      <c r="H691" s="232" t="s">
        <v>911</v>
      </c>
      <c r="I691" s="214" t="s">
        <v>2</v>
      </c>
      <c r="J691" s="214" t="s">
        <v>56</v>
      </c>
      <c r="K691" s="212">
        <v>1</v>
      </c>
      <c r="L691" s="212"/>
      <c r="M691" s="212">
        <v>1</v>
      </c>
      <c r="N691" s="213" t="s">
        <v>3911</v>
      </c>
      <c r="O691" s="214" t="s">
        <v>3246</v>
      </c>
      <c r="P691" s="213" t="s">
        <v>3249</v>
      </c>
      <c r="Q691" s="215"/>
      <c r="R691" s="215"/>
      <c r="S69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691" s="220" t="s">
        <v>3261</v>
      </c>
      <c r="U691" s="215">
        <v>13426276491</v>
      </c>
      <c r="V691" s="213"/>
      <c r="W691" s="225"/>
      <c r="X691" s="226"/>
      <c r="Y691" s="226"/>
      <c r="Z691" s="244"/>
      <c r="AA691" s="214"/>
      <c r="AB691" s="214"/>
      <c r="AC691" s="214"/>
      <c r="AD691" s="220"/>
      <c r="AE691" s="226"/>
      <c r="AF691" s="214" t="s">
        <v>3468</v>
      </c>
      <c r="AG691" s="349">
        <v>1</v>
      </c>
    </row>
    <row r="692" spans="1:33" s="219" customFormat="1" x14ac:dyDescent="0.3">
      <c r="A692" s="212" t="s">
        <v>612</v>
      </c>
      <c r="B692" s="277">
        <v>41758</v>
      </c>
      <c r="C692" s="217" t="e">
        <f>[1]!表1_66[[#This Row],[公司]]&amp;[1]!表1_66[[#This Row],[姓名]]</f>
        <v>#REF!</v>
      </c>
      <c r="D692" s="220" t="s">
        <v>1555</v>
      </c>
      <c r="E692" s="220" t="s">
        <v>2245</v>
      </c>
      <c r="F692" s="214" t="s">
        <v>2276</v>
      </c>
      <c r="G692" s="236" t="e">
        <f>HYPERLINK("\同业照片\"&amp;[1]!表1_66[[#This Row],[公司]]&amp;IF([1]!表1_66[[#This Row],[公司]]="","","，"&amp;[1]!表1_66[[#This Row],[姓名]]&amp;".jpg"),"照片")</f>
        <v>#REF!</v>
      </c>
      <c r="H692" s="232" t="s">
        <v>906</v>
      </c>
      <c r="I692" s="214" t="s">
        <v>711</v>
      </c>
      <c r="J692" s="214" t="s">
        <v>56</v>
      </c>
      <c r="K692" s="212">
        <v>1</v>
      </c>
      <c r="L692" s="212"/>
      <c r="M692" s="212">
        <v>1</v>
      </c>
      <c r="N692" s="213" t="s">
        <v>622</v>
      </c>
      <c r="O692" s="214"/>
      <c r="P692" s="213"/>
      <c r="Q692" s="215" t="s">
        <v>1556</v>
      </c>
      <c r="R692" s="215" t="s">
        <v>392</v>
      </c>
      <c r="S69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692" s="220" t="s">
        <v>1557</v>
      </c>
      <c r="U692" s="215">
        <v>13260336930</v>
      </c>
      <c r="V692" s="213" t="s">
        <v>1558</v>
      </c>
      <c r="W692" s="225" t="s">
        <v>351</v>
      </c>
      <c r="X692" s="226"/>
      <c r="Y692" s="226"/>
      <c r="Z692" s="248" t="s">
        <v>392</v>
      </c>
      <c r="AA692" s="214"/>
      <c r="AB692" s="214"/>
      <c r="AC692" s="214" t="s">
        <v>392</v>
      </c>
      <c r="AD692" s="220"/>
      <c r="AE692" s="226"/>
      <c r="AF692" s="214" t="s">
        <v>663</v>
      </c>
      <c r="AG692" s="349">
        <v>1</v>
      </c>
    </row>
    <row r="693" spans="1:33" s="219" customFormat="1" x14ac:dyDescent="0.3">
      <c r="A693" s="212" t="s">
        <v>612</v>
      </c>
      <c r="B693" s="277">
        <v>41758</v>
      </c>
      <c r="C693" s="217" t="e">
        <f>[1]!表1_66[[#This Row],[公司]]&amp;[1]!表1_66[[#This Row],[姓名]]</f>
        <v>#REF!</v>
      </c>
      <c r="D693" s="220" t="s">
        <v>1564</v>
      </c>
      <c r="E693" s="220" t="s">
        <v>3463</v>
      </c>
      <c r="F693" s="214" t="s">
        <v>2249</v>
      </c>
      <c r="G693" s="236" t="e">
        <f>HYPERLINK("\同业照片\"&amp;[1]!表1_66[[#This Row],[公司]]&amp;IF([1]!表1_66[[#This Row],[公司]]="","","，"&amp;[1]!表1_66[[#This Row],[姓名]]&amp;".jpg"),"照片")</f>
        <v>#REF!</v>
      </c>
      <c r="H693" s="232" t="s">
        <v>906</v>
      </c>
      <c r="I693" s="214" t="s">
        <v>711</v>
      </c>
      <c r="J693" s="214" t="s">
        <v>56</v>
      </c>
      <c r="K693" s="212">
        <v>1</v>
      </c>
      <c r="L693" s="212"/>
      <c r="M693" s="212">
        <v>1</v>
      </c>
      <c r="N693" s="213" t="s">
        <v>1436</v>
      </c>
      <c r="O693" s="214"/>
      <c r="P693" s="213" t="s">
        <v>2902</v>
      </c>
      <c r="Q693" s="215" t="s">
        <v>7954</v>
      </c>
      <c r="R693" s="215" t="s">
        <v>392</v>
      </c>
      <c r="S693"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693" s="220" t="s">
        <v>1565</v>
      </c>
      <c r="U693" s="215">
        <v>13910920878</v>
      </c>
      <c r="V693" s="213" t="s">
        <v>1566</v>
      </c>
      <c r="W693" s="225" t="s">
        <v>351</v>
      </c>
      <c r="X693" s="226"/>
      <c r="Y693" s="226"/>
      <c r="Z693" s="244" t="s">
        <v>392</v>
      </c>
      <c r="AA693" s="214"/>
      <c r="AB693" s="214"/>
      <c r="AC693" s="214" t="s">
        <v>392</v>
      </c>
      <c r="AD693" s="220"/>
      <c r="AE693" s="226"/>
      <c r="AF693" s="214" t="s">
        <v>663</v>
      </c>
      <c r="AG693" s="349">
        <v>1</v>
      </c>
    </row>
    <row r="694" spans="1:33" s="219" customFormat="1" x14ac:dyDescent="0.3">
      <c r="A694" s="212" t="s">
        <v>857</v>
      </c>
      <c r="B694" s="277">
        <v>41758</v>
      </c>
      <c r="C694" s="217" t="e">
        <f>[1]!表1_66[[#This Row],[公司]]&amp;[1]!表1_66[[#This Row],[姓名]]</f>
        <v>#REF!</v>
      </c>
      <c r="D694" s="220" t="s">
        <v>366</v>
      </c>
      <c r="E694" s="220" t="s">
        <v>3463</v>
      </c>
      <c r="F694" s="214" t="s">
        <v>2249</v>
      </c>
      <c r="G694" s="236" t="e">
        <f>HYPERLINK("\同业照片\"&amp;[1]!表1_66[[#This Row],[公司]]&amp;IF([1]!表1_66[[#This Row],[公司]]="","","，"&amp;[1]!表1_66[[#This Row],[姓名]]&amp;".jpg"),"照片")</f>
        <v>#REF!</v>
      </c>
      <c r="H694" s="232" t="s">
        <v>911</v>
      </c>
      <c r="I694" s="214" t="s">
        <v>2</v>
      </c>
      <c r="J694" s="214" t="s">
        <v>56</v>
      </c>
      <c r="K694" s="212">
        <v>1</v>
      </c>
      <c r="L694" s="212"/>
      <c r="M694" s="212">
        <v>1</v>
      </c>
      <c r="N694" s="213" t="s">
        <v>3911</v>
      </c>
      <c r="O694" s="214" t="s">
        <v>3281</v>
      </c>
      <c r="P694" s="213"/>
      <c r="Q694" s="215" t="s">
        <v>1559</v>
      </c>
      <c r="R694" s="215"/>
      <c r="S69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694" s="220" t="s">
        <v>3320</v>
      </c>
      <c r="U694" s="215">
        <v>18811049756</v>
      </c>
      <c r="V694" s="213" t="s">
        <v>3337</v>
      </c>
      <c r="W694" s="225" t="s">
        <v>9396</v>
      </c>
      <c r="X694" s="226"/>
      <c r="Y694" s="226"/>
      <c r="Z694" s="248"/>
      <c r="AA694" s="214"/>
      <c r="AB694" s="214"/>
      <c r="AC694" s="214"/>
      <c r="AD694" s="220"/>
      <c r="AE694" s="226"/>
      <c r="AF694" s="214" t="s">
        <v>3468</v>
      </c>
      <c r="AG694" s="349">
        <v>1</v>
      </c>
    </row>
    <row r="695" spans="1:33" s="219" customFormat="1" x14ac:dyDescent="0.3">
      <c r="A695" s="212" t="s">
        <v>612</v>
      </c>
      <c r="B695" s="277">
        <v>41758</v>
      </c>
      <c r="C695" s="217" t="e">
        <f>[1]!表1_66[[#This Row],[公司]]&amp;[1]!表1_66[[#This Row],[姓名]]</f>
        <v>#REF!</v>
      </c>
      <c r="D695" s="220" t="s">
        <v>1560</v>
      </c>
      <c r="E695" s="220" t="s">
        <v>2545</v>
      </c>
      <c r="F695" s="214" t="s">
        <v>2249</v>
      </c>
      <c r="G695" s="236" t="e">
        <f>HYPERLINK("\同业照片\"&amp;[1]!表1_66[[#This Row],[公司]]&amp;IF([1]!表1_66[[#This Row],[公司]]="","","，"&amp;[1]!表1_66[[#This Row],[姓名]]&amp;".jpg"),"照片")</f>
        <v>#REF!</v>
      </c>
      <c r="H695" s="232" t="s">
        <v>906</v>
      </c>
      <c r="I695" s="214" t="s">
        <v>711</v>
      </c>
      <c r="J695" s="214" t="s">
        <v>56</v>
      </c>
      <c r="K695" s="212">
        <v>1</v>
      </c>
      <c r="L695" s="212"/>
      <c r="M695" s="212">
        <v>1</v>
      </c>
      <c r="N695" s="213" t="s">
        <v>1436</v>
      </c>
      <c r="O695" s="214"/>
      <c r="P695" s="213" t="s">
        <v>2537</v>
      </c>
      <c r="Q695" s="215" t="s">
        <v>1561</v>
      </c>
      <c r="R695" s="215" t="s">
        <v>392</v>
      </c>
      <c r="S695"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695" s="220" t="s">
        <v>1562</v>
      </c>
      <c r="U695" s="215">
        <v>13801360297</v>
      </c>
      <c r="V695" s="213" t="s">
        <v>7955</v>
      </c>
      <c r="W695" s="225" t="s">
        <v>351</v>
      </c>
      <c r="X695" s="226"/>
      <c r="Y695" s="226"/>
      <c r="Z695" s="244" t="s">
        <v>392</v>
      </c>
      <c r="AA695" s="214"/>
      <c r="AB695" s="214" t="s">
        <v>1563</v>
      </c>
      <c r="AC695" s="214" t="s">
        <v>392</v>
      </c>
      <c r="AD695" s="220"/>
      <c r="AE695" s="226"/>
      <c r="AF695" s="214" t="s">
        <v>663</v>
      </c>
      <c r="AG695" s="349">
        <v>1</v>
      </c>
    </row>
    <row r="696" spans="1:33" s="219" customFormat="1" x14ac:dyDescent="0.3">
      <c r="A696" s="212" t="s">
        <v>612</v>
      </c>
      <c r="B696" s="277">
        <v>41764</v>
      </c>
      <c r="C696" s="217" t="e">
        <f>[1]!表1_66[[#This Row],[公司]]&amp;[1]!表1_66[[#This Row],[姓名]]</f>
        <v>#REF!</v>
      </c>
      <c r="D696" s="220" t="s">
        <v>2099</v>
      </c>
      <c r="E696" s="220" t="s">
        <v>2324</v>
      </c>
      <c r="F696" s="214" t="s">
        <v>54</v>
      </c>
      <c r="G696" s="236" t="e">
        <f>HYPERLINK("\同业照片\"&amp;[1]!表1_66[[#This Row],[公司]]&amp;IF([1]!表1_66[[#This Row],[公司]]="","","，"&amp;[1]!表1_66[[#This Row],[姓名]]&amp;".jpg"),"照片")</f>
        <v>#REF!</v>
      </c>
      <c r="H696" s="232" t="s">
        <v>692</v>
      </c>
      <c r="I696" s="214" t="s">
        <v>887</v>
      </c>
      <c r="J696" s="214" t="s">
        <v>3004</v>
      </c>
      <c r="K696" s="212">
        <v>1</v>
      </c>
      <c r="L696" s="212">
        <v>1</v>
      </c>
      <c r="M696" s="212">
        <v>1</v>
      </c>
      <c r="N696" s="213" t="s">
        <v>1443</v>
      </c>
      <c r="O696" s="214"/>
      <c r="P696" s="213" t="s">
        <v>2537</v>
      </c>
      <c r="Q696" s="215"/>
      <c r="R696" s="215" t="s">
        <v>392</v>
      </c>
      <c r="S696"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696" s="220" t="s">
        <v>715</v>
      </c>
      <c r="U696" s="215">
        <v>13923776022</v>
      </c>
      <c r="V696" s="213" t="s">
        <v>716</v>
      </c>
      <c r="W696" s="225" t="s">
        <v>351</v>
      </c>
      <c r="X696" s="226"/>
      <c r="Y696" s="226"/>
      <c r="Z696" s="248" t="s">
        <v>392</v>
      </c>
      <c r="AA696" s="214"/>
      <c r="AB696" s="214"/>
      <c r="AC696" s="214"/>
      <c r="AD696" s="220"/>
      <c r="AE696" s="226"/>
      <c r="AF696" s="214" t="s">
        <v>3179</v>
      </c>
      <c r="AG696" s="349">
        <v>1</v>
      </c>
    </row>
    <row r="697" spans="1:33" s="219" customFormat="1" x14ac:dyDescent="0.3">
      <c r="A697" s="212" t="s">
        <v>612</v>
      </c>
      <c r="B697" s="277">
        <v>41764</v>
      </c>
      <c r="C697" s="217" t="e">
        <f>[1]!表1_66[[#This Row],[公司]]&amp;[1]!表1_66[[#This Row],[姓名]]</f>
        <v>#REF!</v>
      </c>
      <c r="D697" s="220" t="s">
        <v>618</v>
      </c>
      <c r="E697" s="220" t="s">
        <v>699</v>
      </c>
      <c r="F697" s="214" t="s">
        <v>54</v>
      </c>
      <c r="G697" s="236" t="e">
        <f>HYPERLINK("\同业照片\"&amp;[1]!表1_66[[#This Row],[公司]]&amp;IF([1]!表1_66[[#This Row],[公司]]="","","，"&amp;[1]!表1_66[[#This Row],[姓名]]&amp;".jpg"),"照片")</f>
        <v>#REF!</v>
      </c>
      <c r="H697" s="232"/>
      <c r="I697" s="214" t="s">
        <v>9</v>
      </c>
      <c r="J697" s="214" t="s">
        <v>45</v>
      </c>
      <c r="K697" s="212">
        <v>1</v>
      </c>
      <c r="L697" s="212">
        <v>1</v>
      </c>
      <c r="M697" s="212">
        <v>1</v>
      </c>
      <c r="N697" s="213"/>
      <c r="O697" s="214"/>
      <c r="P697" s="213"/>
      <c r="Q697" s="215"/>
      <c r="R697" s="215" t="s">
        <v>392</v>
      </c>
      <c r="S697"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697" s="220"/>
      <c r="U697" s="215">
        <v>18616398983</v>
      </c>
      <c r="V697" s="213" t="s">
        <v>7956</v>
      </c>
      <c r="W697" s="225" t="s">
        <v>351</v>
      </c>
      <c r="X697" s="226"/>
      <c r="Y697" s="226" t="s">
        <v>1504</v>
      </c>
      <c r="Z697" s="244" t="s">
        <v>392</v>
      </c>
      <c r="AA697" s="214"/>
      <c r="AB697" s="214"/>
      <c r="AC697" s="214"/>
      <c r="AD697" s="220"/>
      <c r="AE697" s="226"/>
      <c r="AF697" s="214"/>
      <c r="AG697" s="349">
        <v>1</v>
      </c>
    </row>
    <row r="698" spans="1:33" s="219" customFormat="1" x14ac:dyDescent="0.3">
      <c r="A698" s="212" t="s">
        <v>612</v>
      </c>
      <c r="B698" s="277">
        <v>41764</v>
      </c>
      <c r="C698" s="217" t="e">
        <f>[1]!表1_66[[#This Row],[公司]]&amp;[1]!表1_66[[#This Row],[姓名]]</f>
        <v>#REF!</v>
      </c>
      <c r="D698" s="220" t="s">
        <v>2140</v>
      </c>
      <c r="E698" s="220" t="s">
        <v>3502</v>
      </c>
      <c r="F698" s="214"/>
      <c r="G698" s="236" t="e">
        <f>HYPERLINK("\同业照片\"&amp;[1]!表1_66[[#This Row],[公司]]&amp;IF([1]!表1_66[[#This Row],[公司]]="","","，"&amp;[1]!表1_66[[#This Row],[姓名]]&amp;".jpg"),"照片")</f>
        <v>#REF!</v>
      </c>
      <c r="H698" s="232" t="s">
        <v>75</v>
      </c>
      <c r="I698" s="214" t="s">
        <v>36</v>
      </c>
      <c r="J698" s="214" t="s">
        <v>3004</v>
      </c>
      <c r="K698" s="212">
        <v>1</v>
      </c>
      <c r="L698" s="212"/>
      <c r="M698" s="212">
        <v>1</v>
      </c>
      <c r="N698" s="213" t="s">
        <v>384</v>
      </c>
      <c r="O698" s="214" t="s">
        <v>1248</v>
      </c>
      <c r="P698" s="213" t="s">
        <v>297</v>
      </c>
      <c r="Q698" s="215"/>
      <c r="R698" s="215">
        <v>96.29558048940001</v>
      </c>
      <c r="S69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698" s="220" t="s">
        <v>2141</v>
      </c>
      <c r="U698" s="215">
        <v>13602679320</v>
      </c>
      <c r="V698" s="213" t="s">
        <v>2142</v>
      </c>
      <c r="W698" s="225" t="s">
        <v>351</v>
      </c>
      <c r="X698" s="226"/>
      <c r="Y698" s="226"/>
      <c r="Z698" s="248" t="s">
        <v>3070</v>
      </c>
      <c r="AA698" s="214"/>
      <c r="AB698" s="214"/>
      <c r="AC698" s="214" t="s">
        <v>392</v>
      </c>
      <c r="AD698" s="220" t="s">
        <v>392</v>
      </c>
      <c r="AE698" s="226"/>
      <c r="AF698" s="214" t="s">
        <v>2221</v>
      </c>
      <c r="AG698" s="349">
        <v>1</v>
      </c>
    </row>
    <row r="699" spans="1:33" s="219" customFormat="1" x14ac:dyDescent="0.3">
      <c r="A699" s="212" t="s">
        <v>857</v>
      </c>
      <c r="B699" s="277">
        <v>41764</v>
      </c>
      <c r="C699" s="217" t="e">
        <f>[1]!表1_66[[#This Row],[公司]]&amp;[1]!表1_66[[#This Row],[姓名]]</f>
        <v>#REF!</v>
      </c>
      <c r="D699" s="220" t="s">
        <v>10285</v>
      </c>
      <c r="E699" s="220" t="s">
        <v>2767</v>
      </c>
      <c r="F699" s="214" t="s">
        <v>54</v>
      </c>
      <c r="G699" s="236" t="e">
        <f>HYPERLINK("\同业照片\"&amp;[1]!表1_66[[#This Row],[公司]]&amp;IF([1]!表1_66[[#This Row],[公司]]="","","，"&amp;[1]!表1_66[[#This Row],[姓名]]&amp;".jpg"),"照片")</f>
        <v>#REF!</v>
      </c>
      <c r="H699" s="232" t="s">
        <v>1203</v>
      </c>
      <c r="I699" s="214" t="s">
        <v>887</v>
      </c>
      <c r="J699" s="214" t="s">
        <v>3004</v>
      </c>
      <c r="K699" s="212">
        <v>1</v>
      </c>
      <c r="L699" s="212">
        <v>1</v>
      </c>
      <c r="M699" s="212">
        <v>1</v>
      </c>
      <c r="N699" s="213" t="s">
        <v>1443</v>
      </c>
      <c r="O699" s="214"/>
      <c r="P699" s="213" t="s">
        <v>2537</v>
      </c>
      <c r="Q699" s="215"/>
      <c r="R699" s="215"/>
      <c r="S69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699" s="220" t="s">
        <v>7957</v>
      </c>
      <c r="U699" s="215">
        <v>18926085867</v>
      </c>
      <c r="V699" s="213" t="s">
        <v>7958</v>
      </c>
      <c r="W699" s="225"/>
      <c r="X699" s="226"/>
      <c r="Y699" s="226"/>
      <c r="Z699" s="244"/>
      <c r="AA699" s="214"/>
      <c r="AB699" s="214"/>
      <c r="AC699" s="214"/>
      <c r="AD699" s="220"/>
      <c r="AE699" s="226"/>
      <c r="AF699" s="214" t="s">
        <v>10158</v>
      </c>
      <c r="AG699" s="349">
        <v>1</v>
      </c>
    </row>
    <row r="700" spans="1:33" s="219" customFormat="1" x14ac:dyDescent="0.3">
      <c r="A700" s="212" t="s">
        <v>612</v>
      </c>
      <c r="B700" s="277">
        <v>41764</v>
      </c>
      <c r="C700" s="217" t="e">
        <f>[1]!表1_66[[#This Row],[公司]]&amp;[1]!表1_66[[#This Row],[姓名]]</f>
        <v>#REF!</v>
      </c>
      <c r="D700" s="220" t="s">
        <v>2120</v>
      </c>
      <c r="E700" s="220" t="s">
        <v>2767</v>
      </c>
      <c r="F700" s="214" t="s">
        <v>2249</v>
      </c>
      <c r="G700" s="236" t="e">
        <f>HYPERLINK("\同业照片\"&amp;[1]!表1_66[[#This Row],[公司]]&amp;IF([1]!表1_66[[#This Row],[公司]]="","","，"&amp;[1]!表1_66[[#This Row],[姓名]]&amp;".jpg"),"照片")</f>
        <v>#REF!</v>
      </c>
      <c r="H700" s="232" t="s">
        <v>77</v>
      </c>
      <c r="I700" s="214" t="s">
        <v>36</v>
      </c>
      <c r="J700" s="214" t="s">
        <v>3004</v>
      </c>
      <c r="K700" s="212">
        <v>1</v>
      </c>
      <c r="L700" s="212">
        <v>1</v>
      </c>
      <c r="M700" s="212">
        <v>1</v>
      </c>
      <c r="N700" s="213" t="s">
        <v>1186</v>
      </c>
      <c r="O700" s="214"/>
      <c r="P700" s="213" t="s">
        <v>2537</v>
      </c>
      <c r="Q700" s="215"/>
      <c r="R700" s="215" t="s">
        <v>392</v>
      </c>
      <c r="S70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700" s="220" t="s">
        <v>2121</v>
      </c>
      <c r="U700" s="215">
        <v>18688830507</v>
      </c>
      <c r="V700" s="213" t="s">
        <v>2122</v>
      </c>
      <c r="W700" s="225" t="s">
        <v>351</v>
      </c>
      <c r="X700" s="226"/>
      <c r="Y700" s="226"/>
      <c r="Z700" s="248" t="s">
        <v>392</v>
      </c>
      <c r="AA700" s="214"/>
      <c r="AB700" s="214"/>
      <c r="AC700" s="214" t="s">
        <v>392</v>
      </c>
      <c r="AD700" s="220" t="s">
        <v>392</v>
      </c>
      <c r="AE700" s="226"/>
      <c r="AF700" s="214" t="s">
        <v>2218</v>
      </c>
      <c r="AG700" s="349">
        <v>1</v>
      </c>
    </row>
    <row r="701" spans="1:33" s="219" customFormat="1" x14ac:dyDescent="0.3">
      <c r="A701" s="212" t="s">
        <v>857</v>
      </c>
      <c r="B701" s="277">
        <v>41764</v>
      </c>
      <c r="C701" s="217" t="e">
        <f>[1]!表1_66[[#This Row],[公司]]&amp;[1]!表1_66[[#This Row],[姓名]]</f>
        <v>#REF!</v>
      </c>
      <c r="D701" s="220" t="s">
        <v>3819</v>
      </c>
      <c r="E701" s="220" t="s">
        <v>5927</v>
      </c>
      <c r="F701" s="214" t="s">
        <v>2276</v>
      </c>
      <c r="G701" s="236" t="e">
        <f>HYPERLINK("\同业照片\"&amp;[1]!表1_66[[#This Row],[公司]]&amp;IF([1]!表1_66[[#This Row],[公司]]="","","，"&amp;[1]!表1_66[[#This Row],[姓名]]&amp;".jpg"),"照片")</f>
        <v>#REF!</v>
      </c>
      <c r="H701" s="232" t="s">
        <v>390</v>
      </c>
      <c r="I701" s="214" t="s">
        <v>36</v>
      </c>
      <c r="J701" s="214" t="s">
        <v>3004</v>
      </c>
      <c r="K701" s="212">
        <v>1</v>
      </c>
      <c r="L701" s="212">
        <v>1</v>
      </c>
      <c r="M701" s="212">
        <v>1</v>
      </c>
      <c r="N701" s="213" t="s">
        <v>958</v>
      </c>
      <c r="O701" s="214"/>
      <c r="P701" s="213" t="s">
        <v>7959</v>
      </c>
      <c r="Q701" s="215"/>
      <c r="R701" s="215"/>
      <c r="S70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701" s="220" t="s">
        <v>5928</v>
      </c>
      <c r="U701" s="215">
        <v>15013151509</v>
      </c>
      <c r="V701" s="213" t="s">
        <v>7295</v>
      </c>
      <c r="W701" s="225"/>
      <c r="X701" s="226"/>
      <c r="Y701" s="226"/>
      <c r="Z701" s="244"/>
      <c r="AA701" s="214"/>
      <c r="AB701" s="214"/>
      <c r="AC701" s="214"/>
      <c r="AD701" s="220"/>
      <c r="AE701" s="226"/>
      <c r="AF701" s="214" t="s">
        <v>3672</v>
      </c>
      <c r="AG701" s="349">
        <v>1</v>
      </c>
    </row>
    <row r="702" spans="1:33" s="219" customFormat="1" x14ac:dyDescent="0.3">
      <c r="A702" s="212" t="s">
        <v>857</v>
      </c>
      <c r="B702" s="277">
        <v>41764</v>
      </c>
      <c r="C702" s="217" t="e">
        <f>[1]!表1_66[[#This Row],[公司]]&amp;[1]!表1_66[[#This Row],[姓名]]</f>
        <v>#REF!</v>
      </c>
      <c r="D702" s="220" t="s">
        <v>7960</v>
      </c>
      <c r="E702" s="220" t="s">
        <v>1776</v>
      </c>
      <c r="F702" s="214" t="s">
        <v>54</v>
      </c>
      <c r="G702" s="236" t="e">
        <f>HYPERLINK("\同业照片\"&amp;[1]!表1_66[[#This Row],[公司]]&amp;IF([1]!表1_66[[#This Row],[公司]]="","","，"&amp;[1]!表1_66[[#This Row],[姓名]]&amp;".jpg"),"照片")</f>
        <v>#REF!</v>
      </c>
      <c r="H702" s="232" t="s">
        <v>1203</v>
      </c>
      <c r="I702" s="214" t="s">
        <v>887</v>
      </c>
      <c r="J702" s="214" t="s">
        <v>3004</v>
      </c>
      <c r="K702" s="212">
        <v>1</v>
      </c>
      <c r="L702" s="212">
        <v>1</v>
      </c>
      <c r="M702" s="212">
        <v>1</v>
      </c>
      <c r="N702" s="213" t="s">
        <v>1443</v>
      </c>
      <c r="O702" s="214"/>
      <c r="P702" s="213" t="s">
        <v>1432</v>
      </c>
      <c r="Q702" s="215"/>
      <c r="R702" s="215"/>
      <c r="S70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702" s="220" t="s">
        <v>7961</v>
      </c>
      <c r="U702" s="215">
        <v>18926085690</v>
      </c>
      <c r="V702" s="213" t="s">
        <v>7962</v>
      </c>
      <c r="W702" s="225"/>
      <c r="X702" s="226"/>
      <c r="Y702" s="226"/>
      <c r="Z702" s="248"/>
      <c r="AA702" s="214"/>
      <c r="AB702" s="214"/>
      <c r="AC702" s="214"/>
      <c r="AD702" s="220"/>
      <c r="AE702" s="226"/>
      <c r="AF702" s="214" t="s">
        <v>10158</v>
      </c>
      <c r="AG702" s="349">
        <v>1</v>
      </c>
    </row>
    <row r="703" spans="1:33" s="219" customFormat="1" x14ac:dyDescent="0.3">
      <c r="A703" s="212" t="s">
        <v>857</v>
      </c>
      <c r="B703" s="277">
        <v>41764</v>
      </c>
      <c r="C703" s="217" t="e">
        <f>[1]!表1_66[[#This Row],[公司]]&amp;[1]!表1_66[[#This Row],[姓名]]</f>
        <v>#REF!</v>
      </c>
      <c r="D703" s="220" t="s">
        <v>7963</v>
      </c>
      <c r="E703" s="220" t="s">
        <v>5943</v>
      </c>
      <c r="F703" s="214" t="s">
        <v>54</v>
      </c>
      <c r="G703" s="236" t="e">
        <f>HYPERLINK("\同业照片\"&amp;[1]!表1_66[[#This Row],[公司]]&amp;IF([1]!表1_66[[#This Row],[公司]]="","","，"&amp;[1]!表1_66[[#This Row],[姓名]]&amp;".jpg"),"照片")</f>
        <v>#REF!</v>
      </c>
      <c r="H703" s="232" t="s">
        <v>1203</v>
      </c>
      <c r="I703" s="214" t="s">
        <v>887</v>
      </c>
      <c r="J703" s="214" t="s">
        <v>3004</v>
      </c>
      <c r="K703" s="212">
        <v>1</v>
      </c>
      <c r="L703" s="212">
        <v>1</v>
      </c>
      <c r="M703" s="212">
        <v>1</v>
      </c>
      <c r="N703" s="213" t="s">
        <v>1443</v>
      </c>
      <c r="O703" s="214"/>
      <c r="P703" s="213" t="s">
        <v>1432</v>
      </c>
      <c r="Q703" s="215"/>
      <c r="R703" s="215"/>
      <c r="S703"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703" s="220" t="s">
        <v>7964</v>
      </c>
      <c r="U703" s="215">
        <v>18926085222</v>
      </c>
      <c r="V703" s="213" t="s">
        <v>10286</v>
      </c>
      <c r="W703" s="225"/>
      <c r="X703" s="226"/>
      <c r="Y703" s="226"/>
      <c r="Z703" s="244"/>
      <c r="AA703" s="214"/>
      <c r="AB703" s="214"/>
      <c r="AC703" s="214"/>
      <c r="AD703" s="220"/>
      <c r="AE703" s="226"/>
      <c r="AF703" s="214" t="s">
        <v>10158</v>
      </c>
      <c r="AG703" s="349">
        <v>1</v>
      </c>
    </row>
    <row r="704" spans="1:33" s="219" customFormat="1" x14ac:dyDescent="0.3">
      <c r="A704" s="212" t="s">
        <v>857</v>
      </c>
      <c r="B704" s="277">
        <v>41764</v>
      </c>
      <c r="C704" s="217" t="e">
        <f>[1]!表1_66[[#This Row],[公司]]&amp;[1]!表1_66[[#This Row],[姓名]]</f>
        <v>#REF!</v>
      </c>
      <c r="D704" s="220" t="s">
        <v>2074</v>
      </c>
      <c r="E704" s="220" t="s">
        <v>705</v>
      </c>
      <c r="F704" s="214" t="s">
        <v>54</v>
      </c>
      <c r="G704" s="236" t="e">
        <f>HYPERLINK("\同业照片\"&amp;[1]!表1_66[[#This Row],[公司]]&amp;IF([1]!表1_66[[#This Row],[公司]]="","","，"&amp;[1]!表1_66[[#This Row],[姓名]]&amp;".jpg"),"照片")</f>
        <v>#REF!</v>
      </c>
      <c r="H704" s="232" t="s">
        <v>3787</v>
      </c>
      <c r="I704" s="214" t="s">
        <v>907</v>
      </c>
      <c r="J704" s="214" t="s">
        <v>1</v>
      </c>
      <c r="K704" s="212">
        <v>1</v>
      </c>
      <c r="L704" s="212">
        <v>1</v>
      </c>
      <c r="M704" s="212">
        <v>1</v>
      </c>
      <c r="N704" s="213" t="s">
        <v>280</v>
      </c>
      <c r="O704" s="214"/>
      <c r="P704" s="213"/>
      <c r="Q704" s="215" t="s">
        <v>1733</v>
      </c>
      <c r="R704" s="215" t="s">
        <v>392</v>
      </c>
      <c r="S70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704" s="220"/>
      <c r="U704" s="215">
        <v>13923879441</v>
      </c>
      <c r="V704" s="213"/>
      <c r="W704" s="225" t="s">
        <v>351</v>
      </c>
      <c r="X704" s="226" t="s">
        <v>10287</v>
      </c>
      <c r="Y704" s="226"/>
      <c r="Z704" s="248" t="s">
        <v>392</v>
      </c>
      <c r="AA704" s="214"/>
      <c r="AB704" s="214"/>
      <c r="AC704" s="214"/>
      <c r="AD704" s="220"/>
      <c r="AE704" s="226" t="s">
        <v>2309</v>
      </c>
      <c r="AF704" s="214"/>
      <c r="AG704" s="349">
        <v>1</v>
      </c>
    </row>
    <row r="705" spans="1:33" s="219" customFormat="1" x14ac:dyDescent="0.3">
      <c r="A705" s="212" t="s">
        <v>857</v>
      </c>
      <c r="B705" s="277">
        <v>41764</v>
      </c>
      <c r="C705" s="217" t="e">
        <f>[1]!表1_66[[#This Row],[公司]]&amp;[1]!表1_66[[#This Row],[姓名]]</f>
        <v>#REF!</v>
      </c>
      <c r="D705" s="220" t="s">
        <v>2000</v>
      </c>
      <c r="E705" s="220" t="s">
        <v>750</v>
      </c>
      <c r="F705" s="214" t="s">
        <v>54</v>
      </c>
      <c r="G705" s="236" t="e">
        <f>HYPERLINK("\同业照片\"&amp;[1]!表1_66[[#This Row],[公司]]&amp;IF([1]!表1_66[[#This Row],[公司]]="","","，"&amp;[1]!表1_66[[#This Row],[姓名]]&amp;".jpg"),"照片")</f>
        <v>#REF!</v>
      </c>
      <c r="H705" s="232" t="s">
        <v>1203</v>
      </c>
      <c r="I705" s="214" t="s">
        <v>887</v>
      </c>
      <c r="J705" s="214" t="s">
        <v>3004</v>
      </c>
      <c r="K705" s="212">
        <v>1</v>
      </c>
      <c r="L705" s="212">
        <v>1</v>
      </c>
      <c r="M705" s="212">
        <v>1</v>
      </c>
      <c r="N705" s="213" t="s">
        <v>1443</v>
      </c>
      <c r="O705" s="214"/>
      <c r="P705" s="213" t="s">
        <v>333</v>
      </c>
      <c r="Q705" s="215"/>
      <c r="R705" s="215">
        <v>1.2698267456000001</v>
      </c>
      <c r="S705"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705" s="220" t="s">
        <v>2001</v>
      </c>
      <c r="U705" s="215">
        <v>15921276351</v>
      </c>
      <c r="V705" s="213" t="s">
        <v>7965</v>
      </c>
      <c r="W705" s="225" t="s">
        <v>351</v>
      </c>
      <c r="X705" s="226"/>
      <c r="Y705" s="226"/>
      <c r="Z705" s="244" t="s">
        <v>3080</v>
      </c>
      <c r="AA705" s="214"/>
      <c r="AB705" s="214" t="s">
        <v>2002</v>
      </c>
      <c r="AC705" s="214"/>
      <c r="AD705" s="220" t="s">
        <v>7966</v>
      </c>
      <c r="AE705" s="226"/>
      <c r="AF705" s="214" t="s">
        <v>10158</v>
      </c>
      <c r="AG705" s="349">
        <v>1</v>
      </c>
    </row>
    <row r="706" spans="1:33" s="219" customFormat="1" x14ac:dyDescent="0.3">
      <c r="A706" s="212" t="s">
        <v>857</v>
      </c>
      <c r="B706" s="277">
        <v>41764</v>
      </c>
      <c r="C706" s="217" t="e">
        <f>[1]!表1_66[[#This Row],[公司]]&amp;[1]!表1_66[[#This Row],[姓名]]</f>
        <v>#REF!</v>
      </c>
      <c r="D706" s="220" t="s">
        <v>2353</v>
      </c>
      <c r="E706" s="220" t="s">
        <v>10288</v>
      </c>
      <c r="F706" s="214" t="s">
        <v>54</v>
      </c>
      <c r="G706" s="236" t="e">
        <f>HYPERLINK("\同业照片\"&amp;[1]!表1_66[[#This Row],[公司]]&amp;IF([1]!表1_66[[#This Row],[公司]]="","","，"&amp;[1]!表1_66[[#This Row],[姓名]]&amp;".jpg"),"照片")</f>
        <v>#REF!</v>
      </c>
      <c r="H706" s="232" t="s">
        <v>347</v>
      </c>
      <c r="I706" s="214" t="s">
        <v>339</v>
      </c>
      <c r="J706" s="214" t="s">
        <v>11</v>
      </c>
      <c r="K706" s="212">
        <v>1</v>
      </c>
      <c r="L706" s="212">
        <v>1</v>
      </c>
      <c r="M706" s="212"/>
      <c r="N706" s="213" t="s">
        <v>9655</v>
      </c>
      <c r="O706" s="214"/>
      <c r="P706" s="213"/>
      <c r="Q706" s="215"/>
      <c r="R706" s="215" t="s">
        <v>392</v>
      </c>
      <c r="S706"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706" s="220"/>
      <c r="U706" s="215">
        <v>18688786913</v>
      </c>
      <c r="V706" s="213"/>
      <c r="W706" s="225" t="s">
        <v>351</v>
      </c>
      <c r="X706" s="226" t="s">
        <v>7967</v>
      </c>
      <c r="Y706" s="226"/>
      <c r="Z706" s="248" t="s">
        <v>392</v>
      </c>
      <c r="AA706" s="214"/>
      <c r="AB706" s="214"/>
      <c r="AC706" s="214"/>
      <c r="AD706" s="220"/>
      <c r="AE706" s="226"/>
      <c r="AF706" s="214" t="s">
        <v>2215</v>
      </c>
      <c r="AG706" s="349">
        <v>1</v>
      </c>
    </row>
    <row r="707" spans="1:33" s="219" customFormat="1" x14ac:dyDescent="0.3">
      <c r="A707" s="212" t="s">
        <v>612</v>
      </c>
      <c r="B707" s="277">
        <v>41764</v>
      </c>
      <c r="C707" s="217" t="e">
        <f>[1]!表1_66[[#This Row],[公司]]&amp;[1]!表1_66[[#This Row],[姓名]]</f>
        <v>#REF!</v>
      </c>
      <c r="D707" s="220" t="s">
        <v>7968</v>
      </c>
      <c r="E707" s="220" t="s">
        <v>9739</v>
      </c>
      <c r="F707" s="214" t="s">
        <v>54</v>
      </c>
      <c r="G707" s="236" t="e">
        <f>HYPERLINK("\同业照片\"&amp;[1]!表1_66[[#This Row],[公司]]&amp;IF([1]!表1_66[[#This Row],[公司]]="","","，"&amp;[1]!表1_66[[#This Row],[姓名]]&amp;".jpg"),"照片")</f>
        <v>#REF!</v>
      </c>
      <c r="H707" s="232" t="s">
        <v>77</v>
      </c>
      <c r="I707" s="214" t="s">
        <v>36</v>
      </c>
      <c r="J707" s="214" t="s">
        <v>3004</v>
      </c>
      <c r="K707" s="212">
        <v>1</v>
      </c>
      <c r="L707" s="212">
        <v>1</v>
      </c>
      <c r="M707" s="212">
        <v>1</v>
      </c>
      <c r="N707" s="213" t="s">
        <v>958</v>
      </c>
      <c r="O707" s="214"/>
      <c r="P707" s="213"/>
      <c r="Q707" s="215"/>
      <c r="R707" s="215"/>
      <c r="S707"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707" s="220" t="s">
        <v>7969</v>
      </c>
      <c r="U707" s="215"/>
      <c r="V707" s="213" t="s">
        <v>5924</v>
      </c>
      <c r="W707" s="225"/>
      <c r="X707" s="226"/>
      <c r="Y707" s="226"/>
      <c r="Z707" s="244"/>
      <c r="AA707" s="214"/>
      <c r="AB707" s="214"/>
      <c r="AC707" s="214"/>
      <c r="AD707" s="220"/>
      <c r="AE707" s="226"/>
      <c r="AF707" s="214" t="s">
        <v>2219</v>
      </c>
      <c r="AG707" s="349">
        <v>1</v>
      </c>
    </row>
    <row r="708" spans="1:33" s="219" customFormat="1" x14ac:dyDescent="0.3">
      <c r="A708" s="212" t="s">
        <v>612</v>
      </c>
      <c r="B708" s="277">
        <v>41764</v>
      </c>
      <c r="C708" s="217" t="e">
        <f>[1]!表1_66[[#This Row],[公司]]&amp;[1]!表1_66[[#This Row],[姓名]]</f>
        <v>#REF!</v>
      </c>
      <c r="D708" s="220" t="s">
        <v>7970</v>
      </c>
      <c r="E708" s="220" t="s">
        <v>7970</v>
      </c>
      <c r="F708" s="214" t="s">
        <v>2249</v>
      </c>
      <c r="G708" s="236" t="e">
        <f>HYPERLINK("\同业照片\"&amp;[1]!表1_66[[#This Row],[公司]]&amp;IF([1]!表1_66[[#This Row],[公司]]="","","，"&amp;[1]!表1_66[[#This Row],[姓名]]&amp;".jpg"),"照片")</f>
        <v>#REF!</v>
      </c>
      <c r="H708" s="232" t="s">
        <v>77</v>
      </c>
      <c r="I708" s="214" t="s">
        <v>36</v>
      </c>
      <c r="J708" s="214" t="s">
        <v>3004</v>
      </c>
      <c r="K708" s="212">
        <v>1</v>
      </c>
      <c r="L708" s="212">
        <v>1</v>
      </c>
      <c r="M708" s="212">
        <v>1</v>
      </c>
      <c r="N708" s="213" t="s">
        <v>958</v>
      </c>
      <c r="O708" s="214"/>
      <c r="P708" s="213" t="s">
        <v>1361</v>
      </c>
      <c r="Q708" s="215"/>
      <c r="R708" s="215"/>
      <c r="S70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708" s="220" t="s">
        <v>7971</v>
      </c>
      <c r="U708" s="215">
        <v>13828782430</v>
      </c>
      <c r="V708" s="213" t="s">
        <v>7972</v>
      </c>
      <c r="W708" s="225"/>
      <c r="X708" s="226"/>
      <c r="Y708" s="226"/>
      <c r="Z708" s="248"/>
      <c r="AA708" s="214"/>
      <c r="AB708" s="214"/>
      <c r="AC708" s="214"/>
      <c r="AD708" s="220"/>
      <c r="AE708" s="226"/>
      <c r="AF708" s="214" t="s">
        <v>2219</v>
      </c>
      <c r="AG708" s="349">
        <v>1</v>
      </c>
    </row>
    <row r="709" spans="1:33" s="219" customFormat="1" x14ac:dyDescent="0.3">
      <c r="A709" s="212" t="s">
        <v>612</v>
      </c>
      <c r="B709" s="277">
        <v>41764</v>
      </c>
      <c r="C709" s="217" t="e">
        <f>[1]!表1_66[[#This Row],[公司]]&amp;[1]!表1_66[[#This Row],[姓名]]</f>
        <v>#REF!</v>
      </c>
      <c r="D709" s="220" t="s">
        <v>1249</v>
      </c>
      <c r="E709" s="220" t="s">
        <v>694</v>
      </c>
      <c r="F709" s="214" t="s">
        <v>2249</v>
      </c>
      <c r="G709" s="236" t="e">
        <f>HYPERLINK("\同业照片\"&amp;[1]!表1_66[[#This Row],[公司]]&amp;IF([1]!表1_66[[#This Row],[公司]]="","","，"&amp;[1]!表1_66[[#This Row],[姓名]]&amp;".jpg"),"照片")</f>
        <v>#REF!</v>
      </c>
      <c r="H709" s="232" t="s">
        <v>10289</v>
      </c>
      <c r="I709" s="214" t="s">
        <v>9</v>
      </c>
      <c r="J709" s="214" t="s">
        <v>3004</v>
      </c>
      <c r="K709" s="212">
        <v>1</v>
      </c>
      <c r="L709" s="212">
        <v>1</v>
      </c>
      <c r="M709" s="212">
        <v>1</v>
      </c>
      <c r="N709" s="213" t="s">
        <v>1234</v>
      </c>
      <c r="O709" s="214"/>
      <c r="P709" s="213" t="s">
        <v>2525</v>
      </c>
      <c r="Q709" s="215"/>
      <c r="R709" s="215" t="s">
        <v>392</v>
      </c>
      <c r="S70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709" s="220"/>
      <c r="U709" s="215">
        <v>18688939815</v>
      </c>
      <c r="V709" s="213" t="s">
        <v>10290</v>
      </c>
      <c r="W709" s="225" t="s">
        <v>9396</v>
      </c>
      <c r="X709" s="226" t="s">
        <v>7</v>
      </c>
      <c r="Y709" s="226"/>
      <c r="Z709" s="244" t="s">
        <v>392</v>
      </c>
      <c r="AA709" s="214" t="s">
        <v>7977</v>
      </c>
      <c r="AB709" s="214"/>
      <c r="AC709" s="214" t="s">
        <v>392</v>
      </c>
      <c r="AD709" s="220" t="s">
        <v>392</v>
      </c>
      <c r="AE709" s="226"/>
      <c r="AF709" s="214" t="s">
        <v>10291</v>
      </c>
      <c r="AG709" s="349">
        <v>1</v>
      </c>
    </row>
    <row r="710" spans="1:33" s="219" customFormat="1" x14ac:dyDescent="0.3">
      <c r="A710" s="212" t="s">
        <v>612</v>
      </c>
      <c r="B710" s="277">
        <v>41765</v>
      </c>
      <c r="C710" s="217" t="e">
        <f>[1]!表1_66[[#This Row],[公司]]&amp;[1]!表1_66[[#This Row],[姓名]]</f>
        <v>#REF!</v>
      </c>
      <c r="D710" s="220" t="s">
        <v>7978</v>
      </c>
      <c r="E710" s="220" t="s">
        <v>7978</v>
      </c>
      <c r="F710" s="214" t="s">
        <v>2249</v>
      </c>
      <c r="G710" s="236" t="e">
        <f>HYPERLINK("\同业照片\"&amp;[1]!表1_66[[#This Row],[公司]]&amp;IF([1]!表1_66[[#This Row],[公司]]="","","，"&amp;[1]!表1_66[[#This Row],[姓名]]&amp;".jpg"),"照片")</f>
        <v>#REF!</v>
      </c>
      <c r="H710" s="232" t="s">
        <v>10289</v>
      </c>
      <c r="I710" s="214" t="s">
        <v>9</v>
      </c>
      <c r="J710" s="214" t="s">
        <v>3004</v>
      </c>
      <c r="K710" s="212">
        <v>1</v>
      </c>
      <c r="L710" s="212">
        <v>1</v>
      </c>
      <c r="M710" s="212">
        <v>1</v>
      </c>
      <c r="N710" s="213" t="s">
        <v>958</v>
      </c>
      <c r="O710" s="214"/>
      <c r="P710" s="213" t="s">
        <v>2254</v>
      </c>
      <c r="Q710" s="215" t="s">
        <v>7979</v>
      </c>
      <c r="R710" s="215"/>
      <c r="S71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710" s="220" t="s">
        <v>7980</v>
      </c>
      <c r="U710" s="215">
        <v>18674869544</v>
      </c>
      <c r="V710" s="213" t="s">
        <v>10292</v>
      </c>
      <c r="W710" s="225"/>
      <c r="X710" s="226"/>
      <c r="Y710" s="226"/>
      <c r="Z710" s="248"/>
      <c r="AA710" s="214"/>
      <c r="AB710" s="214"/>
      <c r="AC710" s="214"/>
      <c r="AD710" s="220"/>
      <c r="AE710" s="226"/>
      <c r="AF710" s="214" t="s">
        <v>10291</v>
      </c>
      <c r="AG710" s="349">
        <v>1</v>
      </c>
    </row>
    <row r="711" spans="1:33" s="219" customFormat="1" x14ac:dyDescent="0.3">
      <c r="A711" s="212" t="s">
        <v>612</v>
      </c>
      <c r="B711" s="277">
        <v>41765</v>
      </c>
      <c r="C711" s="217" t="e">
        <f>[1]!表1_66[[#This Row],[公司]]&amp;[1]!表1_66[[#This Row],[姓名]]</f>
        <v>#REF!</v>
      </c>
      <c r="D711" s="220" t="s">
        <v>10293</v>
      </c>
      <c r="E711" s="220" t="s">
        <v>5935</v>
      </c>
      <c r="F711" s="214" t="s">
        <v>2249</v>
      </c>
      <c r="G711" s="236" t="e">
        <f>HYPERLINK("\同业照片\"&amp;[1]!表1_66[[#This Row],[公司]]&amp;IF([1]!表1_66[[#This Row],[公司]]="","","，"&amp;[1]!表1_66[[#This Row],[姓名]]&amp;".jpg"),"照片")</f>
        <v>#REF!</v>
      </c>
      <c r="H711" s="232" t="s">
        <v>10289</v>
      </c>
      <c r="I711" s="214" t="s">
        <v>9</v>
      </c>
      <c r="J711" s="214" t="s">
        <v>3004</v>
      </c>
      <c r="K711" s="212">
        <v>1</v>
      </c>
      <c r="L711" s="212">
        <v>1</v>
      </c>
      <c r="M711" s="212">
        <v>1</v>
      </c>
      <c r="N711" s="213" t="s">
        <v>958</v>
      </c>
      <c r="O711" s="214"/>
      <c r="P711" s="213" t="s">
        <v>2254</v>
      </c>
      <c r="Q711" s="215"/>
      <c r="R711" s="215"/>
      <c r="S71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711" s="220" t="s">
        <v>10294</v>
      </c>
      <c r="U711" s="215">
        <v>18682282629</v>
      </c>
      <c r="V711" s="213" t="s">
        <v>7981</v>
      </c>
      <c r="W711" s="225"/>
      <c r="X711" s="226"/>
      <c r="Y711" s="226"/>
      <c r="Z711" s="244"/>
      <c r="AA711" s="214"/>
      <c r="AB711" s="214"/>
      <c r="AC711" s="214"/>
      <c r="AD711" s="220"/>
      <c r="AE711" s="226" t="s">
        <v>7982</v>
      </c>
      <c r="AF711" s="214" t="s">
        <v>10291</v>
      </c>
      <c r="AG711" s="349">
        <v>1</v>
      </c>
    </row>
    <row r="712" spans="1:33" s="219" customFormat="1" x14ac:dyDescent="0.3">
      <c r="A712" s="212" t="s">
        <v>612</v>
      </c>
      <c r="B712" s="277">
        <v>41765</v>
      </c>
      <c r="C712" s="217" t="e">
        <f>[1]!表1_66[[#This Row],[公司]]&amp;[1]!表1_66[[#This Row],[姓名]]</f>
        <v>#REF!</v>
      </c>
      <c r="D712" s="220" t="s">
        <v>406</v>
      </c>
      <c r="E712" s="220" t="s">
        <v>406</v>
      </c>
      <c r="F712" s="214" t="s">
        <v>933</v>
      </c>
      <c r="G712" s="236" t="e">
        <f>HYPERLINK("\同业照片\"&amp;[1]!表1_66[[#This Row],[公司]]&amp;IF([1]!表1_66[[#This Row],[公司]]="","","，"&amp;[1]!表1_66[[#This Row],[姓名]]&amp;".jpg"),"照片")</f>
        <v>#REF!</v>
      </c>
      <c r="H712" s="232" t="s">
        <v>10289</v>
      </c>
      <c r="I712" s="214" t="s">
        <v>9</v>
      </c>
      <c r="J712" s="214" t="s">
        <v>3004</v>
      </c>
      <c r="K712" s="212">
        <v>1</v>
      </c>
      <c r="L712" s="212">
        <v>1</v>
      </c>
      <c r="M712" s="212">
        <v>1</v>
      </c>
      <c r="N712" s="213" t="s">
        <v>958</v>
      </c>
      <c r="O712" s="214"/>
      <c r="P712" s="213" t="s">
        <v>2254</v>
      </c>
      <c r="Q712" s="215"/>
      <c r="R712" s="215" t="s">
        <v>392</v>
      </c>
      <c r="S71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712" s="220"/>
      <c r="U712" s="215">
        <v>18601250920</v>
      </c>
      <c r="V712" s="213" t="s">
        <v>7983</v>
      </c>
      <c r="W712" s="225" t="s">
        <v>351</v>
      </c>
      <c r="X712" s="226" t="s">
        <v>7984</v>
      </c>
      <c r="Y712" s="226"/>
      <c r="Z712" s="248" t="s">
        <v>392</v>
      </c>
      <c r="AA712" s="214" t="s">
        <v>7985</v>
      </c>
      <c r="AB712" s="214"/>
      <c r="AC712" s="214"/>
      <c r="AD712" s="220"/>
      <c r="AE712" s="226"/>
      <c r="AF712" s="214" t="s">
        <v>10291</v>
      </c>
      <c r="AG712" s="349">
        <v>1</v>
      </c>
    </row>
    <row r="713" spans="1:33" s="219" customFormat="1" x14ac:dyDescent="0.3">
      <c r="A713" s="212" t="s">
        <v>612</v>
      </c>
      <c r="B713" s="277">
        <v>41766</v>
      </c>
      <c r="C713" s="217" t="e">
        <f>[1]!表1_66[[#This Row],[公司]]&amp;[1]!表1_66[[#This Row],[姓名]]</f>
        <v>#REF!</v>
      </c>
      <c r="D713" s="220" t="s">
        <v>2135</v>
      </c>
      <c r="E713" s="220" t="s">
        <v>2528</v>
      </c>
      <c r="F713" s="214" t="s">
        <v>2249</v>
      </c>
      <c r="G713" s="236" t="e">
        <f>HYPERLINK("\同业照片\"&amp;[1]!表1_66[[#This Row],[公司]]&amp;IF([1]!表1_66[[#This Row],[公司]]="","","，"&amp;[1]!表1_66[[#This Row],[姓名]]&amp;".jpg"),"照片")</f>
        <v>#REF!</v>
      </c>
      <c r="H713" s="232" t="s">
        <v>75</v>
      </c>
      <c r="I713" s="214" t="s">
        <v>36</v>
      </c>
      <c r="J713" s="214" t="s">
        <v>3004</v>
      </c>
      <c r="K713" s="212">
        <v>1</v>
      </c>
      <c r="L713" s="212"/>
      <c r="M713" s="212">
        <v>1</v>
      </c>
      <c r="N713" s="213" t="s">
        <v>624</v>
      </c>
      <c r="O713" s="214"/>
      <c r="P713" s="213" t="s">
        <v>1432</v>
      </c>
      <c r="Q713" s="215"/>
      <c r="R713" s="215" t="s">
        <v>392</v>
      </c>
      <c r="S713"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713" s="220" t="s">
        <v>2136</v>
      </c>
      <c r="U713" s="215">
        <v>18665883619</v>
      </c>
      <c r="V713" s="213" t="s">
        <v>2137</v>
      </c>
      <c r="W713" s="225" t="s">
        <v>351</v>
      </c>
      <c r="X713" s="226"/>
      <c r="Y713" s="226"/>
      <c r="Z713" s="244" t="s">
        <v>392</v>
      </c>
      <c r="AA713" s="214"/>
      <c r="AB713" s="214"/>
      <c r="AC713" s="214" t="s">
        <v>392</v>
      </c>
      <c r="AD713" s="220" t="s">
        <v>392</v>
      </c>
      <c r="AE713" s="226"/>
      <c r="AF713" s="214" t="s">
        <v>2221</v>
      </c>
      <c r="AG713" s="349">
        <v>1</v>
      </c>
    </row>
    <row r="714" spans="1:33" s="219" customFormat="1" x14ac:dyDescent="0.3">
      <c r="A714" s="212" t="s">
        <v>857</v>
      </c>
      <c r="B714" s="277">
        <v>41767</v>
      </c>
      <c r="C714" s="217" t="e">
        <f>[1]!表1_66[[#This Row],[公司]]&amp;[1]!表1_66[[#This Row],[姓名]]</f>
        <v>#REF!</v>
      </c>
      <c r="D714" s="220" t="s">
        <v>1992</v>
      </c>
      <c r="E714" s="220" t="s">
        <v>1993</v>
      </c>
      <c r="F714" s="214" t="s">
        <v>54</v>
      </c>
      <c r="G714" s="236" t="e">
        <f>HYPERLINK("\同业照片\"&amp;[1]!表1_66[[#This Row],[公司]]&amp;IF([1]!表1_66[[#This Row],[公司]]="","","，"&amp;[1]!表1_66[[#This Row],[姓名]]&amp;".jpg"),"照片")</f>
        <v>#REF!</v>
      </c>
      <c r="H714" s="232" t="s">
        <v>1203</v>
      </c>
      <c r="I714" s="214" t="s">
        <v>887</v>
      </c>
      <c r="J714" s="214" t="s">
        <v>3004</v>
      </c>
      <c r="K714" s="212">
        <v>1</v>
      </c>
      <c r="L714" s="212">
        <v>1</v>
      </c>
      <c r="M714" s="212">
        <v>1</v>
      </c>
      <c r="N714" s="213" t="s">
        <v>1443</v>
      </c>
      <c r="O714" s="214"/>
      <c r="P714" s="213" t="s">
        <v>2902</v>
      </c>
      <c r="Q714" s="215"/>
      <c r="R714" s="215" t="s">
        <v>392</v>
      </c>
      <c r="S71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714" s="220" t="s">
        <v>1994</v>
      </c>
      <c r="U714" s="215">
        <v>13570354013</v>
      </c>
      <c r="V714" s="213" t="s">
        <v>1996</v>
      </c>
      <c r="W714" s="225" t="s">
        <v>351</v>
      </c>
      <c r="X714" s="226"/>
      <c r="Y714" s="226"/>
      <c r="Z714" s="248" t="s">
        <v>392</v>
      </c>
      <c r="AA714" s="214"/>
      <c r="AB714" s="214"/>
      <c r="AC714" s="214"/>
      <c r="AD714" s="220" t="s">
        <v>1995</v>
      </c>
      <c r="AE714" s="226"/>
      <c r="AF714" s="214" t="s">
        <v>10158</v>
      </c>
      <c r="AG714" s="349">
        <v>1</v>
      </c>
    </row>
    <row r="715" spans="1:33" s="219" customFormat="1" x14ac:dyDescent="0.3">
      <c r="A715" s="212" t="s">
        <v>2274</v>
      </c>
      <c r="B715" s="277">
        <v>41778</v>
      </c>
      <c r="C715" s="217" t="e">
        <f>[1]!表1_66[[#This Row],[公司]]&amp;[1]!表1_66[[#This Row],[姓名]]</f>
        <v>#REF!</v>
      </c>
      <c r="D715" s="220" t="s">
        <v>10295</v>
      </c>
      <c r="E715" s="220" t="s">
        <v>6035</v>
      </c>
      <c r="F715" s="214" t="s">
        <v>2249</v>
      </c>
      <c r="G715" s="236" t="e">
        <f>HYPERLINK("\同业照片\"&amp;[1]!表1_66[[#This Row],[公司]]&amp;IF([1]!表1_66[[#This Row],[公司]]="","","，"&amp;[1]!表1_66[[#This Row],[姓名]]&amp;".jpg"),"照片")</f>
        <v>#REF!</v>
      </c>
      <c r="H715" s="232" t="s">
        <v>8107</v>
      </c>
      <c r="I715" s="214" t="s">
        <v>339</v>
      </c>
      <c r="J715" s="214" t="s">
        <v>3004</v>
      </c>
      <c r="K715" s="212">
        <v>1</v>
      </c>
      <c r="L715" s="212"/>
      <c r="M715" s="212">
        <v>1</v>
      </c>
      <c r="N715" s="213" t="s">
        <v>2536</v>
      </c>
      <c r="O715" s="214"/>
      <c r="P715" s="213" t="s">
        <v>2254</v>
      </c>
      <c r="Q715" s="215"/>
      <c r="R715" s="215"/>
      <c r="S715"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715" s="220" t="s">
        <v>7986</v>
      </c>
      <c r="U715" s="215">
        <v>18682079122</v>
      </c>
      <c r="V715" s="213" t="s">
        <v>7987</v>
      </c>
      <c r="W715" s="225"/>
      <c r="X715" s="226"/>
      <c r="Y715" s="226"/>
      <c r="Z715" s="244"/>
      <c r="AA715" s="214"/>
      <c r="AB715" s="214"/>
      <c r="AC715" s="214"/>
      <c r="AD715" s="220"/>
      <c r="AE715" s="226"/>
      <c r="AF715" s="214" t="s">
        <v>6051</v>
      </c>
      <c r="AG715" s="349">
        <v>1</v>
      </c>
    </row>
    <row r="716" spans="1:33" s="219" customFormat="1" x14ac:dyDescent="0.3">
      <c r="A716" s="212" t="s">
        <v>612</v>
      </c>
      <c r="B716" s="277">
        <v>41783</v>
      </c>
      <c r="C716" s="217" t="e">
        <f>[1]!表1_66[[#This Row],[公司]]&amp;[1]!表1_66[[#This Row],[姓名]]</f>
        <v>#REF!</v>
      </c>
      <c r="D716" s="220" t="s">
        <v>234</v>
      </c>
      <c r="E716" s="220" t="s">
        <v>708</v>
      </c>
      <c r="F716" s="214" t="s">
        <v>54</v>
      </c>
      <c r="G716" s="236" t="e">
        <f>HYPERLINK("\同业照片\"&amp;[1]!表1_66[[#This Row],[公司]]&amp;IF([1]!表1_66[[#This Row],[公司]]="","","，"&amp;[1]!表1_66[[#This Row],[姓名]]&amp;".jpg"),"照片")</f>
        <v>#REF!</v>
      </c>
      <c r="H716" s="232" t="s">
        <v>3756</v>
      </c>
      <c r="I716" s="214" t="s">
        <v>9</v>
      </c>
      <c r="J716" s="214" t="s">
        <v>56</v>
      </c>
      <c r="K716" s="212">
        <v>1</v>
      </c>
      <c r="L716" s="212">
        <v>1</v>
      </c>
      <c r="M716" s="212">
        <v>1</v>
      </c>
      <c r="N716" s="213"/>
      <c r="O716" s="214"/>
      <c r="P716" s="213"/>
      <c r="Q716" s="215" t="s">
        <v>7988</v>
      </c>
      <c r="R716" s="215" t="s">
        <v>392</v>
      </c>
      <c r="S716"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716" s="220"/>
      <c r="U716" s="215">
        <v>18682032895</v>
      </c>
      <c r="V716" s="213" t="s">
        <v>10296</v>
      </c>
      <c r="W716" s="225" t="s">
        <v>9396</v>
      </c>
      <c r="X716" s="226" t="s">
        <v>7989</v>
      </c>
      <c r="Y716" s="226" t="s">
        <v>1757</v>
      </c>
      <c r="Z716" s="248" t="s">
        <v>392</v>
      </c>
      <c r="AA716" s="214"/>
      <c r="AB716" s="214"/>
      <c r="AC716" s="214"/>
      <c r="AD716" s="220"/>
      <c r="AE716" s="226"/>
      <c r="AF716" s="214"/>
      <c r="AG716" s="349">
        <v>1</v>
      </c>
    </row>
    <row r="717" spans="1:33" s="219" customFormat="1" x14ac:dyDescent="0.3">
      <c r="A717" s="212" t="s">
        <v>612</v>
      </c>
      <c r="B717" s="277">
        <v>41784</v>
      </c>
      <c r="C717" s="217" t="e">
        <f>[1]!表1_66[[#This Row],[公司]]&amp;[1]!表1_66[[#This Row],[姓名]]</f>
        <v>#REF!</v>
      </c>
      <c r="D717" s="220" t="s">
        <v>2058</v>
      </c>
      <c r="E717" s="220" t="s">
        <v>2059</v>
      </c>
      <c r="F717" s="214" t="s">
        <v>2276</v>
      </c>
      <c r="G717" s="236" t="e">
        <f>HYPERLINK("\同业照片\"&amp;[1]!表1_66[[#This Row],[公司]]&amp;IF([1]!表1_66[[#This Row],[公司]]="","","，"&amp;[1]!表1_66[[#This Row],[姓名]]&amp;".jpg"),"照片")</f>
        <v>#REF!</v>
      </c>
      <c r="H717" s="232" t="s">
        <v>7</v>
      </c>
      <c r="I717" s="214" t="s">
        <v>36</v>
      </c>
      <c r="J717" s="214" t="s">
        <v>3004</v>
      </c>
      <c r="K717" s="212">
        <v>1</v>
      </c>
      <c r="L717" s="212">
        <v>1</v>
      </c>
      <c r="M717" s="212">
        <v>1</v>
      </c>
      <c r="N717" s="213" t="s">
        <v>958</v>
      </c>
      <c r="O717" s="214"/>
      <c r="P717" s="213" t="s">
        <v>10230</v>
      </c>
      <c r="Q717" s="215"/>
      <c r="R717" s="215" t="s">
        <v>392</v>
      </c>
      <c r="S717"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717" s="220" t="s">
        <v>7990</v>
      </c>
      <c r="U717" s="215">
        <v>18680338081</v>
      </c>
      <c r="V717" s="213" t="s">
        <v>7991</v>
      </c>
      <c r="W717" s="225" t="s">
        <v>351</v>
      </c>
      <c r="X717" s="226" t="s">
        <v>8</v>
      </c>
      <c r="Y717" s="226"/>
      <c r="Z717" s="244" t="s">
        <v>392</v>
      </c>
      <c r="AA717" s="214"/>
      <c r="AB717" s="214"/>
      <c r="AC717" s="214" t="s">
        <v>392</v>
      </c>
      <c r="AD717" s="220" t="s">
        <v>392</v>
      </c>
      <c r="AE717" s="226"/>
      <c r="AF717" s="214" t="s">
        <v>2222</v>
      </c>
      <c r="AG717" s="349">
        <v>1</v>
      </c>
    </row>
    <row r="718" spans="1:33" s="219" customFormat="1" x14ac:dyDescent="0.3">
      <c r="A718" s="212" t="s">
        <v>1177</v>
      </c>
      <c r="B718" s="277">
        <v>41785</v>
      </c>
      <c r="C718" s="217" t="e">
        <f>[1]!表1_66[[#This Row],[公司]]&amp;[1]!表1_66[[#This Row],[姓名]]</f>
        <v>#REF!</v>
      </c>
      <c r="D718" s="220" t="s">
        <v>10297</v>
      </c>
      <c r="E718" s="220" t="s">
        <v>2544</v>
      </c>
      <c r="F718" s="214" t="s">
        <v>2249</v>
      </c>
      <c r="G718" s="236" t="e">
        <f>HYPERLINK("\同业照片\"&amp;[1]!表1_66[[#This Row],[公司]]&amp;IF([1]!表1_66[[#This Row],[公司]]="","","，"&amp;[1]!表1_66[[#This Row],[姓名]]&amp;".jpg"),"照片")</f>
        <v>#REF!</v>
      </c>
      <c r="H718" s="232" t="s">
        <v>10298</v>
      </c>
      <c r="I718" s="214" t="s">
        <v>583</v>
      </c>
      <c r="J718" s="214" t="s">
        <v>3174</v>
      </c>
      <c r="K718" s="212">
        <v>1</v>
      </c>
      <c r="L718" s="212">
        <v>1</v>
      </c>
      <c r="M718" s="212">
        <v>1</v>
      </c>
      <c r="N718" s="213" t="s">
        <v>2687</v>
      </c>
      <c r="O718" s="214"/>
      <c r="P718" s="213" t="s">
        <v>2254</v>
      </c>
      <c r="Q718" s="215"/>
      <c r="R718" s="215"/>
      <c r="S71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718" s="220"/>
      <c r="U718" s="215">
        <v>13823288912</v>
      </c>
      <c r="V718" s="213" t="s">
        <v>7992</v>
      </c>
      <c r="W718" s="225"/>
      <c r="X718" s="226"/>
      <c r="Y718" s="226" t="s">
        <v>7993</v>
      </c>
      <c r="Z718" s="248">
        <v>4.2010619660429402E+17</v>
      </c>
      <c r="AA718" s="214"/>
      <c r="AB718" s="214"/>
      <c r="AC718" s="214"/>
      <c r="AD718" s="220"/>
      <c r="AE718" s="226"/>
      <c r="AF718" s="214" t="s">
        <v>5996</v>
      </c>
      <c r="AG718" s="349">
        <v>1</v>
      </c>
    </row>
    <row r="719" spans="1:33" s="219" customFormat="1" x14ac:dyDescent="0.3">
      <c r="A719" s="212" t="s">
        <v>1177</v>
      </c>
      <c r="B719" s="277">
        <v>41785</v>
      </c>
      <c r="C719" s="217" t="e">
        <f>[1]!表1_66[[#This Row],[公司]]&amp;[1]!表1_66[[#This Row],[姓名]]</f>
        <v>#REF!</v>
      </c>
      <c r="D719" s="220" t="s">
        <v>7994</v>
      </c>
      <c r="E719" s="220" t="s">
        <v>7994</v>
      </c>
      <c r="F719" s="214" t="s">
        <v>54</v>
      </c>
      <c r="G719" s="236" t="e">
        <f>HYPERLINK("\同业照片\"&amp;[1]!表1_66[[#This Row],[公司]]&amp;IF([1]!表1_66[[#This Row],[公司]]="","","，"&amp;[1]!表1_66[[#This Row],[姓名]]&amp;".jpg"),"照片")</f>
        <v>#REF!</v>
      </c>
      <c r="H719" s="232" t="s">
        <v>346</v>
      </c>
      <c r="I719" s="214" t="s">
        <v>711</v>
      </c>
      <c r="J719" s="214" t="s">
        <v>56</v>
      </c>
      <c r="K719" s="212">
        <v>1</v>
      </c>
      <c r="L719" s="212">
        <v>1</v>
      </c>
      <c r="M719" s="212">
        <v>1</v>
      </c>
      <c r="N719" s="213" t="s">
        <v>958</v>
      </c>
      <c r="O719" s="214"/>
      <c r="P719" s="213" t="s">
        <v>8629</v>
      </c>
      <c r="Q719" s="215"/>
      <c r="R719" s="215" t="s">
        <v>392</v>
      </c>
      <c r="S71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719" s="220" t="s">
        <v>1599</v>
      </c>
      <c r="U719" s="215">
        <v>18611801437</v>
      </c>
      <c r="V719" s="213" t="s">
        <v>7995</v>
      </c>
      <c r="W719" s="225" t="s">
        <v>351</v>
      </c>
      <c r="X719" s="226"/>
      <c r="Y719" s="226" t="s">
        <v>7996</v>
      </c>
      <c r="Z719" s="244" t="s">
        <v>10299</v>
      </c>
      <c r="AA719" s="214"/>
      <c r="AB719" s="214"/>
      <c r="AC719" s="214"/>
      <c r="AD719" s="220"/>
      <c r="AE719" s="226"/>
      <c r="AF719" s="214" t="s">
        <v>10028</v>
      </c>
      <c r="AG719" s="349">
        <v>1</v>
      </c>
    </row>
    <row r="720" spans="1:33" s="219" customFormat="1" x14ac:dyDescent="0.3">
      <c r="A720" s="212" t="s">
        <v>857</v>
      </c>
      <c r="B720" s="277">
        <v>41786</v>
      </c>
      <c r="C720" s="217" t="e">
        <f>[1]!表1_66[[#This Row],[公司]]&amp;[1]!表1_66[[#This Row],[姓名]]</f>
        <v>#REF!</v>
      </c>
      <c r="D720" s="220" t="s">
        <v>7997</v>
      </c>
      <c r="E720" s="220" t="s">
        <v>7998</v>
      </c>
      <c r="F720" s="214" t="s">
        <v>2249</v>
      </c>
      <c r="G720" s="236" t="e">
        <f>HYPERLINK("\同业照片\"&amp;[1]!表1_66[[#This Row],[公司]]&amp;IF([1]!表1_66[[#This Row],[公司]]="","","，"&amp;[1]!表1_66[[#This Row],[姓名]]&amp;".jpg"),"照片")</f>
        <v>#REF!</v>
      </c>
      <c r="H720" s="232" t="s">
        <v>72</v>
      </c>
      <c r="I720" s="214" t="s">
        <v>36</v>
      </c>
      <c r="J720" s="214" t="s">
        <v>56</v>
      </c>
      <c r="K720" s="212">
        <v>1</v>
      </c>
      <c r="L720" s="212">
        <v>1</v>
      </c>
      <c r="M720" s="212">
        <v>1</v>
      </c>
      <c r="N720" s="213" t="s">
        <v>4044</v>
      </c>
      <c r="O720" s="214"/>
      <c r="P720" s="213" t="s">
        <v>2525</v>
      </c>
      <c r="Q720" s="215"/>
      <c r="R720" s="215"/>
      <c r="S72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720" s="220" t="s">
        <v>1573</v>
      </c>
      <c r="U720" s="215">
        <v>13701023497</v>
      </c>
      <c r="V720" s="213" t="s">
        <v>10300</v>
      </c>
      <c r="W720" s="225"/>
      <c r="X720" s="226"/>
      <c r="Y720" s="226"/>
      <c r="Z720" s="248"/>
      <c r="AA720" s="214"/>
      <c r="AB720" s="214"/>
      <c r="AC720" s="214"/>
      <c r="AD720" s="220"/>
      <c r="AE720" s="226"/>
      <c r="AF720" s="214" t="s">
        <v>9490</v>
      </c>
      <c r="AG720" s="349">
        <v>1</v>
      </c>
    </row>
    <row r="721" spans="1:33" s="219" customFormat="1" x14ac:dyDescent="0.3">
      <c r="A721" s="212" t="s">
        <v>612</v>
      </c>
      <c r="B721" s="277">
        <v>41788</v>
      </c>
      <c r="C721" s="217" t="e">
        <f>[1]!表1_66[[#This Row],[公司]]&amp;[1]!表1_66[[#This Row],[姓名]]</f>
        <v>#REF!</v>
      </c>
      <c r="D721" s="220" t="s">
        <v>893</v>
      </c>
      <c r="E721" s="220" t="s">
        <v>729</v>
      </c>
      <c r="F721" s="214" t="s">
        <v>54</v>
      </c>
      <c r="G721" s="236" t="e">
        <f>HYPERLINK("\同业照片\"&amp;[1]!表1_66[[#This Row],[公司]]&amp;IF([1]!表1_66[[#This Row],[公司]]="","","，"&amp;[1]!表1_66[[#This Row],[姓名]]&amp;".jpg"),"照片")</f>
        <v>#REF!</v>
      </c>
      <c r="H721" s="232" t="s">
        <v>7999</v>
      </c>
      <c r="I721" s="214" t="s">
        <v>9</v>
      </c>
      <c r="J721" s="214" t="s">
        <v>56</v>
      </c>
      <c r="K721" s="212">
        <v>1</v>
      </c>
      <c r="L721" s="212">
        <v>1</v>
      </c>
      <c r="M721" s="212">
        <v>1</v>
      </c>
      <c r="N721" s="213"/>
      <c r="O721" s="214"/>
      <c r="P721" s="213" t="s">
        <v>2537</v>
      </c>
      <c r="Q721" s="215"/>
      <c r="R721" s="215" t="s">
        <v>392</v>
      </c>
      <c r="S72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721" s="220" t="s">
        <v>8000</v>
      </c>
      <c r="U721" s="215">
        <v>18600601432</v>
      </c>
      <c r="V721" s="213"/>
      <c r="W721" s="225" t="s">
        <v>351</v>
      </c>
      <c r="X721" s="226" t="s">
        <v>8001</v>
      </c>
      <c r="Y721" s="226" t="s">
        <v>3670</v>
      </c>
      <c r="Z721" s="244" t="s">
        <v>3669</v>
      </c>
      <c r="AA721" s="214"/>
      <c r="AB721" s="214"/>
      <c r="AC721" s="214"/>
      <c r="AD721" s="220">
        <v>13126672678</v>
      </c>
      <c r="AE721" s="226"/>
      <c r="AF721" s="214"/>
      <c r="AG721" s="349">
        <v>1</v>
      </c>
    </row>
    <row r="722" spans="1:33" s="219" customFormat="1" x14ac:dyDescent="0.3">
      <c r="A722" s="212" t="s">
        <v>857</v>
      </c>
      <c r="B722" s="277">
        <v>41788</v>
      </c>
      <c r="C722" s="217" t="e">
        <f>[1]!表1_66[[#This Row],[公司]]&amp;[1]!表1_66[[#This Row],[姓名]]</f>
        <v>#REF!</v>
      </c>
      <c r="D722" s="220" t="s">
        <v>8002</v>
      </c>
      <c r="E722" s="220" t="s">
        <v>8003</v>
      </c>
      <c r="F722" s="214" t="s">
        <v>2249</v>
      </c>
      <c r="G722" s="236" t="e">
        <f>HYPERLINK("\同业照片\"&amp;[1]!表1_66[[#This Row],[公司]]&amp;IF([1]!表1_66[[#This Row],[公司]]="","","，"&amp;[1]!表1_66[[#This Row],[姓名]]&amp;".jpg"),"照片")</f>
        <v>#REF!</v>
      </c>
      <c r="H722" s="232" t="s">
        <v>69</v>
      </c>
      <c r="I722" s="214" t="s">
        <v>36</v>
      </c>
      <c r="J722" s="214" t="s">
        <v>56</v>
      </c>
      <c r="K722" s="212">
        <v>1</v>
      </c>
      <c r="L722" s="212">
        <v>1</v>
      </c>
      <c r="M722" s="212">
        <v>1</v>
      </c>
      <c r="N722" s="213" t="s">
        <v>958</v>
      </c>
      <c r="O722" s="214"/>
      <c r="P722" s="213" t="s">
        <v>2537</v>
      </c>
      <c r="Q722" s="215"/>
      <c r="R722" s="215"/>
      <c r="S72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722" s="220" t="s">
        <v>8004</v>
      </c>
      <c r="U722" s="215">
        <v>18501791766</v>
      </c>
      <c r="V722" s="213" t="s">
        <v>8005</v>
      </c>
      <c r="W722" s="225"/>
      <c r="X722" s="226"/>
      <c r="Y722" s="226"/>
      <c r="Z722" s="248"/>
      <c r="AA722" s="214"/>
      <c r="AB722" s="214"/>
      <c r="AC722" s="214"/>
      <c r="AD722" s="220"/>
      <c r="AE722" s="226"/>
      <c r="AF722" s="214" t="s">
        <v>8847</v>
      </c>
      <c r="AG722" s="349">
        <v>1</v>
      </c>
    </row>
    <row r="723" spans="1:33" s="219" customFormat="1" x14ac:dyDescent="0.3">
      <c r="A723" s="212" t="s">
        <v>612</v>
      </c>
      <c r="B723" s="277">
        <v>41788</v>
      </c>
      <c r="C723" s="217" t="e">
        <f>[1]!表1_66[[#This Row],[公司]]&amp;[1]!表1_66[[#This Row],[姓名]]</f>
        <v>#REF!</v>
      </c>
      <c r="D723" s="220" t="s">
        <v>10301</v>
      </c>
      <c r="E723" s="220" t="s">
        <v>2282</v>
      </c>
      <c r="F723" s="214" t="s">
        <v>2249</v>
      </c>
      <c r="G723" s="236" t="e">
        <f>HYPERLINK("\同业照片\"&amp;[1]!表1_66[[#This Row],[公司]]&amp;IF([1]!表1_66[[#This Row],[公司]]="","","，"&amp;[1]!表1_66[[#This Row],[姓名]]&amp;".jpg"),"照片")</f>
        <v>#REF!</v>
      </c>
      <c r="H723" s="232" t="s">
        <v>7999</v>
      </c>
      <c r="I723" s="214" t="s">
        <v>9</v>
      </c>
      <c r="J723" s="214" t="s">
        <v>56</v>
      </c>
      <c r="K723" s="212">
        <v>1</v>
      </c>
      <c r="L723" s="212">
        <v>1</v>
      </c>
      <c r="M723" s="212">
        <v>1</v>
      </c>
      <c r="N723" s="213" t="s">
        <v>7783</v>
      </c>
      <c r="O723" s="214"/>
      <c r="P723" s="213" t="s">
        <v>8790</v>
      </c>
      <c r="Q723" s="215"/>
      <c r="R723" s="215"/>
      <c r="S723"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723" s="220" t="s">
        <v>8000</v>
      </c>
      <c r="U723" s="215">
        <v>13683256595</v>
      </c>
      <c r="V723" s="213" t="s">
        <v>8006</v>
      </c>
      <c r="W723" s="225"/>
      <c r="X723" s="226" t="s">
        <v>3651</v>
      </c>
      <c r="Y723" s="226" t="s">
        <v>2549</v>
      </c>
      <c r="Z723" s="244"/>
      <c r="AA723" s="214"/>
      <c r="AB723" s="214"/>
      <c r="AC723" s="214"/>
      <c r="AD723" s="220"/>
      <c r="AE723" s="226"/>
      <c r="AF723" s="214"/>
      <c r="AG723" s="349">
        <v>1</v>
      </c>
    </row>
    <row r="724" spans="1:33" s="219" customFormat="1" x14ac:dyDescent="0.3">
      <c r="A724" s="212" t="s">
        <v>612</v>
      </c>
      <c r="B724" s="277">
        <v>41794</v>
      </c>
      <c r="C724" s="217" t="e">
        <f>[1]!表1_66[[#This Row],[公司]]&amp;[1]!表1_66[[#This Row],[姓名]]</f>
        <v>#REF!</v>
      </c>
      <c r="D724" s="220" t="s">
        <v>369</v>
      </c>
      <c r="E724" s="220" t="s">
        <v>766</v>
      </c>
      <c r="F724" s="214" t="s">
        <v>54</v>
      </c>
      <c r="G724" s="236" t="e">
        <f>HYPERLINK("\同业照片\"&amp;[1]!表1_66[[#This Row],[公司]]&amp;IF([1]!表1_66[[#This Row],[公司]]="","","，"&amp;[1]!表1_66[[#This Row],[姓名]]&amp;".jpg"),"照片")</f>
        <v>#REF!</v>
      </c>
      <c r="H724" s="232"/>
      <c r="I724" s="214"/>
      <c r="J724" s="214" t="s">
        <v>56</v>
      </c>
      <c r="K724" s="212">
        <v>1</v>
      </c>
      <c r="L724" s="212">
        <v>1</v>
      </c>
      <c r="M724" s="212">
        <v>1</v>
      </c>
      <c r="N724" s="213"/>
      <c r="O724" s="214"/>
      <c r="P724" s="213"/>
      <c r="Q724" s="215"/>
      <c r="R724" s="215" t="s">
        <v>392</v>
      </c>
      <c r="S72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724" s="220"/>
      <c r="U724" s="215">
        <v>13810090667</v>
      </c>
      <c r="V724" s="213" t="s">
        <v>8007</v>
      </c>
      <c r="W724" s="225" t="s">
        <v>351</v>
      </c>
      <c r="X724" s="226" t="s">
        <v>2521</v>
      </c>
      <c r="Y724" s="226"/>
      <c r="Z724" s="248" t="s">
        <v>392</v>
      </c>
      <c r="AA724" s="214"/>
      <c r="AB724" s="214"/>
      <c r="AC724" s="214"/>
      <c r="AD724" s="220"/>
      <c r="AE724" s="226"/>
      <c r="AF724" s="214" t="s">
        <v>9772</v>
      </c>
      <c r="AG724" s="349">
        <v>1</v>
      </c>
    </row>
    <row r="725" spans="1:33" s="219" customFormat="1" x14ac:dyDescent="0.3">
      <c r="A725" s="212" t="s">
        <v>857</v>
      </c>
      <c r="B725" s="277">
        <v>41795</v>
      </c>
      <c r="C725" s="217" t="e">
        <f>[1]!表1_66[[#This Row],[公司]]&amp;[1]!表1_66[[#This Row],[姓名]]</f>
        <v>#REF!</v>
      </c>
      <c r="D725" s="220" t="s">
        <v>8008</v>
      </c>
      <c r="E725" s="220" t="s">
        <v>8009</v>
      </c>
      <c r="F725" s="214" t="s">
        <v>2249</v>
      </c>
      <c r="G725" s="236" t="e">
        <f>HYPERLINK("\同业照片\"&amp;[1]!表1_66[[#This Row],[公司]]&amp;IF([1]!表1_66[[#This Row],[公司]]="","","，"&amp;[1]!表1_66[[#This Row],[姓名]]&amp;".jpg"),"照片")</f>
        <v>#REF!</v>
      </c>
      <c r="H725" s="232" t="s">
        <v>2150</v>
      </c>
      <c r="I725" s="214" t="s">
        <v>36</v>
      </c>
      <c r="J725" s="214" t="s">
        <v>3004</v>
      </c>
      <c r="K725" s="212">
        <v>1</v>
      </c>
      <c r="L725" s="212">
        <v>1</v>
      </c>
      <c r="M725" s="212">
        <v>1</v>
      </c>
      <c r="N725" s="213" t="s">
        <v>958</v>
      </c>
      <c r="O725" s="214"/>
      <c r="P725" s="213" t="s">
        <v>8010</v>
      </c>
      <c r="Q725" s="215"/>
      <c r="R725" s="215"/>
      <c r="S725"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725" s="220"/>
      <c r="U725" s="215">
        <v>15815553355</v>
      </c>
      <c r="V725" s="213" t="s">
        <v>10302</v>
      </c>
      <c r="W725" s="225"/>
      <c r="X725" s="226"/>
      <c r="Y725" s="226"/>
      <c r="Z725" s="244"/>
      <c r="AA725" s="214"/>
      <c r="AB725" s="214"/>
      <c r="AC725" s="214"/>
      <c r="AD725" s="220"/>
      <c r="AE725" s="226"/>
      <c r="AF725" s="214" t="s">
        <v>10303</v>
      </c>
      <c r="AG725" s="349">
        <v>1</v>
      </c>
    </row>
    <row r="726" spans="1:33" s="219" customFormat="1" x14ac:dyDescent="0.3">
      <c r="A726" s="212" t="s">
        <v>857</v>
      </c>
      <c r="B726" s="277">
        <v>41795</v>
      </c>
      <c r="C726" s="217" t="e">
        <f>[1]!表1_66[[#This Row],[公司]]&amp;[1]!表1_66[[#This Row],[姓名]]</f>
        <v>#REF!</v>
      </c>
      <c r="D726" s="220" t="s">
        <v>8011</v>
      </c>
      <c r="E726" s="220" t="s">
        <v>2324</v>
      </c>
      <c r="F726" s="214" t="s">
        <v>2276</v>
      </c>
      <c r="G726" s="236" t="e">
        <f>HYPERLINK("\同业照片\"&amp;[1]!表1_66[[#This Row],[公司]]&amp;IF([1]!表1_66[[#This Row],[公司]]="","","，"&amp;[1]!表1_66[[#This Row],[姓名]]&amp;".jpg"),"照片")</f>
        <v>#REF!</v>
      </c>
      <c r="H726" s="232" t="s">
        <v>10298</v>
      </c>
      <c r="I726" s="214" t="s">
        <v>583</v>
      </c>
      <c r="J726" s="214" t="s">
        <v>3174</v>
      </c>
      <c r="K726" s="212">
        <v>1</v>
      </c>
      <c r="L726" s="212">
        <v>1</v>
      </c>
      <c r="M726" s="212">
        <v>1</v>
      </c>
      <c r="N726" s="213" t="s">
        <v>2687</v>
      </c>
      <c r="O726" s="214"/>
      <c r="P726" s="213" t="s">
        <v>2537</v>
      </c>
      <c r="Q726" s="215"/>
      <c r="R726" s="215"/>
      <c r="S726"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726" s="220" t="s">
        <v>8012</v>
      </c>
      <c r="U726" s="215">
        <v>18188621166</v>
      </c>
      <c r="V726" s="213" t="s">
        <v>8013</v>
      </c>
      <c r="W726" s="225"/>
      <c r="X726" s="226" t="s">
        <v>8014</v>
      </c>
      <c r="Y726" s="226"/>
      <c r="Z726" s="248"/>
      <c r="AA726" s="214"/>
      <c r="AB726" s="214" t="s">
        <v>8015</v>
      </c>
      <c r="AC726" s="214"/>
      <c r="AD726" s="220">
        <v>18810768733</v>
      </c>
      <c r="AE726" s="226"/>
      <c r="AF726" s="214" t="s">
        <v>5996</v>
      </c>
      <c r="AG726" s="349">
        <v>1</v>
      </c>
    </row>
    <row r="727" spans="1:33" s="219" customFormat="1" x14ac:dyDescent="0.3">
      <c r="A727" s="212" t="s">
        <v>1177</v>
      </c>
      <c r="B727" s="277">
        <v>41795</v>
      </c>
      <c r="C727" s="217" t="e">
        <f>[1]!表1_66[[#This Row],[公司]]&amp;[1]!表1_66[[#This Row],[姓名]]</f>
        <v>#REF!</v>
      </c>
      <c r="D727" s="220" t="s">
        <v>10304</v>
      </c>
      <c r="E727" s="220" t="s">
        <v>2544</v>
      </c>
      <c r="F727" s="214" t="s">
        <v>2249</v>
      </c>
      <c r="G727" s="236" t="e">
        <f>HYPERLINK("\同业照片\"&amp;[1]!表1_66[[#This Row],[公司]]&amp;IF([1]!表1_66[[#This Row],[公司]]="","","，"&amp;[1]!表1_66[[#This Row],[姓名]]&amp;".jpg"),"照片")</f>
        <v>#REF!</v>
      </c>
      <c r="H727" s="232" t="s">
        <v>8016</v>
      </c>
      <c r="I727" s="214" t="s">
        <v>2</v>
      </c>
      <c r="J727" s="214" t="s">
        <v>11</v>
      </c>
      <c r="K727" s="212">
        <v>1</v>
      </c>
      <c r="L727" s="212">
        <v>1</v>
      </c>
      <c r="M727" s="212">
        <v>1</v>
      </c>
      <c r="N727" s="213"/>
      <c r="O727" s="214"/>
      <c r="P727" s="213"/>
      <c r="Q727" s="215"/>
      <c r="R727" s="215"/>
      <c r="S727"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727" s="220"/>
      <c r="U727" s="215">
        <v>13301386982</v>
      </c>
      <c r="V727" s="213"/>
      <c r="W727" s="225"/>
      <c r="X727" s="226"/>
      <c r="Y727" s="226" t="s">
        <v>3667</v>
      </c>
      <c r="Z727" s="244"/>
      <c r="AA727" s="214"/>
      <c r="AB727" s="214"/>
      <c r="AC727" s="214"/>
      <c r="AD727" s="220"/>
      <c r="AE727" s="226"/>
      <c r="AF727" s="214"/>
      <c r="AG727" s="349">
        <v>1</v>
      </c>
    </row>
    <row r="728" spans="1:33" s="219" customFormat="1" x14ac:dyDescent="0.3">
      <c r="A728" s="212" t="s">
        <v>2371</v>
      </c>
      <c r="B728" s="277">
        <v>41795</v>
      </c>
      <c r="C728" s="217" t="e">
        <f>[1]!表1_66[[#This Row],[公司]]&amp;[1]!表1_66[[#This Row],[姓名]]</f>
        <v>#REF!</v>
      </c>
      <c r="D728" s="220" t="s">
        <v>8017</v>
      </c>
      <c r="E728" s="220" t="s">
        <v>808</v>
      </c>
      <c r="F728" s="214" t="s">
        <v>54</v>
      </c>
      <c r="G728" s="236" t="e">
        <f>HYPERLINK("\同业照片\"&amp;[1]!表1_66[[#This Row],[公司]]&amp;IF([1]!表1_66[[#This Row],[公司]]="","","，"&amp;[1]!表1_66[[#This Row],[姓名]]&amp;".jpg"),"照片")</f>
        <v>#REF!</v>
      </c>
      <c r="H728" s="232" t="s">
        <v>100</v>
      </c>
      <c r="I728" s="214" t="s">
        <v>36</v>
      </c>
      <c r="J728" s="214" t="s">
        <v>56</v>
      </c>
      <c r="K728" s="212">
        <v>1</v>
      </c>
      <c r="L728" s="212">
        <v>1</v>
      </c>
      <c r="M728" s="212">
        <v>1</v>
      </c>
      <c r="N728" s="213" t="s">
        <v>1358</v>
      </c>
      <c r="O728" s="214"/>
      <c r="P728" s="213" t="s">
        <v>2254</v>
      </c>
      <c r="Q728" s="215"/>
      <c r="R728" s="215" t="s">
        <v>392</v>
      </c>
      <c r="S72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728" s="220"/>
      <c r="U728" s="215">
        <v>18710095721</v>
      </c>
      <c r="V728" s="213" t="s">
        <v>8018</v>
      </c>
      <c r="W728" s="225" t="s">
        <v>351</v>
      </c>
      <c r="X728" s="226" t="s">
        <v>8019</v>
      </c>
      <c r="Y728" s="226"/>
      <c r="Z728" s="248" t="s">
        <v>392</v>
      </c>
      <c r="AA728" s="214"/>
      <c r="AB728" s="214"/>
      <c r="AC728" s="214" t="s">
        <v>392</v>
      </c>
      <c r="AD728" s="220"/>
      <c r="AE728" s="226"/>
      <c r="AF728" s="214" t="s">
        <v>2210</v>
      </c>
      <c r="AG728" s="349">
        <v>1</v>
      </c>
    </row>
    <row r="729" spans="1:33" s="219" customFormat="1" x14ac:dyDescent="0.3">
      <c r="A729" s="212" t="s">
        <v>1177</v>
      </c>
      <c r="B729" s="277">
        <v>41795</v>
      </c>
      <c r="C729" s="217" t="e">
        <f>[1]!表1_66[[#This Row],[公司]]&amp;[1]!表1_66[[#This Row],[姓名]]</f>
        <v>#REF!</v>
      </c>
      <c r="D729" s="220" t="s">
        <v>2138</v>
      </c>
      <c r="E729" s="220" t="s">
        <v>2282</v>
      </c>
      <c r="F729" s="214" t="s">
        <v>2249</v>
      </c>
      <c r="G729" s="236" t="e">
        <f>HYPERLINK("\同业照片\"&amp;[1]!表1_66[[#This Row],[公司]]&amp;IF([1]!表1_66[[#This Row],[公司]]="","","，"&amp;[1]!表1_66[[#This Row],[姓名]]&amp;".jpg"),"照片")</f>
        <v>#REF!</v>
      </c>
      <c r="H729" s="232" t="s">
        <v>5964</v>
      </c>
      <c r="I729" s="214" t="s">
        <v>36</v>
      </c>
      <c r="J729" s="214" t="s">
        <v>1</v>
      </c>
      <c r="K729" s="212">
        <v>1</v>
      </c>
      <c r="L729" s="212">
        <v>1</v>
      </c>
      <c r="M729" s="212">
        <v>1</v>
      </c>
      <c r="N729" s="213" t="s">
        <v>1234</v>
      </c>
      <c r="O729" s="214"/>
      <c r="P729" s="213" t="s">
        <v>2525</v>
      </c>
      <c r="Q729" s="215"/>
      <c r="R729" s="215" t="s">
        <v>392</v>
      </c>
      <c r="S72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729" s="220" t="s">
        <v>10305</v>
      </c>
      <c r="U729" s="215">
        <v>18688786806</v>
      </c>
      <c r="V729" s="213" t="s">
        <v>8020</v>
      </c>
      <c r="W729" s="225" t="s">
        <v>351</v>
      </c>
      <c r="X729" s="226" t="s">
        <v>7</v>
      </c>
      <c r="Y729" s="226"/>
      <c r="Z729" s="244" t="s">
        <v>392</v>
      </c>
      <c r="AA729" s="214"/>
      <c r="AB729" s="214"/>
      <c r="AC729" s="214" t="s">
        <v>392</v>
      </c>
      <c r="AD729" s="220" t="s">
        <v>392</v>
      </c>
      <c r="AE729" s="226"/>
      <c r="AF729" s="214" t="s">
        <v>2221</v>
      </c>
      <c r="AG729" s="349">
        <v>1</v>
      </c>
    </row>
    <row r="730" spans="1:33" s="219" customFormat="1" x14ac:dyDescent="0.3">
      <c r="A730" s="219" t="s">
        <v>857</v>
      </c>
      <c r="B730" s="277">
        <v>41796</v>
      </c>
      <c r="C730" s="217" t="e">
        <f>[1]!表1_66[[#This Row],[公司]]&amp;[1]!表1_66[[#This Row],[姓名]]</f>
        <v>#REF!</v>
      </c>
      <c r="D730" s="227" t="s">
        <v>8021</v>
      </c>
      <c r="E730" s="227" t="s">
        <v>10016</v>
      </c>
      <c r="F730" s="216" t="s">
        <v>2249</v>
      </c>
      <c r="G730" s="209" t="e">
        <f>HYPERLINK("\同业照片\"&amp;[1]!表1_66[[#This Row],[公司]]&amp;IF([1]!表1_66[[#This Row],[公司]]="","","，"&amp;[1]!表1_66[[#This Row],[姓名]]&amp;".jpg"),"照片")</f>
        <v>#REF!</v>
      </c>
      <c r="H730" s="234" t="s">
        <v>8022</v>
      </c>
      <c r="I730" s="216" t="s">
        <v>8023</v>
      </c>
      <c r="J730" s="216" t="s">
        <v>11</v>
      </c>
      <c r="N730" s="217" t="s">
        <v>10306</v>
      </c>
      <c r="O730" s="216"/>
      <c r="P730" s="217"/>
      <c r="Q730" s="218"/>
      <c r="R730" s="218"/>
      <c r="S730" s="26">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730" s="227"/>
      <c r="U730" s="218">
        <v>13683511077</v>
      </c>
      <c r="V730" s="217" t="s">
        <v>8024</v>
      </c>
      <c r="W730" s="225"/>
      <c r="X730" s="228"/>
      <c r="Y730" s="228" t="s">
        <v>8025</v>
      </c>
      <c r="Z730" s="248" t="s">
        <v>10307</v>
      </c>
      <c r="AA730" s="216"/>
      <c r="AB730" s="216"/>
      <c r="AC730" s="216"/>
      <c r="AD730" s="227"/>
      <c r="AE730" s="228"/>
      <c r="AF730" s="216"/>
      <c r="AG730" s="349">
        <v>1</v>
      </c>
    </row>
    <row r="731" spans="1:33" s="219" customFormat="1" x14ac:dyDescent="0.3">
      <c r="A731" s="212" t="s">
        <v>857</v>
      </c>
      <c r="B731" s="277">
        <v>41796</v>
      </c>
      <c r="C731" s="217" t="e">
        <f>[1]!表1_66[[#This Row],[公司]]&amp;[1]!表1_66[[#This Row],[姓名]]</f>
        <v>#REF!</v>
      </c>
      <c r="D731" s="220" t="s">
        <v>1522</v>
      </c>
      <c r="E731" s="220" t="s">
        <v>769</v>
      </c>
      <c r="F731" s="214" t="s">
        <v>933</v>
      </c>
      <c r="G731" s="236" t="e">
        <f>HYPERLINK("\同业照片\"&amp;[1]!表1_66[[#This Row],[公司]]&amp;IF([1]!表1_66[[#This Row],[公司]]="","","，"&amp;[1]!表1_66[[#This Row],[姓名]]&amp;".jpg"),"照片")</f>
        <v>#REF!</v>
      </c>
      <c r="H731" s="232" t="s">
        <v>1232</v>
      </c>
      <c r="I731" s="214" t="s">
        <v>36</v>
      </c>
      <c r="J731" s="214" t="s">
        <v>1</v>
      </c>
      <c r="K731" s="212">
        <v>1</v>
      </c>
      <c r="L731" s="212">
        <v>1</v>
      </c>
      <c r="M731" s="212">
        <v>1</v>
      </c>
      <c r="N731" s="213" t="s">
        <v>1234</v>
      </c>
      <c r="O731" s="214" t="s">
        <v>1274</v>
      </c>
      <c r="P731" s="213" t="s">
        <v>8645</v>
      </c>
      <c r="Q731" s="215"/>
      <c r="R731" s="215" t="s">
        <v>392</v>
      </c>
      <c r="S73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731" s="220" t="s">
        <v>8026</v>
      </c>
      <c r="U731" s="215">
        <v>18611384777</v>
      </c>
      <c r="V731" s="213" t="s">
        <v>8027</v>
      </c>
      <c r="W731" s="225" t="s">
        <v>351</v>
      </c>
      <c r="X731" s="226" t="s">
        <v>8028</v>
      </c>
      <c r="Y731" s="226" t="s">
        <v>45</v>
      </c>
      <c r="Z731" s="244" t="s">
        <v>392</v>
      </c>
      <c r="AA731" s="214"/>
      <c r="AB731" s="214"/>
      <c r="AC731" s="214"/>
      <c r="AD731" s="220"/>
      <c r="AE731" s="226"/>
      <c r="AF731" s="214" t="s">
        <v>9402</v>
      </c>
      <c r="AG731" s="349">
        <v>1</v>
      </c>
    </row>
    <row r="732" spans="1:33" s="219" customFormat="1" x14ac:dyDescent="0.3">
      <c r="A732" s="212" t="s">
        <v>1177</v>
      </c>
      <c r="B732" s="277">
        <v>41796</v>
      </c>
      <c r="C732" s="217" t="e">
        <f>[1]!表1_66[[#This Row],[公司]]&amp;[1]!表1_66[[#This Row],[姓名]]</f>
        <v>#REF!</v>
      </c>
      <c r="D732" s="220" t="s">
        <v>8029</v>
      </c>
      <c r="E732" s="220" t="s">
        <v>8030</v>
      </c>
      <c r="F732" s="214" t="s">
        <v>2249</v>
      </c>
      <c r="G732" s="236" t="e">
        <f>HYPERLINK("\同业照片\"&amp;[1]!表1_66[[#This Row],[公司]]&amp;IF([1]!表1_66[[#This Row],[公司]]="","","，"&amp;[1]!表1_66[[#This Row],[姓名]]&amp;".jpg"),"照片")</f>
        <v>#REF!</v>
      </c>
      <c r="H732" s="232" t="s">
        <v>4067</v>
      </c>
      <c r="I732" s="214" t="s">
        <v>12</v>
      </c>
      <c r="J732" s="214" t="s">
        <v>11</v>
      </c>
      <c r="K732" s="212">
        <v>1</v>
      </c>
      <c r="L732" s="212">
        <v>1</v>
      </c>
      <c r="M732" s="212">
        <v>1</v>
      </c>
      <c r="N732" s="213" t="s">
        <v>1360</v>
      </c>
      <c r="O732" s="214"/>
      <c r="P732" s="213" t="s">
        <v>2254</v>
      </c>
      <c r="Q732" s="215"/>
      <c r="R732" s="215"/>
      <c r="S73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732" s="220"/>
      <c r="U732" s="215">
        <v>13811835497</v>
      </c>
      <c r="V732" s="213" t="s">
        <v>8031</v>
      </c>
      <c r="W732" s="225"/>
      <c r="X732" s="226"/>
      <c r="Y732" s="226" t="s">
        <v>8032</v>
      </c>
      <c r="Z732" s="248" t="s">
        <v>8033</v>
      </c>
      <c r="AA732" s="214"/>
      <c r="AB732" s="214"/>
      <c r="AC732" s="214"/>
      <c r="AD732" s="220"/>
      <c r="AE732" s="226"/>
      <c r="AF732" s="214" t="s">
        <v>4077</v>
      </c>
      <c r="AG732" s="349">
        <v>1</v>
      </c>
    </row>
    <row r="733" spans="1:33" s="219" customFormat="1" x14ac:dyDescent="0.3">
      <c r="A733" s="212" t="s">
        <v>612</v>
      </c>
      <c r="B733" s="277">
        <v>41796</v>
      </c>
      <c r="C733" s="217" t="e">
        <f>[1]!表1_66[[#This Row],[公司]]&amp;[1]!表1_66[[#This Row],[姓名]]</f>
        <v>#REF!</v>
      </c>
      <c r="D733" s="220" t="s">
        <v>3473</v>
      </c>
      <c r="E733" s="220" t="s">
        <v>8034</v>
      </c>
      <c r="F733" s="214" t="s">
        <v>54</v>
      </c>
      <c r="G733" s="236" t="e">
        <f>HYPERLINK("\同业照片\"&amp;[1]!表1_66[[#This Row],[公司]]&amp;IF([1]!表1_66[[#This Row],[公司]]="","","，"&amp;[1]!表1_66[[#This Row],[姓名]]&amp;".jpg"),"照片")</f>
        <v>#REF!</v>
      </c>
      <c r="H733" s="232" t="s">
        <v>941</v>
      </c>
      <c r="I733" s="214" t="s">
        <v>887</v>
      </c>
      <c r="J733" s="214" t="s">
        <v>56</v>
      </c>
      <c r="K733" s="212">
        <v>1</v>
      </c>
      <c r="L733" s="212">
        <v>1</v>
      </c>
      <c r="M733" s="212">
        <v>1</v>
      </c>
      <c r="N733" s="213" t="s">
        <v>958</v>
      </c>
      <c r="O733" s="214"/>
      <c r="P733" s="213"/>
      <c r="Q733" s="215"/>
      <c r="R733" s="215"/>
      <c r="S733"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733" s="220" t="s">
        <v>10308</v>
      </c>
      <c r="U733" s="215">
        <v>13910539796</v>
      </c>
      <c r="V733" s="213" t="s">
        <v>8035</v>
      </c>
      <c r="W733" s="225"/>
      <c r="X733" s="226" t="s">
        <v>7635</v>
      </c>
      <c r="Y733" s="226" t="s">
        <v>10309</v>
      </c>
      <c r="Z733" s="244" t="s">
        <v>8036</v>
      </c>
      <c r="AA733" s="214"/>
      <c r="AB733" s="214"/>
      <c r="AC733" s="214"/>
      <c r="AD733" s="220"/>
      <c r="AE733" s="226"/>
      <c r="AF733" s="214" t="s">
        <v>9772</v>
      </c>
      <c r="AG733" s="349">
        <v>1</v>
      </c>
    </row>
    <row r="734" spans="1:33" s="219" customFormat="1" x14ac:dyDescent="0.3">
      <c r="A734" s="212" t="s">
        <v>612</v>
      </c>
      <c r="B734" s="277">
        <v>41796</v>
      </c>
      <c r="C734" s="217" t="e">
        <f>[1]!表1_66[[#This Row],[公司]]&amp;[1]!表1_66[[#This Row],[姓名]]</f>
        <v>#REF!</v>
      </c>
      <c r="D734" s="220" t="s">
        <v>1723</v>
      </c>
      <c r="E734" s="220" t="s">
        <v>740</v>
      </c>
      <c r="F734" s="214" t="s">
        <v>933</v>
      </c>
      <c r="G734" s="236" t="e">
        <f>HYPERLINK("\同业照片\"&amp;[1]!表1_66[[#This Row],[公司]]&amp;IF([1]!表1_66[[#This Row],[公司]]="","","，"&amp;[1]!表1_66[[#This Row],[姓名]]&amp;".jpg"),"照片")</f>
        <v>#REF!</v>
      </c>
      <c r="H734" s="232" t="s">
        <v>7732</v>
      </c>
      <c r="I734" s="214" t="s">
        <v>36</v>
      </c>
      <c r="J734" s="214" t="s">
        <v>56</v>
      </c>
      <c r="K734" s="212">
        <v>1</v>
      </c>
      <c r="L734" s="212">
        <v>1</v>
      </c>
      <c r="M734" s="212">
        <v>1</v>
      </c>
      <c r="N734" s="213" t="s">
        <v>2538</v>
      </c>
      <c r="O734" s="214"/>
      <c r="P734" s="213" t="s">
        <v>2254</v>
      </c>
      <c r="Q734" s="215"/>
      <c r="R734" s="215" t="s">
        <v>392</v>
      </c>
      <c r="S73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734" s="220"/>
      <c r="U734" s="215">
        <v>15712803187</v>
      </c>
      <c r="V734" s="213" t="s">
        <v>8037</v>
      </c>
      <c r="W734" s="225" t="s">
        <v>351</v>
      </c>
      <c r="X734" s="226" t="s">
        <v>99</v>
      </c>
      <c r="Y734" s="226"/>
      <c r="Z734" s="248" t="s">
        <v>392</v>
      </c>
      <c r="AA734" s="214"/>
      <c r="AB734" s="214"/>
      <c r="AC734" s="214"/>
      <c r="AD734" s="220"/>
      <c r="AE734" s="226"/>
      <c r="AF734" s="214" t="s">
        <v>7737</v>
      </c>
      <c r="AG734" s="349">
        <v>1</v>
      </c>
    </row>
    <row r="735" spans="1:33" s="219" customFormat="1" x14ac:dyDescent="0.3">
      <c r="A735" s="212" t="s">
        <v>857</v>
      </c>
      <c r="B735" s="277">
        <v>41796</v>
      </c>
      <c r="C735" s="217" t="e">
        <f>[1]!表1_66[[#This Row],[公司]]&amp;[1]!表1_66[[#This Row],[姓名]]</f>
        <v>#REF!</v>
      </c>
      <c r="D735" s="220" t="s">
        <v>8038</v>
      </c>
      <c r="E735" s="220" t="s">
        <v>5975</v>
      </c>
      <c r="F735" s="214" t="s">
        <v>2249</v>
      </c>
      <c r="G735" s="236" t="e">
        <f>HYPERLINK("\同业照片\"&amp;[1]!表1_66[[#This Row],[公司]]&amp;IF([1]!表1_66[[#This Row],[公司]]="","","，"&amp;[1]!表1_66[[#This Row],[姓名]]&amp;".jpg"),"照片")</f>
        <v>#REF!</v>
      </c>
      <c r="H735" s="232" t="s">
        <v>7873</v>
      </c>
      <c r="I735" s="214" t="s">
        <v>582</v>
      </c>
      <c r="J735" s="214" t="s">
        <v>11</v>
      </c>
      <c r="K735" s="212">
        <v>1</v>
      </c>
      <c r="L735" s="212">
        <v>1</v>
      </c>
      <c r="M735" s="212">
        <v>1</v>
      </c>
      <c r="N735" s="213" t="s">
        <v>3745</v>
      </c>
      <c r="O735" s="214"/>
      <c r="P735" s="213" t="s">
        <v>2254</v>
      </c>
      <c r="Q735" s="215"/>
      <c r="R735" s="215"/>
      <c r="S735"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735" s="220" t="s">
        <v>8039</v>
      </c>
      <c r="U735" s="215">
        <v>18610049386</v>
      </c>
      <c r="V735" s="213" t="s">
        <v>8040</v>
      </c>
      <c r="W735" s="225"/>
      <c r="X735" s="226"/>
      <c r="Y735" s="226"/>
      <c r="Z735" s="244"/>
      <c r="AA735" s="214"/>
      <c r="AB735" s="214"/>
      <c r="AC735" s="214"/>
      <c r="AD735" s="220"/>
      <c r="AE735" s="226"/>
      <c r="AF735" s="214" t="s">
        <v>7877</v>
      </c>
      <c r="AG735" s="349">
        <v>1</v>
      </c>
    </row>
    <row r="736" spans="1:33" s="219" customFormat="1" x14ac:dyDescent="0.3">
      <c r="A736" s="212" t="s">
        <v>3725</v>
      </c>
      <c r="B736" s="277">
        <v>41799</v>
      </c>
      <c r="C736" s="217" t="e">
        <f>[1]!表1_66[[#This Row],[公司]]&amp;[1]!表1_66[[#This Row],[姓名]]</f>
        <v>#REF!</v>
      </c>
      <c r="D736" s="220" t="s">
        <v>8041</v>
      </c>
      <c r="E736" s="220" t="s">
        <v>8041</v>
      </c>
      <c r="F736" s="214" t="s">
        <v>2249</v>
      </c>
      <c r="G736" s="236" t="e">
        <f>HYPERLINK("\同业照片\"&amp;[1]!表1_66[[#This Row],[公司]]&amp;IF([1]!表1_66[[#This Row],[公司]]="","","，"&amp;[1]!表1_66[[#This Row],[姓名]]&amp;".jpg"),"照片")</f>
        <v>#REF!</v>
      </c>
      <c r="H736" s="232" t="s">
        <v>1232</v>
      </c>
      <c r="I736" s="214" t="s">
        <v>2</v>
      </c>
      <c r="J736" s="214" t="s">
        <v>1</v>
      </c>
      <c r="K736" s="212">
        <v>1</v>
      </c>
      <c r="L736" s="212"/>
      <c r="M736" s="212">
        <v>1</v>
      </c>
      <c r="N736" s="213" t="s">
        <v>1245</v>
      </c>
      <c r="O736" s="214"/>
      <c r="P736" s="213" t="s">
        <v>2254</v>
      </c>
      <c r="Q736" s="215"/>
      <c r="R736" s="215"/>
      <c r="S736"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736" s="220" t="s">
        <v>8042</v>
      </c>
      <c r="U736" s="215">
        <v>15601816950</v>
      </c>
      <c r="V736" s="213" t="s">
        <v>8043</v>
      </c>
      <c r="W736" s="225"/>
      <c r="X736" s="226"/>
      <c r="Y736" s="226"/>
      <c r="Z736" s="248"/>
      <c r="AA736" s="214"/>
      <c r="AB736" s="214"/>
      <c r="AC736" s="214"/>
      <c r="AD736" s="220"/>
      <c r="AE736" s="226"/>
      <c r="AF736" s="214" t="s">
        <v>9402</v>
      </c>
      <c r="AG736" s="349">
        <v>1</v>
      </c>
    </row>
    <row r="737" spans="1:33" s="219" customFormat="1" x14ac:dyDescent="0.3">
      <c r="A737" s="212" t="s">
        <v>3725</v>
      </c>
      <c r="B737" s="277">
        <v>41799</v>
      </c>
      <c r="C737" s="217" t="e">
        <f>[1]!表1_66[[#This Row],[公司]]&amp;[1]!表1_66[[#This Row],[姓名]]</f>
        <v>#REF!</v>
      </c>
      <c r="D737" s="220" t="s">
        <v>10310</v>
      </c>
      <c r="E737" s="220" t="s">
        <v>2325</v>
      </c>
      <c r="F737" s="214" t="s">
        <v>2249</v>
      </c>
      <c r="G737" s="236" t="e">
        <f>HYPERLINK("\同业照片\"&amp;[1]!表1_66[[#This Row],[公司]]&amp;IF([1]!表1_66[[#This Row],[公司]]="","","，"&amp;[1]!表1_66[[#This Row],[姓名]]&amp;".jpg"),"照片")</f>
        <v>#REF!</v>
      </c>
      <c r="H737" s="232" t="s">
        <v>1232</v>
      </c>
      <c r="I737" s="214" t="s">
        <v>2</v>
      </c>
      <c r="J737" s="214" t="s">
        <v>1</v>
      </c>
      <c r="K737" s="212">
        <v>1</v>
      </c>
      <c r="L737" s="212"/>
      <c r="M737" s="212">
        <v>1</v>
      </c>
      <c r="N737" s="213" t="s">
        <v>2479</v>
      </c>
      <c r="O737" s="214"/>
      <c r="P737" s="213" t="s">
        <v>8044</v>
      </c>
      <c r="Q737" s="215"/>
      <c r="R737" s="215"/>
      <c r="S737"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737" s="220" t="s">
        <v>8045</v>
      </c>
      <c r="U737" s="215">
        <v>13331811886</v>
      </c>
      <c r="V737" s="213" t="s">
        <v>8046</v>
      </c>
      <c r="W737" s="225"/>
      <c r="X737" s="226"/>
      <c r="Y737" s="226"/>
      <c r="Z737" s="244"/>
      <c r="AA737" s="214"/>
      <c r="AB737" s="214"/>
      <c r="AC737" s="214"/>
      <c r="AD737" s="220"/>
      <c r="AE737" s="226"/>
      <c r="AF737" s="214" t="s">
        <v>9402</v>
      </c>
      <c r="AG737" s="349">
        <v>1</v>
      </c>
    </row>
    <row r="738" spans="1:33" s="219" customFormat="1" x14ac:dyDescent="0.3">
      <c r="A738" s="212" t="s">
        <v>857</v>
      </c>
      <c r="B738" s="277">
        <v>41800</v>
      </c>
      <c r="C738" s="217" t="e">
        <f>[1]!表1_66[[#This Row],[公司]]&amp;[1]!表1_66[[#This Row],[姓名]]</f>
        <v>#REF!</v>
      </c>
      <c r="D738" s="220" t="s">
        <v>10311</v>
      </c>
      <c r="E738" s="220" t="s">
        <v>8047</v>
      </c>
      <c r="F738" s="214" t="s">
        <v>2276</v>
      </c>
      <c r="G738" s="236" t="e">
        <f>HYPERLINK("\同业照片\"&amp;[1]!表1_66[[#This Row],[公司]]&amp;IF([1]!表1_66[[#This Row],[公司]]="","","，"&amp;[1]!表1_66[[#This Row],[姓名]]&amp;".jpg"),"照片")</f>
        <v>#REF!</v>
      </c>
      <c r="H738" s="232" t="s">
        <v>2298</v>
      </c>
      <c r="I738" s="214" t="s">
        <v>583</v>
      </c>
      <c r="J738" s="214" t="s">
        <v>3174</v>
      </c>
      <c r="K738" s="212">
        <v>1</v>
      </c>
      <c r="L738" s="212">
        <v>1</v>
      </c>
      <c r="M738" s="212">
        <v>1</v>
      </c>
      <c r="N738" s="213" t="s">
        <v>3471</v>
      </c>
      <c r="O738" s="214"/>
      <c r="P738" s="213"/>
      <c r="Q738" s="215"/>
      <c r="R738" s="215"/>
      <c r="S73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738" s="220"/>
      <c r="U738" s="215">
        <v>13926063573</v>
      </c>
      <c r="V738" s="213" t="s">
        <v>8048</v>
      </c>
      <c r="W738" s="225"/>
      <c r="X738" s="226"/>
      <c r="Y738" s="226" t="s">
        <v>8049</v>
      </c>
      <c r="Z738" s="248" t="s">
        <v>8050</v>
      </c>
      <c r="AA738" s="214"/>
      <c r="AB738" s="214"/>
      <c r="AC738" s="214"/>
      <c r="AD738" s="220"/>
      <c r="AE738" s="226"/>
      <c r="AF738" s="214" t="s">
        <v>7679</v>
      </c>
      <c r="AG738" s="349">
        <v>1</v>
      </c>
    </row>
    <row r="739" spans="1:33" s="219" customFormat="1" x14ac:dyDescent="0.3">
      <c r="A739" s="212" t="s">
        <v>612</v>
      </c>
      <c r="B739" s="277">
        <v>41800</v>
      </c>
      <c r="C739" s="217" t="e">
        <f>[1]!表1_66[[#This Row],[公司]]&amp;[1]!表1_66[[#This Row],[姓名]]</f>
        <v>#REF!</v>
      </c>
      <c r="D739" s="220" t="s">
        <v>3729</v>
      </c>
      <c r="E739" s="220" t="s">
        <v>785</v>
      </c>
      <c r="F739" s="214" t="s">
        <v>933</v>
      </c>
      <c r="G739" s="236" t="e">
        <f>HYPERLINK("\同业照片\"&amp;[1]!表1_66[[#This Row],[公司]]&amp;IF([1]!表1_66[[#This Row],[公司]]="","","，"&amp;[1]!表1_66[[#This Row],[姓名]]&amp;".jpg"),"照片")</f>
        <v>#REF!</v>
      </c>
      <c r="H739" s="232" t="s">
        <v>635</v>
      </c>
      <c r="I739" s="214" t="s">
        <v>887</v>
      </c>
      <c r="J739" s="214" t="s">
        <v>56</v>
      </c>
      <c r="K739" s="212">
        <v>1</v>
      </c>
      <c r="L739" s="212">
        <v>1</v>
      </c>
      <c r="M739" s="212">
        <v>1</v>
      </c>
      <c r="N739" s="213" t="s">
        <v>1443</v>
      </c>
      <c r="O739" s="214" t="s">
        <v>8051</v>
      </c>
      <c r="P739" s="213"/>
      <c r="Q739" s="215"/>
      <c r="R739" s="215" t="s">
        <v>392</v>
      </c>
      <c r="S73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739" s="220" t="s">
        <v>1446</v>
      </c>
      <c r="U739" s="215">
        <v>13810481669</v>
      </c>
      <c r="V739" s="213" t="s">
        <v>1447</v>
      </c>
      <c r="W739" s="225" t="s">
        <v>351</v>
      </c>
      <c r="X739" s="226" t="s">
        <v>1448</v>
      </c>
      <c r="Y739" s="226" t="s">
        <v>10312</v>
      </c>
      <c r="Z739" s="244" t="s">
        <v>8052</v>
      </c>
      <c r="AA739" s="214"/>
      <c r="AB739" s="214"/>
      <c r="AC739" s="214"/>
      <c r="AD739" s="220"/>
      <c r="AE739" s="226"/>
      <c r="AF739" s="214" t="s">
        <v>688</v>
      </c>
      <c r="AG739" s="349">
        <v>1</v>
      </c>
    </row>
    <row r="740" spans="1:33" s="219" customFormat="1" x14ac:dyDescent="0.3">
      <c r="A740" s="212" t="s">
        <v>857</v>
      </c>
      <c r="B740" s="277">
        <v>41800</v>
      </c>
      <c r="C740" s="217" t="e">
        <f>[1]!表1_66[[#This Row],[公司]]&amp;[1]!表1_66[[#This Row],[姓名]]</f>
        <v>#REF!</v>
      </c>
      <c r="D740" s="220" t="s">
        <v>8053</v>
      </c>
      <c r="E740" s="220" t="s">
        <v>5980</v>
      </c>
      <c r="F740" s="214" t="s">
        <v>2249</v>
      </c>
      <c r="G740" s="236" t="e">
        <f>HYPERLINK("\同业照片\"&amp;[1]!表1_66[[#This Row],[公司]]&amp;IF([1]!表1_66[[#This Row],[公司]]="","","，"&amp;[1]!表1_66[[#This Row],[姓名]]&amp;".jpg"),"照片")</f>
        <v>#REF!</v>
      </c>
      <c r="H740" s="232" t="s">
        <v>73</v>
      </c>
      <c r="I740" s="214" t="s">
        <v>36</v>
      </c>
      <c r="J740" s="214" t="s">
        <v>3004</v>
      </c>
      <c r="K740" s="212">
        <v>1</v>
      </c>
      <c r="L740" s="212"/>
      <c r="M740" s="212">
        <v>0</v>
      </c>
      <c r="N740" s="213" t="s">
        <v>2466</v>
      </c>
      <c r="O740" s="214"/>
      <c r="P740" s="213"/>
      <c r="Q740" s="215"/>
      <c r="R740" s="215"/>
      <c r="S74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740" s="220"/>
      <c r="U740" s="215">
        <v>13922790409</v>
      </c>
      <c r="V740" s="213" t="s">
        <v>8054</v>
      </c>
      <c r="W740" s="225"/>
      <c r="X740" s="226"/>
      <c r="Y740" s="226" t="s">
        <v>7993</v>
      </c>
      <c r="Z740" s="248" t="s">
        <v>10313</v>
      </c>
      <c r="AA740" s="214"/>
      <c r="AB740" s="214"/>
      <c r="AC740" s="214"/>
      <c r="AD740" s="220"/>
      <c r="AE740" s="226"/>
      <c r="AF740" s="214" t="s">
        <v>2193</v>
      </c>
      <c r="AG740" s="349">
        <v>1</v>
      </c>
    </row>
    <row r="741" spans="1:33" s="219" customFormat="1" x14ac:dyDescent="0.3">
      <c r="A741" s="212" t="s">
        <v>857</v>
      </c>
      <c r="B741" s="277">
        <v>41806</v>
      </c>
      <c r="C741" s="217" t="e">
        <f>[1]!表1_66[[#This Row],[公司]]&amp;[1]!表1_66[[#This Row],[姓名]]</f>
        <v>#REF!</v>
      </c>
      <c r="D741" s="220" t="s">
        <v>8055</v>
      </c>
      <c r="E741" s="220" t="s">
        <v>8056</v>
      </c>
      <c r="F741" s="214" t="s">
        <v>2249</v>
      </c>
      <c r="G741" s="236" t="e">
        <f>HYPERLINK("\同业照片\"&amp;[1]!表1_66[[#This Row],[公司]]&amp;IF([1]!表1_66[[#This Row],[公司]]="","","，"&amp;[1]!表1_66[[#This Row],[姓名]]&amp;".jpg"),"照片")</f>
        <v>#REF!</v>
      </c>
      <c r="H741" s="232" t="s">
        <v>7789</v>
      </c>
      <c r="I741" s="214" t="s">
        <v>583</v>
      </c>
      <c r="J741" s="214" t="s">
        <v>45</v>
      </c>
      <c r="K741" s="212">
        <v>1</v>
      </c>
      <c r="L741" s="212">
        <v>1</v>
      </c>
      <c r="M741" s="212">
        <v>1</v>
      </c>
      <c r="N741" s="213" t="s">
        <v>3745</v>
      </c>
      <c r="O741" s="214"/>
      <c r="P741" s="213" t="s">
        <v>2254</v>
      </c>
      <c r="Q741" s="215"/>
      <c r="R741" s="215" t="s">
        <v>392</v>
      </c>
      <c r="S74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741" s="220" t="s">
        <v>8057</v>
      </c>
      <c r="U741" s="215">
        <v>13701666390</v>
      </c>
      <c r="V741" s="213" t="s">
        <v>10314</v>
      </c>
      <c r="W741" s="225" t="s">
        <v>351</v>
      </c>
      <c r="X741" s="226"/>
      <c r="Y741" s="226"/>
      <c r="Z741" s="244" t="s">
        <v>392</v>
      </c>
      <c r="AA741" s="214"/>
      <c r="AB741" s="214"/>
      <c r="AC741" s="214"/>
      <c r="AD741" s="220"/>
      <c r="AE741" s="226"/>
      <c r="AF741" s="214" t="s">
        <v>7792</v>
      </c>
      <c r="AG741" s="349">
        <v>1</v>
      </c>
    </row>
    <row r="742" spans="1:33" s="219" customFormat="1" x14ac:dyDescent="0.3">
      <c r="A742" s="212" t="s">
        <v>857</v>
      </c>
      <c r="B742" s="277">
        <v>41806</v>
      </c>
      <c r="C742" s="217" t="e">
        <f>[1]!表1_66[[#This Row],[公司]]&amp;[1]!表1_66[[#This Row],[姓名]]</f>
        <v>#REF!</v>
      </c>
      <c r="D742" s="220" t="s">
        <v>10315</v>
      </c>
      <c r="E742" s="220" t="s">
        <v>10315</v>
      </c>
      <c r="F742" s="214" t="s">
        <v>2249</v>
      </c>
      <c r="G742" s="236" t="e">
        <f>HYPERLINK("\同业照片\"&amp;[1]!表1_66[[#This Row],[公司]]&amp;IF([1]!表1_66[[#This Row],[公司]]="","","，"&amp;[1]!表1_66[[#This Row],[姓名]]&amp;".jpg"),"照片")</f>
        <v>#REF!</v>
      </c>
      <c r="H742" s="232" t="s">
        <v>470</v>
      </c>
      <c r="I742" s="214" t="s">
        <v>339</v>
      </c>
      <c r="J742" s="214" t="s">
        <v>1</v>
      </c>
      <c r="K742" s="212">
        <v>1</v>
      </c>
      <c r="L742" s="212">
        <v>1</v>
      </c>
      <c r="M742" s="212">
        <v>1</v>
      </c>
      <c r="N742" s="213" t="s">
        <v>10316</v>
      </c>
      <c r="O742" s="214"/>
      <c r="P742" s="213" t="s">
        <v>2537</v>
      </c>
      <c r="Q742" s="215" t="s">
        <v>10317</v>
      </c>
      <c r="R742" s="215" t="s">
        <v>392</v>
      </c>
      <c r="S74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742" s="220" t="s">
        <v>10318</v>
      </c>
      <c r="U742" s="215">
        <v>18616578878</v>
      </c>
      <c r="V742" s="213" t="s">
        <v>10319</v>
      </c>
      <c r="W742" s="225" t="s">
        <v>10320</v>
      </c>
      <c r="X742" s="226"/>
      <c r="Y742" s="226"/>
      <c r="Z742" s="248" t="s">
        <v>392</v>
      </c>
      <c r="AA742" s="214"/>
      <c r="AB742" s="214"/>
      <c r="AC742" s="214"/>
      <c r="AD742" s="220"/>
      <c r="AE742" s="226"/>
      <c r="AF742" s="214" t="s">
        <v>6958</v>
      </c>
      <c r="AG742" s="349">
        <v>1</v>
      </c>
    </row>
    <row r="743" spans="1:33" s="219" customFormat="1" x14ac:dyDescent="0.3">
      <c r="A743" s="212" t="s">
        <v>857</v>
      </c>
      <c r="B743" s="277">
        <v>41806</v>
      </c>
      <c r="C743" s="217" t="e">
        <f>[1]!表1_66[[#This Row],[公司]]&amp;[1]!表1_66[[#This Row],[姓名]]</f>
        <v>#REF!</v>
      </c>
      <c r="D743" s="220" t="s">
        <v>10304</v>
      </c>
      <c r="E743" s="220" t="s">
        <v>2544</v>
      </c>
      <c r="F743" s="214" t="s">
        <v>2249</v>
      </c>
      <c r="G743" s="236" t="e">
        <f>HYPERLINK("\同业照片\"&amp;[1]!表1_66[[#This Row],[公司]]&amp;IF([1]!表1_66[[#This Row],[公司]]="","","，"&amp;[1]!表1_66[[#This Row],[姓名]]&amp;".jpg"),"照片")</f>
        <v>#REF!</v>
      </c>
      <c r="H743" s="232" t="s">
        <v>10321</v>
      </c>
      <c r="I743" s="214" t="s">
        <v>9</v>
      </c>
      <c r="J743" s="214" t="s">
        <v>11</v>
      </c>
      <c r="K743" s="212">
        <v>1</v>
      </c>
      <c r="L743" s="212">
        <v>1</v>
      </c>
      <c r="M743" s="212">
        <v>1</v>
      </c>
      <c r="N743" s="213"/>
      <c r="O743" s="214"/>
      <c r="P743" s="213" t="s">
        <v>10163</v>
      </c>
      <c r="Q743" s="215"/>
      <c r="R743" s="215"/>
      <c r="S743"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743" s="220"/>
      <c r="U743" s="215">
        <v>13301386982</v>
      </c>
      <c r="V743" s="213" t="s">
        <v>10322</v>
      </c>
      <c r="W743" s="225"/>
      <c r="X743" s="226"/>
      <c r="Y743" s="226"/>
      <c r="Z743" s="244"/>
      <c r="AA743" s="214"/>
      <c r="AB743" s="214"/>
      <c r="AC743" s="214"/>
      <c r="AD743" s="220"/>
      <c r="AE743" s="226"/>
      <c r="AF743" s="214"/>
      <c r="AG743" s="349">
        <v>1</v>
      </c>
    </row>
    <row r="744" spans="1:33" s="219" customFormat="1" x14ac:dyDescent="0.3">
      <c r="A744" s="212" t="s">
        <v>857</v>
      </c>
      <c r="B744" s="277">
        <v>41806</v>
      </c>
      <c r="C744" s="217" t="e">
        <f>[1]!表1_66[[#This Row],[公司]]&amp;[1]!表1_66[[#This Row],[姓名]]</f>
        <v>#REF!</v>
      </c>
      <c r="D744" s="220" t="s">
        <v>1817</v>
      </c>
      <c r="E744" s="220" t="s">
        <v>742</v>
      </c>
      <c r="F744" s="214" t="s">
        <v>2249</v>
      </c>
      <c r="G744" s="236" t="e">
        <f>HYPERLINK("\同业照片\"&amp;[1]!表1_66[[#This Row],[公司]]&amp;IF([1]!表1_66[[#This Row],[公司]]="","","，"&amp;[1]!表1_66[[#This Row],[姓名]]&amp;".jpg"),"照片")</f>
        <v>#REF!</v>
      </c>
      <c r="H744" s="232" t="s">
        <v>7789</v>
      </c>
      <c r="I744" s="214" t="s">
        <v>583</v>
      </c>
      <c r="J744" s="214" t="s">
        <v>45</v>
      </c>
      <c r="K744" s="212">
        <v>1</v>
      </c>
      <c r="L744" s="212">
        <v>1</v>
      </c>
      <c r="M744" s="212">
        <v>1</v>
      </c>
      <c r="N744" s="213" t="s">
        <v>3745</v>
      </c>
      <c r="O744" s="214"/>
      <c r="P744" s="213" t="s">
        <v>2254</v>
      </c>
      <c r="Q744" s="215"/>
      <c r="R744" s="215" t="s">
        <v>392</v>
      </c>
      <c r="S74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744" s="220" t="s">
        <v>10323</v>
      </c>
      <c r="U744" s="215">
        <v>18616016761</v>
      </c>
      <c r="V744" s="213" t="s">
        <v>3622</v>
      </c>
      <c r="W744" s="225" t="s">
        <v>351</v>
      </c>
      <c r="X744" s="226" t="s">
        <v>10324</v>
      </c>
      <c r="Y744" s="226" t="s">
        <v>10325</v>
      </c>
      <c r="Z744" s="248" t="s">
        <v>392</v>
      </c>
      <c r="AA744" s="214"/>
      <c r="AB744" s="214"/>
      <c r="AC744" s="214"/>
      <c r="AD744" s="220"/>
      <c r="AE744" s="226"/>
      <c r="AF744" s="214" t="s">
        <v>7792</v>
      </c>
      <c r="AG744" s="349">
        <v>1</v>
      </c>
    </row>
    <row r="745" spans="1:33" s="219" customFormat="1" x14ac:dyDescent="0.3">
      <c r="A745" s="212" t="s">
        <v>612</v>
      </c>
      <c r="B745" s="277">
        <v>41806</v>
      </c>
      <c r="C745" s="217" t="e">
        <f>[1]!表1_66[[#This Row],[公司]]&amp;[1]!表1_66[[#This Row],[姓名]]</f>
        <v>#REF!</v>
      </c>
      <c r="D745" s="220" t="s">
        <v>2004</v>
      </c>
      <c r="E745" s="220" t="s">
        <v>800</v>
      </c>
      <c r="F745" s="214" t="s">
        <v>54</v>
      </c>
      <c r="G745" s="236" t="e">
        <f>HYPERLINK("\同业照片\"&amp;[1]!表1_66[[#This Row],[公司]]&amp;IF([1]!表1_66[[#This Row],[公司]]="","","，"&amp;[1]!表1_66[[#This Row],[姓名]]&amp;".jpg"),"照片")</f>
        <v>#REF!</v>
      </c>
      <c r="H745" s="232" t="s">
        <v>919</v>
      </c>
      <c r="I745" s="214" t="s">
        <v>907</v>
      </c>
      <c r="J745" s="214" t="s">
        <v>10326</v>
      </c>
      <c r="K745" s="212">
        <v>1</v>
      </c>
      <c r="L745" s="212">
        <v>1</v>
      </c>
      <c r="M745" s="212">
        <v>1</v>
      </c>
      <c r="N745" s="213" t="s">
        <v>2247</v>
      </c>
      <c r="O745" s="214"/>
      <c r="P745" s="213" t="s">
        <v>2902</v>
      </c>
      <c r="Q745" s="215"/>
      <c r="R745" s="215" t="s">
        <v>392</v>
      </c>
      <c r="S745"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745" s="220" t="s">
        <v>10327</v>
      </c>
      <c r="U745" s="215">
        <v>13688128302</v>
      </c>
      <c r="V745" s="213" t="s">
        <v>10328</v>
      </c>
      <c r="W745" s="225" t="s">
        <v>351</v>
      </c>
      <c r="X745" s="226"/>
      <c r="Y745" s="226" t="s">
        <v>9922</v>
      </c>
      <c r="Z745" s="244" t="s">
        <v>392</v>
      </c>
      <c r="AA745" s="214"/>
      <c r="AB745" s="214"/>
      <c r="AC745" s="214"/>
      <c r="AD745" s="220"/>
      <c r="AE745" s="226"/>
      <c r="AF745" s="214" t="s">
        <v>10329</v>
      </c>
      <c r="AG745" s="349">
        <v>1</v>
      </c>
    </row>
    <row r="746" spans="1:33" s="219" customFormat="1" x14ac:dyDescent="0.3">
      <c r="A746" s="212" t="s">
        <v>857</v>
      </c>
      <c r="B746" s="277">
        <v>41806</v>
      </c>
      <c r="C746" s="217" t="e">
        <f>[1]!表1_66[[#This Row],[公司]]&amp;[1]!表1_66[[#This Row],[姓名]]</f>
        <v>#REF!</v>
      </c>
      <c r="D746" s="220" t="s">
        <v>10330</v>
      </c>
      <c r="E746" s="220" t="s">
        <v>2320</v>
      </c>
      <c r="F746" s="214" t="s">
        <v>2249</v>
      </c>
      <c r="G746" s="236" t="e">
        <f>HYPERLINK("\同业照片\"&amp;[1]!表1_66[[#This Row],[公司]]&amp;IF([1]!表1_66[[#This Row],[公司]]="","","，"&amp;[1]!表1_66[[#This Row],[姓名]]&amp;".jpg"),"照片")</f>
        <v>#REF!</v>
      </c>
      <c r="H746" s="232" t="s">
        <v>10298</v>
      </c>
      <c r="I746" s="214" t="s">
        <v>583</v>
      </c>
      <c r="J746" s="214" t="s">
        <v>3174</v>
      </c>
      <c r="K746" s="212">
        <v>1</v>
      </c>
      <c r="L746" s="212">
        <v>1</v>
      </c>
      <c r="M746" s="212">
        <v>1</v>
      </c>
      <c r="N746" s="213" t="s">
        <v>2687</v>
      </c>
      <c r="O746" s="214"/>
      <c r="P746" s="213" t="s">
        <v>2525</v>
      </c>
      <c r="Q746" s="215"/>
      <c r="R746" s="215"/>
      <c r="S746"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746" s="220" t="s">
        <v>8058</v>
      </c>
      <c r="U746" s="215">
        <v>18010019821</v>
      </c>
      <c r="V746" s="213" t="s">
        <v>10331</v>
      </c>
      <c r="W746" s="225"/>
      <c r="X746" s="226"/>
      <c r="Y746" s="226" t="s">
        <v>10332</v>
      </c>
      <c r="Z746" s="244" t="s">
        <v>10333</v>
      </c>
      <c r="AA746" s="214"/>
      <c r="AB746" s="214"/>
      <c r="AC746" s="214"/>
      <c r="AD746" s="220"/>
      <c r="AE746" s="226"/>
      <c r="AF746" s="214" t="s">
        <v>5996</v>
      </c>
      <c r="AG746" s="349">
        <v>1</v>
      </c>
    </row>
    <row r="747" spans="1:33" s="219" customFormat="1" x14ac:dyDescent="0.3">
      <c r="A747" s="212" t="s">
        <v>857</v>
      </c>
      <c r="B747" s="277">
        <v>41806</v>
      </c>
      <c r="C747" s="217" t="e">
        <f>[1]!表1_66[[#This Row],[公司]]&amp;[1]!表1_66[[#This Row],[姓名]]</f>
        <v>#REF!</v>
      </c>
      <c r="D747" s="220" t="s">
        <v>10334</v>
      </c>
      <c r="E747" s="220" t="s">
        <v>10335</v>
      </c>
      <c r="F747" s="214" t="s">
        <v>2249</v>
      </c>
      <c r="G747" s="236" t="e">
        <f>HYPERLINK("\同业照片\"&amp;[1]!表1_66[[#This Row],[公司]]&amp;IF([1]!表1_66[[#This Row],[公司]]="","","，"&amp;[1]!表1_66[[#This Row],[姓名]]&amp;".jpg"),"照片")</f>
        <v>#REF!</v>
      </c>
      <c r="H747" s="232" t="s">
        <v>1193</v>
      </c>
      <c r="I747" s="214" t="s">
        <v>2</v>
      </c>
      <c r="J747" s="214" t="s">
        <v>1</v>
      </c>
      <c r="K747" s="212">
        <v>1</v>
      </c>
      <c r="L747" s="212">
        <v>1</v>
      </c>
      <c r="M747" s="212">
        <v>1</v>
      </c>
      <c r="N747" s="213" t="s">
        <v>958</v>
      </c>
      <c r="O747" s="214"/>
      <c r="P747" s="213" t="s">
        <v>2254</v>
      </c>
      <c r="Q747" s="215"/>
      <c r="R747" s="215"/>
      <c r="S747"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747" s="220" t="s">
        <v>10336</v>
      </c>
      <c r="U747" s="215">
        <v>13564804607</v>
      </c>
      <c r="V747" s="213" t="s">
        <v>10337</v>
      </c>
      <c r="W747" s="225"/>
      <c r="X747" s="226"/>
      <c r="Y747" s="226"/>
      <c r="Z747" s="248"/>
      <c r="AA747" s="214"/>
      <c r="AB747" s="214"/>
      <c r="AC747" s="214"/>
      <c r="AD747" s="220"/>
      <c r="AE747" s="226"/>
      <c r="AF747" s="214" t="s">
        <v>680</v>
      </c>
      <c r="AG747" s="349">
        <v>1</v>
      </c>
    </row>
    <row r="748" spans="1:33" s="219" customFormat="1" x14ac:dyDescent="0.3">
      <c r="A748" s="212" t="s">
        <v>3725</v>
      </c>
      <c r="B748" s="277">
        <v>41808</v>
      </c>
      <c r="C748" s="217" t="e">
        <f>[1]!表1_66[[#This Row],[公司]]&amp;[1]!表1_66[[#This Row],[姓名]]</f>
        <v>#REF!</v>
      </c>
      <c r="D748" s="220" t="s">
        <v>937</v>
      </c>
      <c r="E748" s="220" t="s">
        <v>1800</v>
      </c>
      <c r="F748" s="214" t="s">
        <v>54</v>
      </c>
      <c r="G748" s="236" t="e">
        <f>HYPERLINK("\同业照片\"&amp;[1]!表1_66[[#This Row],[公司]]&amp;IF([1]!表1_66[[#This Row],[公司]]="","","，"&amp;[1]!表1_66[[#This Row],[姓名]]&amp;".jpg"),"照片")</f>
        <v>#REF!</v>
      </c>
      <c r="H748" s="232" t="s">
        <v>1232</v>
      </c>
      <c r="I748" s="214" t="s">
        <v>2</v>
      </c>
      <c r="J748" s="214" t="s">
        <v>45</v>
      </c>
      <c r="K748" s="212">
        <v>1</v>
      </c>
      <c r="L748" s="212"/>
      <c r="M748" s="212">
        <v>1</v>
      </c>
      <c r="N748" s="213" t="s">
        <v>624</v>
      </c>
      <c r="O748" s="214"/>
      <c r="P748" s="213"/>
      <c r="Q748" s="215" t="s">
        <v>1801</v>
      </c>
      <c r="R748" s="215" t="s">
        <v>392</v>
      </c>
      <c r="S74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748" s="220"/>
      <c r="U748" s="215">
        <v>13764566177</v>
      </c>
      <c r="V748" s="213" t="s">
        <v>10338</v>
      </c>
      <c r="W748" s="225" t="s">
        <v>351</v>
      </c>
      <c r="X748" s="226"/>
      <c r="Y748" s="226"/>
      <c r="Z748" s="244" t="s">
        <v>392</v>
      </c>
      <c r="AA748" s="214"/>
      <c r="AB748" s="214"/>
      <c r="AC748" s="214"/>
      <c r="AD748" s="220"/>
      <c r="AE748" s="226"/>
      <c r="AF748" s="214" t="s">
        <v>9402</v>
      </c>
      <c r="AG748" s="349">
        <v>1</v>
      </c>
    </row>
    <row r="749" spans="1:33" s="219" customFormat="1" x14ac:dyDescent="0.3">
      <c r="A749" s="212" t="s">
        <v>857</v>
      </c>
      <c r="B749" s="277">
        <v>41809</v>
      </c>
      <c r="C749" s="217" t="e">
        <f>[1]!表1_66[[#This Row],[公司]]&amp;[1]!表1_66[[#This Row],[姓名]]</f>
        <v>#REF!</v>
      </c>
      <c r="D749" s="220" t="s">
        <v>10339</v>
      </c>
      <c r="E749" s="220" t="s">
        <v>6012</v>
      </c>
      <c r="F749" s="214" t="s">
        <v>2276</v>
      </c>
      <c r="G749" s="236" t="e">
        <f>HYPERLINK("\同业照片\"&amp;[1]!表1_66[[#This Row],[公司]]&amp;IF([1]!表1_66[[#This Row],[公司]]="","","，"&amp;[1]!表1_66[[#This Row],[姓名]]&amp;".jpg"),"照片")</f>
        <v>#REF!</v>
      </c>
      <c r="H749" s="232" t="s">
        <v>8355</v>
      </c>
      <c r="I749" s="214" t="s">
        <v>36</v>
      </c>
      <c r="J749" s="214" t="s">
        <v>56</v>
      </c>
      <c r="K749" s="212">
        <v>1</v>
      </c>
      <c r="L749" s="212"/>
      <c r="M749" s="212">
        <v>1</v>
      </c>
      <c r="N749" s="213"/>
      <c r="O749" s="214"/>
      <c r="P749" s="213" t="s">
        <v>2271</v>
      </c>
      <c r="Q749" s="215"/>
      <c r="R749" s="215"/>
      <c r="S74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749" s="220" t="s">
        <v>10340</v>
      </c>
      <c r="U749" s="215"/>
      <c r="V749" s="213" t="s">
        <v>10341</v>
      </c>
      <c r="W749" s="225"/>
      <c r="X749" s="226"/>
      <c r="Y749" s="226"/>
      <c r="Z749" s="248"/>
      <c r="AA749" s="214"/>
      <c r="AB749" s="214"/>
      <c r="AC749" s="214"/>
      <c r="AD749" s="220"/>
      <c r="AE749" s="226"/>
      <c r="AF749" s="214" t="s">
        <v>2724</v>
      </c>
      <c r="AG749" s="349">
        <v>1</v>
      </c>
    </row>
    <row r="750" spans="1:33" s="219" customFormat="1" x14ac:dyDescent="0.3">
      <c r="A750" s="212" t="s">
        <v>3725</v>
      </c>
      <c r="B750" s="277">
        <v>41809</v>
      </c>
      <c r="C750" s="217" t="e">
        <f>[1]!表1_66[[#This Row],[公司]]&amp;[1]!表1_66[[#This Row],[姓名]]</f>
        <v>#REF!</v>
      </c>
      <c r="D750" s="220" t="s">
        <v>10342</v>
      </c>
      <c r="E750" s="220"/>
      <c r="F750" s="214"/>
      <c r="G750" s="236" t="e">
        <f>HYPERLINK("\同业照片\"&amp;[1]!表1_66[[#This Row],[公司]]&amp;IF([1]!表1_66[[#This Row],[公司]]="","","，"&amp;[1]!表1_66[[#This Row],[姓名]]&amp;".jpg"),"照片")</f>
        <v>#REF!</v>
      </c>
      <c r="H750" s="232"/>
      <c r="I750" s="214"/>
      <c r="J750" s="214"/>
      <c r="K750" s="212"/>
      <c r="L750" s="212"/>
      <c r="M750" s="212"/>
      <c r="N750" s="213"/>
      <c r="O750" s="214"/>
      <c r="P750" s="213"/>
      <c r="Q750" s="215"/>
      <c r="R750" s="215"/>
      <c r="S75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750" s="220"/>
      <c r="U750" s="215"/>
      <c r="V750" s="213" t="s">
        <v>10343</v>
      </c>
      <c r="W750" s="225"/>
      <c r="X750" s="226"/>
      <c r="Y750" s="226"/>
      <c r="Z750" s="244"/>
      <c r="AA750" s="214"/>
      <c r="AB750" s="214"/>
      <c r="AC750" s="214"/>
      <c r="AD750" s="220"/>
      <c r="AE750" s="226"/>
      <c r="AF750" s="214"/>
      <c r="AG750" s="349">
        <v>1</v>
      </c>
    </row>
    <row r="751" spans="1:33" s="219" customFormat="1" x14ac:dyDescent="0.3">
      <c r="A751" s="212" t="s">
        <v>857</v>
      </c>
      <c r="B751" s="277">
        <v>41809</v>
      </c>
      <c r="C751" s="217" t="e">
        <f>[1]!表1_66[[#This Row],[公司]]&amp;[1]!表1_66[[#This Row],[姓名]]</f>
        <v>#REF!</v>
      </c>
      <c r="D751" s="220" t="s">
        <v>10344</v>
      </c>
      <c r="E751" s="220" t="s">
        <v>10344</v>
      </c>
      <c r="F751" s="214" t="s">
        <v>2249</v>
      </c>
      <c r="G751" s="236" t="e">
        <f>HYPERLINK("\同业照片\"&amp;[1]!表1_66[[#This Row],[公司]]&amp;IF([1]!表1_66[[#This Row],[公司]]="","","，"&amp;[1]!表1_66[[#This Row],[姓名]]&amp;".jpg"),"照片")</f>
        <v>#REF!</v>
      </c>
      <c r="H751" s="232" t="s">
        <v>64</v>
      </c>
      <c r="I751" s="214" t="s">
        <v>36</v>
      </c>
      <c r="J751" s="214" t="s">
        <v>56</v>
      </c>
      <c r="K751" s="212">
        <v>1</v>
      </c>
      <c r="L751" s="212">
        <v>1</v>
      </c>
      <c r="M751" s="212">
        <v>1</v>
      </c>
      <c r="N751" s="213" t="s">
        <v>1234</v>
      </c>
      <c r="O751" s="214" t="s">
        <v>1274</v>
      </c>
      <c r="P751" s="213" t="s">
        <v>2271</v>
      </c>
      <c r="Q751" s="215"/>
      <c r="R751" s="215"/>
      <c r="S75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751" s="220" t="s">
        <v>10345</v>
      </c>
      <c r="U751" s="215"/>
      <c r="V751" s="213" t="s">
        <v>10346</v>
      </c>
      <c r="W751" s="225"/>
      <c r="X751" s="226"/>
      <c r="Y751" s="226"/>
      <c r="Z751" s="248"/>
      <c r="AA751" s="214"/>
      <c r="AB751" s="214"/>
      <c r="AC751" s="214"/>
      <c r="AD751" s="220"/>
      <c r="AE751" s="226"/>
      <c r="AF751" s="214" t="s">
        <v>658</v>
      </c>
      <c r="AG751" s="349">
        <v>1</v>
      </c>
    </row>
    <row r="752" spans="1:33" s="219" customFormat="1" x14ac:dyDescent="0.3">
      <c r="A752" s="212" t="s">
        <v>612</v>
      </c>
      <c r="B752" s="277">
        <v>41816</v>
      </c>
      <c r="C752" s="217" t="e">
        <f>[1]!表1_66[[#This Row],[公司]]&amp;[1]!表1_66[[#This Row],[姓名]]</f>
        <v>#REF!</v>
      </c>
      <c r="D752" s="220" t="s">
        <v>2430</v>
      </c>
      <c r="E752" s="220" t="s">
        <v>2273</v>
      </c>
      <c r="F752" s="214" t="s">
        <v>2249</v>
      </c>
      <c r="G752" s="236" t="e">
        <f>HYPERLINK("\同业照片\"&amp;[1]!表1_66[[#This Row],[公司]]&amp;IF([1]!表1_66[[#This Row],[公司]]="","","，"&amp;[1]!表1_66[[#This Row],[姓名]]&amp;".jpg"),"照片")</f>
        <v>#REF!</v>
      </c>
      <c r="H752" s="232" t="s">
        <v>1179</v>
      </c>
      <c r="I752" s="214" t="s">
        <v>36</v>
      </c>
      <c r="J752" s="214" t="s">
        <v>56</v>
      </c>
      <c r="K752" s="212">
        <v>1</v>
      </c>
      <c r="L752" s="212">
        <v>1</v>
      </c>
      <c r="M752" s="212">
        <v>1</v>
      </c>
      <c r="N752" s="213" t="s">
        <v>1311</v>
      </c>
      <c r="O752" s="214"/>
      <c r="P752" s="213" t="s">
        <v>2254</v>
      </c>
      <c r="Q752" s="215"/>
      <c r="R752" s="215" t="s">
        <v>392</v>
      </c>
      <c r="S75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752" s="220"/>
      <c r="U752" s="215">
        <v>13651261583</v>
      </c>
      <c r="V752" s="213" t="s">
        <v>10347</v>
      </c>
      <c r="W752" s="225" t="s">
        <v>351</v>
      </c>
      <c r="X752" s="226" t="s">
        <v>10348</v>
      </c>
      <c r="Y752" s="226" t="s">
        <v>10349</v>
      </c>
      <c r="Z752" s="244">
        <v>1.101021988103E+17</v>
      </c>
      <c r="AA752" s="214"/>
      <c r="AB752" s="214"/>
      <c r="AC752" s="214"/>
      <c r="AD752" s="220"/>
      <c r="AE752" s="226"/>
      <c r="AF752" s="214" t="s">
        <v>9490</v>
      </c>
      <c r="AG752" s="349">
        <v>1</v>
      </c>
    </row>
    <row r="753" spans="1:33" s="219" customFormat="1" x14ac:dyDescent="0.3">
      <c r="A753" s="212" t="s">
        <v>612</v>
      </c>
      <c r="B753" s="277">
        <v>41818</v>
      </c>
      <c r="C753" s="217" t="e">
        <f>[1]!表1_66[[#This Row],[公司]]&amp;[1]!表1_66[[#This Row],[姓名]]</f>
        <v>#REF!</v>
      </c>
      <c r="D753" s="220" t="s">
        <v>236</v>
      </c>
      <c r="E753" s="220" t="s">
        <v>236</v>
      </c>
      <c r="F753" s="214" t="s">
        <v>54</v>
      </c>
      <c r="G753" s="236" t="e">
        <f>HYPERLINK("\同业照片\"&amp;[1]!表1_66[[#This Row],[公司]]&amp;IF([1]!表1_66[[#This Row],[公司]]="","","，"&amp;[1]!表1_66[[#This Row],[姓名]]&amp;".jpg"),"照片")</f>
        <v>#REF!</v>
      </c>
      <c r="H753" s="232"/>
      <c r="I753" s="214" t="s">
        <v>9</v>
      </c>
      <c r="J753" s="214" t="s">
        <v>56</v>
      </c>
      <c r="K753" s="212">
        <v>1</v>
      </c>
      <c r="L753" s="212">
        <v>1</v>
      </c>
      <c r="M753" s="212">
        <v>1</v>
      </c>
      <c r="N753" s="213"/>
      <c r="O753" s="214"/>
      <c r="P753" s="213"/>
      <c r="Q753" s="215"/>
      <c r="R753" s="215" t="s">
        <v>392</v>
      </c>
      <c r="S753"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753" s="220"/>
      <c r="U753" s="215">
        <v>13426244348</v>
      </c>
      <c r="V753" s="213"/>
      <c r="W753" s="225" t="s">
        <v>351</v>
      </c>
      <c r="X753" s="226" t="s">
        <v>8355</v>
      </c>
      <c r="Y753" s="226"/>
      <c r="Z753" s="248" t="s">
        <v>392</v>
      </c>
      <c r="AA753" s="214"/>
      <c r="AB753" s="214"/>
      <c r="AC753" s="214" t="s">
        <v>392</v>
      </c>
      <c r="AD753" s="220" t="s">
        <v>392</v>
      </c>
      <c r="AE753" s="226"/>
      <c r="AF753" s="214"/>
      <c r="AG753" s="349">
        <v>1</v>
      </c>
    </row>
    <row r="754" spans="1:33" s="219" customFormat="1" x14ac:dyDescent="0.3">
      <c r="A754" s="212" t="s">
        <v>612</v>
      </c>
      <c r="B754" s="277">
        <v>41820</v>
      </c>
      <c r="C754" s="217" t="e">
        <f>[1]!表1_66[[#This Row],[公司]]&amp;[1]!表1_66[[#This Row],[姓名]]</f>
        <v>#REF!</v>
      </c>
      <c r="D754" s="220" t="s">
        <v>1471</v>
      </c>
      <c r="E754" s="220" t="s">
        <v>2994</v>
      </c>
      <c r="F754" s="214" t="s">
        <v>2249</v>
      </c>
      <c r="G754" s="236" t="e">
        <f>HYPERLINK("\同业照片\"&amp;[1]!表1_66[[#This Row],[公司]]&amp;IF([1]!表1_66[[#This Row],[公司]]="","","，"&amp;[1]!表1_66[[#This Row],[姓名]]&amp;".jpg"),"照片")</f>
        <v>#REF!</v>
      </c>
      <c r="H754" s="232" t="s">
        <v>343</v>
      </c>
      <c r="I754" s="214" t="s">
        <v>711</v>
      </c>
      <c r="J754" s="214" t="s">
        <v>56</v>
      </c>
      <c r="K754" s="212">
        <v>1</v>
      </c>
      <c r="L754" s="212"/>
      <c r="M754" s="212">
        <v>1</v>
      </c>
      <c r="N754" s="213" t="s">
        <v>384</v>
      </c>
      <c r="O754" s="214"/>
      <c r="P754" s="213" t="s">
        <v>1472</v>
      </c>
      <c r="Q754" s="215" t="s">
        <v>2537</v>
      </c>
      <c r="R754" s="215" t="s">
        <v>392</v>
      </c>
      <c r="S75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754" s="220" t="s">
        <v>1473</v>
      </c>
      <c r="U754" s="215">
        <v>13311300308</v>
      </c>
      <c r="V754" s="213" t="s">
        <v>1474</v>
      </c>
      <c r="W754" s="225" t="s">
        <v>351</v>
      </c>
      <c r="X754" s="226"/>
      <c r="Y754" s="226"/>
      <c r="Z754" s="244" t="s">
        <v>392</v>
      </c>
      <c r="AA754" s="214"/>
      <c r="AB754" s="214"/>
      <c r="AC754" s="214" t="s">
        <v>392</v>
      </c>
      <c r="AD754" s="220"/>
      <c r="AE754" s="226"/>
      <c r="AF754" s="214" t="s">
        <v>664</v>
      </c>
      <c r="AG754" s="349">
        <v>1</v>
      </c>
    </row>
    <row r="755" spans="1:33" s="219" customFormat="1" x14ac:dyDescent="0.3">
      <c r="A755" s="212" t="s">
        <v>612</v>
      </c>
      <c r="B755" s="277">
        <v>41820</v>
      </c>
      <c r="C755" s="217" t="e">
        <f>[1]!表1_66[[#This Row],[公司]]&amp;[1]!表1_66[[#This Row],[姓名]]</f>
        <v>#REF!</v>
      </c>
      <c r="D755" s="220" t="s">
        <v>934</v>
      </c>
      <c r="E755" s="220" t="s">
        <v>3708</v>
      </c>
      <c r="F755" s="214" t="s">
        <v>2249</v>
      </c>
      <c r="G755" s="236" t="e">
        <f>HYPERLINK("\同业照片\"&amp;[1]!表1_66[[#This Row],[公司]]&amp;IF([1]!表1_66[[#This Row],[公司]]="","","，"&amp;[1]!表1_66[[#This Row],[姓名]]&amp;".jpg"),"照片")</f>
        <v>#REF!</v>
      </c>
      <c r="H755" s="232" t="s">
        <v>343</v>
      </c>
      <c r="I755" s="214" t="s">
        <v>711</v>
      </c>
      <c r="J755" s="214" t="s">
        <v>56</v>
      </c>
      <c r="K755" s="212">
        <v>1</v>
      </c>
      <c r="L755" s="212"/>
      <c r="M755" s="212">
        <v>1</v>
      </c>
      <c r="N755" s="213" t="s">
        <v>384</v>
      </c>
      <c r="O755" s="214"/>
      <c r="P755" s="213" t="s">
        <v>1482</v>
      </c>
      <c r="Q755" s="215" t="s">
        <v>2537</v>
      </c>
      <c r="R755" s="215" t="s">
        <v>392</v>
      </c>
      <c r="S755"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755" s="220" t="s">
        <v>1483</v>
      </c>
      <c r="U755" s="215">
        <v>15910757709</v>
      </c>
      <c r="V755" s="213" t="s">
        <v>1484</v>
      </c>
      <c r="W755" s="225" t="s">
        <v>351</v>
      </c>
      <c r="X755" s="226"/>
      <c r="Y755" s="226"/>
      <c r="Z755" s="248" t="s">
        <v>392</v>
      </c>
      <c r="AA755" s="214"/>
      <c r="AB755" s="214"/>
      <c r="AC755" s="214" t="s">
        <v>392</v>
      </c>
      <c r="AD755" s="220"/>
      <c r="AE755" s="226"/>
      <c r="AF755" s="214" t="s">
        <v>664</v>
      </c>
      <c r="AG755" s="349">
        <v>1</v>
      </c>
    </row>
    <row r="756" spans="1:33" s="219" customFormat="1" x14ac:dyDescent="0.3">
      <c r="A756" s="212" t="s">
        <v>612</v>
      </c>
      <c r="B756" s="277">
        <v>41820</v>
      </c>
      <c r="C756" s="217" t="e">
        <f>[1]!表1_66[[#This Row],[公司]]&amp;[1]!表1_66[[#This Row],[姓名]]</f>
        <v>#REF!</v>
      </c>
      <c r="D756" s="220" t="s">
        <v>10350</v>
      </c>
      <c r="E756" s="220" t="s">
        <v>2449</v>
      </c>
      <c r="F756" s="214" t="s">
        <v>54</v>
      </c>
      <c r="G756" s="236" t="e">
        <f>HYPERLINK("\同业照片\"&amp;[1]!表1_66[[#This Row],[公司]]&amp;IF([1]!表1_66[[#This Row],[公司]]="","","，"&amp;[1]!表1_66[[#This Row],[姓名]]&amp;".jpg"),"照片")</f>
        <v>#REF!</v>
      </c>
      <c r="H756" s="232" t="s">
        <v>10351</v>
      </c>
      <c r="I756" s="214" t="s">
        <v>887</v>
      </c>
      <c r="J756" s="214" t="s">
        <v>56</v>
      </c>
      <c r="K756" s="212">
        <v>1</v>
      </c>
      <c r="L756" s="212">
        <v>1</v>
      </c>
      <c r="M756" s="212">
        <v>1</v>
      </c>
      <c r="N756" s="213" t="s">
        <v>958</v>
      </c>
      <c r="O756" s="214"/>
      <c r="P756" s="213" t="s">
        <v>2525</v>
      </c>
      <c r="Q756" s="215"/>
      <c r="R756" s="215" t="s">
        <v>392</v>
      </c>
      <c r="S756"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756" s="220" t="s">
        <v>10352</v>
      </c>
      <c r="U756" s="215">
        <v>18500302381</v>
      </c>
      <c r="V756" s="213" t="s">
        <v>10353</v>
      </c>
      <c r="W756" s="225" t="s">
        <v>351</v>
      </c>
      <c r="X756" s="226" t="s">
        <v>10354</v>
      </c>
      <c r="Y756" s="226"/>
      <c r="Z756" s="244" t="s">
        <v>392</v>
      </c>
      <c r="AA756" s="214"/>
      <c r="AB756" s="214"/>
      <c r="AC756" s="214"/>
      <c r="AD756" s="220"/>
      <c r="AE756" s="226"/>
      <c r="AF756" s="214" t="s">
        <v>10355</v>
      </c>
      <c r="AG756" s="349">
        <v>1</v>
      </c>
    </row>
    <row r="757" spans="1:33" s="219" customFormat="1" x14ac:dyDescent="0.3">
      <c r="A757" s="212" t="s">
        <v>612</v>
      </c>
      <c r="B757" s="277">
        <v>41820</v>
      </c>
      <c r="C757" s="217" t="e">
        <f>[1]!表1_66[[#This Row],[公司]]&amp;[1]!表1_66[[#This Row],[姓名]]</f>
        <v>#REF!</v>
      </c>
      <c r="D757" s="220" t="s">
        <v>10356</v>
      </c>
      <c r="E757" s="220" t="s">
        <v>10357</v>
      </c>
      <c r="F757" s="214" t="s">
        <v>2249</v>
      </c>
      <c r="G757" s="236" t="e">
        <f>HYPERLINK("\同业照片\"&amp;[1]!表1_66[[#This Row],[公司]]&amp;IF([1]!表1_66[[#This Row],[公司]]="","","，"&amp;[1]!表1_66[[#This Row],[姓名]]&amp;".jpg"),"照片")</f>
        <v>#REF!</v>
      </c>
      <c r="H757" s="232" t="s">
        <v>343</v>
      </c>
      <c r="I757" s="214" t="s">
        <v>711</v>
      </c>
      <c r="J757" s="214" t="s">
        <v>56</v>
      </c>
      <c r="K757" s="212">
        <v>1</v>
      </c>
      <c r="L757" s="212"/>
      <c r="M757" s="212">
        <v>1</v>
      </c>
      <c r="N757" s="213" t="s">
        <v>384</v>
      </c>
      <c r="O757" s="214"/>
      <c r="P757" s="213" t="s">
        <v>2254</v>
      </c>
      <c r="Q757" s="215" t="s">
        <v>10358</v>
      </c>
      <c r="R757" s="215"/>
      <c r="S757"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757" s="220" t="s">
        <v>10359</v>
      </c>
      <c r="U757" s="215">
        <v>15201140438</v>
      </c>
      <c r="V757" s="213" t="s">
        <v>8059</v>
      </c>
      <c r="W757" s="225"/>
      <c r="X757" s="226"/>
      <c r="Y757" s="226"/>
      <c r="Z757" s="248"/>
      <c r="AA757" s="214"/>
      <c r="AB757" s="214"/>
      <c r="AC757" s="214"/>
      <c r="AD757" s="220"/>
      <c r="AE757" s="226"/>
      <c r="AF757" s="214" t="s">
        <v>664</v>
      </c>
      <c r="AG757" s="349">
        <v>1</v>
      </c>
    </row>
    <row r="758" spans="1:33" s="219" customFormat="1" x14ac:dyDescent="0.3">
      <c r="A758" s="212" t="s">
        <v>612</v>
      </c>
      <c r="B758" s="277">
        <v>41820</v>
      </c>
      <c r="C758" s="217" t="e">
        <f>[1]!表1_66[[#This Row],[公司]]&amp;[1]!表1_66[[#This Row],[姓名]]</f>
        <v>#REF!</v>
      </c>
      <c r="D758" s="220" t="s">
        <v>1478</v>
      </c>
      <c r="E758" s="220" t="s">
        <v>2282</v>
      </c>
      <c r="F758" s="214" t="s">
        <v>2249</v>
      </c>
      <c r="G758" s="236" t="e">
        <f>HYPERLINK("\同业照片\"&amp;[1]!表1_66[[#This Row],[公司]]&amp;IF([1]!表1_66[[#This Row],[公司]]="","","，"&amp;[1]!表1_66[[#This Row],[姓名]]&amp;".jpg"),"照片")</f>
        <v>#REF!</v>
      </c>
      <c r="H758" s="232" t="s">
        <v>343</v>
      </c>
      <c r="I758" s="214" t="s">
        <v>711</v>
      </c>
      <c r="J758" s="214" t="s">
        <v>56</v>
      </c>
      <c r="K758" s="212">
        <v>1</v>
      </c>
      <c r="L758" s="212"/>
      <c r="M758" s="212">
        <v>1</v>
      </c>
      <c r="N758" s="213" t="s">
        <v>384</v>
      </c>
      <c r="O758" s="214"/>
      <c r="P758" s="213" t="s">
        <v>1479</v>
      </c>
      <c r="Q758" s="215" t="s">
        <v>2537</v>
      </c>
      <c r="R758" s="215" t="s">
        <v>392</v>
      </c>
      <c r="S75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758" s="220" t="s">
        <v>1480</v>
      </c>
      <c r="U758" s="215">
        <v>13901308798</v>
      </c>
      <c r="V758" s="213" t="s">
        <v>1481</v>
      </c>
      <c r="W758" s="225" t="s">
        <v>351</v>
      </c>
      <c r="X758" s="226"/>
      <c r="Y758" s="226"/>
      <c r="Z758" s="244" t="s">
        <v>392</v>
      </c>
      <c r="AA758" s="214"/>
      <c r="AB758" s="214"/>
      <c r="AC758" s="214" t="s">
        <v>392</v>
      </c>
      <c r="AD758" s="220"/>
      <c r="AE758" s="226"/>
      <c r="AF758" s="214" t="s">
        <v>664</v>
      </c>
      <c r="AG758" s="349">
        <v>1</v>
      </c>
    </row>
    <row r="759" spans="1:33" s="219" customFormat="1" x14ac:dyDescent="0.3">
      <c r="A759" s="212" t="s">
        <v>3725</v>
      </c>
      <c r="B759" s="277">
        <v>41821</v>
      </c>
      <c r="C759" s="217" t="e">
        <f>[1]!表1_66[[#This Row],[公司]]&amp;[1]!表1_66[[#This Row],[姓名]]</f>
        <v>#REF!</v>
      </c>
      <c r="D759" s="220" t="s">
        <v>10360</v>
      </c>
      <c r="E759" s="220"/>
      <c r="F759" s="214"/>
      <c r="G759" s="236" t="e">
        <f>HYPERLINK("\同业照片\"&amp;[1]!表1_66[[#This Row],[公司]]&amp;IF([1]!表1_66[[#This Row],[公司]]="","","，"&amp;[1]!表1_66[[#This Row],[姓名]]&amp;".jpg"),"照片")</f>
        <v>#REF!</v>
      </c>
      <c r="H759" s="232"/>
      <c r="I759" s="214"/>
      <c r="J759" s="214"/>
      <c r="K759" s="212"/>
      <c r="L759" s="212"/>
      <c r="M759" s="212"/>
      <c r="N759" s="213" t="s">
        <v>10361</v>
      </c>
      <c r="O759" s="214"/>
      <c r="P759" s="213"/>
      <c r="Q759" s="215"/>
      <c r="R759" s="215"/>
      <c r="S75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759" s="220"/>
      <c r="U759" s="215"/>
      <c r="V759" s="213" t="s">
        <v>6020</v>
      </c>
      <c r="W759" s="225"/>
      <c r="X759" s="226"/>
      <c r="Y759" s="226"/>
      <c r="Z759" s="248"/>
      <c r="AA759" s="214"/>
      <c r="AB759" s="214"/>
      <c r="AC759" s="214"/>
      <c r="AD759" s="220"/>
      <c r="AE759" s="226"/>
      <c r="AF759" s="214"/>
      <c r="AG759" s="349">
        <v>1</v>
      </c>
    </row>
    <row r="760" spans="1:33" s="219" customFormat="1" x14ac:dyDescent="0.3">
      <c r="A760" s="212" t="s">
        <v>3725</v>
      </c>
      <c r="B760" s="277">
        <v>41821</v>
      </c>
      <c r="C760" s="217" t="e">
        <f>[1]!表1_66[[#This Row],[公司]]&amp;[1]!表1_66[[#This Row],[姓名]]</f>
        <v>#REF!</v>
      </c>
      <c r="D760" s="220" t="s">
        <v>10362</v>
      </c>
      <c r="E760" s="220" t="s">
        <v>10362</v>
      </c>
      <c r="F760" s="214" t="s">
        <v>2249</v>
      </c>
      <c r="G760" s="236" t="e">
        <f>HYPERLINK("\同业照片\"&amp;[1]!表1_66[[#This Row],[公司]]&amp;IF([1]!表1_66[[#This Row],[公司]]="","","，"&amp;[1]!表1_66[[#This Row],[姓名]]&amp;".jpg"),"照片")</f>
        <v>#REF!</v>
      </c>
      <c r="H760" s="232" t="s">
        <v>565</v>
      </c>
      <c r="I760" s="214" t="s">
        <v>339</v>
      </c>
      <c r="J760" s="214" t="s">
        <v>1</v>
      </c>
      <c r="K760" s="212">
        <v>1</v>
      </c>
      <c r="L760" s="212">
        <v>1</v>
      </c>
      <c r="M760" s="212">
        <v>1</v>
      </c>
      <c r="N760" s="213" t="s">
        <v>958</v>
      </c>
      <c r="O760" s="214"/>
      <c r="P760" s="213" t="s">
        <v>8060</v>
      </c>
      <c r="Q760" s="215"/>
      <c r="R760" s="215"/>
      <c r="S76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760" s="220" t="s">
        <v>10363</v>
      </c>
      <c r="U760" s="215">
        <v>18701793968</v>
      </c>
      <c r="V760" s="213" t="s">
        <v>10364</v>
      </c>
      <c r="W760" s="225"/>
      <c r="X760" s="226"/>
      <c r="Y760" s="226"/>
      <c r="Z760" s="244"/>
      <c r="AA760" s="214"/>
      <c r="AB760" s="214"/>
      <c r="AC760" s="214"/>
      <c r="AD760" s="220"/>
      <c r="AE760" s="226"/>
      <c r="AF760" s="214" t="s">
        <v>2734</v>
      </c>
      <c r="AG760" s="349">
        <v>1</v>
      </c>
    </row>
    <row r="761" spans="1:33" s="219" customFormat="1" x14ac:dyDescent="0.3">
      <c r="A761" s="212" t="s">
        <v>1177</v>
      </c>
      <c r="B761" s="277">
        <v>41824</v>
      </c>
      <c r="C761" s="217" t="e">
        <f>[1]!表1_66[[#This Row],[公司]]&amp;[1]!表1_66[[#This Row],[姓名]]</f>
        <v>#REF!</v>
      </c>
      <c r="D761" s="220" t="s">
        <v>10365</v>
      </c>
      <c r="E761" s="220" t="s">
        <v>6026</v>
      </c>
      <c r="F761" s="214" t="s">
        <v>2249</v>
      </c>
      <c r="G761" s="236" t="e">
        <f>HYPERLINK("\同业照片\"&amp;[1]!表1_66[[#This Row],[公司]]&amp;IF([1]!表1_66[[#This Row],[公司]]="","","，"&amp;[1]!表1_66[[#This Row],[姓名]]&amp;".jpg"),"照片")</f>
        <v>#REF!</v>
      </c>
      <c r="H761" s="232" t="s">
        <v>10366</v>
      </c>
      <c r="I761" s="214" t="s">
        <v>10367</v>
      </c>
      <c r="J761" s="214" t="s">
        <v>45</v>
      </c>
      <c r="K761" s="212">
        <v>1</v>
      </c>
      <c r="L761" s="212">
        <v>1</v>
      </c>
      <c r="M761" s="212">
        <v>1</v>
      </c>
      <c r="N761" s="213" t="s">
        <v>2466</v>
      </c>
      <c r="O761" s="214"/>
      <c r="P761" s="213" t="s">
        <v>2535</v>
      </c>
      <c r="Q761" s="215"/>
      <c r="R761" s="215" t="s">
        <v>392</v>
      </c>
      <c r="S76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761" s="220" t="s">
        <v>10368</v>
      </c>
      <c r="U761" s="215">
        <v>15921706656</v>
      </c>
      <c r="V761" s="213" t="s">
        <v>10369</v>
      </c>
      <c r="W761" s="225" t="s">
        <v>351</v>
      </c>
      <c r="X761" s="226"/>
      <c r="Y761" s="226"/>
      <c r="Z761" s="248" t="s">
        <v>392</v>
      </c>
      <c r="AA761" s="214"/>
      <c r="AB761" s="214"/>
      <c r="AC761" s="214"/>
      <c r="AD761" s="220"/>
      <c r="AE761" s="226" t="s">
        <v>10370</v>
      </c>
      <c r="AF761" s="214" t="s">
        <v>2233</v>
      </c>
      <c r="AG761" s="349">
        <v>1</v>
      </c>
    </row>
    <row r="762" spans="1:33" s="219" customFormat="1" x14ac:dyDescent="0.3">
      <c r="A762" s="212" t="s">
        <v>1177</v>
      </c>
      <c r="B762" s="277">
        <v>41824</v>
      </c>
      <c r="C762" s="217" t="e">
        <f>[1]!表1_66[[#This Row],[公司]]&amp;[1]!表1_66[[#This Row],[姓名]]</f>
        <v>#REF!</v>
      </c>
      <c r="D762" s="220" t="s">
        <v>10371</v>
      </c>
      <c r="E762" s="220" t="s">
        <v>3863</v>
      </c>
      <c r="F762" s="214" t="s">
        <v>54</v>
      </c>
      <c r="G762" s="236" t="e">
        <f>HYPERLINK("\同业照片\"&amp;[1]!表1_66[[#This Row],[公司]]&amp;IF([1]!表1_66[[#This Row],[公司]]="","","，"&amp;[1]!表1_66[[#This Row],[姓名]]&amp;".jpg"),"照片")</f>
        <v>#REF!</v>
      </c>
      <c r="H762" s="232" t="s">
        <v>85</v>
      </c>
      <c r="I762" s="214" t="s">
        <v>36</v>
      </c>
      <c r="J762" s="214" t="s">
        <v>1</v>
      </c>
      <c r="K762" s="212">
        <v>1</v>
      </c>
      <c r="L762" s="212">
        <v>1</v>
      </c>
      <c r="M762" s="212">
        <v>1</v>
      </c>
      <c r="N762" s="213" t="s">
        <v>958</v>
      </c>
      <c r="O762" s="214"/>
      <c r="P762" s="213"/>
      <c r="Q762" s="215" t="s">
        <v>10372</v>
      </c>
      <c r="R762" s="215" t="s">
        <v>392</v>
      </c>
      <c r="S76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762" s="220" t="s">
        <v>8061</v>
      </c>
      <c r="U762" s="215">
        <v>18611300548</v>
      </c>
      <c r="V762" s="213" t="s">
        <v>10373</v>
      </c>
      <c r="W762" s="225" t="s">
        <v>351</v>
      </c>
      <c r="X762" s="226"/>
      <c r="Y762" s="226"/>
      <c r="Z762" s="244" t="s">
        <v>392</v>
      </c>
      <c r="AA762" s="214"/>
      <c r="AB762" s="214"/>
      <c r="AC762" s="214"/>
      <c r="AD762" s="220"/>
      <c r="AE762" s="226"/>
      <c r="AF762" s="214" t="s">
        <v>9402</v>
      </c>
      <c r="AG762" s="349">
        <v>1</v>
      </c>
    </row>
    <row r="763" spans="1:33" s="219" customFormat="1" x14ac:dyDescent="0.3">
      <c r="A763" s="212" t="s">
        <v>1177</v>
      </c>
      <c r="B763" s="277">
        <v>41824</v>
      </c>
      <c r="C763" s="217" t="e">
        <f>[1]!表1_66[[#This Row],[公司]]&amp;[1]!表1_66[[#This Row],[姓名]]</f>
        <v>#REF!</v>
      </c>
      <c r="D763" s="220" t="s">
        <v>10374</v>
      </c>
      <c r="E763" s="220" t="s">
        <v>10375</v>
      </c>
      <c r="F763" s="214" t="s">
        <v>2249</v>
      </c>
      <c r="G763" s="236" t="e">
        <f>HYPERLINK("\同业照片\"&amp;[1]!表1_66[[#This Row],[公司]]&amp;IF([1]!表1_66[[#This Row],[公司]]="","","，"&amp;[1]!表1_66[[#This Row],[姓名]]&amp;".jpg"),"照片")</f>
        <v>#REF!</v>
      </c>
      <c r="H763" s="232" t="s">
        <v>282</v>
      </c>
      <c r="I763" s="214" t="s">
        <v>36</v>
      </c>
      <c r="J763" s="214" t="s">
        <v>45</v>
      </c>
      <c r="K763" s="212">
        <v>1</v>
      </c>
      <c r="L763" s="212">
        <v>1</v>
      </c>
      <c r="M763" s="212">
        <v>1</v>
      </c>
      <c r="N763" s="213" t="s">
        <v>2687</v>
      </c>
      <c r="O763" s="214"/>
      <c r="P763" s="213" t="s">
        <v>2254</v>
      </c>
      <c r="Q763" s="215" t="s">
        <v>1407</v>
      </c>
      <c r="R763" s="215" t="s">
        <v>392</v>
      </c>
      <c r="S763"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763" s="220" t="s">
        <v>10376</v>
      </c>
      <c r="U763" s="215">
        <v>18683876206</v>
      </c>
      <c r="V763" s="213" t="s">
        <v>10377</v>
      </c>
      <c r="W763" s="225"/>
      <c r="X763" s="226" t="s">
        <v>1325</v>
      </c>
      <c r="Y763" s="226"/>
      <c r="Z763" s="248" t="s">
        <v>392</v>
      </c>
      <c r="AA763" s="214"/>
      <c r="AB763" s="214"/>
      <c r="AC763" s="214"/>
      <c r="AD763" s="220"/>
      <c r="AE763" s="226"/>
      <c r="AF763" s="214" t="s">
        <v>2229</v>
      </c>
      <c r="AG763" s="349">
        <v>1</v>
      </c>
    </row>
    <row r="764" spans="1:33" s="219" customFormat="1" x14ac:dyDescent="0.3">
      <c r="A764" s="212" t="s">
        <v>1177</v>
      </c>
      <c r="B764" s="277">
        <v>41824</v>
      </c>
      <c r="C764" s="217" t="e">
        <f>[1]!表1_66[[#This Row],[公司]]&amp;[1]!表1_66[[#This Row],[姓名]]</f>
        <v>#REF!</v>
      </c>
      <c r="D764" s="220" t="s">
        <v>10378</v>
      </c>
      <c r="E764" s="220" t="s">
        <v>2468</v>
      </c>
      <c r="F764" s="214" t="s">
        <v>2249</v>
      </c>
      <c r="G764" s="236" t="e">
        <f>HYPERLINK("\同业照片\"&amp;[1]!表1_66[[#This Row],[公司]]&amp;IF([1]!表1_66[[#This Row],[公司]]="","","，"&amp;[1]!表1_66[[#This Row],[姓名]]&amp;".jpg"),"照片")</f>
        <v>#REF!</v>
      </c>
      <c r="H764" s="232" t="s">
        <v>10379</v>
      </c>
      <c r="I764" s="214" t="s">
        <v>9</v>
      </c>
      <c r="J764" s="214" t="s">
        <v>1</v>
      </c>
      <c r="K764" s="212">
        <v>1</v>
      </c>
      <c r="L764" s="212"/>
      <c r="M764" s="212"/>
      <c r="N764" s="213" t="s">
        <v>2247</v>
      </c>
      <c r="O764" s="214"/>
      <c r="P764" s="213" t="s">
        <v>2537</v>
      </c>
      <c r="Q764" s="215"/>
      <c r="R764" s="215"/>
      <c r="S76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764" s="220" t="s">
        <v>10380</v>
      </c>
      <c r="U764" s="215">
        <v>18501682969</v>
      </c>
      <c r="V764" s="213" t="s">
        <v>10381</v>
      </c>
      <c r="W764" s="225"/>
      <c r="X764" s="226"/>
      <c r="Y764" s="226"/>
      <c r="Z764" s="244"/>
      <c r="AA764" s="214"/>
      <c r="AB764" s="214"/>
      <c r="AC764" s="214"/>
      <c r="AD764" s="220"/>
      <c r="AE764" s="226"/>
      <c r="AF764" s="214"/>
      <c r="AG764" s="349">
        <v>1</v>
      </c>
    </row>
    <row r="765" spans="1:33" s="219" customFormat="1" x14ac:dyDescent="0.3">
      <c r="A765" s="212" t="s">
        <v>1177</v>
      </c>
      <c r="B765" s="277">
        <v>41824</v>
      </c>
      <c r="C765" s="217" t="e">
        <f>[1]!表1_66[[#This Row],[公司]]&amp;[1]!表1_66[[#This Row],[姓名]]</f>
        <v>#REF!</v>
      </c>
      <c r="D765" s="220" t="s">
        <v>10382</v>
      </c>
      <c r="E765" s="220" t="s">
        <v>10382</v>
      </c>
      <c r="F765" s="214" t="s">
        <v>2249</v>
      </c>
      <c r="G765" s="236" t="e">
        <f>HYPERLINK("\同业照片\"&amp;[1]!表1_66[[#This Row],[公司]]&amp;IF([1]!表1_66[[#This Row],[公司]]="","","，"&amp;[1]!表1_66[[#This Row],[姓名]]&amp;".jpg"),"照片")</f>
        <v>#REF!</v>
      </c>
      <c r="H765" s="232" t="s">
        <v>10379</v>
      </c>
      <c r="I765" s="214" t="s">
        <v>9</v>
      </c>
      <c r="J765" s="214" t="s">
        <v>1</v>
      </c>
      <c r="K765" s="212">
        <v>1</v>
      </c>
      <c r="L765" s="212"/>
      <c r="M765" s="212"/>
      <c r="N765" s="213" t="s">
        <v>1354</v>
      </c>
      <c r="O765" s="214"/>
      <c r="P765" s="213" t="s">
        <v>2254</v>
      </c>
      <c r="Q765" s="215"/>
      <c r="R765" s="215"/>
      <c r="S765"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765" s="220" t="s">
        <v>10383</v>
      </c>
      <c r="U765" s="215">
        <v>13818087794</v>
      </c>
      <c r="V765" s="213" t="s">
        <v>10384</v>
      </c>
      <c r="W765" s="225"/>
      <c r="X765" s="226"/>
      <c r="Y765" s="226"/>
      <c r="Z765" s="248"/>
      <c r="AA765" s="214"/>
      <c r="AB765" s="214"/>
      <c r="AC765" s="214"/>
      <c r="AD765" s="220"/>
      <c r="AE765" s="226"/>
      <c r="AF765" s="214"/>
      <c r="AG765" s="349">
        <v>1</v>
      </c>
    </row>
    <row r="766" spans="1:33" s="219" customFormat="1" x14ac:dyDescent="0.3">
      <c r="A766" s="212" t="s">
        <v>1177</v>
      </c>
      <c r="B766" s="277">
        <v>41824</v>
      </c>
      <c r="C766" s="217" t="e">
        <f>[1]!表1_66[[#This Row],[公司]]&amp;[1]!表1_66[[#This Row],[姓名]]</f>
        <v>#REF!</v>
      </c>
      <c r="D766" s="220" t="s">
        <v>10385</v>
      </c>
      <c r="E766" s="220" t="s">
        <v>2468</v>
      </c>
      <c r="F766" s="214" t="s">
        <v>2249</v>
      </c>
      <c r="G766" s="236" t="e">
        <f>HYPERLINK("\同业照片\"&amp;[1]!表1_66[[#This Row],[公司]]&amp;IF([1]!表1_66[[#This Row],[公司]]="","","，"&amp;[1]!表1_66[[#This Row],[姓名]]&amp;".jpg"),"照片")</f>
        <v>#REF!</v>
      </c>
      <c r="H766" s="232" t="s">
        <v>10379</v>
      </c>
      <c r="I766" s="214" t="s">
        <v>9</v>
      </c>
      <c r="J766" s="214" t="s">
        <v>1</v>
      </c>
      <c r="K766" s="212">
        <v>1</v>
      </c>
      <c r="L766" s="212"/>
      <c r="M766" s="212"/>
      <c r="N766" s="213" t="s">
        <v>2247</v>
      </c>
      <c r="O766" s="214"/>
      <c r="P766" s="213" t="s">
        <v>2537</v>
      </c>
      <c r="Q766" s="215"/>
      <c r="R766" s="215"/>
      <c r="S766"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766" s="220" t="s">
        <v>10386</v>
      </c>
      <c r="U766" s="215">
        <v>18621229033</v>
      </c>
      <c r="V766" s="213" t="s">
        <v>10387</v>
      </c>
      <c r="W766" s="225"/>
      <c r="X766" s="226"/>
      <c r="Y766" s="226"/>
      <c r="Z766" s="244"/>
      <c r="AA766" s="214"/>
      <c r="AB766" s="214"/>
      <c r="AC766" s="214"/>
      <c r="AD766" s="220"/>
      <c r="AE766" s="226"/>
      <c r="AF766" s="214"/>
      <c r="AG766" s="349">
        <v>1</v>
      </c>
    </row>
    <row r="767" spans="1:33" s="219" customFormat="1" x14ac:dyDescent="0.3">
      <c r="A767" s="212" t="s">
        <v>612</v>
      </c>
      <c r="B767" s="277">
        <v>41827</v>
      </c>
      <c r="C767" s="217" t="e">
        <f>[1]!表1_66[[#This Row],[公司]]&amp;[1]!表1_66[[#This Row],[姓名]]</f>
        <v>#REF!</v>
      </c>
      <c r="D767" s="220" t="s">
        <v>10388</v>
      </c>
      <c r="E767" s="220" t="s">
        <v>10389</v>
      </c>
      <c r="F767" s="214" t="s">
        <v>2249</v>
      </c>
      <c r="G767" s="236" t="e">
        <f>HYPERLINK("\同业照片\"&amp;[1]!表1_66[[#This Row],[公司]]&amp;IF([1]!表1_66[[#This Row],[公司]]="","","，"&amp;[1]!表1_66[[#This Row],[姓名]]&amp;".jpg"),"照片")</f>
        <v>#REF!</v>
      </c>
      <c r="H767" s="232" t="s">
        <v>3005</v>
      </c>
      <c r="I767" s="214" t="s">
        <v>12</v>
      </c>
      <c r="J767" s="214" t="s">
        <v>3174</v>
      </c>
      <c r="K767" s="212">
        <v>1</v>
      </c>
      <c r="L767" s="212">
        <v>1</v>
      </c>
      <c r="M767" s="212">
        <v>1</v>
      </c>
      <c r="N767" s="213" t="s">
        <v>2480</v>
      </c>
      <c r="O767" s="214"/>
      <c r="P767" s="213" t="s">
        <v>2537</v>
      </c>
      <c r="Q767" s="215"/>
      <c r="R767" s="215"/>
      <c r="S767"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767" s="220" t="s">
        <v>10390</v>
      </c>
      <c r="U767" s="215">
        <v>13902980298</v>
      </c>
      <c r="V767" s="213" t="s">
        <v>10391</v>
      </c>
      <c r="W767" s="225"/>
      <c r="X767" s="226" t="s">
        <v>8062</v>
      </c>
      <c r="Y767" s="226"/>
      <c r="Z767" s="248"/>
      <c r="AA767" s="214" t="s">
        <v>8063</v>
      </c>
      <c r="AB767" s="214"/>
      <c r="AC767" s="214"/>
      <c r="AD767" s="220"/>
      <c r="AE767" s="226"/>
      <c r="AF767" s="214" t="s">
        <v>10392</v>
      </c>
      <c r="AG767" s="349">
        <v>1</v>
      </c>
    </row>
    <row r="768" spans="1:33" s="219" customFormat="1" x14ac:dyDescent="0.3">
      <c r="A768" s="212" t="s">
        <v>612</v>
      </c>
      <c r="B768" s="277">
        <v>41827</v>
      </c>
      <c r="C768" s="217" t="e">
        <f>[1]!表1_66[[#This Row],[公司]]&amp;[1]!表1_66[[#This Row],[姓名]]</f>
        <v>#REF!</v>
      </c>
      <c r="D768" s="220" t="s">
        <v>8064</v>
      </c>
      <c r="E768" s="220" t="s">
        <v>8064</v>
      </c>
      <c r="F768" s="214" t="s">
        <v>2276</v>
      </c>
      <c r="G768" s="236" t="e">
        <f>HYPERLINK("\同业照片\"&amp;[1]!表1_66[[#This Row],[公司]]&amp;IF([1]!表1_66[[#This Row],[公司]]="","","，"&amp;[1]!表1_66[[#This Row],[姓名]]&amp;".jpg"),"照片")</f>
        <v>#REF!</v>
      </c>
      <c r="H768" s="232" t="s">
        <v>9491</v>
      </c>
      <c r="I768" s="214" t="s">
        <v>339</v>
      </c>
      <c r="J768" s="214" t="s">
        <v>56</v>
      </c>
      <c r="K768" s="212">
        <v>1</v>
      </c>
      <c r="L768" s="212">
        <v>1</v>
      </c>
      <c r="M768" s="212">
        <v>1</v>
      </c>
      <c r="N768" s="213" t="s">
        <v>2479</v>
      </c>
      <c r="O768" s="214"/>
      <c r="P768" s="213" t="s">
        <v>2254</v>
      </c>
      <c r="Q768" s="215"/>
      <c r="R768" s="215"/>
      <c r="S76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768" s="220" t="s">
        <v>8065</v>
      </c>
      <c r="U768" s="215">
        <v>18600148340</v>
      </c>
      <c r="V768" s="213" t="s">
        <v>8066</v>
      </c>
      <c r="W768" s="225"/>
      <c r="X768" s="226"/>
      <c r="Y768" s="226"/>
      <c r="Z768" s="244"/>
      <c r="AA768" s="214"/>
      <c r="AB768" s="214"/>
      <c r="AC768" s="214"/>
      <c r="AD768" s="220"/>
      <c r="AE768" s="226"/>
      <c r="AF768" s="214" t="s">
        <v>8067</v>
      </c>
      <c r="AG768" s="349">
        <v>1</v>
      </c>
    </row>
    <row r="769" spans="1:33" s="219" customFormat="1" x14ac:dyDescent="0.3">
      <c r="A769" s="212" t="s">
        <v>612</v>
      </c>
      <c r="B769" s="277">
        <v>41827</v>
      </c>
      <c r="C769" s="217" t="e">
        <f>[1]!表1_66[[#This Row],[公司]]&amp;[1]!表1_66[[#This Row],[姓名]]</f>
        <v>#REF!</v>
      </c>
      <c r="D769" s="220" t="s">
        <v>8068</v>
      </c>
      <c r="E769" s="220" t="s">
        <v>8069</v>
      </c>
      <c r="F769" s="214" t="s">
        <v>2276</v>
      </c>
      <c r="G769" s="236" t="e">
        <f>HYPERLINK("\同业照片\"&amp;[1]!表1_66[[#This Row],[公司]]&amp;IF([1]!表1_66[[#This Row],[公司]]="","","，"&amp;[1]!表1_66[[#This Row],[姓名]]&amp;".jpg"),"照片")</f>
        <v>#REF!</v>
      </c>
      <c r="H769" s="232" t="s">
        <v>9491</v>
      </c>
      <c r="I769" s="214" t="s">
        <v>339</v>
      </c>
      <c r="J769" s="214" t="s">
        <v>56</v>
      </c>
      <c r="K769" s="212">
        <v>1</v>
      </c>
      <c r="L769" s="212">
        <v>1</v>
      </c>
      <c r="M769" s="212">
        <v>1</v>
      </c>
      <c r="N769" s="213" t="s">
        <v>2479</v>
      </c>
      <c r="O769" s="214"/>
      <c r="P769" s="213" t="s">
        <v>2254</v>
      </c>
      <c r="Q769" s="215"/>
      <c r="R769" s="215"/>
      <c r="S76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769" s="220" t="s">
        <v>8070</v>
      </c>
      <c r="U769" s="215">
        <v>18600681822</v>
      </c>
      <c r="V769" s="213" t="s">
        <v>8071</v>
      </c>
      <c r="W769" s="225"/>
      <c r="X769" s="226"/>
      <c r="Y769" s="226"/>
      <c r="Z769" s="248"/>
      <c r="AA769" s="214"/>
      <c r="AB769" s="214"/>
      <c r="AC769" s="214"/>
      <c r="AD769" s="220"/>
      <c r="AE769" s="226"/>
      <c r="AF769" s="214" t="s">
        <v>8067</v>
      </c>
      <c r="AG769" s="349">
        <v>1</v>
      </c>
    </row>
    <row r="770" spans="1:33" s="219" customFormat="1" x14ac:dyDescent="0.3">
      <c r="A770" s="212" t="s">
        <v>857</v>
      </c>
      <c r="B770" s="277">
        <v>41827</v>
      </c>
      <c r="C770" s="217" t="e">
        <f>[1]!表1_66[[#This Row],[公司]]&amp;[1]!表1_66[[#This Row],[姓名]]</f>
        <v>#REF!</v>
      </c>
      <c r="D770" s="220" t="s">
        <v>8072</v>
      </c>
      <c r="E770" s="220" t="s">
        <v>2070</v>
      </c>
      <c r="F770" s="214" t="s">
        <v>2249</v>
      </c>
      <c r="G770" s="236" t="e">
        <f>HYPERLINK("\同业照片\"&amp;[1]!表1_66[[#This Row],[公司]]&amp;IF([1]!表1_66[[#This Row],[公司]]="","","，"&amp;[1]!表1_66[[#This Row],[姓名]]&amp;".jpg"),"照片")</f>
        <v>#REF!</v>
      </c>
      <c r="H770" s="232" t="s">
        <v>2243</v>
      </c>
      <c r="I770" s="214" t="s">
        <v>339</v>
      </c>
      <c r="J770" s="214" t="s">
        <v>11</v>
      </c>
      <c r="K770" s="212">
        <v>1</v>
      </c>
      <c r="L770" s="212">
        <v>1</v>
      </c>
      <c r="M770" s="212">
        <v>1</v>
      </c>
      <c r="N770" s="213" t="s">
        <v>958</v>
      </c>
      <c r="O770" s="214"/>
      <c r="P770" s="213" t="s">
        <v>1432</v>
      </c>
      <c r="Q770" s="215"/>
      <c r="R770" s="215"/>
      <c r="S77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770" s="220" t="s">
        <v>8073</v>
      </c>
      <c r="U770" s="215">
        <v>18610108298</v>
      </c>
      <c r="V770" s="213" t="s">
        <v>8074</v>
      </c>
      <c r="W770" s="225"/>
      <c r="X770" s="226" t="s">
        <v>1189</v>
      </c>
      <c r="Y770" s="226"/>
      <c r="Z770" s="244"/>
      <c r="AA770" s="214"/>
      <c r="AB770" s="214" t="s">
        <v>8075</v>
      </c>
      <c r="AC770" s="214"/>
      <c r="AD770" s="220"/>
      <c r="AE770" s="226"/>
      <c r="AF770" s="214" t="s">
        <v>2253</v>
      </c>
      <c r="AG770" s="349">
        <v>1</v>
      </c>
    </row>
    <row r="771" spans="1:33" s="219" customFormat="1" x14ac:dyDescent="0.3">
      <c r="A771" s="212" t="s">
        <v>857</v>
      </c>
      <c r="B771" s="277">
        <v>41827</v>
      </c>
      <c r="C771" s="217" t="e">
        <f>[1]!表1_66[[#This Row],[公司]]&amp;[1]!表1_66[[#This Row],[姓名]]</f>
        <v>#REF!</v>
      </c>
      <c r="D771" s="220" t="s">
        <v>8076</v>
      </c>
      <c r="E771" s="220" t="s">
        <v>8077</v>
      </c>
      <c r="F771" s="214" t="s">
        <v>2276</v>
      </c>
      <c r="G771" s="236" t="e">
        <f>HYPERLINK("\同业照片\"&amp;[1]!表1_66[[#This Row],[公司]]&amp;IF([1]!表1_66[[#This Row],[公司]]="","","，"&amp;[1]!表1_66[[#This Row],[姓名]]&amp;".jpg"),"照片")</f>
        <v>#REF!</v>
      </c>
      <c r="H771" s="232" t="s">
        <v>3731</v>
      </c>
      <c r="I771" s="214" t="s">
        <v>339</v>
      </c>
      <c r="J771" s="214" t="s">
        <v>11</v>
      </c>
      <c r="K771" s="212">
        <v>1</v>
      </c>
      <c r="L771" s="212">
        <v>1</v>
      </c>
      <c r="M771" s="212">
        <v>1</v>
      </c>
      <c r="N771" s="213" t="s">
        <v>2479</v>
      </c>
      <c r="O771" s="214"/>
      <c r="P771" s="213" t="s">
        <v>2254</v>
      </c>
      <c r="Q771" s="215" t="s">
        <v>10393</v>
      </c>
      <c r="R771" s="215"/>
      <c r="S77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771" s="220" t="s">
        <v>8078</v>
      </c>
      <c r="U771" s="215">
        <v>18510558387</v>
      </c>
      <c r="V771" s="213" t="s">
        <v>8079</v>
      </c>
      <c r="W771" s="225"/>
      <c r="X771" s="226"/>
      <c r="Y771" s="226"/>
      <c r="Z771" s="248"/>
      <c r="AA771" s="214"/>
      <c r="AB771" s="214"/>
      <c r="AC771" s="214"/>
      <c r="AD771" s="220"/>
      <c r="AE771" s="226" t="s">
        <v>8080</v>
      </c>
      <c r="AF771" s="214" t="s">
        <v>3737</v>
      </c>
      <c r="AG771" s="349">
        <v>1</v>
      </c>
    </row>
    <row r="772" spans="1:33" s="219" customFormat="1" x14ac:dyDescent="0.3">
      <c r="A772" s="212" t="s">
        <v>612</v>
      </c>
      <c r="B772" s="277">
        <v>41827</v>
      </c>
      <c r="C772" s="217" t="e">
        <f>[1]!表1_66[[#This Row],[公司]]&amp;[1]!表1_66[[#This Row],[姓名]]</f>
        <v>#REF!</v>
      </c>
      <c r="D772" s="220" t="s">
        <v>8081</v>
      </c>
      <c r="E772" s="220" t="s">
        <v>2545</v>
      </c>
      <c r="F772" s="214" t="s">
        <v>2249</v>
      </c>
      <c r="G772" s="236" t="e">
        <f>HYPERLINK("\同业照片\"&amp;[1]!表1_66[[#This Row],[公司]]&amp;IF([1]!表1_66[[#This Row],[公司]]="","","，"&amp;[1]!表1_66[[#This Row],[姓名]]&amp;".jpg"),"照片")</f>
        <v>#REF!</v>
      </c>
      <c r="H772" s="232" t="s">
        <v>9491</v>
      </c>
      <c r="I772" s="214" t="s">
        <v>339</v>
      </c>
      <c r="J772" s="214" t="s">
        <v>56</v>
      </c>
      <c r="K772" s="212">
        <v>1</v>
      </c>
      <c r="L772" s="212">
        <v>1</v>
      </c>
      <c r="M772" s="212">
        <v>1</v>
      </c>
      <c r="N772" s="213" t="s">
        <v>2479</v>
      </c>
      <c r="O772" s="214"/>
      <c r="P772" s="213" t="s">
        <v>2254</v>
      </c>
      <c r="Q772" s="215"/>
      <c r="R772" s="215"/>
      <c r="S77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772" s="220" t="s">
        <v>8082</v>
      </c>
      <c r="U772" s="215">
        <v>13910148404</v>
      </c>
      <c r="V772" s="213" t="s">
        <v>8083</v>
      </c>
      <c r="W772" s="225"/>
      <c r="X772" s="226"/>
      <c r="Y772" s="226"/>
      <c r="Z772" s="244"/>
      <c r="AA772" s="214"/>
      <c r="AB772" s="214"/>
      <c r="AC772" s="214"/>
      <c r="AD772" s="220"/>
      <c r="AE772" s="226" t="s">
        <v>8084</v>
      </c>
      <c r="AF772" s="214" t="s">
        <v>8067</v>
      </c>
      <c r="AG772" s="349">
        <v>1</v>
      </c>
    </row>
    <row r="773" spans="1:33" s="219" customFormat="1" x14ac:dyDescent="0.3">
      <c r="A773" s="212" t="s">
        <v>857</v>
      </c>
      <c r="B773" s="277">
        <v>41828</v>
      </c>
      <c r="C773" s="217" t="e">
        <f>[1]!表1_66[[#This Row],[公司]]&amp;[1]!表1_66[[#This Row],[姓名]]</f>
        <v>#REF!</v>
      </c>
      <c r="D773" s="220" t="s">
        <v>10394</v>
      </c>
      <c r="E773" s="220" t="s">
        <v>8085</v>
      </c>
      <c r="F773" s="214" t="s">
        <v>2249</v>
      </c>
      <c r="G773" s="236" t="e">
        <f>HYPERLINK("\同业照片\"&amp;[1]!表1_66[[#This Row],[公司]]&amp;IF([1]!表1_66[[#This Row],[公司]]="","","，"&amp;[1]!表1_66[[#This Row],[姓名]]&amp;".jpg"),"照片")</f>
        <v>#REF!</v>
      </c>
      <c r="H773" s="232" t="s">
        <v>2711</v>
      </c>
      <c r="I773" s="214" t="s">
        <v>36</v>
      </c>
      <c r="J773" s="214" t="s">
        <v>3004</v>
      </c>
      <c r="K773" s="212">
        <v>1</v>
      </c>
      <c r="L773" s="212">
        <v>1</v>
      </c>
      <c r="M773" s="212">
        <v>1</v>
      </c>
      <c r="N773" s="213" t="s">
        <v>2247</v>
      </c>
      <c r="O773" s="214"/>
      <c r="P773" s="213" t="s">
        <v>2254</v>
      </c>
      <c r="Q773" s="215"/>
      <c r="R773" s="215"/>
      <c r="S773"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773" s="220" t="s">
        <v>8086</v>
      </c>
      <c r="U773" s="215">
        <v>18033068172</v>
      </c>
      <c r="V773" s="213" t="s">
        <v>8087</v>
      </c>
      <c r="W773" s="225"/>
      <c r="X773" s="226"/>
      <c r="Y773" s="226"/>
      <c r="Z773" s="248"/>
      <c r="AA773" s="214"/>
      <c r="AB773" s="214"/>
      <c r="AC773" s="214"/>
      <c r="AD773" s="220"/>
      <c r="AE773" s="226" t="s">
        <v>8088</v>
      </c>
      <c r="AF773" s="214" t="s">
        <v>2722</v>
      </c>
      <c r="AG773" s="349">
        <v>1</v>
      </c>
    </row>
    <row r="774" spans="1:33" s="219" customFormat="1" x14ac:dyDescent="0.3">
      <c r="A774" s="212" t="s">
        <v>1177</v>
      </c>
      <c r="B774" s="277">
        <v>41828</v>
      </c>
      <c r="C774" s="217" t="e">
        <f>[1]!表1_66[[#This Row],[公司]]&amp;[1]!表1_66[[#This Row],[姓名]]</f>
        <v>#REF!</v>
      </c>
      <c r="D774" s="220" t="s">
        <v>10395</v>
      </c>
      <c r="E774" s="220" t="s">
        <v>6031</v>
      </c>
      <c r="F774" s="214" t="s">
        <v>54</v>
      </c>
      <c r="G774" s="236" t="e">
        <f>HYPERLINK("\同业照片\"&amp;[1]!表1_66[[#This Row],[公司]]&amp;IF([1]!表1_66[[#This Row],[公司]]="","","，"&amp;[1]!表1_66[[#This Row],[姓名]]&amp;".jpg"),"照片")</f>
        <v>#REF!</v>
      </c>
      <c r="H774" s="232" t="s">
        <v>2796</v>
      </c>
      <c r="I774" s="214" t="s">
        <v>339</v>
      </c>
      <c r="J774" s="214" t="s">
        <v>45</v>
      </c>
      <c r="K774" s="212">
        <v>1</v>
      </c>
      <c r="L774" s="212">
        <v>1</v>
      </c>
      <c r="M774" s="212">
        <v>1</v>
      </c>
      <c r="N774" s="213" t="s">
        <v>1436</v>
      </c>
      <c r="O774" s="214" t="s">
        <v>2514</v>
      </c>
      <c r="P774" s="213"/>
      <c r="Q774" s="215"/>
      <c r="R774" s="215" t="s">
        <v>392</v>
      </c>
      <c r="S77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774" s="220" t="s">
        <v>10396</v>
      </c>
      <c r="U774" s="215"/>
      <c r="V774" s="213" t="s">
        <v>8089</v>
      </c>
      <c r="W774" s="225" t="s">
        <v>351</v>
      </c>
      <c r="X774" s="226" t="s">
        <v>112</v>
      </c>
      <c r="Y774" s="226"/>
      <c r="Z774" s="244" t="s">
        <v>392</v>
      </c>
      <c r="AA774" s="214"/>
      <c r="AB774" s="214"/>
      <c r="AC774" s="214"/>
      <c r="AD774" s="220">
        <v>13661152727</v>
      </c>
      <c r="AE774" s="226" t="s">
        <v>1903</v>
      </c>
      <c r="AF774" s="214" t="s">
        <v>2905</v>
      </c>
      <c r="AG774" s="349">
        <v>1</v>
      </c>
    </row>
    <row r="775" spans="1:33" s="219" customFormat="1" x14ac:dyDescent="0.3">
      <c r="A775" s="212" t="s">
        <v>936</v>
      </c>
      <c r="B775" s="277">
        <v>41828</v>
      </c>
      <c r="C775" s="217" t="e">
        <f>[1]!表1_66[[#This Row],[公司]]&amp;[1]!表1_66[[#This Row],[姓名]]</f>
        <v>#REF!</v>
      </c>
      <c r="D775" s="220" t="s">
        <v>10397</v>
      </c>
      <c r="E775" s="220" t="s">
        <v>8090</v>
      </c>
      <c r="F775" s="214" t="s">
        <v>54</v>
      </c>
      <c r="G775" s="236" t="e">
        <f>HYPERLINK("\同业照片\"&amp;[1]!表1_66[[#This Row],[公司]]&amp;IF([1]!表1_66[[#This Row],[公司]]="","","，"&amp;[1]!表1_66[[#This Row],[姓名]]&amp;".jpg"),"照片")</f>
        <v>#REF!</v>
      </c>
      <c r="H775" s="232" t="s">
        <v>93</v>
      </c>
      <c r="I775" s="214" t="s">
        <v>36</v>
      </c>
      <c r="J775" s="214" t="s">
        <v>45</v>
      </c>
      <c r="K775" s="212">
        <v>1</v>
      </c>
      <c r="L775" s="212">
        <v>1</v>
      </c>
      <c r="M775" s="212">
        <v>1</v>
      </c>
      <c r="N775" s="213" t="s">
        <v>1436</v>
      </c>
      <c r="O775" s="214"/>
      <c r="P775" s="213" t="s">
        <v>2254</v>
      </c>
      <c r="Q775" s="215" t="s">
        <v>1407</v>
      </c>
      <c r="R775" s="215" t="s">
        <v>392</v>
      </c>
      <c r="S775"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775" s="220" t="s">
        <v>10398</v>
      </c>
      <c r="U775" s="215">
        <v>18717770787</v>
      </c>
      <c r="V775" s="213" t="s">
        <v>10399</v>
      </c>
      <c r="W775" s="225"/>
      <c r="X775" s="226"/>
      <c r="Y775" s="226"/>
      <c r="Z775" s="248" t="s">
        <v>392</v>
      </c>
      <c r="AA775" s="214"/>
      <c r="AB775" s="214"/>
      <c r="AC775" s="214"/>
      <c r="AD775" s="220"/>
      <c r="AE775" s="226"/>
      <c r="AF775" s="214" t="s">
        <v>2367</v>
      </c>
      <c r="AG775" s="349">
        <v>1</v>
      </c>
    </row>
    <row r="776" spans="1:33" s="219" customFormat="1" x14ac:dyDescent="0.3">
      <c r="A776" s="212" t="s">
        <v>1177</v>
      </c>
      <c r="B776" s="277">
        <v>41828</v>
      </c>
      <c r="C776" s="217" t="e">
        <f>[1]!表1_66[[#This Row],[公司]]&amp;[1]!表1_66[[#This Row],[姓名]]</f>
        <v>#REF!</v>
      </c>
      <c r="D776" s="220" t="s">
        <v>10400</v>
      </c>
      <c r="E776" s="220" t="s">
        <v>10400</v>
      </c>
      <c r="F776" s="214" t="s">
        <v>2276</v>
      </c>
      <c r="G776" s="236" t="e">
        <f>HYPERLINK("\同业照片\"&amp;[1]!表1_66[[#This Row],[公司]]&amp;IF([1]!表1_66[[#This Row],[公司]]="","","，"&amp;[1]!表1_66[[#This Row],[姓名]]&amp;".jpg"),"照片")</f>
        <v>#REF!</v>
      </c>
      <c r="H776" s="232" t="s">
        <v>2652</v>
      </c>
      <c r="I776" s="214" t="s">
        <v>339</v>
      </c>
      <c r="J776" s="214" t="s">
        <v>1</v>
      </c>
      <c r="K776" s="212">
        <v>1</v>
      </c>
      <c r="L776" s="212">
        <v>1</v>
      </c>
      <c r="M776" s="212">
        <v>1</v>
      </c>
      <c r="N776" s="213" t="s">
        <v>9318</v>
      </c>
      <c r="O776" s="214"/>
      <c r="P776" s="213" t="s">
        <v>8356</v>
      </c>
      <c r="Q776" s="215"/>
      <c r="R776" s="215" t="s">
        <v>392</v>
      </c>
      <c r="S776"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776" s="220" t="s">
        <v>8091</v>
      </c>
      <c r="U776" s="215"/>
      <c r="V776" s="213" t="s">
        <v>8092</v>
      </c>
      <c r="W776" s="225" t="s">
        <v>351</v>
      </c>
      <c r="X776" s="226"/>
      <c r="Y776" s="226"/>
      <c r="Z776" s="244" t="s">
        <v>392</v>
      </c>
      <c r="AA776" s="214"/>
      <c r="AB776" s="214"/>
      <c r="AC776" s="214"/>
      <c r="AD776" s="220"/>
      <c r="AE776" s="226"/>
      <c r="AF776" s="214" t="s">
        <v>9322</v>
      </c>
      <c r="AG776" s="349">
        <v>1</v>
      </c>
    </row>
    <row r="777" spans="1:33" s="219" customFormat="1" x14ac:dyDescent="0.3">
      <c r="A777" s="212" t="s">
        <v>612</v>
      </c>
      <c r="B777" s="277">
        <v>41829</v>
      </c>
      <c r="C777" s="217" t="e">
        <f>[1]!表1_66[[#This Row],[公司]]&amp;[1]!表1_66[[#This Row],[姓名]]</f>
        <v>#REF!</v>
      </c>
      <c r="D777" s="220" t="s">
        <v>2022</v>
      </c>
      <c r="E777" s="220" t="s">
        <v>2023</v>
      </c>
      <c r="F777" s="214" t="s">
        <v>2249</v>
      </c>
      <c r="G777" s="236" t="e">
        <f>HYPERLINK("\同业照片\"&amp;[1]!表1_66[[#This Row],[公司]]&amp;IF([1]!表1_66[[#This Row],[公司]]="","","，"&amp;[1]!表1_66[[#This Row],[姓名]]&amp;".jpg"),"照片")</f>
        <v>#REF!</v>
      </c>
      <c r="H777" s="232" t="s">
        <v>8093</v>
      </c>
      <c r="I777" s="214" t="s">
        <v>339</v>
      </c>
      <c r="J777" s="214" t="s">
        <v>3004</v>
      </c>
      <c r="K777" s="212">
        <v>1</v>
      </c>
      <c r="L777" s="212">
        <v>1</v>
      </c>
      <c r="M777" s="212">
        <v>1</v>
      </c>
      <c r="N777" s="213" t="s">
        <v>2479</v>
      </c>
      <c r="O777" s="214"/>
      <c r="P777" s="213" t="s">
        <v>2477</v>
      </c>
      <c r="Q777" s="215"/>
      <c r="R777" s="215" t="s">
        <v>392</v>
      </c>
      <c r="S777"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777" s="220"/>
      <c r="U777" s="215">
        <v>13502815934</v>
      </c>
      <c r="V777" s="213"/>
      <c r="W777" s="225" t="s">
        <v>351</v>
      </c>
      <c r="X777" s="226" t="s">
        <v>103</v>
      </c>
      <c r="Y777" s="226"/>
      <c r="Z777" s="248" t="s">
        <v>392</v>
      </c>
      <c r="AA777" s="214"/>
      <c r="AB777" s="214"/>
      <c r="AC777" s="214" t="s">
        <v>392</v>
      </c>
      <c r="AD777" s="220" t="s">
        <v>392</v>
      </c>
      <c r="AE777" s="226"/>
      <c r="AF777" s="214"/>
      <c r="AG777" s="349">
        <v>1</v>
      </c>
    </row>
    <row r="778" spans="1:33" s="219" customFormat="1" x14ac:dyDescent="0.3">
      <c r="A778" s="212" t="s">
        <v>612</v>
      </c>
      <c r="B778" s="277">
        <v>41829</v>
      </c>
      <c r="C778" s="217" t="e">
        <f>[1]!表1_66[[#This Row],[公司]]&amp;[1]!表1_66[[#This Row],[姓名]]</f>
        <v>#REF!</v>
      </c>
      <c r="D778" s="220" t="s">
        <v>10401</v>
      </c>
      <c r="E778" s="220" t="s">
        <v>6053</v>
      </c>
      <c r="F778" s="214" t="s">
        <v>2249</v>
      </c>
      <c r="G778" s="236" t="e">
        <f>HYPERLINK("\同业照片\"&amp;[1]!表1_66[[#This Row],[公司]]&amp;IF([1]!表1_66[[#This Row],[公司]]="","","，"&amp;[1]!表1_66[[#This Row],[姓名]]&amp;".jpg"),"照片")</f>
        <v>#REF!</v>
      </c>
      <c r="H778" s="232" t="s">
        <v>411</v>
      </c>
      <c r="I778" s="214" t="s">
        <v>907</v>
      </c>
      <c r="J778" s="214" t="s">
        <v>3004</v>
      </c>
      <c r="K778" s="212">
        <v>1</v>
      </c>
      <c r="L778" s="212"/>
      <c r="M778" s="212">
        <v>1</v>
      </c>
      <c r="N778" s="213"/>
      <c r="O778" s="214"/>
      <c r="P778" s="213" t="s">
        <v>2254</v>
      </c>
      <c r="Q778" s="215"/>
      <c r="R778" s="215"/>
      <c r="S77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778" s="220" t="s">
        <v>8094</v>
      </c>
      <c r="U778" s="215">
        <v>18025325803</v>
      </c>
      <c r="V778" s="213"/>
      <c r="W778" s="225"/>
      <c r="X778" s="226"/>
      <c r="Y778" s="226"/>
      <c r="Z778" s="244"/>
      <c r="AA778" s="214"/>
      <c r="AB778" s="214"/>
      <c r="AC778" s="214"/>
      <c r="AD778" s="220"/>
      <c r="AE778" s="226"/>
      <c r="AF778" s="214" t="s">
        <v>687</v>
      </c>
      <c r="AG778" s="349">
        <v>1</v>
      </c>
    </row>
    <row r="779" spans="1:33" s="219" customFormat="1" x14ac:dyDescent="0.3">
      <c r="A779" s="212" t="s">
        <v>857</v>
      </c>
      <c r="B779" s="277">
        <v>41829</v>
      </c>
      <c r="C779" s="217" t="e">
        <f>[1]!表1_66[[#This Row],[公司]]&amp;[1]!表1_66[[#This Row],[姓名]]</f>
        <v>#REF!</v>
      </c>
      <c r="D779" s="220" t="s">
        <v>8095</v>
      </c>
      <c r="E779" s="220" t="s">
        <v>8096</v>
      </c>
      <c r="F779" s="214" t="s">
        <v>2276</v>
      </c>
      <c r="G779" s="236" t="e">
        <f>HYPERLINK("\同业照片\"&amp;[1]!表1_66[[#This Row],[公司]]&amp;IF([1]!表1_66[[#This Row],[公司]]="","","，"&amp;[1]!表1_66[[#This Row],[姓名]]&amp;".jpg"),"照片")</f>
        <v>#REF!</v>
      </c>
      <c r="H779" s="232" t="s">
        <v>3474</v>
      </c>
      <c r="I779" s="214" t="s">
        <v>583</v>
      </c>
      <c r="J779" s="214" t="s">
        <v>9498</v>
      </c>
      <c r="K779" s="212">
        <v>1</v>
      </c>
      <c r="L779" s="212">
        <v>1</v>
      </c>
      <c r="M779" s="212">
        <v>1</v>
      </c>
      <c r="N779" s="213" t="s">
        <v>9499</v>
      </c>
      <c r="O779" s="214"/>
      <c r="P779" s="213" t="s">
        <v>2254</v>
      </c>
      <c r="Q779" s="215"/>
      <c r="R779" s="215"/>
      <c r="S77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779" s="220" t="s">
        <v>8097</v>
      </c>
      <c r="U779" s="215"/>
      <c r="V779" s="213" t="s">
        <v>8098</v>
      </c>
      <c r="W779" s="225"/>
      <c r="X779" s="226"/>
      <c r="Y779" s="226"/>
      <c r="Z779" s="248"/>
      <c r="AA779" s="214"/>
      <c r="AB779" s="214"/>
      <c r="AC779" s="214"/>
      <c r="AD779" s="220"/>
      <c r="AE779" s="226"/>
      <c r="AF779" s="214" t="s">
        <v>9501</v>
      </c>
      <c r="AG779" s="349">
        <v>1</v>
      </c>
    </row>
    <row r="780" spans="1:33" s="219" customFormat="1" x14ac:dyDescent="0.3">
      <c r="A780" s="212" t="s">
        <v>612</v>
      </c>
      <c r="B780" s="277">
        <v>41829</v>
      </c>
      <c r="C780" s="217" t="e">
        <f>[1]!表1_66[[#This Row],[公司]]&amp;[1]!表1_66[[#This Row],[姓名]]</f>
        <v>#REF!</v>
      </c>
      <c r="D780" s="220" t="s">
        <v>2037</v>
      </c>
      <c r="E780" s="220" t="s">
        <v>2038</v>
      </c>
      <c r="F780" s="214" t="s">
        <v>2249</v>
      </c>
      <c r="G780" s="236" t="e">
        <f>HYPERLINK("\同业照片\"&amp;[1]!表1_66[[#This Row],[公司]]&amp;IF([1]!表1_66[[#This Row],[公司]]="","","，"&amp;[1]!表1_66[[#This Row],[姓名]]&amp;".jpg"),"照片")</f>
        <v>#REF!</v>
      </c>
      <c r="H780" s="232" t="s">
        <v>3727</v>
      </c>
      <c r="I780" s="214" t="s">
        <v>711</v>
      </c>
      <c r="J780" s="214" t="s">
        <v>3004</v>
      </c>
      <c r="K780" s="212">
        <v>1</v>
      </c>
      <c r="L780" s="212">
        <v>1</v>
      </c>
      <c r="M780" s="212">
        <v>1</v>
      </c>
      <c r="N780" s="213" t="s">
        <v>2479</v>
      </c>
      <c r="O780" s="214"/>
      <c r="P780" s="213" t="s">
        <v>2254</v>
      </c>
      <c r="Q780" s="215" t="s">
        <v>10402</v>
      </c>
      <c r="R780" s="215" t="s">
        <v>392</v>
      </c>
      <c r="S78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780" s="220" t="s">
        <v>2039</v>
      </c>
      <c r="U780" s="215">
        <v>18620302157</v>
      </c>
      <c r="V780" s="213" t="s">
        <v>2040</v>
      </c>
      <c r="W780" s="225" t="s">
        <v>351</v>
      </c>
      <c r="X780" s="226"/>
      <c r="Y780" s="226"/>
      <c r="Z780" s="244" t="s">
        <v>392</v>
      </c>
      <c r="AA780" s="214"/>
      <c r="AB780" s="214"/>
      <c r="AC780" s="214" t="s">
        <v>392</v>
      </c>
      <c r="AD780" s="220">
        <v>15813802976</v>
      </c>
      <c r="AE780" s="226"/>
      <c r="AF780" s="214" t="s">
        <v>2731</v>
      </c>
      <c r="AG780" s="349">
        <v>1</v>
      </c>
    </row>
    <row r="781" spans="1:33" s="219" customFormat="1" x14ac:dyDescent="0.3">
      <c r="A781" s="212" t="s">
        <v>857</v>
      </c>
      <c r="B781" s="277">
        <v>41829</v>
      </c>
      <c r="C781" s="217" t="e">
        <f>[1]!表1_66[[#This Row],[公司]]&amp;[1]!表1_66[[#This Row],[姓名]]</f>
        <v>#REF!</v>
      </c>
      <c r="D781" s="220" t="s">
        <v>10403</v>
      </c>
      <c r="E781" s="220" t="s">
        <v>10403</v>
      </c>
      <c r="F781" s="214" t="s">
        <v>2249</v>
      </c>
      <c r="G781" s="236" t="e">
        <f>HYPERLINK("\同业照片\"&amp;[1]!表1_66[[#This Row],[公司]]&amp;IF([1]!表1_66[[#This Row],[公司]]="","","，"&amp;[1]!表1_66[[#This Row],[姓名]]&amp;".jpg"),"照片")</f>
        <v>#REF!</v>
      </c>
      <c r="H781" s="232" t="s">
        <v>8107</v>
      </c>
      <c r="I781" s="214" t="s">
        <v>339</v>
      </c>
      <c r="J781" s="214" t="s">
        <v>3004</v>
      </c>
      <c r="K781" s="212">
        <v>1</v>
      </c>
      <c r="L781" s="212">
        <v>1</v>
      </c>
      <c r="M781" s="212">
        <v>1</v>
      </c>
      <c r="N781" s="213" t="s">
        <v>1362</v>
      </c>
      <c r="O781" s="214"/>
      <c r="P781" s="213" t="s">
        <v>2254</v>
      </c>
      <c r="Q781" s="215"/>
      <c r="R781" s="215"/>
      <c r="S78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781" s="220" t="s">
        <v>10404</v>
      </c>
      <c r="U781" s="215">
        <v>18682182987</v>
      </c>
      <c r="V781" s="213" t="s">
        <v>8099</v>
      </c>
      <c r="W781" s="225"/>
      <c r="X781" s="226"/>
      <c r="Y781" s="226"/>
      <c r="Z781" s="248"/>
      <c r="AA781" s="214"/>
      <c r="AB781" s="214"/>
      <c r="AC781" s="214"/>
      <c r="AD781" s="220"/>
      <c r="AE781" s="226"/>
      <c r="AF781" s="214" t="s">
        <v>6051</v>
      </c>
      <c r="AG781" s="349">
        <v>1</v>
      </c>
    </row>
    <row r="782" spans="1:33" s="219" customFormat="1" x14ac:dyDescent="0.3">
      <c r="A782" s="212" t="s">
        <v>612</v>
      </c>
      <c r="B782" s="277">
        <v>41829</v>
      </c>
      <c r="C782" s="217" t="e">
        <f>[1]!表1_66[[#This Row],[公司]]&amp;[1]!表1_66[[#This Row],[姓名]]</f>
        <v>#REF!</v>
      </c>
      <c r="D782" s="220" t="s">
        <v>2029</v>
      </c>
      <c r="E782" s="220" t="s">
        <v>2029</v>
      </c>
      <c r="F782" s="214" t="s">
        <v>2249</v>
      </c>
      <c r="G782" s="236" t="e">
        <f>HYPERLINK("\同业照片\"&amp;[1]!表1_66[[#This Row],[公司]]&amp;IF([1]!表1_66[[#This Row],[公司]]="","","，"&amp;[1]!表1_66[[#This Row],[姓名]]&amp;".jpg"),"照片")</f>
        <v>#REF!</v>
      </c>
      <c r="H782" s="232" t="s">
        <v>3727</v>
      </c>
      <c r="I782" s="214" t="s">
        <v>711</v>
      </c>
      <c r="J782" s="214" t="s">
        <v>3004</v>
      </c>
      <c r="K782" s="212">
        <v>1</v>
      </c>
      <c r="L782" s="212"/>
      <c r="M782" s="212">
        <v>1</v>
      </c>
      <c r="N782" s="213" t="s">
        <v>2479</v>
      </c>
      <c r="O782" s="214"/>
      <c r="P782" s="213" t="s">
        <v>2254</v>
      </c>
      <c r="Q782" s="215" t="s">
        <v>2531</v>
      </c>
      <c r="R782" s="215" t="s">
        <v>392</v>
      </c>
      <c r="S78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782" s="220" t="s">
        <v>2032</v>
      </c>
      <c r="U782" s="215">
        <v>18617186082</v>
      </c>
      <c r="V782" s="213" t="s">
        <v>2033</v>
      </c>
      <c r="W782" s="225" t="s">
        <v>351</v>
      </c>
      <c r="X782" s="226"/>
      <c r="Y782" s="226"/>
      <c r="Z782" s="244" t="s">
        <v>392</v>
      </c>
      <c r="AA782" s="214"/>
      <c r="AB782" s="214"/>
      <c r="AC782" s="214" t="s">
        <v>392</v>
      </c>
      <c r="AD782" s="220">
        <v>13480819351</v>
      </c>
      <c r="AE782" s="226"/>
      <c r="AF782" s="214" t="s">
        <v>2731</v>
      </c>
      <c r="AG782" s="349">
        <v>1</v>
      </c>
    </row>
    <row r="783" spans="1:33" s="219" customFormat="1" x14ac:dyDescent="0.3">
      <c r="A783" s="212" t="s">
        <v>857</v>
      </c>
      <c r="B783" s="277">
        <v>41829</v>
      </c>
      <c r="C783" s="217" t="e">
        <f>[1]!表1_66[[#This Row],[公司]]&amp;[1]!表1_66[[#This Row],[姓名]]</f>
        <v>#REF!</v>
      </c>
      <c r="D783" s="220" t="s">
        <v>8100</v>
      </c>
      <c r="E783" s="220" t="s">
        <v>3795</v>
      </c>
      <c r="F783" s="214" t="s">
        <v>2249</v>
      </c>
      <c r="G783" s="236" t="e">
        <f>HYPERLINK("\同业照片\"&amp;[1]!表1_66[[#This Row],[公司]]&amp;IF([1]!表1_66[[#This Row],[公司]]="","","，"&amp;[1]!表1_66[[#This Row],[姓名]]&amp;".jpg"),"照片")</f>
        <v>#REF!</v>
      </c>
      <c r="H783" s="232" t="s">
        <v>1989</v>
      </c>
      <c r="I783" s="214" t="s">
        <v>36</v>
      </c>
      <c r="J783" s="214" t="s">
        <v>1</v>
      </c>
      <c r="K783" s="212">
        <v>1</v>
      </c>
      <c r="L783" s="212">
        <v>1</v>
      </c>
      <c r="M783" s="212">
        <v>1</v>
      </c>
      <c r="N783" s="213" t="s">
        <v>1310</v>
      </c>
      <c r="O783" s="214"/>
      <c r="P783" s="213" t="s">
        <v>2254</v>
      </c>
      <c r="Q783" s="215"/>
      <c r="R783" s="215"/>
      <c r="S783"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783" s="220" t="s">
        <v>8101</v>
      </c>
      <c r="U783" s="215">
        <v>18602181367</v>
      </c>
      <c r="V783" s="213" t="s">
        <v>8102</v>
      </c>
      <c r="W783" s="225"/>
      <c r="X783" s="226" t="s">
        <v>9950</v>
      </c>
      <c r="Y783" s="226"/>
      <c r="Z783" s="248"/>
      <c r="AA783" s="214"/>
      <c r="AB783" s="214"/>
      <c r="AC783" s="214"/>
      <c r="AD783" s="220"/>
      <c r="AE783" s="226"/>
      <c r="AF783" s="214" t="s">
        <v>3796</v>
      </c>
      <c r="AG783" s="349">
        <v>1</v>
      </c>
    </row>
    <row r="784" spans="1:33" s="219" customFormat="1" x14ac:dyDescent="0.3">
      <c r="A784" s="212" t="s">
        <v>612</v>
      </c>
      <c r="B784" s="277">
        <v>41829</v>
      </c>
      <c r="C784" s="217" t="e">
        <f>[1]!表1_66[[#This Row],[公司]]&amp;[1]!表1_66[[#This Row],[姓名]]</f>
        <v>#REF!</v>
      </c>
      <c r="D784" s="220" t="s">
        <v>10405</v>
      </c>
      <c r="E784" s="220" t="s">
        <v>6054</v>
      </c>
      <c r="F784" s="214" t="s">
        <v>933</v>
      </c>
      <c r="G784" s="236" t="e">
        <f>HYPERLINK("\同业照片\"&amp;[1]!表1_66[[#This Row],[公司]]&amp;IF([1]!表1_66[[#This Row],[公司]]="","","，"&amp;[1]!表1_66[[#This Row],[姓名]]&amp;".jpg"),"照片")</f>
        <v>#REF!</v>
      </c>
      <c r="H784" s="232" t="s">
        <v>411</v>
      </c>
      <c r="I784" s="214" t="s">
        <v>907</v>
      </c>
      <c r="J784" s="214" t="s">
        <v>3004</v>
      </c>
      <c r="K784" s="212">
        <v>1</v>
      </c>
      <c r="L784" s="212"/>
      <c r="M784" s="212">
        <v>1</v>
      </c>
      <c r="N784" s="213"/>
      <c r="O784" s="214"/>
      <c r="P784" s="213" t="s">
        <v>2254</v>
      </c>
      <c r="Q784" s="215"/>
      <c r="R784" s="215"/>
      <c r="S78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784" s="220" t="s">
        <v>10406</v>
      </c>
      <c r="U784" s="215">
        <v>15768871027</v>
      </c>
      <c r="V784" s="213"/>
      <c r="W784" s="225"/>
      <c r="X784" s="226"/>
      <c r="Y784" s="226"/>
      <c r="Z784" s="244"/>
      <c r="AA784" s="214"/>
      <c r="AB784" s="214"/>
      <c r="AC784" s="214"/>
      <c r="AD784" s="220"/>
      <c r="AE784" s="226"/>
      <c r="AF784" s="214" t="s">
        <v>687</v>
      </c>
      <c r="AG784" s="349">
        <v>1</v>
      </c>
    </row>
    <row r="785" spans="1:33" s="219" customFormat="1" x14ac:dyDescent="0.3">
      <c r="A785" s="212" t="s">
        <v>857</v>
      </c>
      <c r="B785" s="277">
        <v>41829</v>
      </c>
      <c r="C785" s="217" t="e">
        <f>[1]!表1_66[[#This Row],[公司]]&amp;[1]!表1_66[[#This Row],[姓名]]</f>
        <v>#REF!</v>
      </c>
      <c r="D785" s="220" t="s">
        <v>10407</v>
      </c>
      <c r="E785" s="220" t="s">
        <v>6036</v>
      </c>
      <c r="F785" s="214" t="s">
        <v>2249</v>
      </c>
      <c r="G785" s="236" t="e">
        <f>HYPERLINK("\同业照片\"&amp;[1]!表1_66[[#This Row],[公司]]&amp;IF([1]!表1_66[[#This Row],[公司]]="","","，"&amp;[1]!表1_66[[#This Row],[姓名]]&amp;".jpg"),"照片")</f>
        <v>#REF!</v>
      </c>
      <c r="H785" s="232" t="s">
        <v>8107</v>
      </c>
      <c r="I785" s="214" t="s">
        <v>339</v>
      </c>
      <c r="J785" s="214" t="s">
        <v>3004</v>
      </c>
      <c r="K785" s="212">
        <v>1</v>
      </c>
      <c r="L785" s="212">
        <v>1</v>
      </c>
      <c r="M785" s="212">
        <v>1</v>
      </c>
      <c r="N785" s="213" t="s">
        <v>1362</v>
      </c>
      <c r="O785" s="214"/>
      <c r="P785" s="213" t="s">
        <v>2254</v>
      </c>
      <c r="Q785" s="215"/>
      <c r="R785" s="215"/>
      <c r="S785"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785" s="220" t="s">
        <v>8103</v>
      </c>
      <c r="U785" s="215">
        <v>15818563219</v>
      </c>
      <c r="V785" s="213" t="s">
        <v>8104</v>
      </c>
      <c r="W785" s="225"/>
      <c r="X785" s="226"/>
      <c r="Y785" s="226"/>
      <c r="Z785" s="248"/>
      <c r="AA785" s="214"/>
      <c r="AB785" s="214"/>
      <c r="AC785" s="214"/>
      <c r="AD785" s="220"/>
      <c r="AE785" s="226"/>
      <c r="AF785" s="214" t="s">
        <v>6051</v>
      </c>
      <c r="AG785" s="349">
        <v>1</v>
      </c>
    </row>
    <row r="786" spans="1:33" s="219" customFormat="1" x14ac:dyDescent="0.3">
      <c r="A786" s="212" t="s">
        <v>612</v>
      </c>
      <c r="B786" s="277">
        <v>41829</v>
      </c>
      <c r="C786" s="217" t="e">
        <f>[1]!表1_66[[#This Row],[公司]]&amp;[1]!表1_66[[#This Row],[姓名]]</f>
        <v>#REF!</v>
      </c>
      <c r="D786" s="220" t="s">
        <v>10408</v>
      </c>
      <c r="E786" s="220" t="s">
        <v>2365</v>
      </c>
      <c r="F786" s="214" t="s">
        <v>2249</v>
      </c>
      <c r="G786" s="236" t="e">
        <f>HYPERLINK("\同业照片\"&amp;[1]!表1_66[[#This Row],[公司]]&amp;IF([1]!表1_66[[#This Row],[公司]]="","","，"&amp;[1]!表1_66[[#This Row],[姓名]]&amp;".jpg"),"照片")</f>
        <v>#REF!</v>
      </c>
      <c r="H786" s="232" t="s">
        <v>411</v>
      </c>
      <c r="I786" s="214" t="s">
        <v>907</v>
      </c>
      <c r="J786" s="214" t="s">
        <v>3004</v>
      </c>
      <c r="K786" s="212">
        <v>1</v>
      </c>
      <c r="L786" s="212"/>
      <c r="M786" s="212">
        <v>1</v>
      </c>
      <c r="N786" s="213"/>
      <c r="O786" s="214"/>
      <c r="P786" s="213" t="s">
        <v>1171</v>
      </c>
      <c r="Q786" s="215"/>
      <c r="R786" s="215"/>
      <c r="S786"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786" s="220" t="s">
        <v>10409</v>
      </c>
      <c r="U786" s="215">
        <v>13600196058</v>
      </c>
      <c r="V786" s="213" t="s">
        <v>8105</v>
      </c>
      <c r="W786" s="225"/>
      <c r="X786" s="226"/>
      <c r="Y786" s="226"/>
      <c r="Z786" s="244"/>
      <c r="AA786" s="214"/>
      <c r="AB786" s="214"/>
      <c r="AC786" s="214"/>
      <c r="AD786" s="220"/>
      <c r="AE786" s="226" t="s">
        <v>8106</v>
      </c>
      <c r="AF786" s="214" t="s">
        <v>687</v>
      </c>
      <c r="AG786" s="349">
        <v>1</v>
      </c>
    </row>
    <row r="787" spans="1:33" s="219" customFormat="1" x14ac:dyDescent="0.3">
      <c r="A787" s="212" t="s">
        <v>857</v>
      </c>
      <c r="B787" s="277">
        <v>41829</v>
      </c>
      <c r="C787" s="217" t="e">
        <f>[1]!表1_66[[#This Row],[公司]]&amp;[1]!表1_66[[#This Row],[姓名]]</f>
        <v>#REF!</v>
      </c>
      <c r="D787" s="220" t="s">
        <v>10410</v>
      </c>
      <c r="E787" s="220" t="s">
        <v>2452</v>
      </c>
      <c r="F787" s="214" t="s">
        <v>2249</v>
      </c>
      <c r="G787" s="236" t="e">
        <f>HYPERLINK("\同业照片\"&amp;[1]!表1_66[[#This Row],[公司]]&amp;IF([1]!表1_66[[#This Row],[公司]]="","","，"&amp;[1]!表1_66[[#This Row],[姓名]]&amp;".jpg"),"照片")</f>
        <v>#REF!</v>
      </c>
      <c r="H787" s="232" t="s">
        <v>8107</v>
      </c>
      <c r="I787" s="214" t="s">
        <v>339</v>
      </c>
      <c r="J787" s="214" t="s">
        <v>3004</v>
      </c>
      <c r="K787" s="212">
        <v>1</v>
      </c>
      <c r="L787" s="212">
        <v>1</v>
      </c>
      <c r="M787" s="212">
        <v>1</v>
      </c>
      <c r="N787" s="213" t="s">
        <v>1362</v>
      </c>
      <c r="O787" s="214"/>
      <c r="P787" s="213" t="s">
        <v>2477</v>
      </c>
      <c r="Q787" s="215" t="s">
        <v>8108</v>
      </c>
      <c r="R787" s="215"/>
      <c r="S787"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787" s="220" t="s">
        <v>10411</v>
      </c>
      <c r="U787" s="215">
        <v>18307550392</v>
      </c>
      <c r="V787" s="213" t="s">
        <v>8109</v>
      </c>
      <c r="W787" s="225"/>
      <c r="X787" s="226"/>
      <c r="Y787" s="226"/>
      <c r="Z787" s="248"/>
      <c r="AA787" s="214"/>
      <c r="AB787" s="214"/>
      <c r="AC787" s="214"/>
      <c r="AD787" s="220"/>
      <c r="AE787" s="226"/>
      <c r="AF787" s="214" t="s">
        <v>6051</v>
      </c>
      <c r="AG787" s="349">
        <v>1</v>
      </c>
    </row>
    <row r="788" spans="1:33" s="219" customFormat="1" x14ac:dyDescent="0.3">
      <c r="A788" s="212" t="s">
        <v>857</v>
      </c>
      <c r="B788" s="277">
        <v>41830</v>
      </c>
      <c r="C788" s="217" t="e">
        <f>[1]!表1_66[[#This Row],[公司]]&amp;[1]!表1_66[[#This Row],[姓名]]</f>
        <v>#REF!</v>
      </c>
      <c r="D788" s="220" t="s">
        <v>8110</v>
      </c>
      <c r="E788" s="220" t="s">
        <v>3708</v>
      </c>
      <c r="F788" s="214" t="s">
        <v>2249</v>
      </c>
      <c r="G788" s="236" t="e">
        <f>HYPERLINK("\同业照片\"&amp;[1]!表1_66[[#This Row],[公司]]&amp;IF([1]!表1_66[[#This Row],[公司]]="","","，"&amp;[1]!表1_66[[#This Row],[姓名]]&amp;".jpg"),"照片")</f>
        <v>#REF!</v>
      </c>
      <c r="H788" s="232" t="s">
        <v>3184</v>
      </c>
      <c r="I788" s="214" t="s">
        <v>583</v>
      </c>
      <c r="J788" s="214" t="s">
        <v>3174</v>
      </c>
      <c r="K788" s="212">
        <v>1</v>
      </c>
      <c r="L788" s="212">
        <v>1</v>
      </c>
      <c r="M788" s="212">
        <v>1</v>
      </c>
      <c r="N788" s="213" t="s">
        <v>1359</v>
      </c>
      <c r="O788" s="214"/>
      <c r="P788" s="213" t="s">
        <v>2584</v>
      </c>
      <c r="Q788" s="215"/>
      <c r="R788" s="215"/>
      <c r="S78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788" s="220" t="s">
        <v>8111</v>
      </c>
      <c r="U788" s="215">
        <v>13928465315</v>
      </c>
      <c r="V788" s="213" t="s">
        <v>8112</v>
      </c>
      <c r="W788" s="225"/>
      <c r="X788" s="226"/>
      <c r="Y788" s="226"/>
      <c r="Z788" s="244"/>
      <c r="AA788" s="214"/>
      <c r="AB788" s="214"/>
      <c r="AC788" s="214"/>
      <c r="AD788" s="220"/>
      <c r="AE788" s="226"/>
      <c r="AF788" s="214" t="s">
        <v>3195</v>
      </c>
      <c r="AG788" s="349">
        <v>1</v>
      </c>
    </row>
    <row r="789" spans="1:33" s="219" customFormat="1" x14ac:dyDescent="0.3">
      <c r="A789" s="212" t="s">
        <v>857</v>
      </c>
      <c r="B789" s="277">
        <v>41830</v>
      </c>
      <c r="C789" s="217" t="e">
        <f>[1]!表1_66[[#This Row],[公司]]&amp;[1]!表1_66[[#This Row],[姓名]]</f>
        <v>#REF!</v>
      </c>
      <c r="D789" s="220" t="s">
        <v>8113</v>
      </c>
      <c r="E789" s="220" t="s">
        <v>6061</v>
      </c>
      <c r="F789" s="214" t="s">
        <v>2249</v>
      </c>
      <c r="G789" s="236" t="e">
        <f>HYPERLINK("\同业照片\"&amp;[1]!表1_66[[#This Row],[公司]]&amp;IF([1]!表1_66[[#This Row],[公司]]="","","，"&amp;[1]!表1_66[[#This Row],[姓名]]&amp;".jpg"),"照片")</f>
        <v>#REF!</v>
      </c>
      <c r="H789" s="232" t="s">
        <v>8114</v>
      </c>
      <c r="I789" s="214" t="s">
        <v>583</v>
      </c>
      <c r="J789" s="214" t="s">
        <v>3004</v>
      </c>
      <c r="K789" s="212">
        <v>1</v>
      </c>
      <c r="L789" s="212">
        <v>1</v>
      </c>
      <c r="M789" s="212">
        <v>1</v>
      </c>
      <c r="N789" s="213" t="s">
        <v>3911</v>
      </c>
      <c r="O789" s="214"/>
      <c r="P789" s="213" t="s">
        <v>2902</v>
      </c>
      <c r="Q789" s="215"/>
      <c r="R789" s="215"/>
      <c r="S78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789" s="220" t="s">
        <v>8115</v>
      </c>
      <c r="U789" s="215">
        <v>18617152852</v>
      </c>
      <c r="V789" s="213" t="s">
        <v>8116</v>
      </c>
      <c r="W789" s="225"/>
      <c r="X789" s="226"/>
      <c r="Y789" s="226"/>
      <c r="Z789" s="248"/>
      <c r="AA789" s="214"/>
      <c r="AB789" s="214"/>
      <c r="AC789" s="214"/>
      <c r="AD789" s="220"/>
      <c r="AE789" s="226"/>
      <c r="AF789" s="214" t="s">
        <v>8117</v>
      </c>
      <c r="AG789" s="349">
        <v>1</v>
      </c>
    </row>
    <row r="790" spans="1:33" s="219" customFormat="1" x14ac:dyDescent="0.3">
      <c r="A790" s="212" t="s">
        <v>857</v>
      </c>
      <c r="B790" s="277">
        <v>41830</v>
      </c>
      <c r="C790" s="217" t="e">
        <f>[1]!表1_66[[#This Row],[公司]]&amp;[1]!表1_66[[#This Row],[姓名]]</f>
        <v>#REF!</v>
      </c>
      <c r="D790" s="220" t="s">
        <v>8118</v>
      </c>
      <c r="E790" s="220" t="s">
        <v>2313</v>
      </c>
      <c r="F790" s="214" t="s">
        <v>2249</v>
      </c>
      <c r="G790" s="236" t="e">
        <f>HYPERLINK("\同业照片\"&amp;[1]!表1_66[[#This Row],[公司]]&amp;IF([1]!表1_66[[#This Row],[公司]]="","","，"&amp;[1]!表1_66[[#This Row],[姓名]]&amp;".jpg"),"照片")</f>
        <v>#REF!</v>
      </c>
      <c r="H790" s="232" t="s">
        <v>3184</v>
      </c>
      <c r="I790" s="214" t="s">
        <v>583</v>
      </c>
      <c r="J790" s="214" t="s">
        <v>3174</v>
      </c>
      <c r="K790" s="212">
        <v>1</v>
      </c>
      <c r="L790" s="212">
        <v>1</v>
      </c>
      <c r="M790" s="212">
        <v>1</v>
      </c>
      <c r="N790" s="213" t="s">
        <v>1359</v>
      </c>
      <c r="O790" s="214"/>
      <c r="P790" s="213" t="s">
        <v>2584</v>
      </c>
      <c r="Q790" s="215"/>
      <c r="R790" s="215"/>
      <c r="S79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790" s="220" t="s">
        <v>8111</v>
      </c>
      <c r="U790" s="215">
        <v>13710142505</v>
      </c>
      <c r="V790" s="213" t="s">
        <v>3194</v>
      </c>
      <c r="W790" s="225"/>
      <c r="X790" s="226"/>
      <c r="Y790" s="226" t="s">
        <v>8119</v>
      </c>
      <c r="Z790" s="244"/>
      <c r="AA790" s="214"/>
      <c r="AB790" s="214"/>
      <c r="AC790" s="214"/>
      <c r="AD790" s="220"/>
      <c r="AE790" s="226"/>
      <c r="AF790" s="214" t="s">
        <v>3195</v>
      </c>
      <c r="AG790" s="349">
        <v>1</v>
      </c>
    </row>
    <row r="791" spans="1:33" s="219" customFormat="1" x14ac:dyDescent="0.3">
      <c r="A791" s="212" t="s">
        <v>857</v>
      </c>
      <c r="B791" s="277">
        <v>41830</v>
      </c>
      <c r="C791" s="217" t="e">
        <f>[1]!表1_66[[#This Row],[公司]]&amp;[1]!表1_66[[#This Row],[姓名]]</f>
        <v>#REF!</v>
      </c>
      <c r="D791" s="220" t="s">
        <v>2088</v>
      </c>
      <c r="E791" s="220" t="s">
        <v>2089</v>
      </c>
      <c r="F791" s="214" t="s">
        <v>54</v>
      </c>
      <c r="G791" s="236" t="e">
        <f>HYPERLINK("\同业照片\"&amp;[1]!表1_66[[#This Row],[公司]]&amp;IF([1]!表1_66[[#This Row],[公司]]="","","，"&amp;[1]!表1_66[[#This Row],[姓名]]&amp;".jpg"),"照片")</f>
        <v>#REF!</v>
      </c>
      <c r="H791" s="232" t="s">
        <v>8114</v>
      </c>
      <c r="I791" s="214" t="s">
        <v>583</v>
      </c>
      <c r="J791" s="214" t="s">
        <v>3004</v>
      </c>
      <c r="K791" s="212">
        <v>1</v>
      </c>
      <c r="L791" s="212">
        <v>1</v>
      </c>
      <c r="M791" s="212">
        <v>1</v>
      </c>
      <c r="N791" s="213" t="s">
        <v>3911</v>
      </c>
      <c r="O791" s="214"/>
      <c r="P791" s="213" t="s">
        <v>297</v>
      </c>
      <c r="Q791" s="215"/>
      <c r="R791" s="215" t="s">
        <v>392</v>
      </c>
      <c r="S79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791" s="220" t="s">
        <v>8120</v>
      </c>
      <c r="U791" s="215">
        <v>18638160386</v>
      </c>
      <c r="V791" s="213" t="s">
        <v>8121</v>
      </c>
      <c r="W791" s="225" t="s">
        <v>9396</v>
      </c>
      <c r="X791" s="226" t="s">
        <v>8122</v>
      </c>
      <c r="Y791" s="226"/>
      <c r="Z791" s="248" t="s">
        <v>392</v>
      </c>
      <c r="AA791" s="214"/>
      <c r="AB791" s="214"/>
      <c r="AC791" s="214"/>
      <c r="AD791" s="220">
        <v>18718513950</v>
      </c>
      <c r="AE791" s="226"/>
      <c r="AF791" s="214" t="s">
        <v>8117</v>
      </c>
      <c r="AG791" s="349">
        <v>1</v>
      </c>
    </row>
    <row r="792" spans="1:33" s="219" customFormat="1" x14ac:dyDescent="0.3">
      <c r="A792" s="212" t="s">
        <v>857</v>
      </c>
      <c r="B792" s="277">
        <v>41831</v>
      </c>
      <c r="C792" s="217" t="e">
        <f>[1]!表1_66[[#This Row],[公司]]&amp;[1]!表1_66[[#This Row],[姓名]]</f>
        <v>#REF!</v>
      </c>
      <c r="D792" s="220" t="s">
        <v>3882</v>
      </c>
      <c r="E792" s="220" t="s">
        <v>3881</v>
      </c>
      <c r="F792" s="214" t="s">
        <v>2249</v>
      </c>
      <c r="G792" s="236" t="e">
        <f>HYPERLINK("\同业照片\"&amp;[1]!表1_66[[#This Row],[公司]]&amp;IF([1]!表1_66[[#This Row],[公司]]="","","，"&amp;[1]!表1_66[[#This Row],[姓名]]&amp;".jpg"),"照片")</f>
        <v>#REF!</v>
      </c>
      <c r="H792" s="232" t="s">
        <v>10298</v>
      </c>
      <c r="I792" s="214" t="s">
        <v>583</v>
      </c>
      <c r="J792" s="214" t="s">
        <v>3174</v>
      </c>
      <c r="K792" s="212">
        <v>1</v>
      </c>
      <c r="L792" s="212">
        <v>1</v>
      </c>
      <c r="M792" s="212">
        <v>1</v>
      </c>
      <c r="N792" s="213" t="s">
        <v>2687</v>
      </c>
      <c r="O792" s="214"/>
      <c r="P792" s="213" t="s">
        <v>2537</v>
      </c>
      <c r="Q792" s="215"/>
      <c r="R792" s="215"/>
      <c r="S79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792" s="220" t="s">
        <v>10412</v>
      </c>
      <c r="U792" s="215">
        <v>13902457051</v>
      </c>
      <c r="V792" s="213" t="s">
        <v>10413</v>
      </c>
      <c r="W792" s="225"/>
      <c r="X792" s="226"/>
      <c r="Y792" s="226"/>
      <c r="Z792" s="244"/>
      <c r="AA792" s="214"/>
      <c r="AB792" s="214"/>
      <c r="AC792" s="214"/>
      <c r="AD792" s="220"/>
      <c r="AE792" s="226"/>
      <c r="AF792" s="214" t="s">
        <v>5996</v>
      </c>
      <c r="AG792" s="349">
        <v>1</v>
      </c>
    </row>
    <row r="793" spans="1:33" s="219" customFormat="1" x14ac:dyDescent="0.3">
      <c r="A793" s="212" t="s">
        <v>857</v>
      </c>
      <c r="B793" s="277">
        <v>41831</v>
      </c>
      <c r="C793" s="217" t="e">
        <f>[1]!表1_66[[#This Row],[公司]]&amp;[1]!表1_66[[#This Row],[姓名]]</f>
        <v>#REF!</v>
      </c>
      <c r="D793" s="220" t="s">
        <v>10414</v>
      </c>
      <c r="E793" s="220" t="s">
        <v>10415</v>
      </c>
      <c r="F793" s="214" t="s">
        <v>2249</v>
      </c>
      <c r="G793" s="236" t="e">
        <f>HYPERLINK("\同业照片\"&amp;[1]!表1_66[[#This Row],[公司]]&amp;IF([1]!表1_66[[#This Row],[公司]]="","","，"&amp;[1]!表1_66[[#This Row],[姓名]]&amp;".jpg"),"照片")</f>
        <v>#REF!</v>
      </c>
      <c r="H793" s="232" t="s">
        <v>1267</v>
      </c>
      <c r="I793" s="214" t="s">
        <v>12</v>
      </c>
      <c r="J793" s="214" t="s">
        <v>3004</v>
      </c>
      <c r="K793" s="212">
        <v>1</v>
      </c>
      <c r="L793" s="212">
        <v>1</v>
      </c>
      <c r="M793" s="212">
        <v>1</v>
      </c>
      <c r="N793" s="213" t="s">
        <v>1443</v>
      </c>
      <c r="O793" s="214"/>
      <c r="P793" s="213" t="s">
        <v>7621</v>
      </c>
      <c r="Q793" s="215"/>
      <c r="R793" s="215"/>
      <c r="S793"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793" s="220" t="s">
        <v>10416</v>
      </c>
      <c r="U793" s="215">
        <v>18926085393</v>
      </c>
      <c r="V793" s="213" t="s">
        <v>10417</v>
      </c>
      <c r="W793" s="225"/>
      <c r="X793" s="226"/>
      <c r="Y793" s="226"/>
      <c r="Z793" s="248"/>
      <c r="AA793" s="214"/>
      <c r="AB793" s="214"/>
      <c r="AC793" s="214"/>
      <c r="AD793" s="220"/>
      <c r="AE793" s="226"/>
      <c r="AF793" s="214" t="s">
        <v>7436</v>
      </c>
      <c r="AG793" s="349">
        <v>1</v>
      </c>
    </row>
    <row r="794" spans="1:33" s="219" customFormat="1" x14ac:dyDescent="0.3">
      <c r="A794" s="212" t="s">
        <v>857</v>
      </c>
      <c r="B794" s="277">
        <v>41831</v>
      </c>
      <c r="C794" s="217" t="e">
        <f>[1]!表1_66[[#This Row],[公司]]&amp;[1]!表1_66[[#This Row],[姓名]]</f>
        <v>#REF!</v>
      </c>
      <c r="D794" s="220" t="s">
        <v>10418</v>
      </c>
      <c r="E794" s="220" t="s">
        <v>6063</v>
      </c>
      <c r="F794" s="214" t="s">
        <v>2249</v>
      </c>
      <c r="G794" s="236" t="e">
        <f>HYPERLINK("\同业照片\"&amp;[1]!表1_66[[#This Row],[公司]]&amp;IF([1]!表1_66[[#This Row],[公司]]="","","，"&amp;[1]!表1_66[[#This Row],[姓名]]&amp;".jpg"),"照片")</f>
        <v>#REF!</v>
      </c>
      <c r="H794" s="232" t="s">
        <v>10298</v>
      </c>
      <c r="I794" s="214" t="s">
        <v>583</v>
      </c>
      <c r="J794" s="214" t="s">
        <v>3174</v>
      </c>
      <c r="K794" s="212">
        <v>1</v>
      </c>
      <c r="L794" s="212">
        <v>1</v>
      </c>
      <c r="M794" s="212">
        <v>1</v>
      </c>
      <c r="N794" s="213" t="s">
        <v>2687</v>
      </c>
      <c r="O794" s="214"/>
      <c r="P794" s="213" t="s">
        <v>2254</v>
      </c>
      <c r="Q794" s="215"/>
      <c r="R794" s="215"/>
      <c r="S79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794" s="220"/>
      <c r="U794" s="215">
        <v>15999584849</v>
      </c>
      <c r="V794" s="213" t="s">
        <v>10419</v>
      </c>
      <c r="W794" s="225"/>
      <c r="X794" s="226"/>
      <c r="Y794" s="226"/>
      <c r="Z794" s="244"/>
      <c r="AA794" s="214"/>
      <c r="AB794" s="214"/>
      <c r="AC794" s="214"/>
      <c r="AD794" s="220"/>
      <c r="AE794" s="226"/>
      <c r="AF794" s="214" t="s">
        <v>5996</v>
      </c>
      <c r="AG794" s="349">
        <v>1</v>
      </c>
    </row>
    <row r="795" spans="1:33" s="219" customFormat="1" x14ac:dyDescent="0.3">
      <c r="A795" s="212" t="s">
        <v>857</v>
      </c>
      <c r="B795" s="277">
        <v>41831</v>
      </c>
      <c r="C795" s="217" t="e">
        <f>[1]!表1_66[[#This Row],[公司]]&amp;[1]!表1_66[[#This Row],[姓名]]</f>
        <v>#REF!</v>
      </c>
      <c r="D795" s="220" t="s">
        <v>10420</v>
      </c>
      <c r="E795" s="220" t="s">
        <v>6064</v>
      </c>
      <c r="F795" s="214" t="s">
        <v>2276</v>
      </c>
      <c r="G795" s="236" t="e">
        <f>HYPERLINK("\同业照片\"&amp;[1]!表1_66[[#This Row],[公司]]&amp;IF([1]!表1_66[[#This Row],[公司]]="","","，"&amp;[1]!表1_66[[#This Row],[姓名]]&amp;".jpg"),"照片")</f>
        <v>#REF!</v>
      </c>
      <c r="H795" s="232" t="s">
        <v>10298</v>
      </c>
      <c r="I795" s="214" t="s">
        <v>583</v>
      </c>
      <c r="J795" s="214" t="s">
        <v>3174</v>
      </c>
      <c r="K795" s="212">
        <v>1</v>
      </c>
      <c r="L795" s="212">
        <v>1</v>
      </c>
      <c r="M795" s="212">
        <v>1</v>
      </c>
      <c r="N795" s="213" t="s">
        <v>2687</v>
      </c>
      <c r="O795" s="214"/>
      <c r="P795" s="213" t="s">
        <v>2537</v>
      </c>
      <c r="Q795" s="215"/>
      <c r="R795" s="215"/>
      <c r="S795"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795" s="220" t="s">
        <v>10421</v>
      </c>
      <c r="U795" s="215">
        <v>13911003304</v>
      </c>
      <c r="V795" s="213" t="s">
        <v>10422</v>
      </c>
      <c r="W795" s="225"/>
      <c r="X795" s="226"/>
      <c r="Y795" s="226"/>
      <c r="Z795" s="248"/>
      <c r="AA795" s="214"/>
      <c r="AB795" s="214"/>
      <c r="AC795" s="214"/>
      <c r="AD795" s="220"/>
      <c r="AE795" s="226"/>
      <c r="AF795" s="214" t="s">
        <v>5996</v>
      </c>
      <c r="AG795" s="349">
        <v>1</v>
      </c>
    </row>
    <row r="796" spans="1:33" s="219" customFormat="1" x14ac:dyDescent="0.3">
      <c r="A796" s="212" t="s">
        <v>612</v>
      </c>
      <c r="B796" s="277">
        <v>41834</v>
      </c>
      <c r="C796" s="217" t="e">
        <f>[1]!表1_66[[#This Row],[公司]]&amp;[1]!表1_66[[#This Row],[姓名]]</f>
        <v>#REF!</v>
      </c>
      <c r="D796" s="220" t="s">
        <v>702</v>
      </c>
      <c r="E796" s="220" t="s">
        <v>10423</v>
      </c>
      <c r="F796" s="214" t="s">
        <v>2249</v>
      </c>
      <c r="G796" s="236" t="e">
        <f>HYPERLINK("\同业照片\"&amp;[1]!表1_66[[#This Row],[公司]]&amp;IF([1]!表1_66[[#This Row],[公司]]="","","，"&amp;[1]!表1_66[[#This Row],[姓名]]&amp;".jpg"),"照片")</f>
        <v>#REF!</v>
      </c>
      <c r="H796" s="232" t="s">
        <v>76</v>
      </c>
      <c r="I796" s="214" t="s">
        <v>36</v>
      </c>
      <c r="J796" s="214" t="s">
        <v>3174</v>
      </c>
      <c r="K796" s="212">
        <v>1</v>
      </c>
      <c r="L796" s="212">
        <v>1</v>
      </c>
      <c r="M796" s="212">
        <v>1</v>
      </c>
      <c r="N796" s="213" t="s">
        <v>958</v>
      </c>
      <c r="O796" s="214"/>
      <c r="P796" s="213" t="s">
        <v>1361</v>
      </c>
      <c r="Q796" s="215"/>
      <c r="R796" s="215" t="s">
        <v>392</v>
      </c>
      <c r="S796"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796" s="220" t="s">
        <v>2069</v>
      </c>
      <c r="U796" s="215">
        <v>13825295421</v>
      </c>
      <c r="V796" s="213" t="s">
        <v>707</v>
      </c>
      <c r="W796" s="225" t="s">
        <v>351</v>
      </c>
      <c r="X796" s="226"/>
      <c r="Y796" s="226"/>
      <c r="Z796" s="244" t="s">
        <v>392</v>
      </c>
      <c r="AA796" s="214"/>
      <c r="AB796" s="214"/>
      <c r="AC796" s="214" t="s">
        <v>392</v>
      </c>
      <c r="AD796" s="220" t="s">
        <v>392</v>
      </c>
      <c r="AE796" s="226" t="s">
        <v>10424</v>
      </c>
      <c r="AF796" s="214" t="s">
        <v>10225</v>
      </c>
      <c r="AG796" s="349">
        <v>1</v>
      </c>
    </row>
    <row r="797" spans="1:33" s="219" customFormat="1" x14ac:dyDescent="0.3">
      <c r="A797" s="212" t="s">
        <v>857</v>
      </c>
      <c r="B797" s="277">
        <v>41834</v>
      </c>
      <c r="C797" s="217" t="e">
        <f>[1]!表1_66[[#This Row],[公司]]&amp;[1]!表1_66[[#This Row],[姓名]]</f>
        <v>#REF!</v>
      </c>
      <c r="D797" s="220" t="s">
        <v>10425</v>
      </c>
      <c r="E797" s="220" t="s">
        <v>6065</v>
      </c>
      <c r="F797" s="214" t="s">
        <v>2249</v>
      </c>
      <c r="G797" s="236" t="e">
        <f>HYPERLINK("\同业照片\"&amp;[1]!表1_66[[#This Row],[公司]]&amp;IF([1]!表1_66[[#This Row],[公司]]="","","，"&amp;[1]!表1_66[[#This Row],[姓名]]&amp;".jpg"),"照片")</f>
        <v>#REF!</v>
      </c>
      <c r="H797" s="232" t="s">
        <v>76</v>
      </c>
      <c r="I797" s="214" t="s">
        <v>36</v>
      </c>
      <c r="J797" s="214" t="s">
        <v>3004</v>
      </c>
      <c r="K797" s="212">
        <v>1</v>
      </c>
      <c r="L797" s="212">
        <v>1</v>
      </c>
      <c r="M797" s="212">
        <v>1</v>
      </c>
      <c r="N797" s="213" t="s">
        <v>958</v>
      </c>
      <c r="O797" s="214"/>
      <c r="P797" s="213" t="s">
        <v>1432</v>
      </c>
      <c r="Q797" s="215"/>
      <c r="R797" s="215" t="s">
        <v>392</v>
      </c>
      <c r="S797"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797" s="220" t="s">
        <v>10426</v>
      </c>
      <c r="U797" s="215">
        <v>13911856157</v>
      </c>
      <c r="V797" s="213" t="s">
        <v>10427</v>
      </c>
      <c r="W797" s="225"/>
      <c r="X797" s="226"/>
      <c r="Y797" s="226"/>
      <c r="Z797" s="248"/>
      <c r="AA797" s="214"/>
      <c r="AB797" s="214"/>
      <c r="AC797" s="214"/>
      <c r="AD797" s="220"/>
      <c r="AE797" s="226"/>
      <c r="AF797" s="214" t="s">
        <v>10225</v>
      </c>
      <c r="AG797" s="349">
        <v>1</v>
      </c>
    </row>
    <row r="798" spans="1:33" s="219" customFormat="1" x14ac:dyDescent="0.3">
      <c r="A798" s="212" t="s">
        <v>857</v>
      </c>
      <c r="B798" s="277">
        <v>41835</v>
      </c>
      <c r="C798" s="217" t="e">
        <f>[1]!表1_66[[#This Row],[公司]]&amp;[1]!表1_66[[#This Row],[姓名]]</f>
        <v>#REF!</v>
      </c>
      <c r="D798" s="220" t="s">
        <v>10428</v>
      </c>
      <c r="E798" s="220" t="s">
        <v>6066</v>
      </c>
      <c r="F798" s="214" t="s">
        <v>2249</v>
      </c>
      <c r="G798" s="236" t="e">
        <f>HYPERLINK("\同业照片\"&amp;[1]!表1_66[[#This Row],[公司]]&amp;IF([1]!表1_66[[#This Row],[公司]]="","","，"&amp;[1]!表1_66[[#This Row],[姓名]]&amp;".jpg"),"照片")</f>
        <v>#REF!</v>
      </c>
      <c r="H798" s="232" t="s">
        <v>82</v>
      </c>
      <c r="I798" s="214" t="s">
        <v>36</v>
      </c>
      <c r="J798" s="214" t="s">
        <v>3004</v>
      </c>
      <c r="K798" s="212">
        <v>1</v>
      </c>
      <c r="L798" s="212">
        <v>1</v>
      </c>
      <c r="M798" s="212">
        <v>1</v>
      </c>
      <c r="N798" s="213" t="s">
        <v>1234</v>
      </c>
      <c r="O798" s="214"/>
      <c r="P798" s="213" t="s">
        <v>2254</v>
      </c>
      <c r="Q798" s="215"/>
      <c r="R798" s="215"/>
      <c r="S79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798" s="220" t="s">
        <v>10429</v>
      </c>
      <c r="U798" s="215">
        <v>13602645612</v>
      </c>
      <c r="V798" s="213" t="s">
        <v>10430</v>
      </c>
      <c r="W798" s="225"/>
      <c r="X798" s="226"/>
      <c r="Y798" s="226"/>
      <c r="Z798" s="244"/>
      <c r="AA798" s="214"/>
      <c r="AB798" s="214"/>
      <c r="AC798" s="214"/>
      <c r="AD798" s="220"/>
      <c r="AE798" s="226"/>
      <c r="AF798" s="214" t="s">
        <v>2220</v>
      </c>
      <c r="AG798" s="349">
        <v>1</v>
      </c>
    </row>
    <row r="799" spans="1:33" s="219" customFormat="1" x14ac:dyDescent="0.3">
      <c r="A799" s="212" t="s">
        <v>857</v>
      </c>
      <c r="B799" s="277">
        <v>41836</v>
      </c>
      <c r="C799" s="217" t="e">
        <f>[1]!表1_66[[#This Row],[公司]]&amp;[1]!表1_66[[#This Row],[姓名]]</f>
        <v>#REF!</v>
      </c>
      <c r="D799" s="220" t="s">
        <v>10431</v>
      </c>
      <c r="E799" s="220" t="s">
        <v>10432</v>
      </c>
      <c r="F799" s="214" t="s">
        <v>2249</v>
      </c>
      <c r="G799" s="236" t="e">
        <f>HYPERLINK("\同业照片\"&amp;[1]!表1_66[[#This Row],[公司]]&amp;IF([1]!表1_66[[#This Row],[公司]]="","","，"&amp;[1]!表1_66[[#This Row],[姓名]]&amp;".jpg"),"照片")</f>
        <v>#REF!</v>
      </c>
      <c r="H799" s="232" t="s">
        <v>10433</v>
      </c>
      <c r="I799" s="214" t="s">
        <v>9</v>
      </c>
      <c r="J799" s="214" t="s">
        <v>3174</v>
      </c>
      <c r="K799" s="212">
        <v>1</v>
      </c>
      <c r="L799" s="212">
        <v>1</v>
      </c>
      <c r="M799" s="212">
        <v>1</v>
      </c>
      <c r="N799" s="213"/>
      <c r="O799" s="214"/>
      <c r="P799" s="213" t="s">
        <v>10434</v>
      </c>
      <c r="Q799" s="215"/>
      <c r="R799" s="215"/>
      <c r="S79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799" s="220" t="s">
        <v>10435</v>
      </c>
      <c r="U799" s="215">
        <v>13510077120</v>
      </c>
      <c r="V799" s="213" t="s">
        <v>6846</v>
      </c>
      <c r="W799" s="225"/>
      <c r="X799" s="226"/>
      <c r="Y799" s="226"/>
      <c r="Z799" s="248"/>
      <c r="AA799" s="214"/>
      <c r="AB799" s="214"/>
      <c r="AC799" s="214"/>
      <c r="AD799" s="220"/>
      <c r="AE799" s="226"/>
      <c r="AF799" s="214" t="s">
        <v>8123</v>
      </c>
      <c r="AG799" s="349">
        <v>1</v>
      </c>
    </row>
    <row r="800" spans="1:33" s="219" customFormat="1" x14ac:dyDescent="0.3">
      <c r="A800" s="212" t="s">
        <v>1177</v>
      </c>
      <c r="B800" s="277">
        <v>41838</v>
      </c>
      <c r="C800" s="217" t="e">
        <f>[1]!表1_66[[#This Row],[公司]]&amp;[1]!表1_66[[#This Row],[姓名]]</f>
        <v>#REF!</v>
      </c>
      <c r="D800" s="220" t="s">
        <v>1869</v>
      </c>
      <c r="E800" s="220" t="s">
        <v>703</v>
      </c>
      <c r="F800" s="214" t="s">
        <v>54</v>
      </c>
      <c r="G800" s="236" t="e">
        <f>HYPERLINK("\同业照片\"&amp;[1]!表1_66[[#This Row],[公司]]&amp;IF([1]!表1_66[[#This Row],[公司]]="","","，"&amp;[1]!表1_66[[#This Row],[姓名]]&amp;".jpg"),"照片")</f>
        <v>#REF!</v>
      </c>
      <c r="H800" s="232" t="s">
        <v>3922</v>
      </c>
      <c r="I800" s="214" t="s">
        <v>2</v>
      </c>
      <c r="J800" s="214" t="s">
        <v>45</v>
      </c>
      <c r="K800" s="212">
        <v>1</v>
      </c>
      <c r="L800" s="212">
        <v>1</v>
      </c>
      <c r="M800" s="212">
        <v>1</v>
      </c>
      <c r="N800" s="213" t="s">
        <v>958</v>
      </c>
      <c r="O800" s="214"/>
      <c r="P800" s="213" t="s">
        <v>2537</v>
      </c>
      <c r="Q800" s="215" t="s">
        <v>10436</v>
      </c>
      <c r="R800" s="215" t="s">
        <v>392</v>
      </c>
      <c r="S80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800" s="220" t="s">
        <v>8124</v>
      </c>
      <c r="U800" s="215">
        <v>18602126868</v>
      </c>
      <c r="V800" s="213" t="s">
        <v>8125</v>
      </c>
      <c r="W800" s="225" t="s">
        <v>351</v>
      </c>
      <c r="X800" s="226" t="s">
        <v>105</v>
      </c>
      <c r="Y800" s="226"/>
      <c r="Z800" s="244" t="s">
        <v>392</v>
      </c>
      <c r="AA800" s="214"/>
      <c r="AB800" s="214"/>
      <c r="AC800" s="214"/>
      <c r="AD800" s="220"/>
      <c r="AE800" s="226"/>
      <c r="AF800" s="214" t="s">
        <v>8126</v>
      </c>
      <c r="AG800" s="349">
        <v>1</v>
      </c>
    </row>
    <row r="801" spans="1:33" s="219" customFormat="1" x14ac:dyDescent="0.3">
      <c r="A801" s="212" t="s">
        <v>1177</v>
      </c>
      <c r="B801" s="277">
        <v>41838</v>
      </c>
      <c r="C801" s="217" t="e">
        <f>[1]!表1_66[[#This Row],[公司]]&amp;[1]!表1_66[[#This Row],[姓名]]</f>
        <v>#REF!</v>
      </c>
      <c r="D801" s="220" t="s">
        <v>1978</v>
      </c>
      <c r="E801" s="220" t="s">
        <v>809</v>
      </c>
      <c r="F801" s="214" t="s">
        <v>54</v>
      </c>
      <c r="G801" s="236" t="e">
        <f>HYPERLINK("\同业照片\"&amp;[1]!表1_66[[#This Row],[公司]]&amp;IF([1]!表1_66[[#This Row],[公司]]="","","，"&amp;[1]!表1_66[[#This Row],[姓名]]&amp;".jpg"),"照片")</f>
        <v>#REF!</v>
      </c>
      <c r="H801" s="232" t="s">
        <v>3931</v>
      </c>
      <c r="I801" s="214" t="s">
        <v>2</v>
      </c>
      <c r="J801" s="214" t="s">
        <v>45</v>
      </c>
      <c r="K801" s="212">
        <v>1</v>
      </c>
      <c r="L801" s="212">
        <v>1</v>
      </c>
      <c r="M801" s="212">
        <v>1</v>
      </c>
      <c r="N801" s="213" t="s">
        <v>1311</v>
      </c>
      <c r="O801" s="214"/>
      <c r="P801" s="213"/>
      <c r="Q801" s="215"/>
      <c r="R801" s="215" t="s">
        <v>392</v>
      </c>
      <c r="S80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801" s="220" t="s">
        <v>3932</v>
      </c>
      <c r="U801" s="215">
        <v>15902123681</v>
      </c>
      <c r="V801" s="213" t="s">
        <v>3933</v>
      </c>
      <c r="W801" s="225" t="s">
        <v>9396</v>
      </c>
      <c r="X801" s="226" t="s">
        <v>1263</v>
      </c>
      <c r="Y801" s="226"/>
      <c r="Z801" s="248" t="s">
        <v>392</v>
      </c>
      <c r="AA801" s="214"/>
      <c r="AB801" s="214" t="s">
        <v>3934</v>
      </c>
      <c r="AC801" s="214"/>
      <c r="AD801" s="220"/>
      <c r="AE801" s="226"/>
      <c r="AF801" s="214" t="s">
        <v>8127</v>
      </c>
      <c r="AG801" s="349">
        <v>1</v>
      </c>
    </row>
    <row r="802" spans="1:33" s="219" customFormat="1" x14ac:dyDescent="0.3">
      <c r="A802" s="212" t="s">
        <v>1177</v>
      </c>
      <c r="B802" s="277">
        <v>41838</v>
      </c>
      <c r="C802" s="217" t="e">
        <f>[1]!表1_66[[#This Row],[公司]]&amp;[1]!表1_66[[#This Row],[姓名]]</f>
        <v>#REF!</v>
      </c>
      <c r="D802" s="220" t="s">
        <v>8128</v>
      </c>
      <c r="E802" s="220" t="s">
        <v>6076</v>
      </c>
      <c r="F802" s="214" t="s">
        <v>2276</v>
      </c>
      <c r="G802" s="236" t="e">
        <f>HYPERLINK("\同业照片\"&amp;[1]!表1_66[[#This Row],[公司]]&amp;IF([1]!表1_66[[#This Row],[公司]]="","","，"&amp;[1]!表1_66[[#This Row],[姓名]]&amp;".jpg"),"照片")</f>
        <v>#REF!</v>
      </c>
      <c r="H802" s="232" t="s">
        <v>926</v>
      </c>
      <c r="I802" s="214" t="s">
        <v>36</v>
      </c>
      <c r="J802" s="214" t="s">
        <v>45</v>
      </c>
      <c r="K802" s="212">
        <v>1</v>
      </c>
      <c r="L802" s="212"/>
      <c r="M802" s="212"/>
      <c r="N802" s="213" t="s">
        <v>8129</v>
      </c>
      <c r="O802" s="214"/>
      <c r="P802" s="213" t="s">
        <v>8130</v>
      </c>
      <c r="Q802" s="215"/>
      <c r="R802" s="215" t="s">
        <v>392</v>
      </c>
      <c r="S80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802" s="220" t="s">
        <v>8131</v>
      </c>
      <c r="U802" s="215"/>
      <c r="V802" s="213" t="s">
        <v>8132</v>
      </c>
      <c r="W802" s="225" t="s">
        <v>351</v>
      </c>
      <c r="X802" s="226"/>
      <c r="Y802" s="226"/>
      <c r="Z802" s="244" t="s">
        <v>392</v>
      </c>
      <c r="AA802" s="214"/>
      <c r="AB802" s="214"/>
      <c r="AC802" s="214"/>
      <c r="AD802" s="220"/>
      <c r="AE802" s="226"/>
      <c r="AF802" s="214" t="s">
        <v>3800</v>
      </c>
      <c r="AG802" s="349">
        <v>1</v>
      </c>
    </row>
    <row r="803" spans="1:33" s="219" customFormat="1" x14ac:dyDescent="0.3">
      <c r="A803" s="212" t="s">
        <v>857</v>
      </c>
      <c r="B803" s="277">
        <v>41838</v>
      </c>
      <c r="C803" s="217" t="e">
        <f>[1]!表1_66[[#This Row],[公司]]&amp;[1]!表1_66[[#This Row],[姓名]]</f>
        <v>#REF!</v>
      </c>
      <c r="D803" s="220" t="s">
        <v>2510</v>
      </c>
      <c r="E803" s="220" t="s">
        <v>2509</v>
      </c>
      <c r="F803" s="214" t="s">
        <v>54</v>
      </c>
      <c r="G803" s="236" t="e">
        <f>HYPERLINK("\同业照片\"&amp;[1]!表1_66[[#This Row],[公司]]&amp;IF([1]!表1_66[[#This Row],[公司]]="","","，"&amp;[1]!表1_66[[#This Row],[姓名]]&amp;".jpg"),"照片")</f>
        <v>#REF!</v>
      </c>
      <c r="H803" s="232" t="s">
        <v>2737</v>
      </c>
      <c r="I803" s="214" t="s">
        <v>887</v>
      </c>
      <c r="J803" s="214" t="s">
        <v>45</v>
      </c>
      <c r="K803" s="212">
        <v>1</v>
      </c>
      <c r="L803" s="212">
        <v>1</v>
      </c>
      <c r="M803" s="212">
        <v>1</v>
      </c>
      <c r="N803" s="213" t="s">
        <v>1234</v>
      </c>
      <c r="O803" s="214"/>
      <c r="P803" s="213" t="s">
        <v>1432</v>
      </c>
      <c r="Q803" s="215"/>
      <c r="R803" s="215" t="s">
        <v>392</v>
      </c>
      <c r="S803"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803" s="220" t="s">
        <v>8133</v>
      </c>
      <c r="U803" s="215"/>
      <c r="V803" s="213" t="s">
        <v>8134</v>
      </c>
      <c r="W803" s="225" t="s">
        <v>351</v>
      </c>
      <c r="X803" s="226" t="s">
        <v>2511</v>
      </c>
      <c r="Y803" s="226"/>
      <c r="Z803" s="248" t="s">
        <v>392</v>
      </c>
      <c r="AA803" s="214"/>
      <c r="AB803" s="214"/>
      <c r="AC803" s="214"/>
      <c r="AD803" s="220"/>
      <c r="AE803" s="226"/>
      <c r="AF803" s="214" t="s">
        <v>9937</v>
      </c>
      <c r="AG803" s="349">
        <v>1</v>
      </c>
    </row>
    <row r="804" spans="1:33" s="219" customFormat="1" x14ac:dyDescent="0.3">
      <c r="A804" s="212" t="s">
        <v>1177</v>
      </c>
      <c r="B804" s="277">
        <v>41838</v>
      </c>
      <c r="C804" s="217" t="e">
        <f>[1]!表1_66[[#This Row],[公司]]&amp;[1]!表1_66[[#This Row],[姓名]]</f>
        <v>#REF!</v>
      </c>
      <c r="D804" s="220" t="s">
        <v>8135</v>
      </c>
      <c r="E804" s="220" t="s">
        <v>2276</v>
      </c>
      <c r="F804" s="214" t="s">
        <v>54</v>
      </c>
      <c r="G804" s="236" t="e">
        <f>HYPERLINK("\同业照片\"&amp;[1]!表1_66[[#This Row],[公司]]&amp;IF([1]!表1_66[[#This Row],[公司]]="","","，"&amp;[1]!表1_66[[#This Row],[姓名]]&amp;".jpg"),"照片")</f>
        <v>#REF!</v>
      </c>
      <c r="H804" s="232" t="s">
        <v>472</v>
      </c>
      <c r="I804" s="214" t="s">
        <v>36</v>
      </c>
      <c r="J804" s="214" t="s">
        <v>45</v>
      </c>
      <c r="K804" s="212">
        <v>1</v>
      </c>
      <c r="L804" s="212">
        <v>1</v>
      </c>
      <c r="M804" s="212">
        <v>1</v>
      </c>
      <c r="N804" s="213" t="s">
        <v>1362</v>
      </c>
      <c r="O804" s="214"/>
      <c r="P804" s="213"/>
      <c r="Q804" s="215"/>
      <c r="R804" s="215" t="s">
        <v>392</v>
      </c>
      <c r="S80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804" s="220" t="s">
        <v>8136</v>
      </c>
      <c r="U804" s="215">
        <v>13564093465</v>
      </c>
      <c r="V804" s="213" t="s">
        <v>8137</v>
      </c>
      <c r="W804" s="225" t="s">
        <v>351</v>
      </c>
      <c r="X804" s="226"/>
      <c r="Y804" s="226"/>
      <c r="Z804" s="244"/>
      <c r="AA804" s="214"/>
      <c r="AB804" s="214"/>
      <c r="AC804" s="214"/>
      <c r="AD804" s="220"/>
      <c r="AE804" s="226"/>
      <c r="AF804" s="214" t="s">
        <v>1840</v>
      </c>
      <c r="AG804" s="349">
        <v>1</v>
      </c>
    </row>
    <row r="805" spans="1:33" s="219" customFormat="1" x14ac:dyDescent="0.3">
      <c r="A805" s="212" t="s">
        <v>1177</v>
      </c>
      <c r="B805" s="277">
        <v>41838</v>
      </c>
      <c r="C805" s="217" t="e">
        <f>[1]!表1_66[[#This Row],[公司]]&amp;[1]!表1_66[[#This Row],[姓名]]</f>
        <v>#REF!</v>
      </c>
      <c r="D805" s="220" t="s">
        <v>1308</v>
      </c>
      <c r="E805" s="220" t="s">
        <v>1308</v>
      </c>
      <c r="F805" s="214" t="s">
        <v>2249</v>
      </c>
      <c r="G805" s="236" t="e">
        <f>HYPERLINK("\同业照片\"&amp;[1]!表1_66[[#This Row],[公司]]&amp;IF([1]!表1_66[[#This Row],[公司]]="","","，"&amp;[1]!表1_66[[#This Row],[姓名]]&amp;".jpg"),"照片")</f>
        <v>#REF!</v>
      </c>
      <c r="H805" s="232" t="s">
        <v>3931</v>
      </c>
      <c r="I805" s="214" t="s">
        <v>2</v>
      </c>
      <c r="J805" s="214" t="s">
        <v>1</v>
      </c>
      <c r="K805" s="212">
        <v>1</v>
      </c>
      <c r="L805" s="212">
        <v>1</v>
      </c>
      <c r="M805" s="212">
        <v>1</v>
      </c>
      <c r="N805" s="213"/>
      <c r="O805" s="214"/>
      <c r="P805" s="213" t="s">
        <v>3171</v>
      </c>
      <c r="Q805" s="215"/>
      <c r="R805" s="215"/>
      <c r="S805"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805" s="220" t="s">
        <v>8138</v>
      </c>
      <c r="U805" s="215">
        <v>15601770199</v>
      </c>
      <c r="V805" s="213" t="s">
        <v>8139</v>
      </c>
      <c r="W805" s="225"/>
      <c r="X805" s="226"/>
      <c r="Y805" s="226"/>
      <c r="Z805" s="248"/>
      <c r="AA805" s="214"/>
      <c r="AB805" s="214"/>
      <c r="AC805" s="214"/>
      <c r="AD805" s="220"/>
      <c r="AE805" s="226"/>
      <c r="AF805" s="214" t="s">
        <v>4078</v>
      </c>
      <c r="AG805" s="349">
        <v>1</v>
      </c>
    </row>
    <row r="806" spans="1:33" s="219" customFormat="1" x14ac:dyDescent="0.3">
      <c r="A806" s="212" t="s">
        <v>1177</v>
      </c>
      <c r="B806" s="277">
        <v>41838</v>
      </c>
      <c r="C806" s="217" t="e">
        <f>[1]!表1_66[[#This Row],[公司]]&amp;[1]!表1_66[[#This Row],[姓名]]</f>
        <v>#REF!</v>
      </c>
      <c r="D806" s="220" t="s">
        <v>890</v>
      </c>
      <c r="E806" s="220" t="s">
        <v>8140</v>
      </c>
      <c r="F806" s="214" t="s">
        <v>2246</v>
      </c>
      <c r="G806" s="236" t="e">
        <f>HYPERLINK("\同业照片\"&amp;[1]!表1_66[[#This Row],[公司]]&amp;IF([1]!表1_66[[#This Row],[公司]]="","","，"&amp;[1]!表1_66[[#This Row],[姓名]]&amp;".jpg"),"照片")</f>
        <v>#REF!</v>
      </c>
      <c r="H806" s="232" t="s">
        <v>2737</v>
      </c>
      <c r="I806" s="214" t="s">
        <v>36</v>
      </c>
      <c r="J806" s="214" t="s">
        <v>45</v>
      </c>
      <c r="K806" s="212">
        <v>1</v>
      </c>
      <c r="L806" s="212">
        <v>1</v>
      </c>
      <c r="M806" s="212">
        <v>1</v>
      </c>
      <c r="N806" s="213" t="s">
        <v>9808</v>
      </c>
      <c r="O806" s="214"/>
      <c r="P806" s="213"/>
      <c r="Q806" s="215"/>
      <c r="R806" s="215" t="s">
        <v>392</v>
      </c>
      <c r="S806"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806" s="220" t="s">
        <v>8141</v>
      </c>
      <c r="U806" s="215">
        <v>13918438684</v>
      </c>
      <c r="V806" s="213" t="s">
        <v>8142</v>
      </c>
      <c r="W806" s="225" t="s">
        <v>351</v>
      </c>
      <c r="X806" s="226" t="s">
        <v>109</v>
      </c>
      <c r="Y806" s="226"/>
      <c r="Z806" s="244" t="s">
        <v>392</v>
      </c>
      <c r="AA806" s="214"/>
      <c r="AB806" s="214"/>
      <c r="AC806" s="214"/>
      <c r="AD806" s="220"/>
      <c r="AE806" s="226"/>
      <c r="AF806" s="214" t="s">
        <v>9937</v>
      </c>
      <c r="AG806" s="349">
        <v>1</v>
      </c>
    </row>
    <row r="807" spans="1:33" s="219" customFormat="1" x14ac:dyDescent="0.3">
      <c r="A807" s="212" t="s">
        <v>1177</v>
      </c>
      <c r="B807" s="277">
        <v>41838</v>
      </c>
      <c r="C807" s="217" t="e">
        <f>[1]!表1_66[[#This Row],[公司]]&amp;[1]!表1_66[[#This Row],[姓名]]</f>
        <v>#REF!</v>
      </c>
      <c r="D807" s="220" t="s">
        <v>8143</v>
      </c>
      <c r="E807" s="220" t="s">
        <v>6075</v>
      </c>
      <c r="F807" s="214" t="s">
        <v>2249</v>
      </c>
      <c r="G807" s="236" t="e">
        <f>HYPERLINK("\同业照片\"&amp;[1]!表1_66[[#This Row],[公司]]&amp;IF([1]!表1_66[[#This Row],[公司]]="","","，"&amp;[1]!表1_66[[#This Row],[姓名]]&amp;".jpg"),"照片")</f>
        <v>#REF!</v>
      </c>
      <c r="H807" s="232" t="s">
        <v>87</v>
      </c>
      <c r="I807" s="214" t="s">
        <v>36</v>
      </c>
      <c r="J807" s="214" t="s">
        <v>45</v>
      </c>
      <c r="K807" s="212">
        <v>1</v>
      </c>
      <c r="L807" s="212">
        <v>1</v>
      </c>
      <c r="M807" s="212">
        <v>1</v>
      </c>
      <c r="N807" s="213" t="s">
        <v>1234</v>
      </c>
      <c r="O807" s="214"/>
      <c r="P807" s="213" t="s">
        <v>9732</v>
      </c>
      <c r="Q807" s="215"/>
      <c r="R807" s="215"/>
      <c r="S807"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807" s="220" t="s">
        <v>8144</v>
      </c>
      <c r="U807" s="215">
        <v>18017370786</v>
      </c>
      <c r="V807" s="213" t="s">
        <v>8145</v>
      </c>
      <c r="W807" s="225"/>
      <c r="X807" s="226"/>
      <c r="Y807" s="226"/>
      <c r="Z807" s="248"/>
      <c r="AA807" s="214"/>
      <c r="AB807" s="214"/>
      <c r="AC807" s="214"/>
      <c r="AD807" s="220"/>
      <c r="AE807" s="226"/>
      <c r="AF807" s="214" t="s">
        <v>2185</v>
      </c>
      <c r="AG807" s="349">
        <v>1</v>
      </c>
    </row>
    <row r="808" spans="1:33" s="219" customFormat="1" x14ac:dyDescent="0.3">
      <c r="A808" s="212" t="s">
        <v>857</v>
      </c>
      <c r="B808" s="277">
        <v>41838</v>
      </c>
      <c r="C808" s="217" t="e">
        <f>[1]!表1_66[[#This Row],[公司]]&amp;[1]!表1_66[[#This Row],[姓名]]</f>
        <v>#REF!</v>
      </c>
      <c r="D808" s="220" t="s">
        <v>8146</v>
      </c>
      <c r="E808" s="220" t="s">
        <v>8147</v>
      </c>
      <c r="F808" s="214" t="s">
        <v>54</v>
      </c>
      <c r="G808" s="236" t="e">
        <f>HYPERLINK("\同业照片\"&amp;[1]!表1_66[[#This Row],[公司]]&amp;IF([1]!表1_66[[#This Row],[公司]]="","","，"&amp;[1]!表1_66[[#This Row],[姓名]]&amp;".jpg"),"照片")</f>
        <v>#REF!</v>
      </c>
      <c r="H808" s="232" t="s">
        <v>2737</v>
      </c>
      <c r="I808" s="214" t="s">
        <v>887</v>
      </c>
      <c r="J808" s="214" t="s">
        <v>45</v>
      </c>
      <c r="K808" s="212">
        <v>1</v>
      </c>
      <c r="L808" s="212">
        <v>1</v>
      </c>
      <c r="M808" s="212">
        <v>1</v>
      </c>
      <c r="N808" s="213" t="s">
        <v>1234</v>
      </c>
      <c r="O808" s="214"/>
      <c r="P808" s="213" t="s">
        <v>1432</v>
      </c>
      <c r="Q808" s="215"/>
      <c r="R808" s="215" t="s">
        <v>392</v>
      </c>
      <c r="S80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808" s="220" t="s">
        <v>8148</v>
      </c>
      <c r="U808" s="215">
        <v>18688786881</v>
      </c>
      <c r="V808" s="213" t="s">
        <v>8149</v>
      </c>
      <c r="W808" s="225" t="s">
        <v>351</v>
      </c>
      <c r="X808" s="226" t="s">
        <v>986</v>
      </c>
      <c r="Y808" s="226"/>
      <c r="Z808" s="244" t="s">
        <v>392</v>
      </c>
      <c r="AA808" s="214"/>
      <c r="AB808" s="214"/>
      <c r="AC808" s="214"/>
      <c r="AD808" s="220"/>
      <c r="AE808" s="226"/>
      <c r="AF808" s="214" t="s">
        <v>9937</v>
      </c>
      <c r="AG808" s="349">
        <v>1</v>
      </c>
    </row>
    <row r="809" spans="1:33" s="219" customFormat="1" x14ac:dyDescent="0.3">
      <c r="A809" s="212" t="s">
        <v>1177</v>
      </c>
      <c r="B809" s="277">
        <v>41838</v>
      </c>
      <c r="C809" s="217" t="e">
        <f>[1]!表1_66[[#This Row],[公司]]&amp;[1]!表1_66[[#This Row],[姓名]]</f>
        <v>#REF!</v>
      </c>
      <c r="D809" s="220" t="s">
        <v>10437</v>
      </c>
      <c r="E809" s="220" t="s">
        <v>8150</v>
      </c>
      <c r="F809" s="214" t="s">
        <v>2276</v>
      </c>
      <c r="G809" s="236" t="e">
        <f>HYPERLINK("\同业照片\"&amp;[1]!表1_66[[#This Row],[公司]]&amp;IF([1]!表1_66[[#This Row],[公司]]="","","，"&amp;[1]!表1_66[[#This Row],[姓名]]&amp;".jpg"),"照片")</f>
        <v>#REF!</v>
      </c>
      <c r="H809" s="232" t="s">
        <v>2737</v>
      </c>
      <c r="I809" s="214" t="s">
        <v>887</v>
      </c>
      <c r="J809" s="214" t="s">
        <v>45</v>
      </c>
      <c r="K809" s="212">
        <v>1</v>
      </c>
      <c r="L809" s="212">
        <v>1</v>
      </c>
      <c r="M809" s="212">
        <v>1</v>
      </c>
      <c r="N809" s="213" t="s">
        <v>1234</v>
      </c>
      <c r="O809" s="214"/>
      <c r="P809" s="213" t="s">
        <v>1432</v>
      </c>
      <c r="Q809" s="215"/>
      <c r="R809" s="215" t="s">
        <v>392</v>
      </c>
      <c r="S80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809" s="220" t="s">
        <v>8151</v>
      </c>
      <c r="U809" s="215"/>
      <c r="V809" s="213" t="s">
        <v>8152</v>
      </c>
      <c r="W809" s="225" t="s">
        <v>351</v>
      </c>
      <c r="X809" s="226" t="s">
        <v>2511</v>
      </c>
      <c r="Y809" s="226"/>
      <c r="Z809" s="248" t="s">
        <v>392</v>
      </c>
      <c r="AA809" s="214"/>
      <c r="AB809" s="214"/>
      <c r="AC809" s="214"/>
      <c r="AD809" s="220"/>
      <c r="AE809" s="226"/>
      <c r="AF809" s="214" t="s">
        <v>9937</v>
      </c>
      <c r="AG809" s="349">
        <v>1</v>
      </c>
    </row>
    <row r="810" spans="1:33" s="219" customFormat="1" x14ac:dyDescent="0.3">
      <c r="A810" s="212" t="s">
        <v>857</v>
      </c>
      <c r="B810" s="277">
        <v>41840</v>
      </c>
      <c r="C810" s="217" t="e">
        <f>[1]!表1_66[[#This Row],[公司]]&amp;[1]!表1_66[[#This Row],[姓名]]</f>
        <v>#REF!</v>
      </c>
      <c r="D810" s="220" t="s">
        <v>8153</v>
      </c>
      <c r="E810" s="220" t="s">
        <v>6099</v>
      </c>
      <c r="F810" s="214" t="s">
        <v>2249</v>
      </c>
      <c r="G810" s="236" t="e">
        <f>HYPERLINK("\同业照片\"&amp;[1]!表1_66[[#This Row],[公司]]&amp;IF([1]!表1_66[[#This Row],[公司]]="","","，"&amp;[1]!表1_66[[#This Row],[姓名]]&amp;".jpg"),"照片")</f>
        <v>#REF!</v>
      </c>
      <c r="H810" s="232" t="s">
        <v>2327</v>
      </c>
      <c r="I810" s="214" t="s">
        <v>9</v>
      </c>
      <c r="J810" s="214" t="s">
        <v>3004</v>
      </c>
      <c r="K810" s="212">
        <v>1</v>
      </c>
      <c r="L810" s="212">
        <v>1</v>
      </c>
      <c r="M810" s="212">
        <v>1</v>
      </c>
      <c r="N810" s="213"/>
      <c r="O810" s="214"/>
      <c r="P810" s="213" t="s">
        <v>2254</v>
      </c>
      <c r="Q810" s="215"/>
      <c r="R810" s="215"/>
      <c r="S81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810" s="220" t="s">
        <v>8154</v>
      </c>
      <c r="U810" s="215">
        <v>15920339095</v>
      </c>
      <c r="V810" s="213" t="s">
        <v>8155</v>
      </c>
      <c r="W810" s="225"/>
      <c r="X810" s="226"/>
      <c r="Y810" s="226"/>
      <c r="Z810" s="244"/>
      <c r="AA810" s="214"/>
      <c r="AB810" s="214"/>
      <c r="AC810" s="214"/>
      <c r="AD810" s="220"/>
      <c r="AE810" s="226"/>
      <c r="AF810" s="214" t="s">
        <v>10233</v>
      </c>
      <c r="AG810" s="349">
        <v>1</v>
      </c>
    </row>
    <row r="811" spans="1:33" s="219" customFormat="1" x14ac:dyDescent="0.3">
      <c r="A811" s="212" t="s">
        <v>857</v>
      </c>
      <c r="B811" s="277">
        <v>41840</v>
      </c>
      <c r="C811" s="217" t="e">
        <f>[1]!表1_66[[#This Row],[公司]]&amp;[1]!表1_66[[#This Row],[姓名]]</f>
        <v>#REF!</v>
      </c>
      <c r="D811" s="220" t="s">
        <v>8156</v>
      </c>
      <c r="E811" s="220" t="s">
        <v>2282</v>
      </c>
      <c r="F811" s="214" t="s">
        <v>8157</v>
      </c>
      <c r="G811" s="236" t="e">
        <f>HYPERLINK("\同业照片\"&amp;[1]!表1_66[[#This Row],[公司]]&amp;IF([1]!表1_66[[#This Row],[公司]]="","","，"&amp;[1]!表1_66[[#This Row],[姓名]]&amp;".jpg"),"照片")</f>
        <v>#REF!</v>
      </c>
      <c r="H811" s="232" t="s">
        <v>2327</v>
      </c>
      <c r="I811" s="214" t="s">
        <v>9</v>
      </c>
      <c r="J811" s="214" t="s">
        <v>3004</v>
      </c>
      <c r="K811" s="212">
        <v>1</v>
      </c>
      <c r="L811" s="212">
        <v>1</v>
      </c>
      <c r="M811" s="212">
        <v>1</v>
      </c>
      <c r="N811" s="213"/>
      <c r="O811" s="214"/>
      <c r="P811" s="213" t="s">
        <v>1361</v>
      </c>
      <c r="Q811" s="215"/>
      <c r="R811" s="215"/>
      <c r="S81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811" s="220" t="s">
        <v>8158</v>
      </c>
      <c r="U811" s="215">
        <v>13570284124</v>
      </c>
      <c r="V811" s="213" t="s">
        <v>8159</v>
      </c>
      <c r="W811" s="225"/>
      <c r="X811" s="226"/>
      <c r="Y811" s="226"/>
      <c r="Z811" s="248"/>
      <c r="AA811" s="214"/>
      <c r="AB811" s="214"/>
      <c r="AC811" s="214"/>
      <c r="AD811" s="220"/>
      <c r="AE811" s="226"/>
      <c r="AF811" s="214" t="s">
        <v>10233</v>
      </c>
      <c r="AG811" s="349">
        <v>1</v>
      </c>
    </row>
    <row r="812" spans="1:33" s="219" customFormat="1" x14ac:dyDescent="0.3">
      <c r="A812" s="212" t="s">
        <v>3725</v>
      </c>
      <c r="B812" s="277">
        <v>41841</v>
      </c>
      <c r="C812" s="217" t="e">
        <f>[1]!表1_66[[#This Row],[公司]]&amp;[1]!表1_66[[#This Row],[姓名]]</f>
        <v>#REF!</v>
      </c>
      <c r="D812" s="220" t="s">
        <v>8160</v>
      </c>
      <c r="E812" s="220"/>
      <c r="F812" s="214"/>
      <c r="G812" s="236" t="e">
        <f>HYPERLINK("\同业照片\"&amp;[1]!表1_66[[#This Row],[公司]]&amp;IF([1]!表1_66[[#This Row],[公司]]="","","，"&amp;[1]!表1_66[[#This Row],[姓名]]&amp;".jpg"),"照片")</f>
        <v>#REF!</v>
      </c>
      <c r="H812" s="232"/>
      <c r="I812" s="214"/>
      <c r="J812" s="214"/>
      <c r="K812" s="212"/>
      <c r="L812" s="212"/>
      <c r="M812" s="212"/>
      <c r="N812" s="213"/>
      <c r="O812" s="214"/>
      <c r="P812" s="213"/>
      <c r="Q812" s="215"/>
      <c r="R812" s="215"/>
      <c r="S81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812" s="220"/>
      <c r="U812" s="215"/>
      <c r="V812" s="213" t="s">
        <v>6101</v>
      </c>
      <c r="W812" s="225"/>
      <c r="X812" s="226"/>
      <c r="Y812" s="226"/>
      <c r="Z812" s="244"/>
      <c r="AA812" s="214"/>
      <c r="AB812" s="214"/>
      <c r="AC812" s="214"/>
      <c r="AD812" s="220"/>
      <c r="AE812" s="226"/>
      <c r="AF812" s="214"/>
      <c r="AG812" s="349">
        <v>1</v>
      </c>
    </row>
    <row r="813" spans="1:33" s="219" customFormat="1" x14ac:dyDescent="0.3">
      <c r="A813" s="212" t="s">
        <v>612</v>
      </c>
      <c r="B813" s="277">
        <v>41845</v>
      </c>
      <c r="C813" s="217" t="e">
        <f>[1]!表1_66[[#This Row],[公司]]&amp;[1]!表1_66[[#This Row],[姓名]]</f>
        <v>#REF!</v>
      </c>
      <c r="D813" s="220" t="s">
        <v>309</v>
      </c>
      <c r="E813" s="220" t="s">
        <v>3767</v>
      </c>
      <c r="F813" s="214" t="s">
        <v>2249</v>
      </c>
      <c r="G813" s="236" t="e">
        <f>HYPERLINK("\同业照片\"&amp;[1]!表1_66[[#This Row],[公司]]&amp;IF([1]!表1_66[[#This Row],[公司]]="","","，"&amp;[1]!表1_66[[#This Row],[姓名]]&amp;".jpg"),"照片")</f>
        <v>#REF!</v>
      </c>
      <c r="H813" s="232" t="s">
        <v>78</v>
      </c>
      <c r="I813" s="214" t="s">
        <v>36</v>
      </c>
      <c r="J813" s="214" t="s">
        <v>56</v>
      </c>
      <c r="K813" s="212">
        <v>1</v>
      </c>
      <c r="L813" s="212">
        <v>1</v>
      </c>
      <c r="M813" s="212">
        <v>1</v>
      </c>
      <c r="N813" s="213" t="s">
        <v>958</v>
      </c>
      <c r="O813" s="214"/>
      <c r="P813" s="213" t="s">
        <v>1361</v>
      </c>
      <c r="Q813" s="215"/>
      <c r="R813" s="215" t="s">
        <v>392</v>
      </c>
      <c r="S813"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813" s="220" t="s">
        <v>1611</v>
      </c>
      <c r="U813" s="215">
        <v>15801618268</v>
      </c>
      <c r="V813" s="213" t="s">
        <v>310</v>
      </c>
      <c r="W813" s="225" t="s">
        <v>351</v>
      </c>
      <c r="X813" s="226" t="s">
        <v>100</v>
      </c>
      <c r="Y813" s="226"/>
      <c r="Z813" s="248" t="s">
        <v>392</v>
      </c>
      <c r="AA813" s="214"/>
      <c r="AB813" s="214"/>
      <c r="AC813" s="214" t="s">
        <v>392</v>
      </c>
      <c r="AD813" s="220"/>
      <c r="AE813" s="226"/>
      <c r="AF813" s="214" t="s">
        <v>2726</v>
      </c>
      <c r="AG813" s="349">
        <v>1</v>
      </c>
    </row>
    <row r="814" spans="1:33" s="219" customFormat="1" x14ac:dyDescent="0.3">
      <c r="A814" s="212" t="s">
        <v>612</v>
      </c>
      <c r="B814" s="277">
        <v>41845</v>
      </c>
      <c r="C814" s="217" t="e">
        <f>[1]!表1_66[[#This Row],[公司]]&amp;[1]!表1_66[[#This Row],[姓名]]</f>
        <v>#REF!</v>
      </c>
      <c r="D814" s="220" t="s">
        <v>1600</v>
      </c>
      <c r="E814" s="220" t="s">
        <v>1600</v>
      </c>
      <c r="F814" s="214" t="s">
        <v>2276</v>
      </c>
      <c r="G814" s="236" t="e">
        <f>HYPERLINK("\同业照片\"&amp;[1]!表1_66[[#This Row],[公司]]&amp;IF([1]!表1_66[[#This Row],[公司]]="","","，"&amp;[1]!表1_66[[#This Row],[姓名]]&amp;".jpg"),"照片")</f>
        <v>#REF!</v>
      </c>
      <c r="H814" s="232" t="s">
        <v>294</v>
      </c>
      <c r="I814" s="214" t="s">
        <v>2321</v>
      </c>
      <c r="J814" s="214" t="s">
        <v>56</v>
      </c>
      <c r="K814" s="212">
        <v>1</v>
      </c>
      <c r="L814" s="212"/>
      <c r="M814" s="212">
        <v>1</v>
      </c>
      <c r="N814" s="213" t="s">
        <v>7918</v>
      </c>
      <c r="O814" s="214"/>
      <c r="P814" s="213" t="s">
        <v>7919</v>
      </c>
      <c r="Q814" s="215"/>
      <c r="R814" s="215" t="s">
        <v>392</v>
      </c>
      <c r="S81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814" s="220"/>
      <c r="U814" s="215">
        <v>13488726566</v>
      </c>
      <c r="V814" s="213" t="s">
        <v>8161</v>
      </c>
      <c r="W814" s="225" t="s">
        <v>351</v>
      </c>
      <c r="X814" s="226"/>
      <c r="Y814" s="226"/>
      <c r="Z814" s="244" t="s">
        <v>392</v>
      </c>
      <c r="AA814" s="214"/>
      <c r="AB814" s="214" t="s">
        <v>8162</v>
      </c>
      <c r="AC814" s="214" t="s">
        <v>392</v>
      </c>
      <c r="AD814" s="220"/>
      <c r="AE814" s="226"/>
      <c r="AF814" s="214" t="s">
        <v>10438</v>
      </c>
      <c r="AG814" s="349">
        <v>1</v>
      </c>
    </row>
    <row r="815" spans="1:33" s="219" customFormat="1" x14ac:dyDescent="0.3">
      <c r="A815" s="212" t="s">
        <v>612</v>
      </c>
      <c r="B815" s="277">
        <v>41848</v>
      </c>
      <c r="C815" s="217" t="e">
        <f>[1]!表1_66[[#This Row],[公司]]&amp;[1]!表1_66[[#This Row],[姓名]]</f>
        <v>#REF!</v>
      </c>
      <c r="D815" s="220" t="s">
        <v>1737</v>
      </c>
      <c r="E815" s="220" t="s">
        <v>1738</v>
      </c>
      <c r="F815" s="214"/>
      <c r="G815" s="236" t="e">
        <f>HYPERLINK("\同业照片\"&amp;[1]!表1_66[[#This Row],[公司]]&amp;IF([1]!表1_66[[#This Row],[公司]]="","","，"&amp;[1]!表1_66[[#This Row],[姓名]]&amp;".jpg"),"照片")</f>
        <v>#REF!</v>
      </c>
      <c r="H815" s="232" t="s">
        <v>69</v>
      </c>
      <c r="I815" s="214" t="s">
        <v>36</v>
      </c>
      <c r="J815" s="214" t="s">
        <v>56</v>
      </c>
      <c r="K815" s="212">
        <v>1</v>
      </c>
      <c r="L815" s="212"/>
      <c r="M815" s="212">
        <v>1</v>
      </c>
      <c r="N815" s="213" t="s">
        <v>1436</v>
      </c>
      <c r="O815" s="214"/>
      <c r="P815" s="213" t="s">
        <v>1739</v>
      </c>
      <c r="Q815" s="215" t="s">
        <v>1432</v>
      </c>
      <c r="R815" s="215" t="s">
        <v>392</v>
      </c>
      <c r="S815"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815" s="220" t="s">
        <v>1740</v>
      </c>
      <c r="U815" s="215">
        <v>18601159436</v>
      </c>
      <c r="V815" s="213" t="s">
        <v>1741</v>
      </c>
      <c r="W815" s="225" t="s">
        <v>351</v>
      </c>
      <c r="X815" s="226"/>
      <c r="Y815" s="226"/>
      <c r="Z815" s="248" t="s">
        <v>392</v>
      </c>
      <c r="AA815" s="214"/>
      <c r="AB815" s="214"/>
      <c r="AC815" s="214" t="s">
        <v>392</v>
      </c>
      <c r="AD815" s="220"/>
      <c r="AE815" s="226"/>
      <c r="AF815" s="214" t="s">
        <v>2213</v>
      </c>
      <c r="AG815" s="349">
        <v>1</v>
      </c>
    </row>
    <row r="816" spans="1:33" s="219" customFormat="1" x14ac:dyDescent="0.3">
      <c r="A816" s="212" t="s">
        <v>612</v>
      </c>
      <c r="B816" s="277">
        <v>41849</v>
      </c>
      <c r="C816" s="217" t="e">
        <f>[1]!表1_66[[#This Row],[公司]]&amp;[1]!表1_66[[#This Row],[姓名]]</f>
        <v>#REF!</v>
      </c>
      <c r="D816" s="220" t="s">
        <v>1511</v>
      </c>
      <c r="E816" s="220" t="s">
        <v>2471</v>
      </c>
      <c r="F816" s="214" t="s">
        <v>2249</v>
      </c>
      <c r="G816" s="236" t="e">
        <f>HYPERLINK("\同业照片\"&amp;[1]!表1_66[[#This Row],[公司]]&amp;IF([1]!表1_66[[#This Row],[公司]]="","","，"&amp;[1]!表1_66[[#This Row],[姓名]]&amp;".jpg"),"照片")</f>
        <v>#REF!</v>
      </c>
      <c r="H816" s="232" t="s">
        <v>64</v>
      </c>
      <c r="I816" s="214" t="s">
        <v>36</v>
      </c>
      <c r="J816" s="214" t="s">
        <v>56</v>
      </c>
      <c r="K816" s="212">
        <v>1</v>
      </c>
      <c r="L816" s="212"/>
      <c r="M816" s="212">
        <v>1</v>
      </c>
      <c r="N816" s="213" t="s">
        <v>1354</v>
      </c>
      <c r="O816" s="214"/>
      <c r="P816" s="213" t="s">
        <v>2584</v>
      </c>
      <c r="Q816" s="215" t="s">
        <v>1512</v>
      </c>
      <c r="R816" s="215" t="s">
        <v>392</v>
      </c>
      <c r="S816"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816" s="220" t="s">
        <v>1513</v>
      </c>
      <c r="U816" s="215">
        <v>13810006649</v>
      </c>
      <c r="V816" s="213" t="s">
        <v>1514</v>
      </c>
      <c r="W816" s="225" t="s">
        <v>9396</v>
      </c>
      <c r="X816" s="226"/>
      <c r="Y816" s="226"/>
      <c r="Z816" s="244" t="s">
        <v>392</v>
      </c>
      <c r="AA816" s="214"/>
      <c r="AB816" s="214"/>
      <c r="AC816" s="214" t="s">
        <v>392</v>
      </c>
      <c r="AD816" s="220" t="s">
        <v>392</v>
      </c>
      <c r="AE816" s="226"/>
      <c r="AF816" s="214" t="s">
        <v>2211</v>
      </c>
      <c r="AG816" s="349">
        <v>1</v>
      </c>
    </row>
    <row r="817" spans="1:33" s="219" customFormat="1" x14ac:dyDescent="0.3">
      <c r="A817" s="212" t="s">
        <v>612</v>
      </c>
      <c r="B817" s="277">
        <v>41849</v>
      </c>
      <c r="C817" s="217" t="e">
        <f>[1]!表1_66[[#This Row],[公司]]&amp;[1]!表1_66[[#This Row],[姓名]]</f>
        <v>#REF!</v>
      </c>
      <c r="D817" s="220" t="s">
        <v>1518</v>
      </c>
      <c r="E817" s="220" t="s">
        <v>693</v>
      </c>
      <c r="F817" s="214" t="s">
        <v>2249</v>
      </c>
      <c r="G817" s="236" t="e">
        <f>HYPERLINK("\同业照片\"&amp;[1]!表1_66[[#This Row],[公司]]&amp;IF([1]!表1_66[[#This Row],[公司]]="","","，"&amp;[1]!表1_66[[#This Row],[姓名]]&amp;".jpg"),"照片")</f>
        <v>#REF!</v>
      </c>
      <c r="H817" s="232" t="s">
        <v>64</v>
      </c>
      <c r="I817" s="214" t="s">
        <v>36</v>
      </c>
      <c r="J817" s="214" t="s">
        <v>56</v>
      </c>
      <c r="K817" s="212">
        <v>1</v>
      </c>
      <c r="L817" s="212"/>
      <c r="M817" s="212">
        <v>1</v>
      </c>
      <c r="N817" s="213" t="s">
        <v>2355</v>
      </c>
      <c r="O817" s="214"/>
      <c r="P817" s="213" t="s">
        <v>8163</v>
      </c>
      <c r="Q817" s="215"/>
      <c r="R817" s="215">
        <v>69.256231355099999</v>
      </c>
      <c r="S817"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817" s="220" t="s">
        <v>1519</v>
      </c>
      <c r="U817" s="215">
        <v>18611159555</v>
      </c>
      <c r="V817" s="213" t="s">
        <v>1520</v>
      </c>
      <c r="W817" s="225" t="s">
        <v>9309</v>
      </c>
      <c r="X817" s="226"/>
      <c r="Y817" s="226"/>
      <c r="Z817" s="248" t="s">
        <v>3028</v>
      </c>
      <c r="AA817" s="214"/>
      <c r="AB817" s="214" t="s">
        <v>1521</v>
      </c>
      <c r="AC817" s="214" t="s">
        <v>392</v>
      </c>
      <c r="AD817" s="220" t="s">
        <v>392</v>
      </c>
      <c r="AE817" s="226"/>
      <c r="AF817" s="214" t="s">
        <v>2211</v>
      </c>
      <c r="AG817" s="349">
        <v>1</v>
      </c>
    </row>
    <row r="818" spans="1:33" s="219" customFormat="1" x14ac:dyDescent="0.3">
      <c r="A818" s="212" t="s">
        <v>857</v>
      </c>
      <c r="B818" s="277">
        <v>41849</v>
      </c>
      <c r="C818" s="217" t="e">
        <f>[1]!表1_66[[#This Row],[公司]]&amp;[1]!表1_66[[#This Row],[姓名]]</f>
        <v>#REF!</v>
      </c>
      <c r="D818" s="220" t="s">
        <v>8164</v>
      </c>
      <c r="E818" s="220" t="s">
        <v>2468</v>
      </c>
      <c r="F818" s="214" t="s">
        <v>2249</v>
      </c>
      <c r="G818" s="236" t="e">
        <f>HYPERLINK("\同业照片\"&amp;[1]!表1_66[[#This Row],[公司]]&amp;IF([1]!表1_66[[#This Row],[公司]]="","","，"&amp;[1]!表1_66[[#This Row],[姓名]]&amp;".jpg"),"照片")</f>
        <v>#REF!</v>
      </c>
      <c r="H818" s="232" t="s">
        <v>64</v>
      </c>
      <c r="I818" s="214" t="s">
        <v>36</v>
      </c>
      <c r="J818" s="214" t="s">
        <v>56</v>
      </c>
      <c r="K818" s="212">
        <v>1</v>
      </c>
      <c r="L818" s="212"/>
      <c r="M818" s="212">
        <v>1</v>
      </c>
      <c r="N818" s="213" t="s">
        <v>8165</v>
      </c>
      <c r="O818" s="214"/>
      <c r="P818" s="213" t="s">
        <v>1171</v>
      </c>
      <c r="Q818" s="215"/>
      <c r="R818" s="215"/>
      <c r="S81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818" s="220" t="s">
        <v>8166</v>
      </c>
      <c r="U818" s="215">
        <v>13810006481</v>
      </c>
      <c r="V818" s="213" t="s">
        <v>8167</v>
      </c>
      <c r="W818" s="225" t="s">
        <v>9396</v>
      </c>
      <c r="X818" s="226"/>
      <c r="Y818" s="226"/>
      <c r="Z818" s="244"/>
      <c r="AA818" s="214"/>
      <c r="AB818" s="214"/>
      <c r="AC818" s="214"/>
      <c r="AD818" s="220"/>
      <c r="AE818" s="226"/>
      <c r="AF818" s="214" t="s">
        <v>2211</v>
      </c>
      <c r="AG818" s="349">
        <v>1</v>
      </c>
    </row>
    <row r="819" spans="1:33" s="219" customFormat="1" x14ac:dyDescent="0.3">
      <c r="A819" s="212" t="s">
        <v>857</v>
      </c>
      <c r="B819" s="277">
        <v>41850</v>
      </c>
      <c r="C819" s="217" t="e">
        <f>[1]!表1_66[[#This Row],[公司]]&amp;[1]!表1_66[[#This Row],[姓名]]</f>
        <v>#REF!</v>
      </c>
      <c r="D819" s="220" t="s">
        <v>8168</v>
      </c>
      <c r="E819" s="220" t="s">
        <v>8169</v>
      </c>
      <c r="F819" s="214" t="s">
        <v>2249</v>
      </c>
      <c r="G819" s="236" t="e">
        <f>HYPERLINK("\同业照片\"&amp;[1]!表1_66[[#This Row],[公司]]&amp;IF([1]!表1_66[[#This Row],[公司]]="","","，"&amp;[1]!表1_66[[#This Row],[姓名]]&amp;".jpg"),"照片")</f>
        <v>#REF!</v>
      </c>
      <c r="H819" s="232" t="s">
        <v>8170</v>
      </c>
      <c r="I819" s="214" t="s">
        <v>9</v>
      </c>
      <c r="J819" s="214" t="s">
        <v>11</v>
      </c>
      <c r="K819" s="212">
        <v>1</v>
      </c>
      <c r="L819" s="212">
        <v>1</v>
      </c>
      <c r="M819" s="212">
        <v>1</v>
      </c>
      <c r="N819" s="213" t="s">
        <v>8171</v>
      </c>
      <c r="O819" s="214"/>
      <c r="P819" s="213" t="s">
        <v>2254</v>
      </c>
      <c r="Q819" s="215"/>
      <c r="R819" s="215"/>
      <c r="S81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819" s="220" t="s">
        <v>8172</v>
      </c>
      <c r="U819" s="215">
        <v>18612521069</v>
      </c>
      <c r="V819" s="213" t="s">
        <v>8173</v>
      </c>
      <c r="W819" s="225"/>
      <c r="X819" s="226"/>
      <c r="Y819" s="226"/>
      <c r="Z819" s="248"/>
      <c r="AA819" s="214"/>
      <c r="AB819" s="214"/>
      <c r="AC819" s="214"/>
      <c r="AD819" s="220"/>
      <c r="AE819" s="226"/>
      <c r="AF819" s="214" t="s">
        <v>8174</v>
      </c>
      <c r="AG819" s="349">
        <v>1</v>
      </c>
    </row>
    <row r="820" spans="1:33" s="219" customFormat="1" x14ac:dyDescent="0.3">
      <c r="A820" s="212" t="s">
        <v>857</v>
      </c>
      <c r="B820" s="277">
        <v>41850</v>
      </c>
      <c r="C820" s="217" t="e">
        <f>[1]!表1_66[[#This Row],[公司]]&amp;[1]!表1_66[[#This Row],[姓名]]</f>
        <v>#REF!</v>
      </c>
      <c r="D820" s="220" t="s">
        <v>8175</v>
      </c>
      <c r="E820" s="220" t="s">
        <v>8176</v>
      </c>
      <c r="F820" s="214" t="s">
        <v>2249</v>
      </c>
      <c r="G820" s="236" t="e">
        <f>HYPERLINK("\同业照片\"&amp;[1]!表1_66[[#This Row],[公司]]&amp;IF([1]!表1_66[[#This Row],[公司]]="","","，"&amp;[1]!表1_66[[#This Row],[姓名]]&amp;".jpg"),"照片")</f>
        <v>#REF!</v>
      </c>
      <c r="H820" s="232" t="s">
        <v>8170</v>
      </c>
      <c r="I820" s="214" t="s">
        <v>9</v>
      </c>
      <c r="J820" s="214" t="s">
        <v>11</v>
      </c>
      <c r="K820" s="212">
        <v>1</v>
      </c>
      <c r="L820" s="212">
        <v>1</v>
      </c>
      <c r="M820" s="212">
        <v>1</v>
      </c>
      <c r="N820" s="213" t="s">
        <v>958</v>
      </c>
      <c r="O820" s="214"/>
      <c r="P820" s="213" t="s">
        <v>10230</v>
      </c>
      <c r="Q820" s="215"/>
      <c r="R820" s="215"/>
      <c r="S82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820" s="220" t="s">
        <v>8177</v>
      </c>
      <c r="U820" s="215">
        <v>13488871344</v>
      </c>
      <c r="V820" s="213" t="s">
        <v>6845</v>
      </c>
      <c r="W820" s="225"/>
      <c r="X820" s="226"/>
      <c r="Y820" s="226"/>
      <c r="Z820" s="244"/>
      <c r="AA820" s="214"/>
      <c r="AB820" s="214"/>
      <c r="AC820" s="214"/>
      <c r="AD820" s="220"/>
      <c r="AE820" s="226"/>
      <c r="AF820" s="214" t="s">
        <v>8174</v>
      </c>
      <c r="AG820" s="349">
        <v>1</v>
      </c>
    </row>
    <row r="821" spans="1:33" s="219" customFormat="1" x14ac:dyDescent="0.3">
      <c r="A821" s="212" t="s">
        <v>612</v>
      </c>
      <c r="B821" s="277">
        <v>41851</v>
      </c>
      <c r="C821" s="217" t="e">
        <f>[1]!表1_66[[#This Row],[公司]]&amp;[1]!表1_66[[#This Row],[姓名]]</f>
        <v>#REF!</v>
      </c>
      <c r="D821" s="220" t="s">
        <v>32</v>
      </c>
      <c r="E821" s="220" t="s">
        <v>10439</v>
      </c>
      <c r="F821" s="214" t="s">
        <v>2249</v>
      </c>
      <c r="G821" s="236" t="e">
        <f>HYPERLINK("\同业照片\"&amp;[1]!表1_66[[#This Row],[公司]]&amp;IF([1]!表1_66[[#This Row],[公司]]="","","，"&amp;[1]!表1_66[[#This Row],[姓名]]&amp;".jpg"),"照片")</f>
        <v>#REF!</v>
      </c>
      <c r="H821" s="232" t="s">
        <v>99</v>
      </c>
      <c r="I821" s="214" t="s">
        <v>36</v>
      </c>
      <c r="J821" s="214" t="s">
        <v>11</v>
      </c>
      <c r="K821" s="212">
        <v>1</v>
      </c>
      <c r="L821" s="212">
        <v>1</v>
      </c>
      <c r="M821" s="212">
        <v>1</v>
      </c>
      <c r="N821" s="213" t="s">
        <v>1394</v>
      </c>
      <c r="O821" s="214"/>
      <c r="P821" s="213" t="s">
        <v>2525</v>
      </c>
      <c r="Q821" s="215"/>
      <c r="R821" s="215" t="s">
        <v>392</v>
      </c>
      <c r="S82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821" s="220" t="s">
        <v>8178</v>
      </c>
      <c r="U821" s="215">
        <v>13681831745</v>
      </c>
      <c r="V821" s="213" t="s">
        <v>8179</v>
      </c>
      <c r="W821" s="225" t="s">
        <v>351</v>
      </c>
      <c r="X821" s="226" t="s">
        <v>8180</v>
      </c>
      <c r="Y821" s="226" t="s">
        <v>1</v>
      </c>
      <c r="Z821" s="248" t="s">
        <v>392</v>
      </c>
      <c r="AA821" s="214"/>
      <c r="AB821" s="214"/>
      <c r="AC821" s="214"/>
      <c r="AD821" s="220"/>
      <c r="AE821" s="226"/>
      <c r="AF821" s="214" t="s">
        <v>656</v>
      </c>
      <c r="AG821" s="349">
        <v>1</v>
      </c>
    </row>
    <row r="822" spans="1:33" s="219" customFormat="1" x14ac:dyDescent="0.3">
      <c r="A822" s="212" t="s">
        <v>2274</v>
      </c>
      <c r="B822" s="277">
        <v>41852</v>
      </c>
      <c r="C822" s="217" t="e">
        <f>[1]!表1_66[[#This Row],[公司]]&amp;[1]!表1_66[[#This Row],[姓名]]</f>
        <v>#REF!</v>
      </c>
      <c r="D822" s="220" t="s">
        <v>8181</v>
      </c>
      <c r="E822" s="220" t="s">
        <v>6797</v>
      </c>
      <c r="F822" s="214" t="s">
        <v>2276</v>
      </c>
      <c r="G822" s="236" t="e">
        <f>HYPERLINK("\同业照片\"&amp;[1]!表1_66[[#This Row],[公司]]&amp;IF([1]!表1_66[[#This Row],[公司]]="","","，"&amp;[1]!表1_66[[#This Row],[姓名]]&amp;".jpg"),"照片")</f>
        <v>#REF!</v>
      </c>
      <c r="H822" s="232" t="s">
        <v>908</v>
      </c>
      <c r="I822" s="214" t="s">
        <v>9609</v>
      </c>
      <c r="J822" s="214" t="s">
        <v>1</v>
      </c>
      <c r="K822" s="212">
        <v>1</v>
      </c>
      <c r="L822" s="212"/>
      <c r="M822" s="212"/>
      <c r="N822" s="213" t="s">
        <v>3616</v>
      </c>
      <c r="O822" s="214"/>
      <c r="P822" s="213" t="s">
        <v>2535</v>
      </c>
      <c r="Q822" s="215"/>
      <c r="R822" s="215"/>
      <c r="S82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822" s="220" t="s">
        <v>8182</v>
      </c>
      <c r="U822" s="215">
        <v>15618170211</v>
      </c>
      <c r="V822" s="213" t="s">
        <v>8183</v>
      </c>
      <c r="W822" s="225"/>
      <c r="X822" s="226"/>
      <c r="Y822" s="226"/>
      <c r="Z822" s="244"/>
      <c r="AA822" s="214"/>
      <c r="AB822" s="214"/>
      <c r="AC822" s="214"/>
      <c r="AD822" s="220"/>
      <c r="AE822" s="226"/>
      <c r="AF822" s="214" t="s">
        <v>1882</v>
      </c>
      <c r="AG822" s="349">
        <v>1</v>
      </c>
    </row>
    <row r="823" spans="1:33" s="219" customFormat="1" x14ac:dyDescent="0.3">
      <c r="A823" s="212" t="s">
        <v>2274</v>
      </c>
      <c r="B823" s="277">
        <v>41852</v>
      </c>
      <c r="C823" s="217" t="e">
        <f>[1]!表1_66[[#This Row],[公司]]&amp;[1]!表1_66[[#This Row],[姓名]]</f>
        <v>#REF!</v>
      </c>
      <c r="D823" s="220" t="s">
        <v>8184</v>
      </c>
      <c r="E823" s="220" t="s">
        <v>6798</v>
      </c>
      <c r="F823" s="214" t="s">
        <v>54</v>
      </c>
      <c r="G823" s="236" t="e">
        <f>HYPERLINK("\同业照片\"&amp;[1]!表1_66[[#This Row],[公司]]&amp;IF([1]!表1_66[[#This Row],[公司]]="","","，"&amp;[1]!表1_66[[#This Row],[姓名]]&amp;".jpg"),"照片")</f>
        <v>#REF!</v>
      </c>
      <c r="H823" s="232" t="s">
        <v>908</v>
      </c>
      <c r="I823" s="214" t="s">
        <v>9609</v>
      </c>
      <c r="J823" s="214" t="s">
        <v>1</v>
      </c>
      <c r="K823" s="212">
        <v>1</v>
      </c>
      <c r="L823" s="212"/>
      <c r="M823" s="212"/>
      <c r="N823" s="213" t="s">
        <v>3616</v>
      </c>
      <c r="O823" s="214"/>
      <c r="P823" s="213" t="s">
        <v>2535</v>
      </c>
      <c r="Q823" s="215"/>
      <c r="R823" s="215"/>
      <c r="S823"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823" s="220" t="s">
        <v>8185</v>
      </c>
      <c r="U823" s="215">
        <v>13918156266</v>
      </c>
      <c r="V823" s="213" t="s">
        <v>8186</v>
      </c>
      <c r="W823" s="225"/>
      <c r="X823" s="226"/>
      <c r="Y823" s="226"/>
      <c r="Z823" s="248"/>
      <c r="AA823" s="214"/>
      <c r="AB823" s="214"/>
      <c r="AC823" s="214"/>
      <c r="AD823" s="220"/>
      <c r="AE823" s="226"/>
      <c r="AF823" s="214" t="s">
        <v>1882</v>
      </c>
      <c r="AG823" s="349">
        <v>1</v>
      </c>
    </row>
    <row r="824" spans="1:33" s="219" customFormat="1" x14ac:dyDescent="0.3">
      <c r="A824" s="212" t="s">
        <v>2274</v>
      </c>
      <c r="B824" s="277">
        <v>41852</v>
      </c>
      <c r="C824" s="217" t="e">
        <f>[1]!表1_66[[#This Row],[公司]]&amp;[1]!表1_66[[#This Row],[姓名]]</f>
        <v>#REF!</v>
      </c>
      <c r="D824" s="220" t="s">
        <v>8187</v>
      </c>
      <c r="E824" s="220" t="s">
        <v>1890</v>
      </c>
      <c r="F824" s="214" t="s">
        <v>54</v>
      </c>
      <c r="G824" s="236" t="e">
        <f>HYPERLINK("\同业照片\"&amp;[1]!表1_66[[#This Row],[公司]]&amp;IF([1]!表1_66[[#This Row],[公司]]="","","，"&amp;[1]!表1_66[[#This Row],[姓名]]&amp;".jpg"),"照片")</f>
        <v>#REF!</v>
      </c>
      <c r="H824" s="232" t="s">
        <v>908</v>
      </c>
      <c r="I824" s="214" t="s">
        <v>9609</v>
      </c>
      <c r="J824" s="214" t="s">
        <v>1</v>
      </c>
      <c r="K824" s="212">
        <v>1</v>
      </c>
      <c r="L824" s="212"/>
      <c r="M824" s="212"/>
      <c r="N824" s="213" t="s">
        <v>3616</v>
      </c>
      <c r="O824" s="214"/>
      <c r="P824" s="213" t="s">
        <v>2535</v>
      </c>
      <c r="Q824" s="215"/>
      <c r="R824" s="215"/>
      <c r="S82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824" s="220" t="s">
        <v>8182</v>
      </c>
      <c r="U824" s="215">
        <v>15618170211</v>
      </c>
      <c r="V824" s="213" t="s">
        <v>8188</v>
      </c>
      <c r="W824" s="225"/>
      <c r="X824" s="226"/>
      <c r="Y824" s="226"/>
      <c r="Z824" s="244"/>
      <c r="AA824" s="214"/>
      <c r="AB824" s="214"/>
      <c r="AC824" s="214"/>
      <c r="AD824" s="220"/>
      <c r="AE824" s="226"/>
      <c r="AF824" s="214" t="s">
        <v>1882</v>
      </c>
      <c r="AG824" s="349">
        <v>1</v>
      </c>
    </row>
    <row r="825" spans="1:33" s="219" customFormat="1" x14ac:dyDescent="0.3">
      <c r="A825" s="212" t="s">
        <v>2274</v>
      </c>
      <c r="B825" s="277">
        <v>41852</v>
      </c>
      <c r="C825" s="217" t="e">
        <f>[1]!表1_66[[#This Row],[公司]]&amp;[1]!表1_66[[#This Row],[姓名]]</f>
        <v>#REF!</v>
      </c>
      <c r="D825" s="220" t="s">
        <v>8189</v>
      </c>
      <c r="E825" s="220" t="s">
        <v>1927</v>
      </c>
      <c r="F825" s="214" t="s">
        <v>54</v>
      </c>
      <c r="G825" s="236" t="e">
        <f>HYPERLINK("\同业照片\"&amp;[1]!表1_66[[#This Row],[公司]]&amp;IF([1]!表1_66[[#This Row],[公司]]="","","，"&amp;[1]!表1_66[[#This Row],[姓名]]&amp;".jpg"),"照片")</f>
        <v>#REF!</v>
      </c>
      <c r="H825" s="232" t="s">
        <v>908</v>
      </c>
      <c r="I825" s="214" t="s">
        <v>9609</v>
      </c>
      <c r="J825" s="214" t="s">
        <v>1</v>
      </c>
      <c r="K825" s="212">
        <v>1</v>
      </c>
      <c r="L825" s="212"/>
      <c r="M825" s="212"/>
      <c r="N825" s="213" t="s">
        <v>3616</v>
      </c>
      <c r="O825" s="214"/>
      <c r="P825" s="213" t="s">
        <v>2535</v>
      </c>
      <c r="Q825" s="215"/>
      <c r="R825" s="215"/>
      <c r="S825"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825" s="220" t="s">
        <v>8190</v>
      </c>
      <c r="U825" s="215">
        <v>15618856700</v>
      </c>
      <c r="V825" s="213" t="s">
        <v>8191</v>
      </c>
      <c r="W825" s="225"/>
      <c r="X825" s="226"/>
      <c r="Y825" s="226"/>
      <c r="Z825" s="248"/>
      <c r="AA825" s="214"/>
      <c r="AB825" s="214"/>
      <c r="AC825" s="214"/>
      <c r="AD825" s="220"/>
      <c r="AE825" s="226"/>
      <c r="AF825" s="214" t="s">
        <v>1882</v>
      </c>
      <c r="AG825" s="349">
        <v>1</v>
      </c>
    </row>
    <row r="826" spans="1:33" s="219" customFormat="1" x14ac:dyDescent="0.3">
      <c r="A826" s="212" t="s">
        <v>2274</v>
      </c>
      <c r="B826" s="277">
        <v>41852</v>
      </c>
      <c r="C826" s="217" t="e">
        <f>[1]!表1_66[[#This Row],[公司]]&amp;[1]!表1_66[[#This Row],[姓名]]</f>
        <v>#REF!</v>
      </c>
      <c r="D826" s="220" t="s">
        <v>8192</v>
      </c>
      <c r="E826" s="220" t="s">
        <v>1891</v>
      </c>
      <c r="F826" s="214" t="s">
        <v>2276</v>
      </c>
      <c r="G826" s="236" t="e">
        <f>HYPERLINK("\同业照片\"&amp;[1]!表1_66[[#This Row],[公司]]&amp;IF([1]!表1_66[[#This Row],[公司]]="","","，"&amp;[1]!表1_66[[#This Row],[姓名]]&amp;".jpg"),"照片")</f>
        <v>#REF!</v>
      </c>
      <c r="H826" s="232" t="s">
        <v>908</v>
      </c>
      <c r="I826" s="214" t="s">
        <v>9609</v>
      </c>
      <c r="J826" s="214" t="s">
        <v>1</v>
      </c>
      <c r="K826" s="212">
        <v>1</v>
      </c>
      <c r="L826" s="212"/>
      <c r="M826" s="212"/>
      <c r="N826" s="213" t="s">
        <v>3616</v>
      </c>
      <c r="O826" s="214"/>
      <c r="P826" s="213" t="s">
        <v>2535</v>
      </c>
      <c r="Q826" s="215"/>
      <c r="R826" s="215"/>
      <c r="S826"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826" s="220" t="s">
        <v>8193</v>
      </c>
      <c r="U826" s="215">
        <v>18616389616</v>
      </c>
      <c r="V826" s="213" t="s">
        <v>8194</v>
      </c>
      <c r="W826" s="225"/>
      <c r="X826" s="226"/>
      <c r="Y826" s="226"/>
      <c r="Z826" s="244"/>
      <c r="AA826" s="214"/>
      <c r="AB826" s="214"/>
      <c r="AC826" s="214"/>
      <c r="AD826" s="220"/>
      <c r="AE826" s="226"/>
      <c r="AF826" s="214" t="s">
        <v>1882</v>
      </c>
      <c r="AG826" s="349">
        <v>1</v>
      </c>
    </row>
    <row r="827" spans="1:33" s="219" customFormat="1" x14ac:dyDescent="0.3">
      <c r="A827" s="212" t="s">
        <v>1177</v>
      </c>
      <c r="B827" s="277">
        <v>41855</v>
      </c>
      <c r="C827" s="217" t="e">
        <f>[1]!表1_66[[#This Row],[公司]]&amp;[1]!表1_66[[#This Row],[姓名]]</f>
        <v>#REF!</v>
      </c>
      <c r="D827" s="220" t="s">
        <v>8195</v>
      </c>
      <c r="E827" s="220" t="s">
        <v>6806</v>
      </c>
      <c r="F827" s="214" t="s">
        <v>2276</v>
      </c>
      <c r="G827" s="236" t="e">
        <f>HYPERLINK("\同业照片\"&amp;[1]!表1_66[[#This Row],[公司]]&amp;IF([1]!表1_66[[#This Row],[公司]]="","","，"&amp;[1]!表1_66[[#This Row],[姓名]]&amp;".jpg"),"照片")</f>
        <v>#REF!</v>
      </c>
      <c r="H827" s="232" t="s">
        <v>9662</v>
      </c>
      <c r="I827" s="214" t="s">
        <v>12</v>
      </c>
      <c r="J827" s="214" t="s">
        <v>45</v>
      </c>
      <c r="K827" s="212">
        <v>1</v>
      </c>
      <c r="L827" s="212">
        <v>1</v>
      </c>
      <c r="M827" s="212">
        <v>1</v>
      </c>
      <c r="N827" s="213" t="s">
        <v>7443</v>
      </c>
      <c r="O827" s="214"/>
      <c r="P827" s="213" t="s">
        <v>1432</v>
      </c>
      <c r="Q827" s="215"/>
      <c r="R827" s="215"/>
      <c r="S827"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827" s="220" t="s">
        <v>10440</v>
      </c>
      <c r="U827" s="215">
        <v>18616025151</v>
      </c>
      <c r="V827" s="213" t="s">
        <v>10441</v>
      </c>
      <c r="W827" s="225"/>
      <c r="X827" s="226"/>
      <c r="Y827" s="226"/>
      <c r="Z827" s="248"/>
      <c r="AA827" s="214"/>
      <c r="AB827" s="214"/>
      <c r="AC827" s="214"/>
      <c r="AD827" s="220"/>
      <c r="AE827" s="226"/>
      <c r="AF827" s="214" t="s">
        <v>5569</v>
      </c>
      <c r="AG827" s="349">
        <v>1</v>
      </c>
    </row>
    <row r="828" spans="1:33" s="219" customFormat="1" x14ac:dyDescent="0.3">
      <c r="A828" s="212" t="s">
        <v>1177</v>
      </c>
      <c r="B828" s="277">
        <v>41855</v>
      </c>
      <c r="C828" s="217" t="e">
        <f>[1]!表1_66[[#This Row],[公司]]&amp;[1]!表1_66[[#This Row],[姓名]]</f>
        <v>#REF!</v>
      </c>
      <c r="D828" s="220" t="s">
        <v>10442</v>
      </c>
      <c r="E828" s="220" t="s">
        <v>10442</v>
      </c>
      <c r="F828" s="214" t="s">
        <v>2249</v>
      </c>
      <c r="G828" s="236" t="e">
        <f>HYPERLINK("\同业照片\"&amp;[1]!表1_66[[#This Row],[公司]]&amp;IF([1]!表1_66[[#This Row],[公司]]="","","，"&amp;[1]!表1_66[[#This Row],[姓名]]&amp;".jpg"),"照片")</f>
        <v>#REF!</v>
      </c>
      <c r="H828" s="232" t="s">
        <v>4163</v>
      </c>
      <c r="I828" s="214" t="s">
        <v>2</v>
      </c>
      <c r="J828" s="214" t="s">
        <v>1</v>
      </c>
      <c r="K828" s="212">
        <v>1</v>
      </c>
      <c r="L828" s="212">
        <v>1</v>
      </c>
      <c r="M828" s="212">
        <v>1</v>
      </c>
      <c r="N828" s="213" t="s">
        <v>1186</v>
      </c>
      <c r="O828" s="214"/>
      <c r="P828" s="213" t="s">
        <v>2254</v>
      </c>
      <c r="Q828" s="215"/>
      <c r="R828" s="215"/>
      <c r="S82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828" s="220"/>
      <c r="U828" s="215">
        <v>15901823736</v>
      </c>
      <c r="V828" s="213" t="s">
        <v>10443</v>
      </c>
      <c r="W828" s="225"/>
      <c r="X828" s="226"/>
      <c r="Y828" s="226"/>
      <c r="Z828" s="244"/>
      <c r="AA828" s="214"/>
      <c r="AB828" s="214"/>
      <c r="AC828" s="214"/>
      <c r="AD828" s="220"/>
      <c r="AE828" s="226"/>
      <c r="AF828" s="214" t="s">
        <v>7523</v>
      </c>
      <c r="AG828" s="349">
        <v>1</v>
      </c>
    </row>
    <row r="829" spans="1:33" s="219" customFormat="1" x14ac:dyDescent="0.3">
      <c r="A829" s="212" t="s">
        <v>1177</v>
      </c>
      <c r="B829" s="277">
        <v>41855</v>
      </c>
      <c r="C829" s="217" t="e">
        <f>[1]!表1_66[[#This Row],[公司]]&amp;[1]!表1_66[[#This Row],[姓名]]</f>
        <v>#REF!</v>
      </c>
      <c r="D829" s="220" t="s">
        <v>10444</v>
      </c>
      <c r="E829" s="220" t="s">
        <v>10445</v>
      </c>
      <c r="F829" s="214" t="s">
        <v>2249</v>
      </c>
      <c r="G829" s="236" t="e">
        <f>HYPERLINK("\同业照片\"&amp;[1]!表1_66[[#This Row],[公司]]&amp;IF([1]!表1_66[[#This Row],[公司]]="","","，"&amp;[1]!表1_66[[#This Row],[姓名]]&amp;".jpg"),"照片")</f>
        <v>#REF!</v>
      </c>
      <c r="H829" s="232"/>
      <c r="I829" s="214"/>
      <c r="J829" s="214" t="s">
        <v>1</v>
      </c>
      <c r="K829" s="212">
        <v>1</v>
      </c>
      <c r="L829" s="212">
        <v>1</v>
      </c>
      <c r="M829" s="212">
        <v>1</v>
      </c>
      <c r="N829" s="213"/>
      <c r="O829" s="214"/>
      <c r="P829" s="213"/>
      <c r="Q829" s="215"/>
      <c r="R829" s="215"/>
      <c r="S82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829" s="220"/>
      <c r="U829" s="215"/>
      <c r="V829" s="213" t="s">
        <v>10446</v>
      </c>
      <c r="W829" s="225"/>
      <c r="X829" s="226"/>
      <c r="Y829" s="226"/>
      <c r="Z829" s="248"/>
      <c r="AA829" s="214"/>
      <c r="AB829" s="214"/>
      <c r="AC829" s="214"/>
      <c r="AD829" s="220"/>
      <c r="AE829" s="226"/>
      <c r="AF829" s="214"/>
      <c r="AG829" s="349">
        <v>1</v>
      </c>
    </row>
    <row r="830" spans="1:33" s="219" customFormat="1" x14ac:dyDescent="0.3">
      <c r="A830" s="212" t="s">
        <v>1177</v>
      </c>
      <c r="B830" s="277">
        <v>41855</v>
      </c>
      <c r="C830" s="217" t="e">
        <f>[1]!表1_66[[#This Row],[公司]]&amp;[1]!表1_66[[#This Row],[姓名]]</f>
        <v>#REF!</v>
      </c>
      <c r="D830" s="220" t="s">
        <v>10447</v>
      </c>
      <c r="E830" s="220" t="s">
        <v>6805</v>
      </c>
      <c r="F830" s="214" t="s">
        <v>2249</v>
      </c>
      <c r="G830" s="236" t="e">
        <f>HYPERLINK("\同业照片\"&amp;[1]!表1_66[[#This Row],[公司]]&amp;IF([1]!表1_66[[#This Row],[公司]]="","","，"&amp;[1]!表1_66[[#This Row],[姓名]]&amp;".jpg"),"照片")</f>
        <v>#REF!</v>
      </c>
      <c r="H830" s="232" t="s">
        <v>9662</v>
      </c>
      <c r="I830" s="214" t="s">
        <v>12</v>
      </c>
      <c r="J830" s="214" t="s">
        <v>45</v>
      </c>
      <c r="K830" s="212">
        <v>1</v>
      </c>
      <c r="L830" s="212">
        <v>1</v>
      </c>
      <c r="M830" s="212">
        <v>1</v>
      </c>
      <c r="N830" s="213" t="s">
        <v>7443</v>
      </c>
      <c r="O830" s="214"/>
      <c r="P830" s="213" t="s">
        <v>1432</v>
      </c>
      <c r="Q830" s="215"/>
      <c r="R830" s="215"/>
      <c r="S83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830" s="220" t="s">
        <v>10448</v>
      </c>
      <c r="U830" s="215">
        <v>18516260787</v>
      </c>
      <c r="V830" s="213" t="s">
        <v>10449</v>
      </c>
      <c r="W830" s="225"/>
      <c r="X830" s="226"/>
      <c r="Y830" s="226"/>
      <c r="Z830" s="244"/>
      <c r="AA830" s="214"/>
      <c r="AB830" s="214"/>
      <c r="AC830" s="214"/>
      <c r="AD830" s="220"/>
      <c r="AE830" s="226"/>
      <c r="AF830" s="214" t="s">
        <v>5569</v>
      </c>
      <c r="AG830" s="349">
        <v>1</v>
      </c>
    </row>
    <row r="831" spans="1:33" s="219" customFormat="1" x14ac:dyDescent="0.3">
      <c r="A831" s="212" t="s">
        <v>1177</v>
      </c>
      <c r="B831" s="277">
        <v>41855</v>
      </c>
      <c r="C831" s="217" t="e">
        <f>[1]!表1_66[[#This Row],[公司]]&amp;[1]!表1_66[[#This Row],[姓名]]</f>
        <v>#REF!</v>
      </c>
      <c r="D831" s="220" t="s">
        <v>10450</v>
      </c>
      <c r="E831" s="220" t="s">
        <v>10450</v>
      </c>
      <c r="F831" s="214" t="s">
        <v>2249</v>
      </c>
      <c r="G831" s="236" t="e">
        <f>HYPERLINK("\同业照片\"&amp;[1]!表1_66[[#This Row],[公司]]&amp;IF([1]!表1_66[[#This Row],[公司]]="","","，"&amp;[1]!表1_66[[#This Row],[姓名]]&amp;".jpg"),"照片")</f>
        <v>#REF!</v>
      </c>
      <c r="H831" s="232" t="s">
        <v>10451</v>
      </c>
      <c r="I831" s="214" t="s">
        <v>12</v>
      </c>
      <c r="J831" s="214" t="s">
        <v>1</v>
      </c>
      <c r="K831" s="212">
        <v>1</v>
      </c>
      <c r="L831" s="212">
        <v>1</v>
      </c>
      <c r="M831" s="212">
        <v>1</v>
      </c>
      <c r="N831" s="213"/>
      <c r="O831" s="214"/>
      <c r="P831" s="213"/>
      <c r="Q831" s="215"/>
      <c r="R831" s="215"/>
      <c r="S83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831" s="220"/>
      <c r="U831" s="215">
        <v>18930066813</v>
      </c>
      <c r="V831" s="213" t="s">
        <v>10452</v>
      </c>
      <c r="W831" s="225"/>
      <c r="X831" s="226"/>
      <c r="Y831" s="226"/>
      <c r="Z831" s="248"/>
      <c r="AA831" s="214"/>
      <c r="AB831" s="214"/>
      <c r="AC831" s="214"/>
      <c r="AD831" s="220"/>
      <c r="AE831" s="226"/>
      <c r="AF831" s="214"/>
      <c r="AG831" s="349">
        <v>1</v>
      </c>
    </row>
    <row r="832" spans="1:33" s="219" customFormat="1" x14ac:dyDescent="0.3">
      <c r="A832" s="212" t="s">
        <v>1177</v>
      </c>
      <c r="B832" s="277">
        <v>41855</v>
      </c>
      <c r="C832" s="217" t="e">
        <f>[1]!表1_66[[#This Row],[公司]]&amp;[1]!表1_66[[#This Row],[姓名]]</f>
        <v>#REF!</v>
      </c>
      <c r="D832" s="220" t="s">
        <v>10453</v>
      </c>
      <c r="E832" s="220" t="s">
        <v>10453</v>
      </c>
      <c r="F832" s="214" t="s">
        <v>2249</v>
      </c>
      <c r="G832" s="236" t="e">
        <f>HYPERLINK("\同业照片\"&amp;[1]!表1_66[[#This Row],[公司]]&amp;IF([1]!表1_66[[#This Row],[公司]]="","","，"&amp;[1]!表1_66[[#This Row],[姓名]]&amp;".jpg"),"照片")</f>
        <v>#REF!</v>
      </c>
      <c r="H832" s="232" t="s">
        <v>10454</v>
      </c>
      <c r="I832" s="214" t="s">
        <v>9</v>
      </c>
      <c r="J832" s="214" t="s">
        <v>1</v>
      </c>
      <c r="K832" s="212">
        <v>1</v>
      </c>
      <c r="L832" s="212">
        <v>1</v>
      </c>
      <c r="M832" s="212">
        <v>1</v>
      </c>
      <c r="N832" s="213" t="s">
        <v>2247</v>
      </c>
      <c r="O832" s="214"/>
      <c r="P832" s="213"/>
      <c r="Q832" s="215"/>
      <c r="R832" s="215"/>
      <c r="S83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832" s="220"/>
      <c r="U832" s="215">
        <v>13814026979</v>
      </c>
      <c r="V832" s="213" t="s">
        <v>10455</v>
      </c>
      <c r="W832" s="225"/>
      <c r="X832" s="226"/>
      <c r="Y832" s="226"/>
      <c r="Z832" s="244"/>
      <c r="AA832" s="214"/>
      <c r="AB832" s="214"/>
      <c r="AC832" s="214"/>
      <c r="AD832" s="220"/>
      <c r="AE832" s="226"/>
      <c r="AF832" s="214"/>
      <c r="AG832" s="349">
        <v>1</v>
      </c>
    </row>
    <row r="833" spans="1:33" s="219" customFormat="1" x14ac:dyDescent="0.3">
      <c r="A833" s="212" t="s">
        <v>1177</v>
      </c>
      <c r="B833" s="277">
        <v>41856</v>
      </c>
      <c r="C833" s="217" t="e">
        <f>[1]!表1_66[[#This Row],[公司]]&amp;[1]!表1_66[[#This Row],[姓名]]</f>
        <v>#REF!</v>
      </c>
      <c r="D833" s="220" t="s">
        <v>10456</v>
      </c>
      <c r="E833" s="220" t="s">
        <v>10456</v>
      </c>
      <c r="F833" s="214" t="s">
        <v>2249</v>
      </c>
      <c r="G833" s="236" t="e">
        <f>HYPERLINK("\同业照片\"&amp;[1]!表1_66[[#This Row],[公司]]&amp;IF([1]!表1_66[[#This Row],[公司]]="","","，"&amp;[1]!表1_66[[#This Row],[姓名]]&amp;".jpg"),"照片")</f>
        <v>#REF!</v>
      </c>
      <c r="H833" s="232" t="s">
        <v>71</v>
      </c>
      <c r="I833" s="214" t="s">
        <v>36</v>
      </c>
      <c r="J833" s="214" t="s">
        <v>56</v>
      </c>
      <c r="K833" s="212">
        <v>1</v>
      </c>
      <c r="L833" s="212">
        <v>1</v>
      </c>
      <c r="M833" s="212">
        <v>1</v>
      </c>
      <c r="N833" s="213" t="s">
        <v>280</v>
      </c>
      <c r="O833" s="214"/>
      <c r="P833" s="213" t="s">
        <v>2254</v>
      </c>
      <c r="Q833" s="215" t="s">
        <v>944</v>
      </c>
      <c r="R833" s="215" t="s">
        <v>392</v>
      </c>
      <c r="S833"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833" s="220"/>
      <c r="U833" s="215">
        <v>15804064700</v>
      </c>
      <c r="V833" s="213" t="s">
        <v>10457</v>
      </c>
      <c r="W833" s="225" t="s">
        <v>351</v>
      </c>
      <c r="X833" s="226"/>
      <c r="Y833" s="226"/>
      <c r="Z833" s="248" t="s">
        <v>392</v>
      </c>
      <c r="AA833" s="214"/>
      <c r="AB833" s="214"/>
      <c r="AC833" s="214" t="s">
        <v>392</v>
      </c>
      <c r="AD833" s="220" t="s">
        <v>392</v>
      </c>
      <c r="AE833" s="226"/>
      <c r="AF833" s="214" t="s">
        <v>2727</v>
      </c>
      <c r="AG833" s="349">
        <v>1</v>
      </c>
    </row>
    <row r="834" spans="1:33" s="219" customFormat="1" x14ac:dyDescent="0.3">
      <c r="A834" s="212" t="s">
        <v>1177</v>
      </c>
      <c r="B834" s="277">
        <v>41856</v>
      </c>
      <c r="C834" s="217" t="e">
        <f>[1]!表1_66[[#This Row],[公司]]&amp;[1]!表1_66[[#This Row],[姓名]]</f>
        <v>#REF!</v>
      </c>
      <c r="D834" s="220" t="s">
        <v>10458</v>
      </c>
      <c r="E834" s="220" t="s">
        <v>10458</v>
      </c>
      <c r="F834" s="214"/>
      <c r="G834" s="236" t="e">
        <f>HYPERLINK("\同业照片\"&amp;[1]!表1_66[[#This Row],[公司]]&amp;IF([1]!表1_66[[#This Row],[公司]]="","","，"&amp;[1]!表1_66[[#This Row],[姓名]]&amp;".jpg"),"照片")</f>
        <v>#REF!</v>
      </c>
      <c r="H834" s="232" t="s">
        <v>10459</v>
      </c>
      <c r="I834" s="214" t="s">
        <v>2</v>
      </c>
      <c r="J834" s="214" t="s">
        <v>1</v>
      </c>
      <c r="K834" s="212">
        <v>1</v>
      </c>
      <c r="L834" s="212"/>
      <c r="M834" s="212">
        <v>1</v>
      </c>
      <c r="N834" s="213" t="s">
        <v>1186</v>
      </c>
      <c r="O834" s="214"/>
      <c r="P834" s="213"/>
      <c r="Q834" s="215"/>
      <c r="R834" s="215"/>
      <c r="S83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834" s="220" t="s">
        <v>10460</v>
      </c>
      <c r="U834" s="215">
        <v>15000837877</v>
      </c>
      <c r="V834" s="213" t="s">
        <v>10461</v>
      </c>
      <c r="W834" s="225"/>
      <c r="X834" s="226"/>
      <c r="Y834" s="226"/>
      <c r="Z834" s="244"/>
      <c r="AA834" s="214"/>
      <c r="AB834" s="214"/>
      <c r="AC834" s="214"/>
      <c r="AD834" s="220"/>
      <c r="AE834" s="226"/>
      <c r="AF834" s="214"/>
      <c r="AG834" s="349">
        <v>1</v>
      </c>
    </row>
    <row r="835" spans="1:33" s="219" customFormat="1" x14ac:dyDescent="0.3">
      <c r="A835" s="212" t="s">
        <v>1177</v>
      </c>
      <c r="B835" s="277">
        <v>41856</v>
      </c>
      <c r="C835" s="217" t="e">
        <f>[1]!表1_66[[#This Row],[公司]]&amp;[1]!表1_66[[#This Row],[姓名]]</f>
        <v>#REF!</v>
      </c>
      <c r="D835" s="220" t="s">
        <v>10462</v>
      </c>
      <c r="E835" s="220" t="s">
        <v>6818</v>
      </c>
      <c r="F835" s="214" t="s">
        <v>2249</v>
      </c>
      <c r="G835" s="236" t="e">
        <f>HYPERLINK("\同业照片\"&amp;[1]!表1_66[[#This Row],[公司]]&amp;IF([1]!表1_66[[#This Row],[公司]]="","","，"&amp;[1]!表1_66[[#This Row],[姓名]]&amp;".jpg"),"照片")</f>
        <v>#REF!</v>
      </c>
      <c r="H835" s="232" t="s">
        <v>10298</v>
      </c>
      <c r="I835" s="214" t="s">
        <v>583</v>
      </c>
      <c r="J835" s="214" t="s">
        <v>3174</v>
      </c>
      <c r="K835" s="212">
        <v>1</v>
      </c>
      <c r="L835" s="212">
        <v>1</v>
      </c>
      <c r="M835" s="212">
        <v>1</v>
      </c>
      <c r="N835" s="213" t="s">
        <v>2687</v>
      </c>
      <c r="O835" s="214"/>
      <c r="P835" s="213" t="s">
        <v>2254</v>
      </c>
      <c r="Q835" s="215"/>
      <c r="R835" s="215"/>
      <c r="S835"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835" s="220" t="s">
        <v>10463</v>
      </c>
      <c r="U835" s="215">
        <v>18926019928</v>
      </c>
      <c r="V835" s="213" t="s">
        <v>10464</v>
      </c>
      <c r="W835" s="225"/>
      <c r="X835" s="226"/>
      <c r="Y835" s="226"/>
      <c r="Z835" s="248"/>
      <c r="AA835" s="214"/>
      <c r="AB835" s="214"/>
      <c r="AC835" s="214"/>
      <c r="AD835" s="220"/>
      <c r="AE835" s="226"/>
      <c r="AF835" s="214" t="s">
        <v>5996</v>
      </c>
      <c r="AG835" s="349">
        <v>1</v>
      </c>
    </row>
    <row r="836" spans="1:33" s="219" customFormat="1" x14ac:dyDescent="0.3">
      <c r="A836" s="212" t="s">
        <v>612</v>
      </c>
      <c r="B836" s="277">
        <v>41857</v>
      </c>
      <c r="C836" s="217" t="e">
        <f>[1]!表1_66[[#This Row],[公司]]&amp;[1]!表1_66[[#This Row],[姓名]]</f>
        <v>#REF!</v>
      </c>
      <c r="D836" s="220" t="s">
        <v>1621</v>
      </c>
      <c r="E836" s="220" t="s">
        <v>2275</v>
      </c>
      <c r="F836" s="214" t="s">
        <v>2249</v>
      </c>
      <c r="G836" s="236" t="e">
        <f>HYPERLINK("\同业照片\"&amp;[1]!表1_66[[#This Row],[公司]]&amp;IF([1]!表1_66[[#This Row],[公司]]="","","，"&amp;[1]!表1_66[[#This Row],[姓名]]&amp;".jpg"),"照片")</f>
        <v>#REF!</v>
      </c>
      <c r="H836" s="232" t="s">
        <v>918</v>
      </c>
      <c r="I836" s="214" t="s">
        <v>36</v>
      </c>
      <c r="J836" s="214" t="s">
        <v>56</v>
      </c>
      <c r="K836" s="212">
        <v>1</v>
      </c>
      <c r="L836" s="212"/>
      <c r="M836" s="212">
        <v>1</v>
      </c>
      <c r="N836" s="213" t="s">
        <v>1241</v>
      </c>
      <c r="O836" s="214"/>
      <c r="P836" s="213" t="s">
        <v>2537</v>
      </c>
      <c r="Q836" s="215" t="s">
        <v>1622</v>
      </c>
      <c r="R836" s="215" t="s">
        <v>392</v>
      </c>
      <c r="S836"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836" s="220" t="s">
        <v>1623</v>
      </c>
      <c r="U836" s="215">
        <v>13601104118</v>
      </c>
      <c r="V836" s="213" t="s">
        <v>10465</v>
      </c>
      <c r="W836" s="225" t="s">
        <v>351</v>
      </c>
      <c r="X836" s="226"/>
      <c r="Y836" s="226"/>
      <c r="Z836" s="244" t="s">
        <v>392</v>
      </c>
      <c r="AA836" s="214"/>
      <c r="AB836" s="214" t="s">
        <v>1624</v>
      </c>
      <c r="AC836" s="214" t="s">
        <v>1620</v>
      </c>
      <c r="AD836" s="220"/>
      <c r="AE836" s="226"/>
      <c r="AF836" s="214" t="s">
        <v>2725</v>
      </c>
      <c r="AG836" s="349">
        <v>1</v>
      </c>
    </row>
    <row r="837" spans="1:33" s="219" customFormat="1" x14ac:dyDescent="0.3">
      <c r="A837" s="212" t="s">
        <v>1177</v>
      </c>
      <c r="B837" s="277">
        <v>41857</v>
      </c>
      <c r="C837" s="217" t="e">
        <f>[1]!表1_66[[#This Row],[公司]]&amp;[1]!表1_66[[#This Row],[姓名]]</f>
        <v>#REF!</v>
      </c>
      <c r="D837" s="220" t="s">
        <v>10466</v>
      </c>
      <c r="E837" s="220" t="s">
        <v>10466</v>
      </c>
      <c r="F837" s="214"/>
      <c r="G837" s="236" t="e">
        <f>HYPERLINK("\同业照片\"&amp;[1]!表1_66[[#This Row],[公司]]&amp;IF([1]!表1_66[[#This Row],[公司]]="","","，"&amp;[1]!表1_66[[#This Row],[姓名]]&amp;".jpg"),"照片")</f>
        <v>#REF!</v>
      </c>
      <c r="H837" s="232" t="s">
        <v>10043</v>
      </c>
      <c r="I837" s="214" t="s">
        <v>583</v>
      </c>
      <c r="J837" s="214" t="s">
        <v>2549</v>
      </c>
      <c r="K837" s="212">
        <v>1</v>
      </c>
      <c r="L837" s="212">
        <v>1</v>
      </c>
      <c r="M837" s="212">
        <v>1</v>
      </c>
      <c r="N837" s="213" t="s">
        <v>1359</v>
      </c>
      <c r="O837" s="214"/>
      <c r="P837" s="213" t="s">
        <v>2254</v>
      </c>
      <c r="Q837" s="215"/>
      <c r="R837" s="215" t="s">
        <v>392</v>
      </c>
      <c r="S837"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837" s="220"/>
      <c r="U837" s="215">
        <v>13332055937</v>
      </c>
      <c r="V837" s="213"/>
      <c r="W837" s="225"/>
      <c r="X837" s="226"/>
      <c r="Y837" s="226"/>
      <c r="Z837" s="248" t="s">
        <v>392</v>
      </c>
      <c r="AA837" s="214"/>
      <c r="AB837" s="214"/>
      <c r="AC837" s="214"/>
      <c r="AD837" s="220"/>
      <c r="AE837" s="226"/>
      <c r="AF837" s="214" t="s">
        <v>4058</v>
      </c>
      <c r="AG837" s="349">
        <v>1</v>
      </c>
    </row>
    <row r="838" spans="1:33" s="219" customFormat="1" x14ac:dyDescent="0.3">
      <c r="A838" s="212" t="s">
        <v>1177</v>
      </c>
      <c r="B838" s="277">
        <v>41859</v>
      </c>
      <c r="C838" s="217" t="e">
        <f>[1]!表1_66[[#This Row],[公司]]&amp;[1]!表1_66[[#This Row],[姓名]]</f>
        <v>#REF!</v>
      </c>
      <c r="D838" s="220" t="s">
        <v>10467</v>
      </c>
      <c r="E838" s="220" t="s">
        <v>10467</v>
      </c>
      <c r="F838" s="214" t="s">
        <v>2276</v>
      </c>
      <c r="G838" s="236" t="e">
        <f>HYPERLINK("\同业照片\"&amp;[1]!表1_66[[#This Row],[公司]]&amp;IF([1]!表1_66[[#This Row],[公司]]="","","，"&amp;[1]!表1_66[[#This Row],[姓名]]&amp;".jpg"),"照片")</f>
        <v>#REF!</v>
      </c>
      <c r="H838" s="232" t="s">
        <v>1342</v>
      </c>
      <c r="I838" s="214" t="s">
        <v>12</v>
      </c>
      <c r="J838" s="214" t="s">
        <v>3004</v>
      </c>
      <c r="K838" s="212">
        <v>1</v>
      </c>
      <c r="L838" s="212">
        <v>1</v>
      </c>
      <c r="M838" s="212">
        <v>1</v>
      </c>
      <c r="N838" s="213" t="s">
        <v>958</v>
      </c>
      <c r="O838" s="214"/>
      <c r="P838" s="213"/>
      <c r="Q838" s="215"/>
      <c r="R838" s="215" t="s">
        <v>392</v>
      </c>
      <c r="S83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838" s="220" t="s">
        <v>6830</v>
      </c>
      <c r="U838" s="215">
        <v>13924620336</v>
      </c>
      <c r="V838" s="213" t="s">
        <v>10468</v>
      </c>
      <c r="W838" s="225" t="s">
        <v>351</v>
      </c>
      <c r="X838" s="226"/>
      <c r="Y838" s="226"/>
      <c r="Z838" s="244" t="s">
        <v>392</v>
      </c>
      <c r="AA838" s="214"/>
      <c r="AB838" s="214"/>
      <c r="AC838" s="214"/>
      <c r="AD838" s="220"/>
      <c r="AE838" s="226"/>
      <c r="AF838" s="214" t="s">
        <v>7667</v>
      </c>
      <c r="AG838" s="349">
        <v>1</v>
      </c>
    </row>
    <row r="839" spans="1:33" s="219" customFormat="1" x14ac:dyDescent="0.3">
      <c r="A839" s="212" t="s">
        <v>1177</v>
      </c>
      <c r="B839" s="277">
        <v>41859</v>
      </c>
      <c r="C839" s="217" t="e">
        <f>[1]!表1_66[[#This Row],[公司]]&amp;[1]!表1_66[[#This Row],[姓名]]</f>
        <v>#REF!</v>
      </c>
      <c r="D839" s="220" t="s">
        <v>6829</v>
      </c>
      <c r="E839" s="220" t="s">
        <v>10469</v>
      </c>
      <c r="F839" s="214" t="s">
        <v>2276</v>
      </c>
      <c r="G839" s="236" t="e">
        <f>HYPERLINK("\同业照片\"&amp;[1]!表1_66[[#This Row],[公司]]&amp;IF([1]!表1_66[[#This Row],[公司]]="","","，"&amp;[1]!表1_66[[#This Row],[姓名]]&amp;".jpg"),"照片")</f>
        <v>#REF!</v>
      </c>
      <c r="H839" s="232" t="s">
        <v>10298</v>
      </c>
      <c r="I839" s="214" t="s">
        <v>583</v>
      </c>
      <c r="J839" s="214" t="s">
        <v>3174</v>
      </c>
      <c r="K839" s="212">
        <v>1</v>
      </c>
      <c r="L839" s="212">
        <v>1</v>
      </c>
      <c r="M839" s="212">
        <v>1</v>
      </c>
      <c r="N839" s="213" t="s">
        <v>2687</v>
      </c>
      <c r="O839" s="214"/>
      <c r="P839" s="213" t="s">
        <v>2254</v>
      </c>
      <c r="Q839" s="215"/>
      <c r="R839" s="215"/>
      <c r="S83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839" s="220" t="s">
        <v>6831</v>
      </c>
      <c r="U839" s="215">
        <v>18988795220</v>
      </c>
      <c r="V839" s="213" t="s">
        <v>6833</v>
      </c>
      <c r="W839" s="225"/>
      <c r="X839" s="226"/>
      <c r="Y839" s="226"/>
      <c r="Z839" s="248"/>
      <c r="AA839" s="214"/>
      <c r="AB839" s="214"/>
      <c r="AC839" s="214"/>
      <c r="AD839" s="220"/>
      <c r="AE839" s="226"/>
      <c r="AF839" s="214" t="s">
        <v>5996</v>
      </c>
      <c r="AG839" s="349">
        <v>1</v>
      </c>
    </row>
    <row r="840" spans="1:33" s="219" customFormat="1" x14ac:dyDescent="0.3">
      <c r="A840" s="212" t="s">
        <v>1177</v>
      </c>
      <c r="B840" s="277">
        <v>41859</v>
      </c>
      <c r="C840" s="217" t="e">
        <f>[1]!表1_66[[#This Row],[公司]]&amp;[1]!表1_66[[#This Row],[姓名]]</f>
        <v>#REF!</v>
      </c>
      <c r="D840" s="220" t="s">
        <v>10470</v>
      </c>
      <c r="E840" s="220" t="s">
        <v>10470</v>
      </c>
      <c r="F840" s="214" t="s">
        <v>2249</v>
      </c>
      <c r="G840" s="236" t="e">
        <f>HYPERLINK("\同业照片\"&amp;[1]!表1_66[[#This Row],[公司]]&amp;IF([1]!表1_66[[#This Row],[公司]]="","","，"&amp;[1]!表1_66[[#This Row],[姓名]]&amp;".jpg"),"照片")</f>
        <v>#REF!</v>
      </c>
      <c r="H840" s="232" t="s">
        <v>2794</v>
      </c>
      <c r="I840" s="214" t="s">
        <v>339</v>
      </c>
      <c r="J840" s="214" t="s">
        <v>1</v>
      </c>
      <c r="K840" s="212">
        <v>1</v>
      </c>
      <c r="L840" s="212">
        <v>1</v>
      </c>
      <c r="M840" s="212">
        <v>1</v>
      </c>
      <c r="N840" s="213" t="s">
        <v>1362</v>
      </c>
      <c r="O840" s="214"/>
      <c r="P840" s="213" t="s">
        <v>2254</v>
      </c>
      <c r="Q840" s="215"/>
      <c r="R840" s="215"/>
      <c r="S84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840" s="220"/>
      <c r="U840" s="215" t="s">
        <v>6849</v>
      </c>
      <c r="V840" s="213" t="s">
        <v>10471</v>
      </c>
      <c r="W840" s="225"/>
      <c r="X840" s="226"/>
      <c r="Y840" s="226"/>
      <c r="Z840" s="244"/>
      <c r="AA840" s="214"/>
      <c r="AB840" s="214"/>
      <c r="AC840" s="214"/>
      <c r="AD840" s="220"/>
      <c r="AE840" s="226"/>
      <c r="AF840" s="214" t="s">
        <v>7514</v>
      </c>
      <c r="AG840" s="349">
        <v>1</v>
      </c>
    </row>
    <row r="841" spans="1:33" s="219" customFormat="1" x14ac:dyDescent="0.3">
      <c r="A841" s="212" t="s">
        <v>1177</v>
      </c>
      <c r="B841" s="277">
        <v>41859</v>
      </c>
      <c r="C841" s="217" t="e">
        <f>[1]!表1_66[[#This Row],[公司]]&amp;[1]!表1_66[[#This Row],[姓名]]</f>
        <v>#REF!</v>
      </c>
      <c r="D841" s="220" t="s">
        <v>2603</v>
      </c>
      <c r="E841" s="220" t="s">
        <v>10472</v>
      </c>
      <c r="F841" s="214" t="s">
        <v>54</v>
      </c>
      <c r="G841" s="236" t="e">
        <f>HYPERLINK("\同业照片\"&amp;[1]!表1_66[[#This Row],[公司]]&amp;IF([1]!表1_66[[#This Row],[公司]]="","","，"&amp;[1]!表1_66[[#This Row],[姓名]]&amp;".jpg"),"照片")</f>
        <v>#REF!</v>
      </c>
      <c r="H841" s="232" t="s">
        <v>1342</v>
      </c>
      <c r="I841" s="214" t="s">
        <v>12</v>
      </c>
      <c r="J841" s="214" t="s">
        <v>3004</v>
      </c>
      <c r="K841" s="212">
        <v>1</v>
      </c>
      <c r="L841" s="212">
        <v>1</v>
      </c>
      <c r="M841" s="212">
        <v>1</v>
      </c>
      <c r="N841" s="213" t="s">
        <v>958</v>
      </c>
      <c r="O841" s="214"/>
      <c r="P841" s="213"/>
      <c r="Q841" s="215"/>
      <c r="R841" s="215" t="s">
        <v>392</v>
      </c>
      <c r="S84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841" s="220"/>
      <c r="U841" s="215">
        <v>18128871050</v>
      </c>
      <c r="V841" s="213" t="s">
        <v>10473</v>
      </c>
      <c r="W841" s="225" t="s">
        <v>351</v>
      </c>
      <c r="X841" s="226" t="s">
        <v>2599</v>
      </c>
      <c r="Y841" s="226"/>
      <c r="Z841" s="248" t="s">
        <v>392</v>
      </c>
      <c r="AA841" s="214"/>
      <c r="AB841" s="214"/>
      <c r="AC841" s="214"/>
      <c r="AD841" s="220"/>
      <c r="AE841" s="226"/>
      <c r="AF841" s="214" t="s">
        <v>7667</v>
      </c>
      <c r="AG841" s="349">
        <v>1</v>
      </c>
    </row>
    <row r="842" spans="1:33" s="219" customFormat="1" x14ac:dyDescent="0.3">
      <c r="A842" s="212" t="s">
        <v>1177</v>
      </c>
      <c r="B842" s="277">
        <v>41859</v>
      </c>
      <c r="C842" s="217" t="e">
        <f>[1]!表1_66[[#This Row],[公司]]&amp;[1]!表1_66[[#This Row],[姓名]]</f>
        <v>#REF!</v>
      </c>
      <c r="D842" s="220" t="s">
        <v>10474</v>
      </c>
      <c r="E842" s="220" t="s">
        <v>10474</v>
      </c>
      <c r="F842" s="214" t="s">
        <v>2249</v>
      </c>
      <c r="G842" s="236" t="e">
        <f>HYPERLINK("\同业照片\"&amp;[1]!表1_66[[#This Row],[公司]]&amp;IF([1]!表1_66[[#This Row],[公司]]="","","，"&amp;[1]!表1_66[[#This Row],[姓名]]&amp;".jpg"),"照片")</f>
        <v>#REF!</v>
      </c>
      <c r="H842" s="232" t="s">
        <v>2794</v>
      </c>
      <c r="I842" s="214" t="s">
        <v>339</v>
      </c>
      <c r="J842" s="214" t="s">
        <v>1</v>
      </c>
      <c r="K842" s="212">
        <v>1</v>
      </c>
      <c r="L842" s="212">
        <v>1</v>
      </c>
      <c r="M842" s="212">
        <v>1</v>
      </c>
      <c r="N842" s="213" t="s">
        <v>1362</v>
      </c>
      <c r="O842" s="214"/>
      <c r="P842" s="213" t="s">
        <v>2254</v>
      </c>
      <c r="Q842" s="215"/>
      <c r="R842" s="215"/>
      <c r="S84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842" s="220" t="s">
        <v>10475</v>
      </c>
      <c r="U842" s="215" t="s">
        <v>6850</v>
      </c>
      <c r="V842" s="213" t="s">
        <v>10476</v>
      </c>
      <c r="W842" s="225"/>
      <c r="X842" s="226"/>
      <c r="Y842" s="226"/>
      <c r="Z842" s="244"/>
      <c r="AA842" s="214"/>
      <c r="AB842" s="214"/>
      <c r="AC842" s="214"/>
      <c r="AD842" s="220"/>
      <c r="AE842" s="226"/>
      <c r="AF842" s="214" t="s">
        <v>7514</v>
      </c>
      <c r="AG842" s="349">
        <v>1</v>
      </c>
    </row>
    <row r="843" spans="1:33" s="219" customFormat="1" x14ac:dyDescent="0.3">
      <c r="A843" s="212" t="s">
        <v>1177</v>
      </c>
      <c r="B843" s="277">
        <v>41859</v>
      </c>
      <c r="C843" s="217" t="e">
        <f>[1]!表1_66[[#This Row],[公司]]&amp;[1]!表1_66[[#This Row],[姓名]]</f>
        <v>#REF!</v>
      </c>
      <c r="D843" s="220" t="s">
        <v>10477</v>
      </c>
      <c r="E843" s="220" t="s">
        <v>10478</v>
      </c>
      <c r="F843" s="214" t="s">
        <v>2276</v>
      </c>
      <c r="G843" s="236" t="e">
        <f>HYPERLINK("\同业照片\"&amp;[1]!表1_66[[#This Row],[公司]]&amp;IF([1]!表1_66[[#This Row],[公司]]="","","，"&amp;[1]!表1_66[[#This Row],[姓名]]&amp;".jpg"),"照片")</f>
        <v>#REF!</v>
      </c>
      <c r="H843" s="232" t="s">
        <v>718</v>
      </c>
      <c r="I843" s="214" t="s">
        <v>721</v>
      </c>
      <c r="J843" s="214" t="s">
        <v>45</v>
      </c>
      <c r="K843" s="212"/>
      <c r="L843" s="212"/>
      <c r="M843" s="212"/>
      <c r="N843" s="213" t="s">
        <v>10479</v>
      </c>
      <c r="O843" s="214"/>
      <c r="P843" s="213"/>
      <c r="Q843" s="215"/>
      <c r="R843" s="215" t="s">
        <v>392</v>
      </c>
      <c r="S843"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843" s="220" t="s">
        <v>6834</v>
      </c>
      <c r="U843" s="215">
        <v>15021966906</v>
      </c>
      <c r="V843" s="213" t="s">
        <v>6835</v>
      </c>
      <c r="W843" s="225" t="s">
        <v>351</v>
      </c>
      <c r="X843" s="226" t="s">
        <v>283</v>
      </c>
      <c r="Y843" s="226"/>
      <c r="Z843" s="248" t="s">
        <v>392</v>
      </c>
      <c r="AA843" s="214"/>
      <c r="AB843" s="214"/>
      <c r="AC843" s="214"/>
      <c r="AD843" s="220"/>
      <c r="AE843" s="226"/>
      <c r="AF843" s="214" t="s">
        <v>2235</v>
      </c>
      <c r="AG843" s="349">
        <v>1</v>
      </c>
    </row>
    <row r="844" spans="1:33" s="219" customFormat="1" x14ac:dyDescent="0.3">
      <c r="A844" s="212" t="s">
        <v>1177</v>
      </c>
      <c r="B844" s="277">
        <v>41859</v>
      </c>
      <c r="C844" s="217" t="e">
        <f>[1]!表1_66[[#This Row],[公司]]&amp;[1]!表1_66[[#This Row],[姓名]]</f>
        <v>#REF!</v>
      </c>
      <c r="D844" s="220" t="s">
        <v>6828</v>
      </c>
      <c r="E844" s="220" t="s">
        <v>10480</v>
      </c>
      <c r="F844" s="214" t="s">
        <v>2276</v>
      </c>
      <c r="G844" s="236" t="e">
        <f>HYPERLINK("\同业照片\"&amp;[1]!表1_66[[#This Row],[公司]]&amp;IF([1]!表1_66[[#This Row],[公司]]="","","，"&amp;[1]!表1_66[[#This Row],[姓名]]&amp;".jpg"),"照片")</f>
        <v>#REF!</v>
      </c>
      <c r="H844" s="232" t="s">
        <v>10298</v>
      </c>
      <c r="I844" s="214" t="s">
        <v>583</v>
      </c>
      <c r="J844" s="214" t="s">
        <v>3174</v>
      </c>
      <c r="K844" s="212">
        <v>1</v>
      </c>
      <c r="L844" s="212">
        <v>1</v>
      </c>
      <c r="M844" s="212">
        <v>1</v>
      </c>
      <c r="N844" s="213" t="s">
        <v>2687</v>
      </c>
      <c r="O844" s="214"/>
      <c r="P844" s="213" t="s">
        <v>2254</v>
      </c>
      <c r="Q844" s="215"/>
      <c r="R844" s="215"/>
      <c r="S84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844" s="220"/>
      <c r="U844" s="215">
        <v>18948325249</v>
      </c>
      <c r="V844" s="213" t="s">
        <v>6832</v>
      </c>
      <c r="W844" s="225"/>
      <c r="X844" s="226"/>
      <c r="Y844" s="226"/>
      <c r="Z844" s="244"/>
      <c r="AA844" s="214"/>
      <c r="AB844" s="214"/>
      <c r="AC844" s="214"/>
      <c r="AD844" s="220"/>
      <c r="AE844" s="226"/>
      <c r="AF844" s="214" t="s">
        <v>5996</v>
      </c>
      <c r="AG844" s="349">
        <v>1</v>
      </c>
    </row>
    <row r="845" spans="1:33" s="219" customFormat="1" x14ac:dyDescent="0.3">
      <c r="A845" s="212" t="s">
        <v>1177</v>
      </c>
      <c r="B845" s="277">
        <v>41862</v>
      </c>
      <c r="C845" s="217" t="e">
        <f>[1]!表1_66[[#This Row],[公司]]&amp;[1]!表1_66[[#This Row],[姓名]]</f>
        <v>#REF!</v>
      </c>
      <c r="D845" s="220" t="s">
        <v>10481</v>
      </c>
      <c r="E845" s="220" t="s">
        <v>10481</v>
      </c>
      <c r="F845" s="214" t="s">
        <v>2249</v>
      </c>
      <c r="G845" s="236" t="e">
        <f>HYPERLINK("\同业照片\"&amp;[1]!表1_66[[#This Row],[公司]]&amp;IF([1]!表1_66[[#This Row],[公司]]="","","，"&amp;[1]!表1_66[[#This Row],[姓名]]&amp;".jpg"),"照片")</f>
        <v>#REF!</v>
      </c>
      <c r="H845" s="232" t="s">
        <v>3474</v>
      </c>
      <c r="I845" s="214" t="s">
        <v>583</v>
      </c>
      <c r="J845" s="214" t="s">
        <v>3174</v>
      </c>
      <c r="K845" s="212">
        <v>1</v>
      </c>
      <c r="L845" s="212">
        <v>1</v>
      </c>
      <c r="M845" s="212">
        <v>1</v>
      </c>
      <c r="N845" s="213" t="s">
        <v>10482</v>
      </c>
      <c r="O845" s="214"/>
      <c r="P845" s="213"/>
      <c r="Q845" s="215"/>
      <c r="R845" s="215"/>
      <c r="S845"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845" s="220" t="s">
        <v>7864</v>
      </c>
      <c r="U845" s="215"/>
      <c r="V845" s="213" t="s">
        <v>10483</v>
      </c>
      <c r="W845" s="225"/>
      <c r="X845" s="226"/>
      <c r="Y845" s="226"/>
      <c r="Z845" s="248"/>
      <c r="AA845" s="214"/>
      <c r="AB845" s="214"/>
      <c r="AC845" s="214"/>
      <c r="AD845" s="220"/>
      <c r="AE845" s="226"/>
      <c r="AF845" s="214"/>
      <c r="AG845" s="349">
        <v>1</v>
      </c>
    </row>
    <row r="846" spans="1:33" s="219" customFormat="1" x14ac:dyDescent="0.3">
      <c r="A846" s="212" t="s">
        <v>612</v>
      </c>
      <c r="B846" s="277">
        <v>41862</v>
      </c>
      <c r="C846" s="217" t="e">
        <f>[1]!表1_66[[#This Row],[公司]]&amp;[1]!表1_66[[#This Row],[姓名]]</f>
        <v>#REF!</v>
      </c>
      <c r="D846" s="220" t="s">
        <v>723</v>
      </c>
      <c r="E846" s="220" t="s">
        <v>2546</v>
      </c>
      <c r="F846" s="214" t="s">
        <v>54</v>
      </c>
      <c r="G846" s="236" t="e">
        <f>HYPERLINK("\同业照片\"&amp;[1]!表1_66[[#This Row],[公司]]&amp;IF([1]!表1_66[[#This Row],[公司]]="","","，"&amp;[1]!表1_66[[#This Row],[姓名]]&amp;".jpg"),"照片")</f>
        <v>#REF!</v>
      </c>
      <c r="H846" s="232" t="s">
        <v>100</v>
      </c>
      <c r="I846" s="214" t="s">
        <v>36</v>
      </c>
      <c r="J846" s="214" t="s">
        <v>56</v>
      </c>
      <c r="K846" s="212">
        <v>1</v>
      </c>
      <c r="L846" s="212">
        <v>1</v>
      </c>
      <c r="M846" s="212">
        <v>1</v>
      </c>
      <c r="N846" s="213" t="s">
        <v>336</v>
      </c>
      <c r="O846" s="214"/>
      <c r="P846" s="213" t="s">
        <v>3151</v>
      </c>
      <c r="Q846" s="215"/>
      <c r="R846" s="215" t="s">
        <v>392</v>
      </c>
      <c r="S846"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846" s="220" t="s">
        <v>8196</v>
      </c>
      <c r="U846" s="215">
        <v>18676667166</v>
      </c>
      <c r="V846" s="213" t="s">
        <v>10484</v>
      </c>
      <c r="W846" s="225" t="s">
        <v>351</v>
      </c>
      <c r="X846" s="226" t="s">
        <v>10485</v>
      </c>
      <c r="Y846" s="226"/>
      <c r="Z846" s="244" t="s">
        <v>392</v>
      </c>
      <c r="AA846" s="214"/>
      <c r="AB846" s="214"/>
      <c r="AC846" s="214"/>
      <c r="AD846" s="220"/>
      <c r="AE846" s="226" t="s">
        <v>1727</v>
      </c>
      <c r="AF846" s="214" t="s">
        <v>2210</v>
      </c>
      <c r="AG846" s="349">
        <v>1</v>
      </c>
    </row>
    <row r="847" spans="1:33" s="219" customFormat="1" x14ac:dyDescent="0.3">
      <c r="A847" s="212" t="s">
        <v>1177</v>
      </c>
      <c r="B847" s="277">
        <v>41862</v>
      </c>
      <c r="C847" s="217" t="e">
        <f>[1]!表1_66[[#This Row],[公司]]&amp;[1]!表1_66[[#This Row],[姓名]]</f>
        <v>#REF!</v>
      </c>
      <c r="D847" s="220" t="s">
        <v>10486</v>
      </c>
      <c r="E847" s="220" t="s">
        <v>6838</v>
      </c>
      <c r="F847" s="214" t="s">
        <v>2249</v>
      </c>
      <c r="G847" s="236" t="e">
        <f>HYPERLINK("\同业照片\"&amp;[1]!表1_66[[#This Row],[公司]]&amp;IF([1]!表1_66[[#This Row],[公司]]="","","，"&amp;[1]!表1_66[[#This Row],[姓名]]&amp;".jpg"),"照片")</f>
        <v>#REF!</v>
      </c>
      <c r="H847" s="232" t="s">
        <v>10487</v>
      </c>
      <c r="I847" s="214" t="s">
        <v>9</v>
      </c>
      <c r="J847" s="214" t="s">
        <v>1</v>
      </c>
      <c r="K847" s="212">
        <v>1</v>
      </c>
      <c r="L847" s="212"/>
      <c r="M847" s="212">
        <v>1</v>
      </c>
      <c r="N847" s="213" t="s">
        <v>2247</v>
      </c>
      <c r="O847" s="214"/>
      <c r="P847" s="213"/>
      <c r="Q847" s="215"/>
      <c r="R847" s="215"/>
      <c r="S847"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847" s="220"/>
      <c r="U847" s="215">
        <v>13761505429</v>
      </c>
      <c r="V847" s="213" t="s">
        <v>10488</v>
      </c>
      <c r="W847" s="225"/>
      <c r="X847" s="226"/>
      <c r="Y847" s="226"/>
      <c r="Z847" s="248"/>
      <c r="AA847" s="214"/>
      <c r="AB847" s="214"/>
      <c r="AC847" s="214"/>
      <c r="AD847" s="220"/>
      <c r="AE847" s="226"/>
      <c r="AF847" s="214"/>
      <c r="AG847" s="349">
        <v>1</v>
      </c>
    </row>
    <row r="848" spans="1:33" s="219" customFormat="1" x14ac:dyDescent="0.3">
      <c r="A848" s="212" t="s">
        <v>1177</v>
      </c>
      <c r="B848" s="277">
        <v>41862</v>
      </c>
      <c r="C848" s="217" t="e">
        <f>[1]!表1_66[[#This Row],[公司]]&amp;[1]!表1_66[[#This Row],[姓名]]</f>
        <v>#REF!</v>
      </c>
      <c r="D848" s="220" t="s">
        <v>10489</v>
      </c>
      <c r="E848" s="220" t="s">
        <v>6839</v>
      </c>
      <c r="F848" s="214" t="s">
        <v>2249</v>
      </c>
      <c r="G848" s="236" t="e">
        <f>HYPERLINK("\同业照片\"&amp;[1]!表1_66[[#This Row],[公司]]&amp;IF([1]!表1_66[[#This Row],[公司]]="","","，"&amp;[1]!表1_66[[#This Row],[姓名]]&amp;".jpg"),"照片")</f>
        <v>#REF!</v>
      </c>
      <c r="H848" s="232" t="s">
        <v>3474</v>
      </c>
      <c r="I848" s="214" t="s">
        <v>583</v>
      </c>
      <c r="J848" s="214" t="s">
        <v>3174</v>
      </c>
      <c r="K848" s="212">
        <v>1</v>
      </c>
      <c r="L848" s="212">
        <v>1</v>
      </c>
      <c r="M848" s="212">
        <v>1</v>
      </c>
      <c r="N848" s="213" t="s">
        <v>10482</v>
      </c>
      <c r="O848" s="214"/>
      <c r="P848" s="213"/>
      <c r="Q848" s="215"/>
      <c r="R848" s="215"/>
      <c r="S84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848" s="220"/>
      <c r="U848" s="215">
        <v>13421810818</v>
      </c>
      <c r="V848" s="213" t="s">
        <v>10490</v>
      </c>
      <c r="W848" s="225"/>
      <c r="X848" s="226"/>
      <c r="Y848" s="226"/>
      <c r="Z848" s="244"/>
      <c r="AA848" s="214"/>
      <c r="AB848" s="214"/>
      <c r="AC848" s="214"/>
      <c r="AD848" s="220"/>
      <c r="AE848" s="226"/>
      <c r="AF848" s="214"/>
      <c r="AG848" s="349">
        <v>1</v>
      </c>
    </row>
    <row r="849" spans="1:33" s="219" customFormat="1" x14ac:dyDescent="0.3">
      <c r="A849" s="212" t="s">
        <v>1177</v>
      </c>
      <c r="B849" s="277">
        <v>41862</v>
      </c>
      <c r="C849" s="217" t="e">
        <f>[1]!表1_66[[#This Row],[公司]]&amp;[1]!表1_66[[#This Row],[姓名]]</f>
        <v>#REF!</v>
      </c>
      <c r="D849" s="220" t="s">
        <v>10491</v>
      </c>
      <c r="E849" s="220" t="s">
        <v>6840</v>
      </c>
      <c r="F849" s="214" t="s">
        <v>2276</v>
      </c>
      <c r="G849" s="236" t="e">
        <f>HYPERLINK("\同业照片\"&amp;[1]!表1_66[[#This Row],[公司]]&amp;IF([1]!表1_66[[#This Row],[公司]]="","","，"&amp;[1]!表1_66[[#This Row],[姓名]]&amp;".jpg"),"照片")</f>
        <v>#REF!</v>
      </c>
      <c r="H849" s="232" t="s">
        <v>3474</v>
      </c>
      <c r="I849" s="214" t="s">
        <v>583</v>
      </c>
      <c r="J849" s="214" t="s">
        <v>3174</v>
      </c>
      <c r="K849" s="212">
        <v>1</v>
      </c>
      <c r="L849" s="212">
        <v>1</v>
      </c>
      <c r="M849" s="212">
        <v>1</v>
      </c>
      <c r="N849" s="213" t="s">
        <v>10482</v>
      </c>
      <c r="O849" s="214"/>
      <c r="P849" s="213"/>
      <c r="Q849" s="215"/>
      <c r="R849" s="215"/>
      <c r="S84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849" s="220" t="s">
        <v>10492</v>
      </c>
      <c r="U849" s="215">
        <v>18575525070</v>
      </c>
      <c r="V849" s="213" t="s">
        <v>10493</v>
      </c>
      <c r="W849" s="225"/>
      <c r="X849" s="226"/>
      <c r="Y849" s="226"/>
      <c r="Z849" s="248"/>
      <c r="AA849" s="214"/>
      <c r="AB849" s="214"/>
      <c r="AC849" s="214"/>
      <c r="AD849" s="220"/>
      <c r="AE849" s="226"/>
      <c r="AF849" s="214"/>
      <c r="AG849" s="349">
        <v>1</v>
      </c>
    </row>
    <row r="850" spans="1:33" s="219" customFormat="1" x14ac:dyDescent="0.3">
      <c r="A850" s="212" t="s">
        <v>1177</v>
      </c>
      <c r="B850" s="277">
        <v>41862</v>
      </c>
      <c r="C850" s="217" t="e">
        <f>[1]!表1_66[[#This Row],[公司]]&amp;[1]!表1_66[[#This Row],[姓名]]</f>
        <v>#REF!</v>
      </c>
      <c r="D850" s="220" t="s">
        <v>10494</v>
      </c>
      <c r="E850" s="220" t="s">
        <v>6836</v>
      </c>
      <c r="F850" s="214" t="s">
        <v>54</v>
      </c>
      <c r="G850" s="236" t="e">
        <f>HYPERLINK("\同业照片\"&amp;[1]!表1_66[[#This Row],[公司]]&amp;IF([1]!表1_66[[#This Row],[公司]]="","","，"&amp;[1]!表1_66[[#This Row],[姓名]]&amp;".jpg"),"照片")</f>
        <v>#REF!</v>
      </c>
      <c r="H850" s="232" t="s">
        <v>472</v>
      </c>
      <c r="I850" s="214" t="s">
        <v>36</v>
      </c>
      <c r="J850" s="214" t="s">
        <v>45</v>
      </c>
      <c r="K850" s="212">
        <v>1</v>
      </c>
      <c r="L850" s="212">
        <v>1</v>
      </c>
      <c r="M850" s="212">
        <v>1</v>
      </c>
      <c r="N850" s="213" t="s">
        <v>2466</v>
      </c>
      <c r="O850" s="214"/>
      <c r="P850" s="213"/>
      <c r="Q850" s="215"/>
      <c r="R850" s="215" t="s">
        <v>392</v>
      </c>
      <c r="S85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850" s="220" t="s">
        <v>10495</v>
      </c>
      <c r="U850" s="215">
        <v>18721262272</v>
      </c>
      <c r="V850" s="213" t="s">
        <v>6837</v>
      </c>
      <c r="W850" s="225" t="s">
        <v>351</v>
      </c>
      <c r="X850" s="226"/>
      <c r="Y850" s="226"/>
      <c r="Z850" s="244"/>
      <c r="AA850" s="214"/>
      <c r="AB850" s="214"/>
      <c r="AC850" s="214"/>
      <c r="AD850" s="220"/>
      <c r="AE850" s="226"/>
      <c r="AF850" s="214" t="s">
        <v>1840</v>
      </c>
      <c r="AG850" s="349">
        <v>1</v>
      </c>
    </row>
    <row r="851" spans="1:33" s="219" customFormat="1" x14ac:dyDescent="0.3">
      <c r="A851" s="212" t="s">
        <v>1177</v>
      </c>
      <c r="B851" s="277">
        <v>41862</v>
      </c>
      <c r="C851" s="217" t="e">
        <f>[1]!表1_66[[#This Row],[公司]]&amp;[1]!表1_66[[#This Row],[姓名]]</f>
        <v>#REF!</v>
      </c>
      <c r="D851" s="220" t="s">
        <v>10496</v>
      </c>
      <c r="E851" s="220" t="s">
        <v>10497</v>
      </c>
      <c r="F851" s="214" t="s">
        <v>2249</v>
      </c>
      <c r="G851" s="236" t="e">
        <f>HYPERLINK("\同业照片\"&amp;[1]!表1_66[[#This Row],[公司]]&amp;IF([1]!表1_66[[#This Row],[公司]]="","","，"&amp;[1]!表1_66[[#This Row],[姓名]]&amp;".jpg"),"照片")</f>
        <v>#REF!</v>
      </c>
      <c r="H851" s="232" t="s">
        <v>10498</v>
      </c>
      <c r="I851" s="214" t="s">
        <v>9</v>
      </c>
      <c r="J851" s="214" t="s">
        <v>1</v>
      </c>
      <c r="K851" s="212">
        <v>1</v>
      </c>
      <c r="L851" s="212"/>
      <c r="M851" s="212">
        <v>1</v>
      </c>
      <c r="N851" s="213"/>
      <c r="O851" s="214"/>
      <c r="P851" s="213"/>
      <c r="Q851" s="215"/>
      <c r="R851" s="215"/>
      <c r="S85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851" s="220"/>
      <c r="U851" s="215">
        <v>15953161883</v>
      </c>
      <c r="V851" s="213" t="s">
        <v>10499</v>
      </c>
      <c r="W851" s="225"/>
      <c r="X851" s="226"/>
      <c r="Y851" s="226"/>
      <c r="Z851" s="248"/>
      <c r="AA851" s="214"/>
      <c r="AB851" s="214"/>
      <c r="AC851" s="214"/>
      <c r="AD851" s="220"/>
      <c r="AE851" s="226"/>
      <c r="AF851" s="214"/>
      <c r="AG851" s="349">
        <v>1</v>
      </c>
    </row>
    <row r="852" spans="1:33" s="219" customFormat="1" x14ac:dyDescent="0.3">
      <c r="A852" s="212" t="s">
        <v>1177</v>
      </c>
      <c r="B852" s="277">
        <v>41862</v>
      </c>
      <c r="C852" s="217" t="e">
        <f>[1]!表1_66[[#This Row],[公司]]&amp;[1]!表1_66[[#This Row],[姓名]]</f>
        <v>#REF!</v>
      </c>
      <c r="D852" s="220" t="s">
        <v>10500</v>
      </c>
      <c r="E852" s="220" t="s">
        <v>10501</v>
      </c>
      <c r="F852" s="214" t="s">
        <v>2249</v>
      </c>
      <c r="G852" s="236" t="e">
        <f>HYPERLINK("\同业照片\"&amp;[1]!表1_66[[#This Row],[公司]]&amp;IF([1]!表1_66[[#This Row],[公司]]="","","，"&amp;[1]!表1_66[[#This Row],[姓名]]&amp;".jpg"),"照片")</f>
        <v>#REF!</v>
      </c>
      <c r="H852" s="232" t="s">
        <v>10498</v>
      </c>
      <c r="I852" s="214" t="s">
        <v>9</v>
      </c>
      <c r="J852" s="214" t="s">
        <v>1</v>
      </c>
      <c r="K852" s="212">
        <v>1</v>
      </c>
      <c r="L852" s="212"/>
      <c r="M852" s="212">
        <v>1</v>
      </c>
      <c r="N852" s="213"/>
      <c r="O852" s="214"/>
      <c r="P852" s="213"/>
      <c r="Q852" s="215"/>
      <c r="R852" s="215"/>
      <c r="S85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852" s="220"/>
      <c r="U852" s="215">
        <v>15618533318</v>
      </c>
      <c r="V852" s="213" t="s">
        <v>10499</v>
      </c>
      <c r="W852" s="225"/>
      <c r="X852" s="226"/>
      <c r="Y852" s="226"/>
      <c r="Z852" s="244"/>
      <c r="AA852" s="214"/>
      <c r="AB852" s="214"/>
      <c r="AC852" s="214"/>
      <c r="AD852" s="220"/>
      <c r="AE852" s="226"/>
      <c r="AF852" s="214"/>
      <c r="AG852" s="349">
        <v>1</v>
      </c>
    </row>
    <row r="853" spans="1:33" s="219" customFormat="1" x14ac:dyDescent="0.3">
      <c r="A853" s="212" t="s">
        <v>1177</v>
      </c>
      <c r="B853" s="277">
        <v>41864</v>
      </c>
      <c r="C853" s="217" t="e">
        <f>[1]!表1_66[[#This Row],[公司]]&amp;[1]!表1_66[[#This Row],[姓名]]</f>
        <v>#REF!</v>
      </c>
      <c r="D853" s="220" t="s">
        <v>10502</v>
      </c>
      <c r="E853" s="220" t="s">
        <v>10502</v>
      </c>
      <c r="F853" s="214" t="s">
        <v>2276</v>
      </c>
      <c r="G853" s="236" t="e">
        <f>HYPERLINK("\同业照片\"&amp;[1]!表1_66[[#This Row],[公司]]&amp;IF([1]!表1_66[[#This Row],[公司]]="","","，"&amp;[1]!表1_66[[#This Row],[姓名]]&amp;".jpg"),"照片")</f>
        <v>#REF!</v>
      </c>
      <c r="H853" s="232" t="s">
        <v>95</v>
      </c>
      <c r="I853" s="214" t="s">
        <v>36</v>
      </c>
      <c r="J853" s="214" t="s">
        <v>45</v>
      </c>
      <c r="K853" s="212">
        <v>1</v>
      </c>
      <c r="L853" s="212">
        <v>1</v>
      </c>
      <c r="M853" s="212">
        <v>1</v>
      </c>
      <c r="N853" s="213" t="s">
        <v>958</v>
      </c>
      <c r="O853" s="214"/>
      <c r="P853" s="213" t="s">
        <v>2254</v>
      </c>
      <c r="Q853" s="215"/>
      <c r="R853" s="215"/>
      <c r="S853" s="25"/>
      <c r="T853" s="220" t="s">
        <v>10503</v>
      </c>
      <c r="U853" s="215">
        <v>13816051409</v>
      </c>
      <c r="V853" s="213" t="s">
        <v>6847</v>
      </c>
      <c r="W853" s="225" t="s">
        <v>351</v>
      </c>
      <c r="X853" s="226"/>
      <c r="Y853" s="226"/>
      <c r="Z853" s="248"/>
      <c r="AA853" s="214"/>
      <c r="AB853" s="214"/>
      <c r="AC853" s="214"/>
      <c r="AD853" s="220"/>
      <c r="AE853" s="226"/>
      <c r="AF853" s="214" t="s">
        <v>677</v>
      </c>
      <c r="AG853" s="349">
        <v>1</v>
      </c>
    </row>
    <row r="854" spans="1:33" s="219" customFormat="1" x14ac:dyDescent="0.3">
      <c r="A854" s="212" t="s">
        <v>1177</v>
      </c>
      <c r="B854" s="277">
        <v>41864</v>
      </c>
      <c r="C854" s="217" t="e">
        <f>[1]!表1_66[[#This Row],[公司]]&amp;[1]!表1_66[[#This Row],[姓名]]</f>
        <v>#REF!</v>
      </c>
      <c r="D854" s="220" t="s">
        <v>10504</v>
      </c>
      <c r="E854" s="220" t="s">
        <v>6844</v>
      </c>
      <c r="F854" s="214" t="s">
        <v>54</v>
      </c>
      <c r="G854" s="236" t="e">
        <f>HYPERLINK("\同业照片\"&amp;[1]!表1_66[[#This Row],[公司]]&amp;IF([1]!表1_66[[#This Row],[公司]]="","","，"&amp;[1]!表1_66[[#This Row],[姓名]]&amp;".jpg"),"照片")</f>
        <v>#REF!</v>
      </c>
      <c r="H854" s="232" t="s">
        <v>97</v>
      </c>
      <c r="I854" s="214" t="s">
        <v>907</v>
      </c>
      <c r="J854" s="214" t="s">
        <v>3004</v>
      </c>
      <c r="K854" s="212">
        <v>1</v>
      </c>
      <c r="L854" s="212">
        <v>1</v>
      </c>
      <c r="M854" s="212">
        <v>1</v>
      </c>
      <c r="N854" s="213" t="s">
        <v>280</v>
      </c>
      <c r="O854" s="214"/>
      <c r="P854" s="213" t="s">
        <v>2254</v>
      </c>
      <c r="Q854" s="215"/>
      <c r="R854" s="215" t="s">
        <v>392</v>
      </c>
      <c r="S85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854" s="220" t="s">
        <v>6843</v>
      </c>
      <c r="U854" s="215">
        <v>13544051726</v>
      </c>
      <c r="V854" s="213" t="s">
        <v>2085</v>
      </c>
      <c r="W854" s="225" t="s">
        <v>351</v>
      </c>
      <c r="X854" s="226" t="s">
        <v>960</v>
      </c>
      <c r="Y854" s="226"/>
      <c r="Z854" s="244" t="s">
        <v>392</v>
      </c>
      <c r="AA854" s="214"/>
      <c r="AB854" s="214"/>
      <c r="AC854" s="214"/>
      <c r="AD854" s="220"/>
      <c r="AE854" s="226"/>
      <c r="AF854" s="214" t="s">
        <v>683</v>
      </c>
      <c r="AG854" s="349">
        <v>1</v>
      </c>
    </row>
    <row r="855" spans="1:33" s="219" customFormat="1" x14ac:dyDescent="0.3">
      <c r="A855" s="212" t="s">
        <v>936</v>
      </c>
      <c r="B855" s="277">
        <v>41864</v>
      </c>
      <c r="C855" s="217" t="e">
        <f>[1]!表1_66[[#This Row],[公司]]&amp;[1]!表1_66[[#This Row],[姓名]]</f>
        <v>#REF!</v>
      </c>
      <c r="D855" s="220" t="s">
        <v>10505</v>
      </c>
      <c r="E855" s="220" t="s">
        <v>10505</v>
      </c>
      <c r="F855" s="214" t="s">
        <v>2249</v>
      </c>
      <c r="G855" s="236" t="e">
        <f>HYPERLINK("\同业照片\"&amp;[1]!表1_66[[#This Row],[公司]]&amp;IF([1]!表1_66[[#This Row],[公司]]="","","，"&amp;[1]!表1_66[[#This Row],[姓名]]&amp;".jpg"),"照片")</f>
        <v>#REF!</v>
      </c>
      <c r="H855" s="232" t="s">
        <v>10246</v>
      </c>
      <c r="I855" s="214" t="s">
        <v>583</v>
      </c>
      <c r="J855" s="214" t="s">
        <v>3174</v>
      </c>
      <c r="K855" s="212">
        <v>1</v>
      </c>
      <c r="L855" s="212">
        <v>1</v>
      </c>
      <c r="M855" s="212">
        <v>1</v>
      </c>
      <c r="N855" s="213" t="s">
        <v>2480</v>
      </c>
      <c r="O855" s="214"/>
      <c r="P855" s="213"/>
      <c r="Q855" s="215"/>
      <c r="R855" s="215"/>
      <c r="S855"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855" s="220" t="s">
        <v>10390</v>
      </c>
      <c r="U855" s="215">
        <v>13652376091</v>
      </c>
      <c r="V855" s="213" t="s">
        <v>8197</v>
      </c>
      <c r="W855" s="225"/>
      <c r="X855" s="226"/>
      <c r="Y855" s="226"/>
      <c r="Z855" s="248"/>
      <c r="AA855" s="214"/>
      <c r="AB855" s="214"/>
      <c r="AC855" s="214"/>
      <c r="AD855" s="220"/>
      <c r="AE855" s="226"/>
      <c r="AF855" s="214" t="s">
        <v>10392</v>
      </c>
      <c r="AG855" s="349">
        <v>1</v>
      </c>
    </row>
    <row r="856" spans="1:33" s="219" customFormat="1" x14ac:dyDescent="0.3">
      <c r="A856" s="212" t="s">
        <v>1177</v>
      </c>
      <c r="B856" s="277">
        <v>41864</v>
      </c>
      <c r="C856" s="217" t="e">
        <f>[1]!表1_66[[#This Row],[公司]]&amp;[1]!表1_66[[#This Row],[姓名]]</f>
        <v>#REF!</v>
      </c>
      <c r="D856" s="220" t="s">
        <v>10506</v>
      </c>
      <c r="E856" s="220" t="s">
        <v>10506</v>
      </c>
      <c r="F856" s="214"/>
      <c r="G856" s="236" t="e">
        <f>HYPERLINK("\同业照片\"&amp;[1]!表1_66[[#This Row],[公司]]&amp;IF([1]!表1_66[[#This Row],[公司]]="","","，"&amp;[1]!表1_66[[#This Row],[姓名]]&amp;".jpg"),"照片")</f>
        <v>#REF!</v>
      </c>
      <c r="H856" s="232" t="s">
        <v>10507</v>
      </c>
      <c r="I856" s="214" t="s">
        <v>583</v>
      </c>
      <c r="J856" s="214" t="s">
        <v>1</v>
      </c>
      <c r="K856" s="212">
        <v>1</v>
      </c>
      <c r="L856" s="212">
        <v>1</v>
      </c>
      <c r="M856" s="212">
        <v>1</v>
      </c>
      <c r="N856" s="213" t="s">
        <v>2448</v>
      </c>
      <c r="O856" s="214"/>
      <c r="P856" s="213"/>
      <c r="Q856" s="215"/>
      <c r="R856" s="215"/>
      <c r="S856"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856" s="220" t="s">
        <v>10508</v>
      </c>
      <c r="U856" s="215">
        <v>18917633920</v>
      </c>
      <c r="V856" s="213" t="s">
        <v>10509</v>
      </c>
      <c r="W856" s="225"/>
      <c r="X856" s="226"/>
      <c r="Y856" s="226"/>
      <c r="Z856" s="244"/>
      <c r="AA856" s="214"/>
      <c r="AB856" s="214"/>
      <c r="AC856" s="214"/>
      <c r="AD856" s="220"/>
      <c r="AE856" s="226"/>
      <c r="AF856" s="214" t="s">
        <v>10510</v>
      </c>
      <c r="AG856" s="349">
        <v>1</v>
      </c>
    </row>
    <row r="857" spans="1:33" s="219" customFormat="1" x14ac:dyDescent="0.3">
      <c r="A857" s="212" t="s">
        <v>1177</v>
      </c>
      <c r="B857" s="277">
        <v>41864</v>
      </c>
      <c r="C857" s="217" t="e">
        <f>[1]!表1_66[[#This Row],[公司]]&amp;[1]!表1_66[[#This Row],[姓名]]</f>
        <v>#REF!</v>
      </c>
      <c r="D857" s="220" t="s">
        <v>10511</v>
      </c>
      <c r="E857" s="220" t="s">
        <v>10511</v>
      </c>
      <c r="F857" s="214"/>
      <c r="G857" s="236" t="e">
        <f>HYPERLINK("\同业照片\"&amp;[1]!表1_66[[#This Row],[公司]]&amp;IF([1]!表1_66[[#This Row],[公司]]="","","，"&amp;[1]!表1_66[[#This Row],[姓名]]&amp;".jpg"),"照片")</f>
        <v>#REF!</v>
      </c>
      <c r="H857" s="232" t="s">
        <v>8198</v>
      </c>
      <c r="I857" s="214" t="s">
        <v>9</v>
      </c>
      <c r="J857" s="214" t="s">
        <v>3170</v>
      </c>
      <c r="K857" s="212">
        <v>1</v>
      </c>
      <c r="L857" s="212">
        <v>1</v>
      </c>
      <c r="M857" s="212">
        <v>1</v>
      </c>
      <c r="N857" s="213"/>
      <c r="O857" s="214"/>
      <c r="P857" s="213"/>
      <c r="Q857" s="215"/>
      <c r="R857" s="215"/>
      <c r="S857"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857" s="220" t="s">
        <v>10512</v>
      </c>
      <c r="U857" s="215">
        <v>13912968408</v>
      </c>
      <c r="V857" s="213" t="s">
        <v>8199</v>
      </c>
      <c r="W857" s="225"/>
      <c r="X857" s="226"/>
      <c r="Y857" s="226"/>
      <c r="Z857" s="248"/>
      <c r="AA857" s="214"/>
      <c r="AB857" s="214"/>
      <c r="AC857" s="214"/>
      <c r="AD857" s="220"/>
      <c r="AE857" s="226"/>
      <c r="AF857" s="214" t="s">
        <v>10513</v>
      </c>
      <c r="AG857" s="349">
        <v>1</v>
      </c>
    </row>
    <row r="858" spans="1:33" s="219" customFormat="1" x14ac:dyDescent="0.3">
      <c r="A858" s="212" t="s">
        <v>2376</v>
      </c>
      <c r="B858" s="277">
        <v>41864</v>
      </c>
      <c r="C858" s="217" t="e">
        <f>[1]!表1_66[[#This Row],[公司]]&amp;[1]!表1_66[[#This Row],[姓名]]</f>
        <v>#REF!</v>
      </c>
      <c r="D858" s="220" t="s">
        <v>10514</v>
      </c>
      <c r="E858" s="220" t="s">
        <v>10514</v>
      </c>
      <c r="F858" s="214" t="s">
        <v>54</v>
      </c>
      <c r="G858" s="236" t="e">
        <f>HYPERLINK("\同业照片\"&amp;[1]!表1_66[[#This Row],[公司]]&amp;IF([1]!表1_66[[#This Row],[公司]]="","","，"&amp;[1]!表1_66[[#This Row],[姓名]]&amp;".jpg"),"照片")</f>
        <v>#REF!</v>
      </c>
      <c r="H858" s="232" t="s">
        <v>10515</v>
      </c>
      <c r="I858" s="214" t="s">
        <v>36</v>
      </c>
      <c r="J858" s="214" t="s">
        <v>1</v>
      </c>
      <c r="K858" s="212">
        <v>1</v>
      </c>
      <c r="L858" s="212">
        <v>1</v>
      </c>
      <c r="M858" s="212">
        <v>1</v>
      </c>
      <c r="N858" s="213" t="s">
        <v>958</v>
      </c>
      <c r="O858" s="214"/>
      <c r="P858" s="213" t="s">
        <v>2373</v>
      </c>
      <c r="Q858" s="215"/>
      <c r="R858" s="215" t="s">
        <v>392</v>
      </c>
      <c r="S85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858" s="220" t="s">
        <v>10516</v>
      </c>
      <c r="U858" s="215">
        <v>13661828896</v>
      </c>
      <c r="V858" s="213" t="s">
        <v>6842</v>
      </c>
      <c r="W858" s="225"/>
      <c r="X858" s="226"/>
      <c r="Y858" s="226"/>
      <c r="Z858" s="244"/>
      <c r="AA858" s="214"/>
      <c r="AB858" s="214"/>
      <c r="AC858" s="214"/>
      <c r="AD858" s="220"/>
      <c r="AE858" s="226"/>
      <c r="AF858" s="214" t="s">
        <v>2732</v>
      </c>
      <c r="AG858" s="349">
        <v>1</v>
      </c>
    </row>
    <row r="859" spans="1:33" s="219" customFormat="1" x14ac:dyDescent="0.3">
      <c r="A859" s="212" t="s">
        <v>1177</v>
      </c>
      <c r="B859" s="277">
        <v>41864</v>
      </c>
      <c r="C859" s="217" t="e">
        <f>[1]!表1_66[[#This Row],[公司]]&amp;[1]!表1_66[[#This Row],[姓名]]</f>
        <v>#REF!</v>
      </c>
      <c r="D859" s="220" t="s">
        <v>10517</v>
      </c>
      <c r="E859" s="220" t="s">
        <v>10518</v>
      </c>
      <c r="F859" s="214" t="s">
        <v>2249</v>
      </c>
      <c r="G859" s="236" t="e">
        <f>HYPERLINK("\同业照片\"&amp;[1]!表1_66[[#This Row],[公司]]&amp;IF([1]!表1_66[[#This Row],[公司]]="","","，"&amp;[1]!表1_66[[#This Row],[姓名]]&amp;".jpg"),"照片")</f>
        <v>#REF!</v>
      </c>
      <c r="H859" s="232" t="s">
        <v>7835</v>
      </c>
      <c r="I859" s="214" t="s">
        <v>3625</v>
      </c>
      <c r="J859" s="214" t="s">
        <v>1</v>
      </c>
      <c r="K859" s="212">
        <v>1</v>
      </c>
      <c r="L859" s="212">
        <v>1</v>
      </c>
      <c r="M859" s="212">
        <v>1</v>
      </c>
      <c r="N859" s="213" t="s">
        <v>1173</v>
      </c>
      <c r="O859" s="214"/>
      <c r="P859" s="213" t="s">
        <v>2254</v>
      </c>
      <c r="Q859" s="215"/>
      <c r="R859" s="215" t="s">
        <v>392</v>
      </c>
      <c r="S85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859" s="220"/>
      <c r="U859" s="215">
        <v>13662015820</v>
      </c>
      <c r="V859" s="213" t="s">
        <v>10519</v>
      </c>
      <c r="W859" s="225"/>
      <c r="X859" s="226"/>
      <c r="Y859" s="226"/>
      <c r="Z859" s="248"/>
      <c r="AA859" s="214"/>
      <c r="AB859" s="214"/>
      <c r="AC859" s="214"/>
      <c r="AD859" s="220"/>
      <c r="AE859" s="226"/>
      <c r="AF859" s="214" t="s">
        <v>5889</v>
      </c>
      <c r="AG859" s="349">
        <v>1</v>
      </c>
    </row>
    <row r="860" spans="1:33" s="219" customFormat="1" x14ac:dyDescent="0.3">
      <c r="A860" s="212" t="s">
        <v>1177</v>
      </c>
      <c r="B860" s="277">
        <v>41864</v>
      </c>
      <c r="C860" s="217" t="e">
        <f>[1]!表1_66[[#This Row],[公司]]&amp;[1]!表1_66[[#This Row],[姓名]]</f>
        <v>#REF!</v>
      </c>
      <c r="D860" s="220" t="s">
        <v>381</v>
      </c>
      <c r="E860" s="220" t="s">
        <v>381</v>
      </c>
      <c r="F860" s="214" t="s">
        <v>933</v>
      </c>
      <c r="G860" s="236" t="e">
        <f>HYPERLINK("\同业照片\"&amp;[1]!表1_66[[#This Row],[公司]]&amp;IF([1]!表1_66[[#This Row],[公司]]="","","，"&amp;[1]!表1_66[[#This Row],[姓名]]&amp;".jpg"),"照片")</f>
        <v>#REF!</v>
      </c>
      <c r="H860" s="232" t="s">
        <v>1192</v>
      </c>
      <c r="I860" s="214" t="s">
        <v>36</v>
      </c>
      <c r="J860" s="214" t="s">
        <v>45</v>
      </c>
      <c r="K860" s="212">
        <v>1</v>
      </c>
      <c r="L860" s="212">
        <v>1</v>
      </c>
      <c r="M860" s="212">
        <v>1</v>
      </c>
      <c r="N860" s="213" t="s">
        <v>958</v>
      </c>
      <c r="O860" s="214"/>
      <c r="P860" s="213" t="s">
        <v>2254</v>
      </c>
      <c r="Q860" s="215" t="s">
        <v>1597</v>
      </c>
      <c r="R860" s="215" t="s">
        <v>392</v>
      </c>
      <c r="S86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860" s="220" t="s">
        <v>383</v>
      </c>
      <c r="U860" s="215">
        <v>15821885467</v>
      </c>
      <c r="V860" s="213" t="s">
        <v>382</v>
      </c>
      <c r="W860" s="225" t="s">
        <v>351</v>
      </c>
      <c r="X860" s="226"/>
      <c r="Y860" s="226"/>
      <c r="Z860" s="244" t="s">
        <v>392</v>
      </c>
      <c r="AA860" s="214"/>
      <c r="AB860" s="214"/>
      <c r="AC860" s="214"/>
      <c r="AD860" s="220"/>
      <c r="AE860" s="226"/>
      <c r="AF860" s="214" t="s">
        <v>677</v>
      </c>
      <c r="AG860" s="349">
        <v>1</v>
      </c>
    </row>
    <row r="861" spans="1:33" s="219" customFormat="1" x14ac:dyDescent="0.3">
      <c r="A861" s="212" t="s">
        <v>1177</v>
      </c>
      <c r="B861" s="277">
        <v>41864</v>
      </c>
      <c r="C861" s="217" t="e">
        <f>[1]!表1_66[[#This Row],[公司]]&amp;[1]!表1_66[[#This Row],[姓名]]</f>
        <v>#REF!</v>
      </c>
      <c r="D861" s="220" t="s">
        <v>10520</v>
      </c>
      <c r="E861" s="220" t="s">
        <v>6841</v>
      </c>
      <c r="F861" s="214"/>
      <c r="G861" s="236" t="e">
        <f>HYPERLINK("\同业照片\"&amp;[1]!表1_66[[#This Row],[公司]]&amp;IF([1]!表1_66[[#This Row],[公司]]="","","，"&amp;[1]!表1_66[[#This Row],[姓名]]&amp;".jpg"),"照片")</f>
        <v>#REF!</v>
      </c>
      <c r="H861" s="232" t="s">
        <v>1266</v>
      </c>
      <c r="I861" s="214" t="s">
        <v>12</v>
      </c>
      <c r="J861" s="214" t="s">
        <v>45</v>
      </c>
      <c r="K861" s="212">
        <v>1</v>
      </c>
      <c r="L861" s="212">
        <v>1</v>
      </c>
      <c r="M861" s="212">
        <v>1</v>
      </c>
      <c r="N861" s="213" t="s">
        <v>1234</v>
      </c>
      <c r="O861" s="214"/>
      <c r="P861" s="213" t="s">
        <v>2254</v>
      </c>
      <c r="Q861" s="215" t="s">
        <v>1864</v>
      </c>
      <c r="R861" s="215" t="s">
        <v>392</v>
      </c>
      <c r="S86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861" s="220"/>
      <c r="U861" s="215">
        <v>15221759101</v>
      </c>
      <c r="V861" s="213" t="s">
        <v>10521</v>
      </c>
      <c r="W861" s="225" t="s">
        <v>351</v>
      </c>
      <c r="X861" s="226"/>
      <c r="Y861" s="226"/>
      <c r="Z861" s="248"/>
      <c r="AA861" s="214"/>
      <c r="AB861" s="214"/>
      <c r="AC861" s="214"/>
      <c r="AD861" s="220"/>
      <c r="AE861" s="226"/>
      <c r="AF861" s="214" t="s">
        <v>2183</v>
      </c>
      <c r="AG861" s="349">
        <v>1</v>
      </c>
    </row>
    <row r="862" spans="1:33" s="219" customFormat="1" x14ac:dyDescent="0.3">
      <c r="A862" s="212" t="s">
        <v>1177</v>
      </c>
      <c r="B862" s="277">
        <v>41864</v>
      </c>
      <c r="C862" s="217" t="e">
        <f>[1]!表1_66[[#This Row],[公司]]&amp;[1]!表1_66[[#This Row],[姓名]]</f>
        <v>#REF!</v>
      </c>
      <c r="D862" s="220" t="s">
        <v>8200</v>
      </c>
      <c r="E862" s="220" t="s">
        <v>8200</v>
      </c>
      <c r="F862" s="214"/>
      <c r="G862" s="236" t="e">
        <f>HYPERLINK("\同业照片\"&amp;[1]!表1_66[[#This Row],[公司]]&amp;IF([1]!表1_66[[#This Row],[公司]]="","","，"&amp;[1]!表1_66[[#This Row],[姓名]]&amp;".jpg"),"照片")</f>
        <v>#REF!</v>
      </c>
      <c r="H862" s="232" t="s">
        <v>8198</v>
      </c>
      <c r="I862" s="214" t="s">
        <v>9</v>
      </c>
      <c r="J862" s="214" t="s">
        <v>3170</v>
      </c>
      <c r="K862" s="212">
        <v>1</v>
      </c>
      <c r="L862" s="212">
        <v>1</v>
      </c>
      <c r="M862" s="212">
        <v>1</v>
      </c>
      <c r="N862" s="213"/>
      <c r="O862" s="214"/>
      <c r="P862" s="213"/>
      <c r="Q862" s="215"/>
      <c r="R862" s="215"/>
      <c r="S86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862" s="220"/>
      <c r="U862" s="215">
        <v>13851656401</v>
      </c>
      <c r="V862" s="213"/>
      <c r="W862" s="225"/>
      <c r="X862" s="226"/>
      <c r="Y862" s="226"/>
      <c r="Z862" s="244"/>
      <c r="AA862" s="214"/>
      <c r="AB862" s="214"/>
      <c r="AC862" s="214"/>
      <c r="AD862" s="220"/>
      <c r="AE862" s="226"/>
      <c r="AF862" s="214" t="s">
        <v>10513</v>
      </c>
      <c r="AG862" s="349">
        <v>1</v>
      </c>
    </row>
    <row r="863" spans="1:33" s="219" customFormat="1" x14ac:dyDescent="0.3">
      <c r="A863" s="212" t="s">
        <v>1177</v>
      </c>
      <c r="B863" s="277">
        <v>41865</v>
      </c>
      <c r="C863" s="217" t="e">
        <f>[1]!表1_66[[#This Row],[公司]]&amp;[1]!表1_66[[#This Row],[姓名]]</f>
        <v>#REF!</v>
      </c>
      <c r="D863" s="220" t="s">
        <v>10522</v>
      </c>
      <c r="E863" s="220" t="s">
        <v>10522</v>
      </c>
      <c r="F863" s="214" t="s">
        <v>2249</v>
      </c>
      <c r="G863" s="236" t="e">
        <f>HYPERLINK("\同业照片\"&amp;[1]!表1_66[[#This Row],[公司]]&amp;IF([1]!表1_66[[#This Row],[公司]]="","","，"&amp;[1]!表1_66[[#This Row],[姓名]]&amp;".jpg"),"照片")</f>
        <v>#REF!</v>
      </c>
      <c r="H863" s="232" t="s">
        <v>10487</v>
      </c>
      <c r="I863" s="214" t="s">
        <v>9</v>
      </c>
      <c r="J863" s="214" t="s">
        <v>1</v>
      </c>
      <c r="K863" s="212">
        <v>1</v>
      </c>
      <c r="L863" s="212"/>
      <c r="M863" s="212">
        <v>1</v>
      </c>
      <c r="N863" s="213" t="s">
        <v>2247</v>
      </c>
      <c r="O863" s="214"/>
      <c r="P863" s="213"/>
      <c r="Q863" s="215"/>
      <c r="R863" s="215"/>
      <c r="S863"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863" s="220"/>
      <c r="U863" s="215">
        <v>18701966759</v>
      </c>
      <c r="V863" s="213" t="s">
        <v>10523</v>
      </c>
      <c r="W863" s="225"/>
      <c r="X863" s="226"/>
      <c r="Y863" s="226"/>
      <c r="Z863" s="248"/>
      <c r="AA863" s="214"/>
      <c r="AB863" s="214"/>
      <c r="AC863" s="214"/>
      <c r="AD863" s="220"/>
      <c r="AE863" s="226"/>
      <c r="AF863" s="214"/>
      <c r="AG863" s="349">
        <v>1</v>
      </c>
    </row>
    <row r="864" spans="1:33" s="219" customFormat="1" x14ac:dyDescent="0.3">
      <c r="A864" s="212" t="s">
        <v>1177</v>
      </c>
      <c r="B864" s="277">
        <v>41865</v>
      </c>
      <c r="C864" s="217" t="e">
        <f>[1]!表1_66[[#This Row],[公司]]&amp;[1]!表1_66[[#This Row],[姓名]]</f>
        <v>#REF!</v>
      </c>
      <c r="D864" s="220" t="s">
        <v>10524</v>
      </c>
      <c r="E864" s="220" t="s">
        <v>10525</v>
      </c>
      <c r="F864" s="214" t="s">
        <v>2249</v>
      </c>
      <c r="G864" s="236" t="e">
        <f>HYPERLINK("\同业照片\"&amp;[1]!表1_66[[#This Row],[公司]]&amp;IF([1]!表1_66[[#This Row],[公司]]="","","，"&amp;[1]!表1_66[[#This Row],[姓名]]&amp;".jpg"),"照片")</f>
        <v>#REF!</v>
      </c>
      <c r="H864" s="232" t="s">
        <v>10487</v>
      </c>
      <c r="I864" s="214" t="s">
        <v>9</v>
      </c>
      <c r="J864" s="214" t="s">
        <v>1</v>
      </c>
      <c r="K864" s="212">
        <v>1</v>
      </c>
      <c r="L864" s="212"/>
      <c r="M864" s="212">
        <v>1</v>
      </c>
      <c r="N864" s="213" t="s">
        <v>2247</v>
      </c>
      <c r="O864" s="214"/>
      <c r="P864" s="213"/>
      <c r="Q864" s="215"/>
      <c r="R864" s="215"/>
      <c r="S86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864" s="220"/>
      <c r="U864" s="215">
        <v>13817608771</v>
      </c>
      <c r="V864" s="213" t="s">
        <v>10526</v>
      </c>
      <c r="W864" s="225"/>
      <c r="X864" s="226"/>
      <c r="Y864" s="226"/>
      <c r="Z864" s="244"/>
      <c r="AA864" s="214"/>
      <c r="AB864" s="214"/>
      <c r="AC864" s="214"/>
      <c r="AD864" s="220"/>
      <c r="AE864" s="226"/>
      <c r="AF864" s="214"/>
      <c r="AG864" s="349">
        <v>1</v>
      </c>
    </row>
    <row r="865" spans="1:33" s="219" customFormat="1" x14ac:dyDescent="0.3">
      <c r="A865" s="212" t="s">
        <v>612</v>
      </c>
      <c r="B865" s="277">
        <v>41868</v>
      </c>
      <c r="C865" s="217" t="e">
        <f>[1]!表1_66[[#This Row],[公司]]&amp;[1]!表1_66[[#This Row],[姓名]]</f>
        <v>#REF!</v>
      </c>
      <c r="D865" s="220" t="s">
        <v>10527</v>
      </c>
      <c r="E865" s="220" t="s">
        <v>760</v>
      </c>
      <c r="F865" s="214" t="s">
        <v>54</v>
      </c>
      <c r="G865" s="236" t="e">
        <f>HYPERLINK("\同业照片\"&amp;[1]!表1_66[[#This Row],[公司]]&amp;IF([1]!表1_66[[#This Row],[公司]]="","","，"&amp;[1]!表1_66[[#This Row],[姓名]]&amp;".jpg"),"照片")</f>
        <v>#REF!</v>
      </c>
      <c r="H865" s="232" t="s">
        <v>4055</v>
      </c>
      <c r="I865" s="214" t="s">
        <v>583</v>
      </c>
      <c r="J865" s="214" t="s">
        <v>56</v>
      </c>
      <c r="K865" s="212">
        <v>1</v>
      </c>
      <c r="L865" s="212">
        <v>1</v>
      </c>
      <c r="M865" s="212">
        <v>1</v>
      </c>
      <c r="N865" s="213" t="s">
        <v>1359</v>
      </c>
      <c r="O865" s="214"/>
      <c r="P865" s="213" t="s">
        <v>2537</v>
      </c>
      <c r="Q865" s="215"/>
      <c r="R865" s="215" t="s">
        <v>392</v>
      </c>
      <c r="S865"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865" s="220" t="s">
        <v>10528</v>
      </c>
      <c r="U865" s="215">
        <v>13522219459</v>
      </c>
      <c r="V865" s="213" t="s">
        <v>10529</v>
      </c>
      <c r="W865" s="225" t="s">
        <v>9309</v>
      </c>
      <c r="X865" s="226" t="s">
        <v>345</v>
      </c>
      <c r="Y865" s="226"/>
      <c r="Z865" s="248" t="s">
        <v>392</v>
      </c>
      <c r="AA865" s="214"/>
      <c r="AB865" s="214"/>
      <c r="AC865" s="214"/>
      <c r="AD865" s="220"/>
      <c r="AE865" s="226" t="s">
        <v>1426</v>
      </c>
      <c r="AF865" s="214" t="s">
        <v>4056</v>
      </c>
      <c r="AG865" s="349">
        <v>1</v>
      </c>
    </row>
    <row r="866" spans="1:33" s="219" customFormat="1" x14ac:dyDescent="0.3">
      <c r="A866" s="212" t="s">
        <v>857</v>
      </c>
      <c r="B866" s="277">
        <v>41868</v>
      </c>
      <c r="C866" s="217" t="e">
        <f>[1]!表1_66[[#This Row],[公司]]&amp;[1]!表1_66[[#This Row],[姓名]]</f>
        <v>#REF!</v>
      </c>
      <c r="D866" s="220" t="s">
        <v>10530</v>
      </c>
      <c r="E866" s="220" t="s">
        <v>2767</v>
      </c>
      <c r="F866" s="214" t="s">
        <v>2249</v>
      </c>
      <c r="G866" s="236" t="e">
        <f>HYPERLINK("\同业照片\"&amp;[1]!表1_66[[#This Row],[公司]]&amp;IF([1]!表1_66[[#This Row],[公司]]="","","，"&amp;[1]!表1_66[[#This Row],[姓名]]&amp;".jpg"),"照片")</f>
        <v>#REF!</v>
      </c>
      <c r="H866" s="232" t="s">
        <v>10531</v>
      </c>
      <c r="I866" s="214" t="s">
        <v>1341</v>
      </c>
      <c r="J866" s="214" t="s">
        <v>3174</v>
      </c>
      <c r="K866" s="212"/>
      <c r="L866" s="212"/>
      <c r="M866" s="212"/>
      <c r="N866" s="213"/>
      <c r="O866" s="214"/>
      <c r="P866" s="213"/>
      <c r="Q866" s="215"/>
      <c r="R866" s="215"/>
      <c r="S866"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866" s="220" t="s">
        <v>10532</v>
      </c>
      <c r="U866" s="215">
        <v>13823798219</v>
      </c>
      <c r="V866" s="213" t="s">
        <v>10533</v>
      </c>
      <c r="W866" s="225"/>
      <c r="X866" s="226"/>
      <c r="Y866" s="226"/>
      <c r="Z866" s="244"/>
      <c r="AA866" s="214"/>
      <c r="AB866" s="214"/>
      <c r="AC866" s="214"/>
      <c r="AD866" s="220"/>
      <c r="AE866" s="226"/>
      <c r="AF866" s="214"/>
      <c r="AG866" s="349">
        <v>1</v>
      </c>
    </row>
    <row r="867" spans="1:33" s="219" customFormat="1" x14ac:dyDescent="0.3">
      <c r="A867" s="212" t="s">
        <v>612</v>
      </c>
      <c r="B867" s="277">
        <v>41868</v>
      </c>
      <c r="C867" s="217" t="e">
        <f>[1]!表1_66[[#This Row],[公司]]&amp;[1]!表1_66[[#This Row],[姓名]]</f>
        <v>#REF!</v>
      </c>
      <c r="D867" s="220" t="s">
        <v>1879</v>
      </c>
      <c r="E867" s="220" t="s">
        <v>1879</v>
      </c>
      <c r="F867" s="214" t="s">
        <v>2249</v>
      </c>
      <c r="G867" s="236" t="e">
        <f>HYPERLINK("\同业照片\"&amp;[1]!表1_66[[#This Row],[公司]]&amp;IF([1]!表1_66[[#This Row],[公司]]="","","，"&amp;[1]!表1_66[[#This Row],[姓名]]&amp;".jpg"),"照片")</f>
        <v>#REF!</v>
      </c>
      <c r="H867" s="232" t="s">
        <v>968</v>
      </c>
      <c r="I867" s="214" t="s">
        <v>36</v>
      </c>
      <c r="J867" s="214" t="s">
        <v>3174</v>
      </c>
      <c r="K867" s="212">
        <v>1</v>
      </c>
      <c r="L867" s="212"/>
      <c r="M867" s="212">
        <v>1</v>
      </c>
      <c r="N867" s="213" t="s">
        <v>1436</v>
      </c>
      <c r="O867" s="214"/>
      <c r="P867" s="213"/>
      <c r="Q867" s="215"/>
      <c r="R867" s="215" t="s">
        <v>392</v>
      </c>
      <c r="S867"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867" s="220" t="s">
        <v>10534</v>
      </c>
      <c r="U867" s="215">
        <v>18682286961</v>
      </c>
      <c r="V867" s="213" t="s">
        <v>10535</v>
      </c>
      <c r="W867" s="225" t="s">
        <v>351</v>
      </c>
      <c r="X867" s="226" t="s">
        <v>105</v>
      </c>
      <c r="Y867" s="226"/>
      <c r="Z867" s="248" t="s">
        <v>392</v>
      </c>
      <c r="AA867" s="214"/>
      <c r="AB867" s="214"/>
      <c r="AC867" s="214"/>
      <c r="AD867" s="220">
        <v>13501712256</v>
      </c>
      <c r="AE867" s="226" t="s">
        <v>1880</v>
      </c>
      <c r="AF867" s="214" t="s">
        <v>2218</v>
      </c>
      <c r="AG867" s="349">
        <v>1</v>
      </c>
    </row>
    <row r="868" spans="1:33" s="219" customFormat="1" x14ac:dyDescent="0.3">
      <c r="A868" s="212" t="s">
        <v>612</v>
      </c>
      <c r="B868" s="277">
        <v>41868</v>
      </c>
      <c r="C868" s="217" t="e">
        <f>[1]!表1_66[[#This Row],[公司]]&amp;[1]!表1_66[[#This Row],[姓名]]</f>
        <v>#REF!</v>
      </c>
      <c r="D868" s="220" t="s">
        <v>10536</v>
      </c>
      <c r="E868" s="220" t="s">
        <v>10537</v>
      </c>
      <c r="F868" s="214" t="s">
        <v>2249</v>
      </c>
      <c r="G868" s="236" t="e">
        <f>HYPERLINK("\同业照片\"&amp;[1]!表1_66[[#This Row],[公司]]&amp;IF([1]!表1_66[[#This Row],[公司]]="","","，"&amp;[1]!表1_66[[#This Row],[姓名]]&amp;".jpg"),"照片")</f>
        <v>#REF!</v>
      </c>
      <c r="H868" s="232" t="s">
        <v>4055</v>
      </c>
      <c r="I868" s="214" t="s">
        <v>583</v>
      </c>
      <c r="J868" s="214" t="s">
        <v>56</v>
      </c>
      <c r="K868" s="212">
        <v>1</v>
      </c>
      <c r="L868" s="212">
        <v>1</v>
      </c>
      <c r="M868" s="212">
        <v>1</v>
      </c>
      <c r="N868" s="213" t="s">
        <v>1359</v>
      </c>
      <c r="O868" s="214"/>
      <c r="P868" s="213" t="s">
        <v>2537</v>
      </c>
      <c r="Q868" s="215"/>
      <c r="R868" s="215"/>
      <c r="S86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868" s="220" t="s">
        <v>10538</v>
      </c>
      <c r="U868" s="215">
        <v>18701605529</v>
      </c>
      <c r="V868" s="213" t="s">
        <v>10539</v>
      </c>
      <c r="W868" s="225" t="s">
        <v>9396</v>
      </c>
      <c r="X868" s="226"/>
      <c r="Y868" s="226"/>
      <c r="Z868" s="244"/>
      <c r="AA868" s="214"/>
      <c r="AB868" s="214"/>
      <c r="AC868" s="214"/>
      <c r="AD868" s="220"/>
      <c r="AE868" s="226"/>
      <c r="AF868" s="214" t="s">
        <v>4056</v>
      </c>
      <c r="AG868" s="349">
        <v>1</v>
      </c>
    </row>
    <row r="869" spans="1:33" s="219" customFormat="1" x14ac:dyDescent="0.3">
      <c r="A869" s="212" t="s">
        <v>1177</v>
      </c>
      <c r="B869" s="277">
        <v>41870</v>
      </c>
      <c r="C869" s="217" t="e">
        <f>[1]!表1_66[[#This Row],[公司]]&amp;[1]!表1_66[[#This Row],[姓名]]</f>
        <v>#REF!</v>
      </c>
      <c r="D869" s="220" t="s">
        <v>10540</v>
      </c>
      <c r="E869" s="220" t="s">
        <v>8201</v>
      </c>
      <c r="F869" s="214" t="s">
        <v>2249</v>
      </c>
      <c r="G869" s="236" t="e">
        <f>HYPERLINK("\同业照片\"&amp;[1]!表1_66[[#This Row],[公司]]&amp;IF([1]!表1_66[[#This Row],[公司]]="","","，"&amp;[1]!表1_66[[#This Row],[姓名]]&amp;".jpg"),"照片")</f>
        <v>#REF!</v>
      </c>
      <c r="H869" s="232" t="s">
        <v>1185</v>
      </c>
      <c r="I869" s="214" t="s">
        <v>2</v>
      </c>
      <c r="J869" s="214" t="s">
        <v>3174</v>
      </c>
      <c r="K869" s="212">
        <v>1</v>
      </c>
      <c r="L869" s="212"/>
      <c r="M869" s="212">
        <v>1</v>
      </c>
      <c r="N869" s="213"/>
      <c r="O869" s="214"/>
      <c r="P869" s="213"/>
      <c r="Q869" s="215"/>
      <c r="R869" s="215"/>
      <c r="S86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869" s="220"/>
      <c r="U869" s="215">
        <v>18118739880</v>
      </c>
      <c r="V869" s="213" t="s">
        <v>10541</v>
      </c>
      <c r="W869" s="225"/>
      <c r="X869" s="226"/>
      <c r="Y869" s="226"/>
      <c r="Z869" s="248"/>
      <c r="AA869" s="214"/>
      <c r="AB869" s="214"/>
      <c r="AC869" s="214"/>
      <c r="AD869" s="220"/>
      <c r="AE869" s="226"/>
      <c r="AF869" s="214"/>
      <c r="AG869" s="349">
        <v>1</v>
      </c>
    </row>
    <row r="870" spans="1:33" s="219" customFormat="1" x14ac:dyDescent="0.3">
      <c r="A870" s="212" t="s">
        <v>857</v>
      </c>
      <c r="B870" s="277">
        <v>41871</v>
      </c>
      <c r="C870" s="217" t="e">
        <f>[1]!表1_66[[#This Row],[公司]]&amp;[1]!表1_66[[#This Row],[姓名]]</f>
        <v>#REF!</v>
      </c>
      <c r="D870" s="220" t="s">
        <v>10542</v>
      </c>
      <c r="E870" s="220" t="s">
        <v>10543</v>
      </c>
      <c r="F870" s="214" t="s">
        <v>2249</v>
      </c>
      <c r="G870" s="236" t="e">
        <f>HYPERLINK("\同业照片\"&amp;[1]!表1_66[[#This Row],[公司]]&amp;IF([1]!表1_66[[#This Row],[公司]]="","","，"&amp;[1]!表1_66[[#This Row],[姓名]]&amp;".jpg"),"照片")</f>
        <v>#REF!</v>
      </c>
      <c r="H870" s="232" t="s">
        <v>10544</v>
      </c>
      <c r="I870" s="214" t="s">
        <v>4173</v>
      </c>
      <c r="J870" s="214" t="s">
        <v>3174</v>
      </c>
      <c r="K870" s="212">
        <v>1</v>
      </c>
      <c r="L870" s="212">
        <v>1</v>
      </c>
      <c r="M870" s="212">
        <v>1</v>
      </c>
      <c r="N870" s="213" t="s">
        <v>3911</v>
      </c>
      <c r="O870" s="214"/>
      <c r="P870" s="213" t="s">
        <v>2254</v>
      </c>
      <c r="Q870" s="215"/>
      <c r="R870" s="215"/>
      <c r="S87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870" s="220" t="s">
        <v>10545</v>
      </c>
      <c r="U870" s="215">
        <v>15817339808</v>
      </c>
      <c r="V870" s="213" t="s">
        <v>10546</v>
      </c>
      <c r="W870" s="225"/>
      <c r="X870" s="226"/>
      <c r="Y870" s="226"/>
      <c r="Z870" s="244"/>
      <c r="AA870" s="214"/>
      <c r="AB870" s="214"/>
      <c r="AC870" s="214"/>
      <c r="AD870" s="220"/>
      <c r="AE870" s="226"/>
      <c r="AF870" s="214" t="s">
        <v>10547</v>
      </c>
      <c r="AG870" s="349">
        <v>1</v>
      </c>
    </row>
    <row r="871" spans="1:33" s="219" customFormat="1" x14ac:dyDescent="0.3">
      <c r="A871" s="212" t="s">
        <v>857</v>
      </c>
      <c r="B871" s="277">
        <v>41871</v>
      </c>
      <c r="C871" s="217" t="e">
        <f>[1]!表1_66[[#This Row],[公司]]&amp;[1]!表1_66[[#This Row],[姓名]]</f>
        <v>#REF!</v>
      </c>
      <c r="D871" s="220" t="s">
        <v>10548</v>
      </c>
      <c r="E871" s="220" t="s">
        <v>10549</v>
      </c>
      <c r="F871" s="214" t="s">
        <v>2249</v>
      </c>
      <c r="G871" s="236" t="e">
        <f>HYPERLINK("\同业照片\"&amp;[1]!表1_66[[#This Row],[公司]]&amp;IF([1]!表1_66[[#This Row],[公司]]="","","，"&amp;[1]!表1_66[[#This Row],[姓名]]&amp;".jpg"),"照片")</f>
        <v>#REF!</v>
      </c>
      <c r="H871" s="232" t="s">
        <v>946</v>
      </c>
      <c r="I871" s="214" t="s">
        <v>2</v>
      </c>
      <c r="J871" s="214" t="s">
        <v>1</v>
      </c>
      <c r="K871" s="212">
        <v>1</v>
      </c>
      <c r="L871" s="212"/>
      <c r="M871" s="212">
        <v>1</v>
      </c>
      <c r="N871" s="213"/>
      <c r="O871" s="214"/>
      <c r="P871" s="213" t="s">
        <v>10063</v>
      </c>
      <c r="Q871" s="215"/>
      <c r="R871" s="215"/>
      <c r="S87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871" s="220"/>
      <c r="U871" s="215"/>
      <c r="V871" s="213" t="s">
        <v>10550</v>
      </c>
      <c r="W871" s="225"/>
      <c r="X871" s="226"/>
      <c r="Y871" s="226"/>
      <c r="Z871" s="248"/>
      <c r="AA871" s="214"/>
      <c r="AB871" s="214" t="s">
        <v>10551</v>
      </c>
      <c r="AC871" s="214"/>
      <c r="AD871" s="220"/>
      <c r="AE871" s="226"/>
      <c r="AF871" s="214"/>
      <c r="AG871" s="349">
        <v>1</v>
      </c>
    </row>
    <row r="872" spans="1:33" s="219" customFormat="1" x14ac:dyDescent="0.3">
      <c r="A872" s="212" t="s">
        <v>857</v>
      </c>
      <c r="B872" s="277">
        <v>41871</v>
      </c>
      <c r="C872" s="217" t="e">
        <f>[1]!表1_66[[#This Row],[公司]]&amp;[1]!表1_66[[#This Row],[姓名]]</f>
        <v>#REF!</v>
      </c>
      <c r="D872" s="220" t="s">
        <v>10552</v>
      </c>
      <c r="E872" s="220" t="s">
        <v>2469</v>
      </c>
      <c r="F872" s="214" t="s">
        <v>2249</v>
      </c>
      <c r="G872" s="236" t="e">
        <f>HYPERLINK("\同业照片\"&amp;[1]!表1_66[[#This Row],[公司]]&amp;IF([1]!表1_66[[#This Row],[公司]]="","","，"&amp;[1]!表1_66[[#This Row],[姓名]]&amp;".jpg"),"照片")</f>
        <v>#REF!</v>
      </c>
      <c r="H872" s="232" t="s">
        <v>10544</v>
      </c>
      <c r="I872" s="214" t="s">
        <v>4173</v>
      </c>
      <c r="J872" s="214" t="s">
        <v>3174</v>
      </c>
      <c r="K872" s="212">
        <v>1</v>
      </c>
      <c r="L872" s="212">
        <v>1</v>
      </c>
      <c r="M872" s="212">
        <v>1</v>
      </c>
      <c r="N872" s="213" t="s">
        <v>3911</v>
      </c>
      <c r="O872" s="214"/>
      <c r="P872" s="213" t="s">
        <v>2537</v>
      </c>
      <c r="Q872" s="215"/>
      <c r="R872" s="215"/>
      <c r="S87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872" s="220" t="s">
        <v>10553</v>
      </c>
      <c r="U872" s="215">
        <v>13530316410</v>
      </c>
      <c r="V872" s="213" t="s">
        <v>10554</v>
      </c>
      <c r="W872" s="225"/>
      <c r="X872" s="226" t="s">
        <v>3610</v>
      </c>
      <c r="Y872" s="226" t="s">
        <v>10555</v>
      </c>
      <c r="Z872" s="244"/>
      <c r="AA872" s="214"/>
      <c r="AB872" s="214"/>
      <c r="AC872" s="214"/>
      <c r="AD872" s="220"/>
      <c r="AE872" s="226"/>
      <c r="AF872" s="214" t="s">
        <v>10547</v>
      </c>
      <c r="AG872" s="349">
        <v>1</v>
      </c>
    </row>
    <row r="873" spans="1:33" s="219" customFormat="1" x14ac:dyDescent="0.3">
      <c r="A873" s="212" t="s">
        <v>857</v>
      </c>
      <c r="B873" s="277">
        <v>41871</v>
      </c>
      <c r="C873" s="217" t="e">
        <f>[1]!表1_66[[#This Row],[公司]]&amp;[1]!表1_66[[#This Row],[姓名]]</f>
        <v>#REF!</v>
      </c>
      <c r="D873" s="220" t="s">
        <v>10556</v>
      </c>
      <c r="E873" s="220" t="s">
        <v>6857</v>
      </c>
      <c r="F873" s="214" t="s">
        <v>2249</v>
      </c>
      <c r="G873" s="236" t="e">
        <f>HYPERLINK("\同业照片\"&amp;[1]!表1_66[[#This Row],[公司]]&amp;IF([1]!表1_66[[#This Row],[公司]]="","","，"&amp;[1]!表1_66[[#This Row],[姓名]]&amp;".jpg"),"照片")</f>
        <v>#REF!</v>
      </c>
      <c r="H873" s="232" t="s">
        <v>10544</v>
      </c>
      <c r="I873" s="214" t="s">
        <v>4173</v>
      </c>
      <c r="J873" s="214" t="s">
        <v>3174</v>
      </c>
      <c r="K873" s="212">
        <v>1</v>
      </c>
      <c r="L873" s="212">
        <v>1</v>
      </c>
      <c r="M873" s="212">
        <v>1</v>
      </c>
      <c r="N873" s="213" t="s">
        <v>3911</v>
      </c>
      <c r="O873" s="214"/>
      <c r="P873" s="213" t="s">
        <v>2254</v>
      </c>
      <c r="Q873" s="215"/>
      <c r="R873" s="215"/>
      <c r="S873"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873" s="220" t="s">
        <v>10557</v>
      </c>
      <c r="U873" s="215">
        <v>15982046895</v>
      </c>
      <c r="V873" s="213" t="s">
        <v>10558</v>
      </c>
      <c r="W873" s="225"/>
      <c r="X873" s="226"/>
      <c r="Y873" s="226"/>
      <c r="Z873" s="248"/>
      <c r="AA873" s="214"/>
      <c r="AB873" s="214"/>
      <c r="AC873" s="214"/>
      <c r="AD873" s="220"/>
      <c r="AE873" s="226"/>
      <c r="AF873" s="214" t="s">
        <v>10547</v>
      </c>
      <c r="AG873" s="349">
        <v>1</v>
      </c>
    </row>
    <row r="874" spans="1:33" s="219" customFormat="1" x14ac:dyDescent="0.3">
      <c r="A874" s="212" t="s">
        <v>857</v>
      </c>
      <c r="B874" s="277">
        <v>41871</v>
      </c>
      <c r="C874" s="217" t="e">
        <f>[1]!表1_66[[#This Row],[公司]]&amp;[1]!表1_66[[#This Row],[姓名]]</f>
        <v>#REF!</v>
      </c>
      <c r="D874" s="220" t="s">
        <v>10559</v>
      </c>
      <c r="E874" s="220" t="s">
        <v>7694</v>
      </c>
      <c r="F874" s="214" t="s">
        <v>2249</v>
      </c>
      <c r="G874" s="236" t="e">
        <f>HYPERLINK("\同业照片\"&amp;[1]!表1_66[[#This Row],[公司]]&amp;IF([1]!表1_66[[#This Row],[公司]]="","","，"&amp;[1]!表1_66[[#This Row],[姓名]]&amp;".jpg"),"照片")</f>
        <v>#REF!</v>
      </c>
      <c r="H874" s="232" t="s">
        <v>10544</v>
      </c>
      <c r="I874" s="214" t="s">
        <v>4173</v>
      </c>
      <c r="J874" s="214" t="s">
        <v>3174</v>
      </c>
      <c r="K874" s="212">
        <v>1</v>
      </c>
      <c r="L874" s="212">
        <v>1</v>
      </c>
      <c r="M874" s="212">
        <v>1</v>
      </c>
      <c r="N874" s="213" t="s">
        <v>3911</v>
      </c>
      <c r="O874" s="214"/>
      <c r="P874" s="213" t="s">
        <v>2537</v>
      </c>
      <c r="Q874" s="215"/>
      <c r="R874" s="215"/>
      <c r="S87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874" s="220" t="s">
        <v>10560</v>
      </c>
      <c r="U874" s="215">
        <v>15814437281</v>
      </c>
      <c r="V874" s="213" t="s">
        <v>10561</v>
      </c>
      <c r="W874" s="225"/>
      <c r="X874" s="226"/>
      <c r="Y874" s="226"/>
      <c r="Z874" s="244"/>
      <c r="AA874" s="214"/>
      <c r="AB874" s="214"/>
      <c r="AC874" s="214"/>
      <c r="AD874" s="220"/>
      <c r="AE874" s="226"/>
      <c r="AF874" s="214" t="s">
        <v>10547</v>
      </c>
      <c r="AG874" s="349">
        <v>1</v>
      </c>
    </row>
    <row r="875" spans="1:33" s="219" customFormat="1" x14ac:dyDescent="0.3">
      <c r="A875" s="212" t="s">
        <v>857</v>
      </c>
      <c r="B875" s="277">
        <v>41871</v>
      </c>
      <c r="C875" s="217" t="e">
        <f>[1]!表1_66[[#This Row],[公司]]&amp;[1]!表1_66[[#This Row],[姓名]]</f>
        <v>#REF!</v>
      </c>
      <c r="D875" s="220" t="s">
        <v>10562</v>
      </c>
      <c r="E875" s="220" t="s">
        <v>6858</v>
      </c>
      <c r="F875" s="214" t="s">
        <v>2249</v>
      </c>
      <c r="G875" s="236" t="e">
        <f>HYPERLINK("\同业照片\"&amp;[1]!表1_66[[#This Row],[公司]]&amp;IF([1]!表1_66[[#This Row],[公司]]="","","，"&amp;[1]!表1_66[[#This Row],[姓名]]&amp;".jpg"),"照片")</f>
        <v>#REF!</v>
      </c>
      <c r="H875" s="232" t="s">
        <v>10544</v>
      </c>
      <c r="I875" s="214" t="s">
        <v>4173</v>
      </c>
      <c r="J875" s="214" t="s">
        <v>3174</v>
      </c>
      <c r="K875" s="212">
        <v>1</v>
      </c>
      <c r="L875" s="212">
        <v>1</v>
      </c>
      <c r="M875" s="212">
        <v>1</v>
      </c>
      <c r="N875" s="213" t="s">
        <v>3911</v>
      </c>
      <c r="O875" s="214"/>
      <c r="P875" s="213" t="s">
        <v>2254</v>
      </c>
      <c r="Q875" s="215"/>
      <c r="R875" s="215"/>
      <c r="S875"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875" s="220" t="s">
        <v>10563</v>
      </c>
      <c r="U875" s="215">
        <v>15818661731</v>
      </c>
      <c r="V875" s="213" t="s">
        <v>10564</v>
      </c>
      <c r="W875" s="225"/>
      <c r="X875" s="226"/>
      <c r="Y875" s="226"/>
      <c r="Z875" s="248"/>
      <c r="AA875" s="214"/>
      <c r="AB875" s="214"/>
      <c r="AC875" s="214"/>
      <c r="AD875" s="220"/>
      <c r="AE875" s="226"/>
      <c r="AF875" s="214" t="s">
        <v>10547</v>
      </c>
      <c r="AG875" s="349">
        <v>1</v>
      </c>
    </row>
    <row r="876" spans="1:33" s="219" customFormat="1" x14ac:dyDescent="0.3">
      <c r="A876" s="212" t="s">
        <v>612</v>
      </c>
      <c r="B876" s="277">
        <v>41875</v>
      </c>
      <c r="C876" s="217" t="e">
        <f>[1]!表1_66[[#This Row],[公司]]&amp;[1]!表1_66[[#This Row],[姓名]]</f>
        <v>#REF!</v>
      </c>
      <c r="D876" s="220" t="s">
        <v>1389</v>
      </c>
      <c r="E876" s="220" t="s">
        <v>1389</v>
      </c>
      <c r="F876" s="214" t="s">
        <v>933</v>
      </c>
      <c r="G876" s="236" t="e">
        <f>HYPERLINK("\同业照片\"&amp;[1]!表1_66[[#This Row],[公司]]&amp;IF([1]!表1_66[[#This Row],[公司]]="","","，"&amp;[1]!表1_66[[#This Row],[姓名]]&amp;".jpg"),"照片")</f>
        <v>#REF!</v>
      </c>
      <c r="H876" s="232" t="s">
        <v>55</v>
      </c>
      <c r="I876" s="214" t="s">
        <v>36</v>
      </c>
      <c r="J876" s="214" t="s">
        <v>56</v>
      </c>
      <c r="K876" s="212">
        <v>1</v>
      </c>
      <c r="L876" s="212"/>
      <c r="M876" s="212">
        <v>1</v>
      </c>
      <c r="N876" s="213" t="s">
        <v>1436</v>
      </c>
      <c r="O876" s="214"/>
      <c r="P876" s="213" t="s">
        <v>2254</v>
      </c>
      <c r="Q876" s="215" t="s">
        <v>1383</v>
      </c>
      <c r="R876" s="215" t="s">
        <v>392</v>
      </c>
      <c r="S876"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876" s="220" t="s">
        <v>1385</v>
      </c>
      <c r="U876" s="215">
        <v>18601369949</v>
      </c>
      <c r="V876" s="213" t="s">
        <v>1387</v>
      </c>
      <c r="W876" s="225" t="s">
        <v>351</v>
      </c>
      <c r="X876" s="226"/>
      <c r="Y876" s="226"/>
      <c r="Z876" s="244" t="s">
        <v>392</v>
      </c>
      <c r="AA876" s="214"/>
      <c r="AB876" s="214"/>
      <c r="AC876" s="214"/>
      <c r="AD876" s="220">
        <v>13810061059</v>
      </c>
      <c r="AE876" s="226"/>
      <c r="AF876" s="214" t="s">
        <v>667</v>
      </c>
      <c r="AG876" s="349">
        <v>1</v>
      </c>
    </row>
    <row r="877" spans="1:33" s="219" customFormat="1" x14ac:dyDescent="0.3">
      <c r="A877" s="212" t="s">
        <v>612</v>
      </c>
      <c r="B877" s="277">
        <v>41875</v>
      </c>
      <c r="C877" s="217" t="e">
        <f>[1]!表1_66[[#This Row],[公司]]&amp;[1]!表1_66[[#This Row],[姓名]]</f>
        <v>#REF!</v>
      </c>
      <c r="D877" s="220" t="s">
        <v>1380</v>
      </c>
      <c r="E877" s="220" t="s">
        <v>1380</v>
      </c>
      <c r="F877" s="214" t="s">
        <v>54</v>
      </c>
      <c r="G877" s="236" t="e">
        <f>HYPERLINK("\同业照片\"&amp;[1]!表1_66[[#This Row],[公司]]&amp;IF([1]!表1_66[[#This Row],[公司]]="","","，"&amp;[1]!表1_66[[#This Row],[姓名]]&amp;".jpg"),"照片")</f>
        <v>#REF!</v>
      </c>
      <c r="H877" s="232" t="s">
        <v>55</v>
      </c>
      <c r="I877" s="214" t="s">
        <v>36</v>
      </c>
      <c r="J877" s="214" t="s">
        <v>56</v>
      </c>
      <c r="K877" s="212">
        <v>1</v>
      </c>
      <c r="L877" s="212"/>
      <c r="M877" s="212">
        <v>1</v>
      </c>
      <c r="N877" s="213" t="s">
        <v>384</v>
      </c>
      <c r="O877" s="214" t="s">
        <v>1376</v>
      </c>
      <c r="P877" s="213" t="s">
        <v>10230</v>
      </c>
      <c r="Q877" s="215"/>
      <c r="R877" s="215" t="s">
        <v>392</v>
      </c>
      <c r="S877"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877" s="220" t="s">
        <v>1379</v>
      </c>
      <c r="U877" s="215">
        <v>13466756626</v>
      </c>
      <c r="V877" s="213" t="s">
        <v>1377</v>
      </c>
      <c r="W877" s="225" t="s">
        <v>351</v>
      </c>
      <c r="X877" s="226"/>
      <c r="Y877" s="226"/>
      <c r="Z877" s="248" t="s">
        <v>392</v>
      </c>
      <c r="AA877" s="214"/>
      <c r="AB877" s="214"/>
      <c r="AC877" s="214"/>
      <c r="AD877" s="220" t="s">
        <v>10565</v>
      </c>
      <c r="AE877" s="226"/>
      <c r="AF877" s="214" t="s">
        <v>667</v>
      </c>
      <c r="AG877" s="349">
        <v>1</v>
      </c>
    </row>
    <row r="878" spans="1:33" s="219" customFormat="1" x14ac:dyDescent="0.3">
      <c r="A878" s="212" t="s">
        <v>612</v>
      </c>
      <c r="B878" s="277">
        <v>41875</v>
      </c>
      <c r="C878" s="217" t="e">
        <f>[1]!表1_66[[#This Row],[公司]]&amp;[1]!表1_66[[#This Row],[姓名]]</f>
        <v>#REF!</v>
      </c>
      <c r="D878" s="220" t="s">
        <v>1374</v>
      </c>
      <c r="E878" s="220" t="s">
        <v>1374</v>
      </c>
      <c r="F878" s="214" t="s">
        <v>54</v>
      </c>
      <c r="G878" s="236" t="e">
        <f>HYPERLINK("\同业照片\"&amp;[1]!表1_66[[#This Row],[公司]]&amp;IF([1]!表1_66[[#This Row],[公司]]="","","，"&amp;[1]!表1_66[[#This Row],[姓名]]&amp;".jpg"),"照片")</f>
        <v>#REF!</v>
      </c>
      <c r="H878" s="232" t="s">
        <v>55</v>
      </c>
      <c r="I878" s="214" t="s">
        <v>36</v>
      </c>
      <c r="J878" s="214" t="s">
        <v>56</v>
      </c>
      <c r="K878" s="212">
        <v>1</v>
      </c>
      <c r="L878" s="212"/>
      <c r="M878" s="212">
        <v>1</v>
      </c>
      <c r="N878" s="213" t="s">
        <v>384</v>
      </c>
      <c r="O878" s="214" t="s">
        <v>1376</v>
      </c>
      <c r="P878" s="213" t="s">
        <v>2254</v>
      </c>
      <c r="Q878" s="215"/>
      <c r="R878" s="215" t="s">
        <v>392</v>
      </c>
      <c r="S87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878" s="220" t="s">
        <v>1667</v>
      </c>
      <c r="U878" s="215">
        <v>13466312957</v>
      </c>
      <c r="V878" s="213" t="s">
        <v>1378</v>
      </c>
      <c r="W878" s="225" t="s">
        <v>351</v>
      </c>
      <c r="X878" s="226"/>
      <c r="Y878" s="226"/>
      <c r="Z878" s="244" t="s">
        <v>392</v>
      </c>
      <c r="AA878" s="214"/>
      <c r="AB878" s="214"/>
      <c r="AC878" s="214"/>
      <c r="AD878" s="220"/>
      <c r="AE878" s="226"/>
      <c r="AF878" s="214" t="s">
        <v>667</v>
      </c>
      <c r="AG878" s="349">
        <v>1</v>
      </c>
    </row>
    <row r="879" spans="1:33" s="219" customFormat="1" x14ac:dyDescent="0.3">
      <c r="A879" s="212" t="s">
        <v>612</v>
      </c>
      <c r="B879" s="277">
        <v>41875</v>
      </c>
      <c r="C879" s="217" t="e">
        <f>[1]!表1_66[[#This Row],[公司]]&amp;[1]!表1_66[[#This Row],[姓名]]</f>
        <v>#REF!</v>
      </c>
      <c r="D879" s="220" t="s">
        <v>1365</v>
      </c>
      <c r="E879" s="220" t="s">
        <v>790</v>
      </c>
      <c r="F879" s="214" t="s">
        <v>54</v>
      </c>
      <c r="G879" s="236" t="e">
        <f>HYPERLINK("\同业照片\"&amp;[1]!表1_66[[#This Row],[公司]]&amp;IF([1]!表1_66[[#This Row],[公司]]="","","，"&amp;[1]!表1_66[[#This Row],[姓名]]&amp;".jpg"),"照片")</f>
        <v>#REF!</v>
      </c>
      <c r="H879" s="232" t="s">
        <v>55</v>
      </c>
      <c r="I879" s="214" t="s">
        <v>36</v>
      </c>
      <c r="J879" s="214" t="s">
        <v>56</v>
      </c>
      <c r="K879" s="212">
        <v>1</v>
      </c>
      <c r="L879" s="212"/>
      <c r="M879" s="212">
        <v>1</v>
      </c>
      <c r="N879" s="213" t="s">
        <v>384</v>
      </c>
      <c r="O879" s="214"/>
      <c r="P879" s="213" t="s">
        <v>1361</v>
      </c>
      <c r="Q879" s="215"/>
      <c r="R879" s="215" t="s">
        <v>392</v>
      </c>
      <c r="S87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879" s="220" t="s">
        <v>1369</v>
      </c>
      <c r="U879" s="215">
        <v>13910865590</v>
      </c>
      <c r="V879" s="213" t="s">
        <v>1371</v>
      </c>
      <c r="W879" s="225" t="s">
        <v>351</v>
      </c>
      <c r="X879" s="226"/>
      <c r="Y879" s="226"/>
      <c r="Z879" s="248" t="s">
        <v>392</v>
      </c>
      <c r="AA879" s="214"/>
      <c r="AB879" s="214"/>
      <c r="AC879" s="214"/>
      <c r="AD879" s="220"/>
      <c r="AE879" s="226"/>
      <c r="AF879" s="214" t="s">
        <v>667</v>
      </c>
      <c r="AG879" s="349">
        <v>1</v>
      </c>
    </row>
    <row r="880" spans="1:33" s="219" customFormat="1" x14ac:dyDescent="0.3">
      <c r="A880" s="212" t="s">
        <v>612</v>
      </c>
      <c r="B880" s="277">
        <v>41875</v>
      </c>
      <c r="C880" s="217" t="e">
        <f>[1]!表1_66[[#This Row],[公司]]&amp;[1]!表1_66[[#This Row],[姓名]]</f>
        <v>#REF!</v>
      </c>
      <c r="D880" s="220" t="s">
        <v>1372</v>
      </c>
      <c r="E880" s="220" t="s">
        <v>1675</v>
      </c>
      <c r="F880" s="214" t="s">
        <v>54</v>
      </c>
      <c r="G880" s="236" t="e">
        <f>HYPERLINK("\同业照片\"&amp;[1]!表1_66[[#This Row],[公司]]&amp;IF([1]!表1_66[[#This Row],[公司]]="","","，"&amp;[1]!表1_66[[#This Row],[姓名]]&amp;".jpg"),"照片")</f>
        <v>#REF!</v>
      </c>
      <c r="H880" s="232" t="s">
        <v>55</v>
      </c>
      <c r="I880" s="214" t="s">
        <v>36</v>
      </c>
      <c r="J880" s="214" t="s">
        <v>56</v>
      </c>
      <c r="K880" s="212">
        <v>1</v>
      </c>
      <c r="L880" s="212"/>
      <c r="M880" s="212">
        <v>1</v>
      </c>
      <c r="N880" s="213" t="s">
        <v>384</v>
      </c>
      <c r="O880" s="214"/>
      <c r="P880" s="213" t="s">
        <v>10566</v>
      </c>
      <c r="Q880" s="215" t="s">
        <v>10567</v>
      </c>
      <c r="R880" s="215">
        <v>114.6559800956</v>
      </c>
      <c r="S88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880" s="220" t="s">
        <v>1676</v>
      </c>
      <c r="U880" s="215">
        <v>18601023083</v>
      </c>
      <c r="V880" s="213" t="s">
        <v>10568</v>
      </c>
      <c r="W880" s="225" t="s">
        <v>351</v>
      </c>
      <c r="X880" s="226"/>
      <c r="Y880" s="226"/>
      <c r="Z880" s="244" t="s">
        <v>3020</v>
      </c>
      <c r="AA880" s="214"/>
      <c r="AB880" s="214"/>
      <c r="AC880" s="214"/>
      <c r="AD880" s="220"/>
      <c r="AE880" s="226" t="s">
        <v>10569</v>
      </c>
      <c r="AF880" s="214" t="s">
        <v>667</v>
      </c>
      <c r="AG880" s="349">
        <v>1</v>
      </c>
    </row>
    <row r="881" spans="1:33" s="219" customFormat="1" x14ac:dyDescent="0.3">
      <c r="A881" s="212" t="s">
        <v>612</v>
      </c>
      <c r="B881" s="277">
        <v>41875</v>
      </c>
      <c r="C881" s="217" t="e">
        <f>[1]!表1_66[[#This Row],[公司]]&amp;[1]!表1_66[[#This Row],[姓名]]</f>
        <v>#REF!</v>
      </c>
      <c r="D881" s="220" t="s">
        <v>1381</v>
      </c>
      <c r="E881" s="220" t="s">
        <v>1668</v>
      </c>
      <c r="F881" s="214" t="s">
        <v>54</v>
      </c>
      <c r="G881" s="236" t="e">
        <f>HYPERLINK("\同业照片\"&amp;[1]!表1_66[[#This Row],[公司]]&amp;IF([1]!表1_66[[#This Row],[公司]]="","","，"&amp;[1]!表1_66[[#This Row],[姓名]]&amp;".jpg"),"照片")</f>
        <v>#REF!</v>
      </c>
      <c r="H881" s="232" t="s">
        <v>55</v>
      </c>
      <c r="I881" s="214" t="s">
        <v>36</v>
      </c>
      <c r="J881" s="214" t="s">
        <v>56</v>
      </c>
      <c r="K881" s="212">
        <v>1</v>
      </c>
      <c r="L881" s="212"/>
      <c r="M881" s="212">
        <v>1</v>
      </c>
      <c r="N881" s="213" t="s">
        <v>1436</v>
      </c>
      <c r="O881" s="214"/>
      <c r="P881" s="213" t="s">
        <v>2254</v>
      </c>
      <c r="Q881" s="215" t="s">
        <v>1382</v>
      </c>
      <c r="R881" s="215" t="s">
        <v>392</v>
      </c>
      <c r="S88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881" s="220" t="s">
        <v>1384</v>
      </c>
      <c r="U881" s="215">
        <v>13466368007</v>
      </c>
      <c r="V881" s="213" t="s">
        <v>1386</v>
      </c>
      <c r="W881" s="225" t="s">
        <v>351</v>
      </c>
      <c r="X881" s="226"/>
      <c r="Y881" s="226"/>
      <c r="Z881" s="248" t="s">
        <v>392</v>
      </c>
      <c r="AA881" s="214"/>
      <c r="AB881" s="214"/>
      <c r="AC881" s="214"/>
      <c r="AD881" s="220"/>
      <c r="AE881" s="226"/>
      <c r="AF881" s="214" t="s">
        <v>667</v>
      </c>
      <c r="AG881" s="349">
        <v>1</v>
      </c>
    </row>
    <row r="882" spans="1:33" s="219" customFormat="1" x14ac:dyDescent="0.3">
      <c r="A882" s="212" t="s">
        <v>612</v>
      </c>
      <c r="B882" s="277">
        <v>41875</v>
      </c>
      <c r="C882" s="217" t="e">
        <f>[1]!表1_66[[#This Row],[公司]]&amp;[1]!表1_66[[#This Row],[姓名]]</f>
        <v>#REF!</v>
      </c>
      <c r="D882" s="220" t="s">
        <v>1364</v>
      </c>
      <c r="E882" s="220" t="s">
        <v>1677</v>
      </c>
      <c r="F882" s="214" t="s">
        <v>933</v>
      </c>
      <c r="G882" s="236" t="e">
        <f>HYPERLINK("\同业照片\"&amp;[1]!表1_66[[#This Row],[公司]]&amp;IF([1]!表1_66[[#This Row],[公司]]="","","，"&amp;[1]!表1_66[[#This Row],[姓名]]&amp;".jpg"),"照片")</f>
        <v>#REF!</v>
      </c>
      <c r="H882" s="232" t="s">
        <v>55</v>
      </c>
      <c r="I882" s="214" t="s">
        <v>36</v>
      </c>
      <c r="J882" s="214" t="s">
        <v>56</v>
      </c>
      <c r="K882" s="212">
        <v>1</v>
      </c>
      <c r="L882" s="212"/>
      <c r="M882" s="212">
        <v>1</v>
      </c>
      <c r="N882" s="213" t="s">
        <v>384</v>
      </c>
      <c r="O882" s="214" t="s">
        <v>1366</v>
      </c>
      <c r="P882" s="213" t="s">
        <v>1361</v>
      </c>
      <c r="Q882" s="215"/>
      <c r="R882" s="215" t="s">
        <v>392</v>
      </c>
      <c r="S88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882" s="220" t="s">
        <v>1368</v>
      </c>
      <c r="U882" s="215">
        <v>18601203439</v>
      </c>
      <c r="V882" s="213" t="s">
        <v>1370</v>
      </c>
      <c r="W882" s="225" t="s">
        <v>351</v>
      </c>
      <c r="X882" s="226"/>
      <c r="Y882" s="226"/>
      <c r="Z882" s="244" t="s">
        <v>392</v>
      </c>
      <c r="AA882" s="214"/>
      <c r="AB882" s="214"/>
      <c r="AC882" s="214"/>
      <c r="AD882" s="220"/>
      <c r="AE882" s="226"/>
      <c r="AF882" s="214" t="s">
        <v>667</v>
      </c>
      <c r="AG882" s="349">
        <v>1</v>
      </c>
    </row>
    <row r="883" spans="1:33" s="219" customFormat="1" x14ac:dyDescent="0.3">
      <c r="A883" s="212" t="s">
        <v>857</v>
      </c>
      <c r="B883" s="277">
        <v>41876</v>
      </c>
      <c r="C883" s="217" t="e">
        <f>[1]!表1_66[[#This Row],[公司]]&amp;[1]!表1_66[[#This Row],[姓名]]</f>
        <v>#REF!</v>
      </c>
      <c r="D883" s="220" t="s">
        <v>10570</v>
      </c>
      <c r="E883" s="220" t="s">
        <v>2324</v>
      </c>
      <c r="F883" s="214" t="s">
        <v>2276</v>
      </c>
      <c r="G883" s="236" t="e">
        <f>HYPERLINK("\同业照片\"&amp;[1]!表1_66[[#This Row],[公司]]&amp;IF([1]!表1_66[[#This Row],[公司]]="","","，"&amp;[1]!表1_66[[#This Row],[姓名]]&amp;".jpg"),"照片")</f>
        <v>#REF!</v>
      </c>
      <c r="H883" s="232" t="s">
        <v>10571</v>
      </c>
      <c r="I883" s="214" t="s">
        <v>339</v>
      </c>
      <c r="J883" s="214" t="s">
        <v>11</v>
      </c>
      <c r="K883" s="212">
        <v>1</v>
      </c>
      <c r="L883" s="212"/>
      <c r="M883" s="212">
        <v>1</v>
      </c>
      <c r="N883" s="213" t="s">
        <v>2247</v>
      </c>
      <c r="O883" s="214"/>
      <c r="P883" s="213" t="s">
        <v>8366</v>
      </c>
      <c r="Q883" s="215"/>
      <c r="R883" s="215"/>
      <c r="S883"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883" s="220" t="s">
        <v>10572</v>
      </c>
      <c r="U883" s="215">
        <v>13810488865</v>
      </c>
      <c r="V883" s="213" t="s">
        <v>10573</v>
      </c>
      <c r="W883" s="225"/>
      <c r="X883" s="226"/>
      <c r="Y883" s="226"/>
      <c r="Z883" s="248"/>
      <c r="AA883" s="214"/>
      <c r="AB883" s="214"/>
      <c r="AC883" s="214"/>
      <c r="AD883" s="220"/>
      <c r="AE883" s="226"/>
      <c r="AF883" s="214" t="s">
        <v>6870</v>
      </c>
      <c r="AG883" s="349">
        <v>1</v>
      </c>
    </row>
    <row r="884" spans="1:33" s="219" customFormat="1" x14ac:dyDescent="0.3">
      <c r="A884" s="212" t="s">
        <v>857</v>
      </c>
      <c r="B884" s="277">
        <v>41876</v>
      </c>
      <c r="C884" s="217" t="e">
        <f>[1]!表1_66[[#This Row],[公司]]&amp;[1]!表1_66[[#This Row],[姓名]]</f>
        <v>#REF!</v>
      </c>
      <c r="D884" s="220" t="s">
        <v>10574</v>
      </c>
      <c r="E884" s="220" t="s">
        <v>2324</v>
      </c>
      <c r="F884" s="214" t="s">
        <v>2249</v>
      </c>
      <c r="G884" s="236" t="e">
        <f>HYPERLINK("\同业照片\"&amp;[1]!表1_66[[#This Row],[公司]]&amp;IF([1]!表1_66[[#This Row],[公司]]="","","，"&amp;[1]!表1_66[[#This Row],[姓名]]&amp;".jpg"),"照片")</f>
        <v>#REF!</v>
      </c>
      <c r="H884" s="232" t="s">
        <v>10571</v>
      </c>
      <c r="I884" s="214" t="s">
        <v>339</v>
      </c>
      <c r="J884" s="214" t="s">
        <v>11</v>
      </c>
      <c r="K884" s="212">
        <v>1</v>
      </c>
      <c r="L884" s="212"/>
      <c r="M884" s="212">
        <v>1</v>
      </c>
      <c r="N884" s="213" t="s">
        <v>2247</v>
      </c>
      <c r="O884" s="214"/>
      <c r="P884" s="213" t="s">
        <v>8366</v>
      </c>
      <c r="Q884" s="215"/>
      <c r="R884" s="215"/>
      <c r="S88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884" s="220" t="s">
        <v>10575</v>
      </c>
      <c r="U884" s="215">
        <v>13691323685</v>
      </c>
      <c r="V884" s="213" t="s">
        <v>10576</v>
      </c>
      <c r="W884" s="225"/>
      <c r="X884" s="226"/>
      <c r="Y884" s="226"/>
      <c r="Z884" s="244"/>
      <c r="AA884" s="214"/>
      <c r="AB884" s="214"/>
      <c r="AC884" s="214"/>
      <c r="AD884" s="220"/>
      <c r="AE884" s="226"/>
      <c r="AF884" s="214" t="s">
        <v>6870</v>
      </c>
      <c r="AG884" s="349">
        <v>1</v>
      </c>
    </row>
    <row r="885" spans="1:33" s="219" customFormat="1" x14ac:dyDescent="0.3">
      <c r="A885" s="212" t="s">
        <v>857</v>
      </c>
      <c r="B885" s="277">
        <v>41876</v>
      </c>
      <c r="C885" s="217" t="e">
        <f>[1]!表1_66[[#This Row],[公司]]&amp;[1]!表1_66[[#This Row],[姓名]]</f>
        <v>#REF!</v>
      </c>
      <c r="D885" s="220" t="s">
        <v>10577</v>
      </c>
      <c r="E885" s="220" t="s">
        <v>2325</v>
      </c>
      <c r="F885" s="214" t="s">
        <v>2249</v>
      </c>
      <c r="G885" s="236" t="e">
        <f>HYPERLINK("\同业照片\"&amp;[1]!表1_66[[#This Row],[公司]]&amp;IF([1]!表1_66[[#This Row],[公司]]="","","，"&amp;[1]!表1_66[[#This Row],[姓名]]&amp;".jpg"),"照片")</f>
        <v>#REF!</v>
      </c>
      <c r="H885" s="232" t="s">
        <v>10578</v>
      </c>
      <c r="I885" s="214" t="s">
        <v>2</v>
      </c>
      <c r="J885" s="214" t="s">
        <v>11</v>
      </c>
      <c r="K885" s="212">
        <v>1</v>
      </c>
      <c r="L885" s="212">
        <v>1</v>
      </c>
      <c r="M885" s="212">
        <v>1</v>
      </c>
      <c r="N885" s="213" t="s">
        <v>958</v>
      </c>
      <c r="O885" s="214"/>
      <c r="P885" s="213" t="s">
        <v>2537</v>
      </c>
      <c r="Q885" s="215"/>
      <c r="R885" s="215"/>
      <c r="S885"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885" s="220" t="s">
        <v>10579</v>
      </c>
      <c r="U885" s="215">
        <v>15210820335</v>
      </c>
      <c r="V885" s="213" t="s">
        <v>10580</v>
      </c>
      <c r="W885" s="225"/>
      <c r="X885" s="226"/>
      <c r="Y885" s="226"/>
      <c r="Z885" s="248"/>
      <c r="AA885" s="214"/>
      <c r="AB885" s="214"/>
      <c r="AC885" s="214"/>
      <c r="AD885" s="220"/>
      <c r="AE885" s="226"/>
      <c r="AF885" s="214" t="s">
        <v>10581</v>
      </c>
      <c r="AG885" s="349">
        <v>1</v>
      </c>
    </row>
    <row r="886" spans="1:33" s="219" customFormat="1" x14ac:dyDescent="0.3">
      <c r="A886" s="212" t="s">
        <v>857</v>
      </c>
      <c r="B886" s="277">
        <v>41876</v>
      </c>
      <c r="C886" s="217" t="e">
        <f>[1]!表1_66[[#This Row],[公司]]&amp;[1]!表1_66[[#This Row],[姓名]]</f>
        <v>#REF!</v>
      </c>
      <c r="D886" s="220" t="s">
        <v>10582</v>
      </c>
      <c r="E886" s="220" t="s">
        <v>10583</v>
      </c>
      <c r="F886" s="214" t="s">
        <v>2249</v>
      </c>
      <c r="G886" s="236" t="e">
        <f>HYPERLINK("\同业照片\"&amp;[1]!表1_66[[#This Row],[公司]]&amp;IF([1]!表1_66[[#This Row],[公司]]="","","，"&amp;[1]!表1_66[[#This Row],[姓名]]&amp;".jpg"),"照片")</f>
        <v>#REF!</v>
      </c>
      <c r="H886" s="232" t="s">
        <v>10571</v>
      </c>
      <c r="I886" s="214" t="s">
        <v>339</v>
      </c>
      <c r="J886" s="214" t="s">
        <v>11</v>
      </c>
      <c r="K886" s="212">
        <v>1</v>
      </c>
      <c r="L886" s="212"/>
      <c r="M886" s="212">
        <v>1</v>
      </c>
      <c r="N886" s="213" t="s">
        <v>2247</v>
      </c>
      <c r="O886" s="214"/>
      <c r="P886" s="213" t="s">
        <v>2254</v>
      </c>
      <c r="Q886" s="215" t="s">
        <v>9954</v>
      </c>
      <c r="R886" s="215"/>
      <c r="S886"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886" s="220" t="s">
        <v>10584</v>
      </c>
      <c r="U886" s="215">
        <v>15801570268</v>
      </c>
      <c r="V886" s="213" t="s">
        <v>10585</v>
      </c>
      <c r="W886" s="225"/>
      <c r="X886" s="226" t="s">
        <v>10586</v>
      </c>
      <c r="Y886" s="226"/>
      <c r="Z886" s="248"/>
      <c r="AA886" s="214"/>
      <c r="AB886" s="214"/>
      <c r="AC886" s="214"/>
      <c r="AD886" s="220"/>
      <c r="AE886" s="226"/>
      <c r="AF886" s="214" t="s">
        <v>6870</v>
      </c>
      <c r="AG886" s="349">
        <v>1</v>
      </c>
    </row>
    <row r="887" spans="1:33" s="219" customFormat="1" x14ac:dyDescent="0.3">
      <c r="A887" s="212" t="s">
        <v>857</v>
      </c>
      <c r="B887" s="277">
        <v>41876</v>
      </c>
      <c r="C887" s="217" t="e">
        <f>[1]!表1_66[[#This Row],[公司]]&amp;[1]!表1_66[[#This Row],[姓名]]</f>
        <v>#REF!</v>
      </c>
      <c r="D887" s="220" t="s">
        <v>10587</v>
      </c>
      <c r="E887" s="220" t="s">
        <v>8202</v>
      </c>
      <c r="F887" s="214" t="s">
        <v>2249</v>
      </c>
      <c r="G887" s="236" t="e">
        <f>HYPERLINK("\同业照片\"&amp;[1]!表1_66[[#This Row],[公司]]&amp;IF([1]!表1_66[[#This Row],[公司]]="","","，"&amp;[1]!表1_66[[#This Row],[姓名]]&amp;".jpg"),"照片")</f>
        <v>#REF!</v>
      </c>
      <c r="H887" s="232" t="s">
        <v>10588</v>
      </c>
      <c r="I887" s="214" t="s">
        <v>9</v>
      </c>
      <c r="J887" s="214" t="s">
        <v>11</v>
      </c>
      <c r="K887" s="212">
        <v>1</v>
      </c>
      <c r="L887" s="212">
        <v>1</v>
      </c>
      <c r="M887" s="212">
        <v>1</v>
      </c>
      <c r="N887" s="213"/>
      <c r="O887" s="214"/>
      <c r="P887" s="213" t="s">
        <v>2556</v>
      </c>
      <c r="Q887" s="215"/>
      <c r="R887" s="215"/>
      <c r="S887"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887" s="220" t="s">
        <v>10589</v>
      </c>
      <c r="U887" s="215">
        <v>18618280308</v>
      </c>
      <c r="V887" s="213" t="s">
        <v>10590</v>
      </c>
      <c r="W887" s="225"/>
      <c r="X887" s="226"/>
      <c r="Y887" s="226"/>
      <c r="Z887" s="248"/>
      <c r="AA887" s="214"/>
      <c r="AB887" s="214"/>
      <c r="AC887" s="214"/>
      <c r="AD887" s="220"/>
      <c r="AE887" s="226"/>
      <c r="AF887" s="214" t="s">
        <v>10591</v>
      </c>
      <c r="AG887" s="349">
        <v>1</v>
      </c>
    </row>
    <row r="888" spans="1:33" s="219" customFormat="1" x14ac:dyDescent="0.3">
      <c r="A888" s="212" t="s">
        <v>857</v>
      </c>
      <c r="B888" s="277">
        <v>41876</v>
      </c>
      <c r="C888" s="217" t="e">
        <f>[1]!表1_66[[#This Row],[公司]]&amp;[1]!表1_66[[#This Row],[姓名]]</f>
        <v>#REF!</v>
      </c>
      <c r="D888" s="220" t="s">
        <v>10592</v>
      </c>
      <c r="E888" s="220" t="s">
        <v>6868</v>
      </c>
      <c r="F888" s="214" t="s">
        <v>2249</v>
      </c>
      <c r="G888" s="236" t="e">
        <f>HYPERLINK("\同业照片\"&amp;[1]!表1_66[[#This Row],[公司]]&amp;IF([1]!表1_66[[#This Row],[公司]]="","","，"&amp;[1]!表1_66[[#This Row],[姓名]]&amp;".jpg"),"照片")</f>
        <v>#REF!</v>
      </c>
      <c r="H888" s="232" t="s">
        <v>10578</v>
      </c>
      <c r="I888" s="214" t="s">
        <v>2</v>
      </c>
      <c r="J888" s="214" t="s">
        <v>11</v>
      </c>
      <c r="K888" s="212">
        <v>1</v>
      </c>
      <c r="L888" s="212">
        <v>1</v>
      </c>
      <c r="M888" s="212">
        <v>1</v>
      </c>
      <c r="N888" s="213" t="s">
        <v>958</v>
      </c>
      <c r="O888" s="214"/>
      <c r="P888" s="213" t="s">
        <v>2254</v>
      </c>
      <c r="Q888" s="215"/>
      <c r="R888" s="215"/>
      <c r="S88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888" s="220" t="s">
        <v>10593</v>
      </c>
      <c r="U888" s="215">
        <v>13466716612</v>
      </c>
      <c r="V888" s="213" t="s">
        <v>8203</v>
      </c>
      <c r="W888" s="225"/>
      <c r="X888" s="226"/>
      <c r="Y888" s="226"/>
      <c r="Z888" s="244"/>
      <c r="AA888" s="214"/>
      <c r="AB888" s="214"/>
      <c r="AC888" s="214"/>
      <c r="AD888" s="220"/>
      <c r="AE888" s="226"/>
      <c r="AF888" s="214" t="s">
        <v>10581</v>
      </c>
      <c r="AG888" s="349">
        <v>1</v>
      </c>
    </row>
    <row r="889" spans="1:33" s="219" customFormat="1" x14ac:dyDescent="0.3">
      <c r="A889" s="212" t="s">
        <v>857</v>
      </c>
      <c r="B889" s="277">
        <v>41876</v>
      </c>
      <c r="C889" s="217" t="e">
        <f>[1]!表1_66[[#This Row],[公司]]&amp;[1]!表1_66[[#This Row],[姓名]]</f>
        <v>#REF!</v>
      </c>
      <c r="D889" s="220" t="s">
        <v>10594</v>
      </c>
      <c r="E889" s="220" t="s">
        <v>6869</v>
      </c>
      <c r="F889" s="214" t="s">
        <v>2276</v>
      </c>
      <c r="G889" s="236" t="e">
        <f>HYPERLINK("\同业照片\"&amp;[1]!表1_66[[#This Row],[公司]]&amp;IF([1]!表1_66[[#This Row],[公司]]="","","，"&amp;[1]!表1_66[[#This Row],[姓名]]&amp;".jpg"),"照片")</f>
        <v>#REF!</v>
      </c>
      <c r="H889" s="232" t="s">
        <v>10578</v>
      </c>
      <c r="I889" s="214" t="s">
        <v>2</v>
      </c>
      <c r="J889" s="214" t="s">
        <v>11</v>
      </c>
      <c r="K889" s="212">
        <v>1</v>
      </c>
      <c r="L889" s="212">
        <v>1</v>
      </c>
      <c r="M889" s="212">
        <v>1</v>
      </c>
      <c r="N889" s="213" t="s">
        <v>958</v>
      </c>
      <c r="O889" s="214"/>
      <c r="P889" s="213" t="s">
        <v>2254</v>
      </c>
      <c r="Q889" s="215"/>
      <c r="R889" s="215"/>
      <c r="S88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889" s="220" t="s">
        <v>8204</v>
      </c>
      <c r="U889" s="215">
        <v>18610949601</v>
      </c>
      <c r="V889" s="213" t="s">
        <v>10595</v>
      </c>
      <c r="W889" s="225"/>
      <c r="X889" s="226"/>
      <c r="Y889" s="226"/>
      <c r="Z889" s="248"/>
      <c r="AA889" s="214"/>
      <c r="AB889" s="214"/>
      <c r="AC889" s="214"/>
      <c r="AD889" s="220"/>
      <c r="AE889" s="226"/>
      <c r="AF889" s="214" t="s">
        <v>10581</v>
      </c>
      <c r="AG889" s="349">
        <v>1</v>
      </c>
    </row>
    <row r="890" spans="1:33" s="219" customFormat="1" x14ac:dyDescent="0.3">
      <c r="A890" s="212" t="s">
        <v>2515</v>
      </c>
      <c r="B890" s="277">
        <v>41877</v>
      </c>
      <c r="C890" s="217" t="e">
        <f>[1]!表1_66[[#This Row],[公司]]&amp;[1]!表1_66[[#This Row],[姓名]]</f>
        <v>#REF!</v>
      </c>
      <c r="D890" s="220" t="s">
        <v>10596</v>
      </c>
      <c r="E890" s="220" t="s">
        <v>2324</v>
      </c>
      <c r="F890" s="214" t="s">
        <v>2249</v>
      </c>
      <c r="G890" s="236" t="e">
        <f>HYPERLINK("\同业照片\"&amp;[1]!表1_66[[#This Row],[公司]]&amp;IF([1]!表1_66[[#This Row],[公司]]="","","，"&amp;[1]!表1_66[[#This Row],[姓名]]&amp;".jpg"),"照片")</f>
        <v>#REF!</v>
      </c>
      <c r="H890" s="232" t="s">
        <v>69</v>
      </c>
      <c r="I890" s="214" t="s">
        <v>36</v>
      </c>
      <c r="J890" s="214" t="s">
        <v>56</v>
      </c>
      <c r="K890" s="212">
        <v>1</v>
      </c>
      <c r="L890" s="212">
        <v>1</v>
      </c>
      <c r="M890" s="212">
        <v>1</v>
      </c>
      <c r="N890" s="213"/>
      <c r="O890" s="214"/>
      <c r="P890" s="213" t="s">
        <v>3742</v>
      </c>
      <c r="Q890" s="215"/>
      <c r="R890" s="215"/>
      <c r="S89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890" s="220" t="s">
        <v>10597</v>
      </c>
      <c r="U890" s="215">
        <v>13902442060</v>
      </c>
      <c r="V890" s="213" t="s">
        <v>10598</v>
      </c>
      <c r="W890" s="225"/>
      <c r="X890" s="226"/>
      <c r="Y890" s="226"/>
      <c r="Z890" s="244"/>
      <c r="AA890" s="214"/>
      <c r="AB890" s="214"/>
      <c r="AC890" s="214"/>
      <c r="AD890" s="220"/>
      <c r="AE890" s="226"/>
      <c r="AF890" s="214"/>
      <c r="AG890" s="349">
        <v>1</v>
      </c>
    </row>
    <row r="891" spans="1:33" s="219" customFormat="1" x14ac:dyDescent="0.3">
      <c r="A891" s="212" t="s">
        <v>857</v>
      </c>
      <c r="B891" s="277">
        <v>41877</v>
      </c>
      <c r="C891" s="217" t="e">
        <f>[1]!表1_66[[#This Row],[公司]]&amp;[1]!表1_66[[#This Row],[姓名]]</f>
        <v>#REF!</v>
      </c>
      <c r="D891" s="220" t="s">
        <v>10599</v>
      </c>
      <c r="E891" s="220" t="s">
        <v>6876</v>
      </c>
      <c r="F891" s="214" t="s">
        <v>2249</v>
      </c>
      <c r="G891" s="236" t="e">
        <f>HYPERLINK("\同业照片\"&amp;[1]!表1_66[[#This Row],[公司]]&amp;IF([1]!表1_66[[#This Row],[公司]]="","","，"&amp;[1]!表1_66[[#This Row],[姓名]]&amp;".jpg"),"照片")</f>
        <v>#REF!</v>
      </c>
      <c r="H891" s="232" t="s">
        <v>69</v>
      </c>
      <c r="I891" s="214" t="s">
        <v>36</v>
      </c>
      <c r="J891" s="214" t="s">
        <v>56</v>
      </c>
      <c r="K891" s="212">
        <v>1</v>
      </c>
      <c r="L891" s="212">
        <v>1</v>
      </c>
      <c r="M891" s="212">
        <v>1</v>
      </c>
      <c r="N891" s="213" t="s">
        <v>958</v>
      </c>
      <c r="O891" s="214"/>
      <c r="P891" s="213" t="s">
        <v>2254</v>
      </c>
      <c r="Q891" s="215"/>
      <c r="R891" s="215"/>
      <c r="S89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891" s="220" t="s">
        <v>10600</v>
      </c>
      <c r="U891" s="215">
        <v>18513063051</v>
      </c>
      <c r="V891" s="213" t="s">
        <v>10601</v>
      </c>
      <c r="W891" s="225"/>
      <c r="X891" s="226"/>
      <c r="Y891" s="226"/>
      <c r="Z891" s="248"/>
      <c r="AA891" s="214"/>
      <c r="AB891" s="214"/>
      <c r="AC891" s="214"/>
      <c r="AD891" s="220"/>
      <c r="AE891" s="226"/>
      <c r="AF891" s="214" t="s">
        <v>8847</v>
      </c>
      <c r="AG891" s="349">
        <v>1</v>
      </c>
    </row>
    <row r="892" spans="1:33" s="219" customFormat="1" x14ac:dyDescent="0.3">
      <c r="A892" s="212" t="s">
        <v>612</v>
      </c>
      <c r="B892" s="277">
        <v>41877</v>
      </c>
      <c r="C892" s="217" t="e">
        <f>[1]!表1_66[[#This Row],[公司]]&amp;[1]!表1_66[[#This Row],[姓名]]</f>
        <v>#REF!</v>
      </c>
      <c r="D892" s="220" t="s">
        <v>1648</v>
      </c>
      <c r="E892" s="220" t="s">
        <v>752</v>
      </c>
      <c r="F892" s="214" t="s">
        <v>2249</v>
      </c>
      <c r="G892" s="236" t="e">
        <f>HYPERLINK("\同业照片\"&amp;[1]!表1_66[[#This Row],[公司]]&amp;IF([1]!表1_66[[#This Row],[公司]]="","","，"&amp;[1]!表1_66[[#This Row],[姓名]]&amp;".jpg"),"照片")</f>
        <v>#REF!</v>
      </c>
      <c r="H892" s="232" t="s">
        <v>66</v>
      </c>
      <c r="I892" s="214" t="s">
        <v>36</v>
      </c>
      <c r="J892" s="214" t="s">
        <v>56</v>
      </c>
      <c r="K892" s="212">
        <v>1</v>
      </c>
      <c r="L892" s="212">
        <v>1</v>
      </c>
      <c r="M892" s="212">
        <v>1</v>
      </c>
      <c r="N892" s="213" t="s">
        <v>1358</v>
      </c>
      <c r="O892" s="214"/>
      <c r="P892" s="213" t="s">
        <v>8205</v>
      </c>
      <c r="Q892" s="215"/>
      <c r="R892" s="215">
        <v>5.5596034627000002</v>
      </c>
      <c r="S89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892" s="220" t="s">
        <v>1649</v>
      </c>
      <c r="U892" s="215">
        <v>13801106012</v>
      </c>
      <c r="V892" s="213" t="s">
        <v>1650</v>
      </c>
      <c r="W892" s="225" t="s">
        <v>9396</v>
      </c>
      <c r="X892" s="226" t="s">
        <v>968</v>
      </c>
      <c r="Y892" s="226"/>
      <c r="Z892" s="244" t="s">
        <v>3026</v>
      </c>
      <c r="AA892" s="214"/>
      <c r="AB892" s="214"/>
      <c r="AC892" s="214" t="s">
        <v>392</v>
      </c>
      <c r="AD892" s="220"/>
      <c r="AE892" s="226" t="s">
        <v>8206</v>
      </c>
      <c r="AF892" s="214" t="s">
        <v>10034</v>
      </c>
      <c r="AG892" s="349">
        <v>1</v>
      </c>
    </row>
    <row r="893" spans="1:33" s="219" customFormat="1" x14ac:dyDescent="0.3">
      <c r="A893" s="212" t="s">
        <v>612</v>
      </c>
      <c r="B893" s="277">
        <v>41877</v>
      </c>
      <c r="C893" s="217" t="e">
        <f>[1]!表1_66[[#This Row],[公司]]&amp;[1]!表1_66[[#This Row],[姓名]]</f>
        <v>#REF!</v>
      </c>
      <c r="D893" s="220" t="s">
        <v>1661</v>
      </c>
      <c r="E893" s="220" t="s">
        <v>10602</v>
      </c>
      <c r="F893" s="214" t="s">
        <v>2249</v>
      </c>
      <c r="G893" s="236" t="e">
        <f>HYPERLINK("\同业照片\"&amp;[1]!表1_66[[#This Row],[公司]]&amp;IF([1]!表1_66[[#This Row],[公司]]="","","，"&amp;[1]!表1_66[[#This Row],[姓名]]&amp;".jpg"),"照片")</f>
        <v>#REF!</v>
      </c>
      <c r="H893" s="232" t="s">
        <v>66</v>
      </c>
      <c r="I893" s="214" t="s">
        <v>36</v>
      </c>
      <c r="J893" s="214" t="s">
        <v>56</v>
      </c>
      <c r="K893" s="212">
        <v>1</v>
      </c>
      <c r="L893" s="212"/>
      <c r="M893" s="212">
        <v>1</v>
      </c>
      <c r="N893" s="213" t="s">
        <v>1358</v>
      </c>
      <c r="O893" s="214"/>
      <c r="P893" s="213" t="s">
        <v>1361</v>
      </c>
      <c r="Q893" s="215"/>
      <c r="R893" s="215">
        <v>65.648398538500004</v>
      </c>
      <c r="S893"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893" s="220" t="s">
        <v>1662</v>
      </c>
      <c r="U893" s="215">
        <v>18600550566</v>
      </c>
      <c r="V893" s="213" t="s">
        <v>1663</v>
      </c>
      <c r="W893" s="225" t="s">
        <v>351</v>
      </c>
      <c r="X893" s="226"/>
      <c r="Y893" s="226"/>
      <c r="Z893" s="248" t="s">
        <v>3027</v>
      </c>
      <c r="AA893" s="214"/>
      <c r="AB893" s="214"/>
      <c r="AC893" s="214" t="s">
        <v>392</v>
      </c>
      <c r="AD893" s="220"/>
      <c r="AE893" s="226"/>
      <c r="AF893" s="214" t="s">
        <v>10034</v>
      </c>
      <c r="AG893" s="349">
        <v>1</v>
      </c>
    </row>
    <row r="894" spans="1:33" s="219" customFormat="1" x14ac:dyDescent="0.3">
      <c r="A894" s="212" t="s">
        <v>857</v>
      </c>
      <c r="B894" s="277">
        <v>41877</v>
      </c>
      <c r="C894" s="217" t="e">
        <f>[1]!表1_66[[#This Row],[公司]]&amp;[1]!表1_66[[#This Row],[姓名]]</f>
        <v>#REF!</v>
      </c>
      <c r="D894" s="220" t="s">
        <v>10603</v>
      </c>
      <c r="E894" s="220" t="s">
        <v>6874</v>
      </c>
      <c r="F894" s="214" t="s">
        <v>54</v>
      </c>
      <c r="G894" s="236" t="e">
        <f>HYPERLINK("\同业照片\"&amp;[1]!表1_66[[#This Row],[公司]]&amp;IF([1]!表1_66[[#This Row],[公司]]="","","，"&amp;[1]!表1_66[[#This Row],[姓名]]&amp;".jpg"),"照片")</f>
        <v>#REF!</v>
      </c>
      <c r="H894" s="232" t="s">
        <v>1179</v>
      </c>
      <c r="I894" s="214" t="s">
        <v>2</v>
      </c>
      <c r="J894" s="214" t="s">
        <v>56</v>
      </c>
      <c r="K894" s="212">
        <v>1</v>
      </c>
      <c r="L894" s="212">
        <v>1</v>
      </c>
      <c r="M894" s="212">
        <v>1</v>
      </c>
      <c r="N894" s="213" t="s">
        <v>4044</v>
      </c>
      <c r="O894" s="214"/>
      <c r="P894" s="213" t="s">
        <v>2254</v>
      </c>
      <c r="Q894" s="215"/>
      <c r="R894" s="215"/>
      <c r="S89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894" s="220" t="s">
        <v>10604</v>
      </c>
      <c r="U894" s="215">
        <v>18810374847</v>
      </c>
      <c r="V894" s="213" t="s">
        <v>8207</v>
      </c>
      <c r="W894" s="225"/>
      <c r="X894" s="226"/>
      <c r="Y894" s="226" t="s">
        <v>4147</v>
      </c>
      <c r="Z894" s="244"/>
      <c r="AA894" s="214"/>
      <c r="AB894" s="214"/>
      <c r="AC894" s="214"/>
      <c r="AD894" s="220"/>
      <c r="AE894" s="226"/>
      <c r="AF894" s="214" t="s">
        <v>9490</v>
      </c>
      <c r="AG894" s="349">
        <v>1</v>
      </c>
    </row>
    <row r="895" spans="1:33" s="219" customFormat="1" x14ac:dyDescent="0.3">
      <c r="A895" s="212" t="s">
        <v>857</v>
      </c>
      <c r="B895" s="277">
        <v>41877</v>
      </c>
      <c r="C895" s="217" t="e">
        <f>[1]!表1_66[[#This Row],[公司]]&amp;[1]!表1_66[[#This Row],[姓名]]</f>
        <v>#REF!</v>
      </c>
      <c r="D895" s="220" t="s">
        <v>10605</v>
      </c>
      <c r="E895" s="220" t="s">
        <v>10606</v>
      </c>
      <c r="F895" s="214" t="s">
        <v>2276</v>
      </c>
      <c r="G895" s="236" t="e">
        <f>HYPERLINK("\同业照片\"&amp;[1]!表1_66[[#This Row],[公司]]&amp;IF([1]!表1_66[[#This Row],[公司]]="","","，"&amp;[1]!表1_66[[#This Row],[姓名]]&amp;".jpg"),"照片")</f>
        <v>#REF!</v>
      </c>
      <c r="H895" s="232" t="s">
        <v>66</v>
      </c>
      <c r="I895" s="214" t="s">
        <v>36</v>
      </c>
      <c r="J895" s="214" t="s">
        <v>56</v>
      </c>
      <c r="K895" s="212">
        <v>1</v>
      </c>
      <c r="L895" s="212"/>
      <c r="M895" s="212">
        <v>1</v>
      </c>
      <c r="N895" s="213" t="s">
        <v>1186</v>
      </c>
      <c r="O895" s="214"/>
      <c r="P895" s="213" t="s">
        <v>10054</v>
      </c>
      <c r="Q895" s="215"/>
      <c r="R895" s="215"/>
      <c r="S895"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895" s="220" t="s">
        <v>10607</v>
      </c>
      <c r="U895" s="215">
        <v>13910691636</v>
      </c>
      <c r="V895" s="213" t="s">
        <v>8208</v>
      </c>
      <c r="W895" s="225"/>
      <c r="X895" s="226"/>
      <c r="Y895" s="226"/>
      <c r="Z895" s="248"/>
      <c r="AA895" s="214"/>
      <c r="AB895" s="214"/>
      <c r="AC895" s="214"/>
      <c r="AD895" s="220"/>
      <c r="AE895" s="226"/>
      <c r="AF895" s="214" t="s">
        <v>10034</v>
      </c>
      <c r="AG895" s="349">
        <v>1</v>
      </c>
    </row>
    <row r="896" spans="1:33" s="219" customFormat="1" x14ac:dyDescent="0.3">
      <c r="A896" s="212" t="s">
        <v>857</v>
      </c>
      <c r="B896" s="277">
        <v>41877</v>
      </c>
      <c r="C896" s="217" t="e">
        <f>[1]!表1_66[[#This Row],[公司]]&amp;[1]!表1_66[[#This Row],[姓名]]</f>
        <v>#REF!</v>
      </c>
      <c r="D896" s="220" t="s">
        <v>10608</v>
      </c>
      <c r="E896" s="220" t="s">
        <v>6873</v>
      </c>
      <c r="F896" s="214" t="s">
        <v>2249</v>
      </c>
      <c r="G896" s="236" t="e">
        <f>HYPERLINK("\同业照片\"&amp;[1]!表1_66[[#This Row],[公司]]&amp;IF([1]!表1_66[[#This Row],[公司]]="","","，"&amp;[1]!表1_66[[#This Row],[姓名]]&amp;".jpg"),"照片")</f>
        <v>#REF!</v>
      </c>
      <c r="H896" s="232" t="s">
        <v>66</v>
      </c>
      <c r="I896" s="214" t="s">
        <v>36</v>
      </c>
      <c r="J896" s="214" t="s">
        <v>56</v>
      </c>
      <c r="K896" s="212">
        <v>1</v>
      </c>
      <c r="L896" s="212">
        <v>1</v>
      </c>
      <c r="M896" s="212">
        <v>1</v>
      </c>
      <c r="N896" s="213" t="s">
        <v>1358</v>
      </c>
      <c r="O896" s="214"/>
      <c r="P896" s="213" t="s">
        <v>2254</v>
      </c>
      <c r="Q896" s="215"/>
      <c r="R896" s="215"/>
      <c r="S896"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896" s="220" t="s">
        <v>10609</v>
      </c>
      <c r="U896" s="215">
        <v>13810272001</v>
      </c>
      <c r="V896" s="213" t="s">
        <v>8209</v>
      </c>
      <c r="W896" s="225"/>
      <c r="X896" s="226"/>
      <c r="Y896" s="226"/>
      <c r="Z896" s="244"/>
      <c r="AA896" s="214"/>
      <c r="AB896" s="214"/>
      <c r="AC896" s="214"/>
      <c r="AD896" s="220"/>
      <c r="AE896" s="226"/>
      <c r="AF896" s="214" t="s">
        <v>10034</v>
      </c>
      <c r="AG896" s="349">
        <v>1</v>
      </c>
    </row>
    <row r="897" spans="1:33" s="219" customFormat="1" x14ac:dyDescent="0.3">
      <c r="A897" s="212" t="s">
        <v>612</v>
      </c>
      <c r="B897" s="277">
        <v>41880</v>
      </c>
      <c r="C897" s="217" t="e">
        <f>[1]!表1_66[[#This Row],[公司]]&amp;[1]!表1_66[[#This Row],[姓名]]</f>
        <v>#REF!</v>
      </c>
      <c r="D897" s="220" t="s">
        <v>367</v>
      </c>
      <c r="E897" s="220" t="s">
        <v>754</v>
      </c>
      <c r="F897" s="214" t="s">
        <v>1439</v>
      </c>
      <c r="G897" s="236" t="e">
        <f>HYPERLINK("\同业照片\"&amp;[1]!表1_66[[#This Row],[公司]]&amp;IF([1]!表1_66[[#This Row],[公司]]="","","，"&amp;[1]!表1_66[[#This Row],[姓名]]&amp;".jpg"),"照片")</f>
        <v>#REF!</v>
      </c>
      <c r="H897" s="232"/>
      <c r="I897" s="214"/>
      <c r="J897" s="214" t="s">
        <v>56</v>
      </c>
      <c r="K897" s="212">
        <v>1</v>
      </c>
      <c r="L897" s="212">
        <v>1</v>
      </c>
      <c r="M897" s="212">
        <v>1</v>
      </c>
      <c r="N897" s="213"/>
      <c r="O897" s="214"/>
      <c r="P897" s="213"/>
      <c r="Q897" s="215"/>
      <c r="R897" s="215"/>
      <c r="S897" s="25"/>
      <c r="T897" s="220"/>
      <c r="U897" s="215">
        <v>13810043998</v>
      </c>
      <c r="V897" s="213"/>
      <c r="W897" s="225" t="s">
        <v>351</v>
      </c>
      <c r="X897" s="226" t="s">
        <v>100</v>
      </c>
      <c r="Y897" s="226" t="s">
        <v>10610</v>
      </c>
      <c r="Z897" s="248" t="s">
        <v>392</v>
      </c>
      <c r="AA897" s="214"/>
      <c r="AB897" s="214"/>
      <c r="AC897" s="214" t="s">
        <v>392</v>
      </c>
      <c r="AD897" s="220"/>
      <c r="AE897" s="226"/>
      <c r="AF897" s="214"/>
      <c r="AG897" s="349">
        <v>1</v>
      </c>
    </row>
    <row r="898" spans="1:33" s="219" customFormat="1" x14ac:dyDescent="0.3">
      <c r="A898" s="212" t="s">
        <v>857</v>
      </c>
      <c r="B898" s="277">
        <v>41881</v>
      </c>
      <c r="C898" s="217" t="e">
        <f>[1]!表1_66[[#This Row],[公司]]&amp;[1]!表1_66[[#This Row],[姓名]]</f>
        <v>#REF!</v>
      </c>
      <c r="D898" s="220" t="s">
        <v>10611</v>
      </c>
      <c r="E898" s="220" t="s">
        <v>10612</v>
      </c>
      <c r="F898" s="214" t="s">
        <v>2276</v>
      </c>
      <c r="G898" s="236" t="e">
        <f>HYPERLINK("\同业照片\"&amp;[1]!表1_66[[#This Row],[公司]]&amp;IF([1]!表1_66[[#This Row],[公司]]="","","，"&amp;[1]!表1_66[[#This Row],[姓名]]&amp;".jpg"),"照片")</f>
        <v>#REF!</v>
      </c>
      <c r="H898" s="232"/>
      <c r="I898" s="214"/>
      <c r="J898" s="214" t="s">
        <v>56</v>
      </c>
      <c r="K898" s="212">
        <v>1</v>
      </c>
      <c r="L898" s="212">
        <v>1</v>
      </c>
      <c r="M898" s="212">
        <v>1</v>
      </c>
      <c r="N898" s="213"/>
      <c r="O898" s="214"/>
      <c r="P898" s="213"/>
      <c r="Q898" s="215"/>
      <c r="R898" s="215"/>
      <c r="S89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898" s="220"/>
      <c r="U898" s="215">
        <v>18600268160</v>
      </c>
      <c r="V898" s="213"/>
      <c r="W898" s="225"/>
      <c r="X898" s="226" t="s">
        <v>10613</v>
      </c>
      <c r="Y898" s="226" t="s">
        <v>10614</v>
      </c>
      <c r="Z898" s="244"/>
      <c r="AA898" s="214"/>
      <c r="AB898" s="214"/>
      <c r="AC898" s="214"/>
      <c r="AD898" s="220"/>
      <c r="AE898" s="226"/>
      <c r="AF898" s="214"/>
      <c r="AG898" s="349">
        <v>1</v>
      </c>
    </row>
    <row r="899" spans="1:33" s="219" customFormat="1" x14ac:dyDescent="0.3">
      <c r="A899" s="212" t="s">
        <v>857</v>
      </c>
      <c r="B899" s="277">
        <v>41881</v>
      </c>
      <c r="C899" s="217" t="e">
        <f>[1]!表1_66[[#This Row],[公司]]&amp;[1]!表1_66[[#This Row],[姓名]]</f>
        <v>#REF!</v>
      </c>
      <c r="D899" s="220" t="s">
        <v>10615</v>
      </c>
      <c r="E899" s="220" t="s">
        <v>2546</v>
      </c>
      <c r="F899" s="214" t="s">
        <v>2249</v>
      </c>
      <c r="G899" s="236" t="e">
        <f>HYPERLINK("\同业照片\"&amp;[1]!表1_66[[#This Row],[公司]]&amp;IF([1]!表1_66[[#This Row],[公司]]="","","，"&amp;[1]!表1_66[[#This Row],[姓名]]&amp;".jpg"),"照片")</f>
        <v>#REF!</v>
      </c>
      <c r="H899" s="232" t="s">
        <v>7810</v>
      </c>
      <c r="I899" s="214" t="s">
        <v>9</v>
      </c>
      <c r="J899" s="214" t="s">
        <v>11</v>
      </c>
      <c r="K899" s="212">
        <v>1</v>
      </c>
      <c r="L899" s="212">
        <v>1</v>
      </c>
      <c r="M899" s="212">
        <v>1</v>
      </c>
      <c r="N899" s="213"/>
      <c r="O899" s="214"/>
      <c r="P899" s="213" t="s">
        <v>2537</v>
      </c>
      <c r="Q899" s="215"/>
      <c r="R899" s="215"/>
      <c r="S89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899" s="220" t="s">
        <v>10616</v>
      </c>
      <c r="U899" s="215">
        <v>18600870202</v>
      </c>
      <c r="V899" s="213" t="s">
        <v>10617</v>
      </c>
      <c r="W899" s="225"/>
      <c r="X899" s="226"/>
      <c r="Y899" s="226"/>
      <c r="Z899" s="248"/>
      <c r="AA899" s="214"/>
      <c r="AB899" s="214"/>
      <c r="AC899" s="214"/>
      <c r="AD899" s="220"/>
      <c r="AE899" s="226"/>
      <c r="AF899" s="214" t="s">
        <v>7813</v>
      </c>
      <c r="AG899" s="349">
        <v>1</v>
      </c>
    </row>
    <row r="900" spans="1:33" s="219" customFormat="1" x14ac:dyDescent="0.3">
      <c r="A900" s="212" t="s">
        <v>857</v>
      </c>
      <c r="B900" s="277">
        <v>41881</v>
      </c>
      <c r="C900" s="217" t="e">
        <f>[1]!表1_66[[#This Row],[公司]]&amp;[1]!表1_66[[#This Row],[姓名]]</f>
        <v>#REF!</v>
      </c>
      <c r="D900" s="220" t="s">
        <v>10618</v>
      </c>
      <c r="E900" s="220" t="s">
        <v>2767</v>
      </c>
      <c r="F900" s="214" t="s">
        <v>2249</v>
      </c>
      <c r="G900" s="236" t="e">
        <f>HYPERLINK("\同业照片\"&amp;[1]!表1_66[[#This Row],[公司]]&amp;IF([1]!表1_66[[#This Row],[公司]]="","","，"&amp;[1]!表1_66[[#This Row],[姓名]]&amp;".jpg"),"照片")</f>
        <v>#REF!</v>
      </c>
      <c r="H900" s="232" t="s">
        <v>7810</v>
      </c>
      <c r="I900" s="214" t="s">
        <v>9</v>
      </c>
      <c r="J900" s="214" t="s">
        <v>11</v>
      </c>
      <c r="K900" s="212">
        <v>1</v>
      </c>
      <c r="L900" s="212">
        <v>1</v>
      </c>
      <c r="M900" s="212">
        <v>1</v>
      </c>
      <c r="N900" s="213"/>
      <c r="O900" s="214"/>
      <c r="P900" s="213" t="s">
        <v>10619</v>
      </c>
      <c r="Q900" s="215"/>
      <c r="R900" s="215"/>
      <c r="S90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900" s="220" t="s">
        <v>10620</v>
      </c>
      <c r="U900" s="215">
        <v>13911019906</v>
      </c>
      <c r="V900" s="213" t="s">
        <v>10621</v>
      </c>
      <c r="W900" s="225"/>
      <c r="X900" s="226" t="s">
        <v>1184</v>
      </c>
      <c r="Y900" s="226"/>
      <c r="Z900" s="244"/>
      <c r="AA900" s="214"/>
      <c r="AB900" s="214"/>
      <c r="AC900" s="214"/>
      <c r="AD900" s="220"/>
      <c r="AE900" s="226"/>
      <c r="AF900" s="214" t="s">
        <v>7813</v>
      </c>
      <c r="AG900" s="349">
        <v>1</v>
      </c>
    </row>
    <row r="901" spans="1:33" s="219" customFormat="1" x14ac:dyDescent="0.3">
      <c r="A901" s="212" t="s">
        <v>857</v>
      </c>
      <c r="B901" s="277">
        <v>41881</v>
      </c>
      <c r="C901" s="217" t="e">
        <f>[1]!表1_66[[#This Row],[公司]]&amp;[1]!表1_66[[#This Row],[姓名]]</f>
        <v>#REF!</v>
      </c>
      <c r="D901" s="220" t="s">
        <v>10622</v>
      </c>
      <c r="E901" s="220" t="s">
        <v>3863</v>
      </c>
      <c r="F901" s="214" t="s">
        <v>2249</v>
      </c>
      <c r="G901" s="236" t="e">
        <f>HYPERLINK("\同业照片\"&amp;[1]!表1_66[[#This Row],[公司]]&amp;IF([1]!表1_66[[#This Row],[公司]]="","","，"&amp;[1]!表1_66[[#This Row],[姓名]]&amp;".jpg"),"照片")</f>
        <v>#REF!</v>
      </c>
      <c r="H901" s="232" t="s">
        <v>3001</v>
      </c>
      <c r="I901" s="214" t="s">
        <v>12</v>
      </c>
      <c r="J901" s="214" t="s">
        <v>11</v>
      </c>
      <c r="K901" s="212">
        <v>1</v>
      </c>
      <c r="L901" s="212">
        <v>1</v>
      </c>
      <c r="M901" s="212">
        <v>1</v>
      </c>
      <c r="N901" s="213" t="s">
        <v>1173</v>
      </c>
      <c r="O901" s="214"/>
      <c r="P901" s="213" t="s">
        <v>2556</v>
      </c>
      <c r="Q901" s="215"/>
      <c r="R901" s="215"/>
      <c r="S90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901" s="220" t="s">
        <v>10623</v>
      </c>
      <c r="U901" s="215">
        <v>13910526044</v>
      </c>
      <c r="V901" s="213" t="s">
        <v>10624</v>
      </c>
      <c r="W901" s="225"/>
      <c r="X901" s="226"/>
      <c r="Y901" s="226"/>
      <c r="Z901" s="248"/>
      <c r="AA901" s="214"/>
      <c r="AB901" s="214" t="s">
        <v>10625</v>
      </c>
      <c r="AC901" s="214"/>
      <c r="AD901" s="220"/>
      <c r="AE901" s="226"/>
      <c r="AF901" s="214" t="s">
        <v>7597</v>
      </c>
      <c r="AG901" s="349">
        <v>1</v>
      </c>
    </row>
    <row r="902" spans="1:33" s="219" customFormat="1" x14ac:dyDescent="0.3">
      <c r="A902" s="212" t="s">
        <v>857</v>
      </c>
      <c r="B902" s="277">
        <v>41883</v>
      </c>
      <c r="C902" s="217" t="e">
        <f>[1]!表1_66[[#This Row],[公司]]&amp;[1]!表1_66[[#This Row],[姓名]]</f>
        <v>#REF!</v>
      </c>
      <c r="D902" s="220" t="s">
        <v>10626</v>
      </c>
      <c r="E902" s="220" t="s">
        <v>10627</v>
      </c>
      <c r="F902" s="214" t="s">
        <v>2249</v>
      </c>
      <c r="G902" s="236" t="e">
        <f>HYPERLINK("\同业照片\"&amp;[1]!表1_66[[#This Row],[公司]]&amp;IF([1]!表1_66[[#This Row],[公司]]="","","，"&amp;[1]!表1_66[[#This Row],[姓名]]&amp;".jpg"),"照片")</f>
        <v>#REF!</v>
      </c>
      <c r="H902" s="232" t="s">
        <v>3634</v>
      </c>
      <c r="I902" s="214" t="s">
        <v>339</v>
      </c>
      <c r="J902" s="214" t="s">
        <v>11</v>
      </c>
      <c r="K902" s="212">
        <v>1</v>
      </c>
      <c r="L902" s="212">
        <v>1</v>
      </c>
      <c r="M902" s="212">
        <v>1</v>
      </c>
      <c r="N902" s="213" t="s">
        <v>2479</v>
      </c>
      <c r="O902" s="214"/>
      <c r="P902" s="213" t="s">
        <v>10628</v>
      </c>
      <c r="Q902" s="215"/>
      <c r="R902" s="215"/>
      <c r="S90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902" s="220" t="s">
        <v>10629</v>
      </c>
      <c r="U902" s="215">
        <v>13381050518</v>
      </c>
      <c r="V902" s="213" t="s">
        <v>10630</v>
      </c>
      <c r="W902" s="225"/>
      <c r="X902" s="226"/>
      <c r="Y902" s="226"/>
      <c r="Z902" s="244"/>
      <c r="AA902" s="214"/>
      <c r="AB902" s="214"/>
      <c r="AC902" s="214"/>
      <c r="AD902" s="220"/>
      <c r="AE902" s="226"/>
      <c r="AF902" s="214" t="s">
        <v>9682</v>
      </c>
      <c r="AG902" s="349">
        <v>1</v>
      </c>
    </row>
    <row r="903" spans="1:33" s="219" customFormat="1" x14ac:dyDescent="0.3">
      <c r="A903" s="212" t="s">
        <v>857</v>
      </c>
      <c r="B903" s="277">
        <v>41883</v>
      </c>
      <c r="C903" s="217" t="e">
        <f>[1]!表1_66[[#This Row],[公司]]&amp;[1]!表1_66[[#This Row],[姓名]]</f>
        <v>#REF!</v>
      </c>
      <c r="D903" s="220" t="s">
        <v>3618</v>
      </c>
      <c r="E903" s="220" t="s">
        <v>10631</v>
      </c>
      <c r="F903" s="214" t="s">
        <v>2249</v>
      </c>
      <c r="G903" s="236" t="e">
        <f>HYPERLINK("\同业照片\"&amp;[1]!表1_66[[#This Row],[公司]]&amp;IF([1]!表1_66[[#This Row],[公司]]="","","，"&amp;[1]!表1_66[[#This Row],[姓名]]&amp;".jpg"),"照片")</f>
        <v>#REF!</v>
      </c>
      <c r="H903" s="232" t="s">
        <v>3634</v>
      </c>
      <c r="I903" s="214" t="s">
        <v>339</v>
      </c>
      <c r="J903" s="214" t="s">
        <v>11</v>
      </c>
      <c r="K903" s="212">
        <v>1</v>
      </c>
      <c r="L903" s="212">
        <v>1</v>
      </c>
      <c r="M903" s="212">
        <v>1</v>
      </c>
      <c r="N903" s="213" t="s">
        <v>3617</v>
      </c>
      <c r="O903" s="214"/>
      <c r="P903" s="213" t="s">
        <v>2254</v>
      </c>
      <c r="Q903" s="215"/>
      <c r="R903" s="215"/>
      <c r="S903"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903" s="220" t="s">
        <v>3619</v>
      </c>
      <c r="U903" s="215">
        <v>18612451161</v>
      </c>
      <c r="V903" s="213" t="s">
        <v>3620</v>
      </c>
      <c r="W903" s="225"/>
      <c r="X903" s="226"/>
      <c r="Y903" s="226"/>
      <c r="Z903" s="248"/>
      <c r="AA903" s="214"/>
      <c r="AB903" s="214"/>
      <c r="AC903" s="214"/>
      <c r="AD903" s="220" t="s">
        <v>10632</v>
      </c>
      <c r="AE903" s="226"/>
      <c r="AF903" s="214" t="s">
        <v>9682</v>
      </c>
      <c r="AG903" s="349">
        <v>1</v>
      </c>
    </row>
    <row r="904" spans="1:33" s="219" customFormat="1" x14ac:dyDescent="0.3">
      <c r="A904" s="212" t="s">
        <v>612</v>
      </c>
      <c r="B904" s="277">
        <v>41883</v>
      </c>
      <c r="C904" s="217" t="e">
        <f>[1]!表1_66[[#This Row],[公司]]&amp;[1]!表1_66[[#This Row],[姓名]]</f>
        <v>#REF!</v>
      </c>
      <c r="D904" s="220" t="s">
        <v>371</v>
      </c>
      <c r="E904" s="220" t="s">
        <v>371</v>
      </c>
      <c r="F904" s="214" t="s">
        <v>933</v>
      </c>
      <c r="G904" s="236" t="e">
        <f>HYPERLINK("\同业照片\"&amp;[1]!表1_66[[#This Row],[公司]]&amp;IF([1]!表1_66[[#This Row],[公司]]="","","，"&amp;[1]!表1_66[[#This Row],[姓名]]&amp;".jpg"),"照片")</f>
        <v>#REF!</v>
      </c>
      <c r="H904" s="232" t="s">
        <v>888</v>
      </c>
      <c r="I904" s="214" t="s">
        <v>36</v>
      </c>
      <c r="J904" s="214" t="s">
        <v>56</v>
      </c>
      <c r="K904" s="212">
        <v>1</v>
      </c>
      <c r="L904" s="212">
        <v>1</v>
      </c>
      <c r="M904" s="212">
        <v>1</v>
      </c>
      <c r="N904" s="213" t="s">
        <v>1431</v>
      </c>
      <c r="O904" s="214"/>
      <c r="P904" s="213" t="s">
        <v>2537</v>
      </c>
      <c r="Q904" s="215"/>
      <c r="R904" s="215" t="s">
        <v>392</v>
      </c>
      <c r="S90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904" s="220" t="s">
        <v>373</v>
      </c>
      <c r="U904" s="215">
        <v>13671076296</v>
      </c>
      <c r="V904" s="213" t="s">
        <v>372</v>
      </c>
      <c r="W904" s="225" t="s">
        <v>351</v>
      </c>
      <c r="X904" s="226"/>
      <c r="Y904" s="226" t="s">
        <v>1433</v>
      </c>
      <c r="Z904" s="244" t="s">
        <v>392</v>
      </c>
      <c r="AA904" s="214"/>
      <c r="AB904" s="214"/>
      <c r="AC904" s="214"/>
      <c r="AD904" s="220"/>
      <c r="AE904" s="226"/>
      <c r="AF904" s="214" t="s">
        <v>666</v>
      </c>
      <c r="AG904" s="349">
        <v>1</v>
      </c>
    </row>
    <row r="905" spans="1:33" s="219" customFormat="1" x14ac:dyDescent="0.3">
      <c r="A905" s="212" t="s">
        <v>857</v>
      </c>
      <c r="B905" s="277">
        <v>41883</v>
      </c>
      <c r="C905" s="217" t="e">
        <f>[1]!表1_66[[#This Row],[公司]]&amp;[1]!表1_66[[#This Row],[姓名]]</f>
        <v>#REF!</v>
      </c>
      <c r="D905" s="220" t="s">
        <v>10633</v>
      </c>
      <c r="E905" s="220" t="s">
        <v>10633</v>
      </c>
      <c r="F905" s="214" t="s">
        <v>2249</v>
      </c>
      <c r="G905" s="236" t="e">
        <f>HYPERLINK("\同业照片\"&amp;[1]!表1_66[[#This Row],[公司]]&amp;IF([1]!表1_66[[#This Row],[公司]]="","","，"&amp;[1]!表1_66[[#This Row],[姓名]]&amp;".jpg"),"照片")</f>
        <v>#REF!</v>
      </c>
      <c r="H905" s="232" t="s">
        <v>724</v>
      </c>
      <c r="I905" s="214" t="s">
        <v>36</v>
      </c>
      <c r="J905" s="214" t="s">
        <v>56</v>
      </c>
      <c r="K905" s="212">
        <v>1</v>
      </c>
      <c r="L905" s="212">
        <v>1</v>
      </c>
      <c r="M905" s="212">
        <v>1</v>
      </c>
      <c r="N905" s="213" t="s">
        <v>958</v>
      </c>
      <c r="O905" s="214"/>
      <c r="P905" s="213" t="s">
        <v>2254</v>
      </c>
      <c r="Q905" s="215"/>
      <c r="R905" s="215"/>
      <c r="S905"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905" s="220" t="s">
        <v>10634</v>
      </c>
      <c r="U905" s="215">
        <v>13811111973</v>
      </c>
      <c r="V905" s="213" t="s">
        <v>10635</v>
      </c>
      <c r="W905" s="225"/>
      <c r="X905" s="226" t="s">
        <v>10636</v>
      </c>
      <c r="Y905" s="226"/>
      <c r="Z905" s="248"/>
      <c r="AA905" s="214"/>
      <c r="AB905" s="214"/>
      <c r="AC905" s="214"/>
      <c r="AD905" s="220"/>
      <c r="AE905" s="226"/>
      <c r="AF905" s="214" t="s">
        <v>9509</v>
      </c>
      <c r="AG905" s="349">
        <v>1</v>
      </c>
    </row>
    <row r="906" spans="1:33" s="219" customFormat="1" x14ac:dyDescent="0.3">
      <c r="A906" s="212" t="s">
        <v>857</v>
      </c>
      <c r="B906" s="277">
        <v>41883</v>
      </c>
      <c r="C906" s="217" t="e">
        <f>[1]!表1_66[[#This Row],[公司]]&amp;[1]!表1_66[[#This Row],[姓名]]</f>
        <v>#REF!</v>
      </c>
      <c r="D906" s="220" t="s">
        <v>10637</v>
      </c>
      <c r="E906" s="220" t="s">
        <v>2449</v>
      </c>
      <c r="F906" s="214" t="s">
        <v>2249</v>
      </c>
      <c r="G906" s="236" t="e">
        <f>HYPERLINK("\同业照片\"&amp;[1]!表1_66[[#This Row],[公司]]&amp;IF([1]!表1_66[[#This Row],[公司]]="","","，"&amp;[1]!表1_66[[#This Row],[姓名]]&amp;".jpg"),"照片")</f>
        <v>#REF!</v>
      </c>
      <c r="H906" s="232" t="s">
        <v>10638</v>
      </c>
      <c r="I906" s="214" t="s">
        <v>9</v>
      </c>
      <c r="J906" s="214" t="s">
        <v>1</v>
      </c>
      <c r="K906" s="212">
        <v>1</v>
      </c>
      <c r="L906" s="212">
        <v>1</v>
      </c>
      <c r="M906" s="212">
        <v>1</v>
      </c>
      <c r="N906" s="213"/>
      <c r="O906" s="214"/>
      <c r="P906" s="213" t="s">
        <v>10112</v>
      </c>
      <c r="Q906" s="215"/>
      <c r="R906" s="215"/>
      <c r="S906"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906" s="220" t="s">
        <v>10639</v>
      </c>
      <c r="U906" s="215">
        <v>18802133368</v>
      </c>
      <c r="V906" s="213" t="s">
        <v>10640</v>
      </c>
      <c r="W906" s="225"/>
      <c r="X906" s="226"/>
      <c r="Y906" s="226"/>
      <c r="Z906" s="244"/>
      <c r="AA906" s="214"/>
      <c r="AB906" s="214"/>
      <c r="AC906" s="214"/>
      <c r="AD906" s="220"/>
      <c r="AE906" s="226"/>
      <c r="AF906" s="214" t="s">
        <v>10641</v>
      </c>
      <c r="AG906" s="349">
        <v>1</v>
      </c>
    </row>
    <row r="907" spans="1:33" s="219" customFormat="1" x14ac:dyDescent="0.3">
      <c r="A907" s="212" t="s">
        <v>612</v>
      </c>
      <c r="B907" s="277">
        <v>41883</v>
      </c>
      <c r="C907" s="217" t="e">
        <f>[1]!表1_66[[#This Row],[公司]]&amp;[1]!表1_66[[#This Row],[姓名]]</f>
        <v>#REF!</v>
      </c>
      <c r="D907" s="220" t="s">
        <v>10642</v>
      </c>
      <c r="E907" s="220" t="s">
        <v>6881</v>
      </c>
      <c r="F907" s="214" t="s">
        <v>2276</v>
      </c>
      <c r="G907" s="236" t="e">
        <f>HYPERLINK("\同业照片\"&amp;[1]!表1_66[[#This Row],[公司]]&amp;IF([1]!表1_66[[#This Row],[公司]]="","","，"&amp;[1]!表1_66[[#This Row],[姓名]]&amp;".jpg"),"照片")</f>
        <v>#REF!</v>
      </c>
      <c r="H907" s="232" t="s">
        <v>888</v>
      </c>
      <c r="I907" s="214" t="s">
        <v>36</v>
      </c>
      <c r="J907" s="214" t="s">
        <v>56</v>
      </c>
      <c r="K907" s="212">
        <v>1</v>
      </c>
      <c r="L907" s="212">
        <v>1</v>
      </c>
      <c r="M907" s="212">
        <v>1</v>
      </c>
      <c r="N907" s="213" t="s">
        <v>1431</v>
      </c>
      <c r="O907" s="214"/>
      <c r="P907" s="213" t="s">
        <v>2254</v>
      </c>
      <c r="Q907" s="215"/>
      <c r="R907" s="215"/>
      <c r="S907"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907" s="220"/>
      <c r="U907" s="215">
        <v>13370100213</v>
      </c>
      <c r="V907" s="213" t="s">
        <v>10643</v>
      </c>
      <c r="W907" s="225"/>
      <c r="X907" s="226"/>
      <c r="Y907" s="226"/>
      <c r="Z907" s="248"/>
      <c r="AA907" s="214"/>
      <c r="AB907" s="214"/>
      <c r="AC907" s="214"/>
      <c r="AD907" s="220"/>
      <c r="AE907" s="226"/>
      <c r="AF907" s="214" t="s">
        <v>666</v>
      </c>
      <c r="AG907" s="349">
        <v>1</v>
      </c>
    </row>
    <row r="908" spans="1:33" s="219" customFormat="1" x14ac:dyDescent="0.3">
      <c r="A908" s="212" t="s">
        <v>1177</v>
      </c>
      <c r="B908" s="277">
        <v>41891</v>
      </c>
      <c r="C908" s="217" t="e">
        <f>[1]!表1_66[[#This Row],[公司]]&amp;[1]!表1_66[[#This Row],[姓名]]</f>
        <v>#REF!</v>
      </c>
      <c r="D908" s="220" t="s">
        <v>3991</v>
      </c>
      <c r="E908" s="220" t="s">
        <v>3991</v>
      </c>
      <c r="F908" s="214" t="s">
        <v>2249</v>
      </c>
      <c r="G908" s="236" t="e">
        <f>HYPERLINK("\同业照片\"&amp;[1]!表1_66[[#This Row],[公司]]&amp;IF([1]!表1_66[[#This Row],[公司]]="","","，"&amp;[1]!表1_66[[#This Row],[姓名]]&amp;".jpg"),"照片")</f>
        <v>#REF!</v>
      </c>
      <c r="H908" s="232" t="s">
        <v>821</v>
      </c>
      <c r="I908" s="214" t="s">
        <v>2</v>
      </c>
      <c r="J908" s="214" t="s">
        <v>45</v>
      </c>
      <c r="K908" s="212">
        <v>1</v>
      </c>
      <c r="L908" s="212"/>
      <c r="M908" s="212">
        <v>1</v>
      </c>
      <c r="N908" s="213" t="s">
        <v>336</v>
      </c>
      <c r="O908" s="214"/>
      <c r="P908" s="213"/>
      <c r="Q908" s="215"/>
      <c r="R908" s="215"/>
      <c r="S90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908" s="220"/>
      <c r="U908" s="215">
        <v>15618985956</v>
      </c>
      <c r="V908" s="213" t="s">
        <v>10644</v>
      </c>
      <c r="W908" s="225"/>
      <c r="X908" s="226"/>
      <c r="Y908" s="226" t="s">
        <v>10645</v>
      </c>
      <c r="Z908" s="244">
        <v>3.5010219881008102E+17</v>
      </c>
      <c r="AA908" s="214"/>
      <c r="AB908" s="214"/>
      <c r="AC908" s="214"/>
      <c r="AD908" s="220"/>
      <c r="AE908" s="226"/>
      <c r="AF908" s="214" t="s">
        <v>3898</v>
      </c>
      <c r="AG908" s="349">
        <v>1</v>
      </c>
    </row>
    <row r="909" spans="1:33" s="219" customFormat="1" x14ac:dyDescent="0.3">
      <c r="A909" s="212" t="s">
        <v>857</v>
      </c>
      <c r="B909" s="277">
        <v>41891</v>
      </c>
      <c r="C909" s="217" t="e">
        <f>[1]!表1_66[[#This Row],[公司]]&amp;[1]!表1_66[[#This Row],[姓名]]</f>
        <v>#REF!</v>
      </c>
      <c r="D909" s="220" t="s">
        <v>10646</v>
      </c>
      <c r="E909" s="220" t="s">
        <v>2468</v>
      </c>
      <c r="F909" s="214" t="s">
        <v>2249</v>
      </c>
      <c r="G909" s="236" t="e">
        <f>HYPERLINK("\同业照片\"&amp;[1]!表1_66[[#This Row],[公司]]&amp;IF([1]!表1_66[[#This Row],[公司]]="","","，"&amp;[1]!表1_66[[#This Row],[姓名]]&amp;".jpg"),"照片")</f>
        <v>#REF!</v>
      </c>
      <c r="H909" s="232" t="s">
        <v>10155</v>
      </c>
      <c r="I909" s="214" t="s">
        <v>9</v>
      </c>
      <c r="J909" s="214" t="s">
        <v>11</v>
      </c>
      <c r="K909" s="212">
        <v>1</v>
      </c>
      <c r="L909" s="212"/>
      <c r="M909" s="212">
        <v>1</v>
      </c>
      <c r="N909" s="213"/>
      <c r="O909" s="214"/>
      <c r="P909" s="213"/>
      <c r="Q909" s="215"/>
      <c r="R909" s="215"/>
      <c r="S90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909" s="220" t="s">
        <v>10647</v>
      </c>
      <c r="U909" s="215">
        <v>18611086788</v>
      </c>
      <c r="V909" s="213" t="s">
        <v>10648</v>
      </c>
      <c r="W909" s="225"/>
      <c r="X909" s="226" t="s">
        <v>1184</v>
      </c>
      <c r="Y909" s="226"/>
      <c r="Z909" s="248"/>
      <c r="AA909" s="214"/>
      <c r="AB909" s="214"/>
      <c r="AC909" s="214"/>
      <c r="AD909" s="220"/>
      <c r="AE909" s="226"/>
      <c r="AF909" s="214" t="s">
        <v>10156</v>
      </c>
      <c r="AG909" s="349">
        <v>1</v>
      </c>
    </row>
    <row r="910" spans="1:33" s="219" customFormat="1" x14ac:dyDescent="0.3">
      <c r="A910" s="212" t="s">
        <v>857</v>
      </c>
      <c r="B910" s="277">
        <v>41891</v>
      </c>
      <c r="C910" s="217" t="e">
        <f>[1]!表1_66[[#This Row],[公司]]&amp;[1]!表1_66[[#This Row],[姓名]]</f>
        <v>#REF!</v>
      </c>
      <c r="D910" s="220" t="s">
        <v>10649</v>
      </c>
      <c r="E910" s="220" t="s">
        <v>2320</v>
      </c>
      <c r="F910" s="214" t="s">
        <v>2249</v>
      </c>
      <c r="G910" s="236" t="e">
        <f>HYPERLINK("\同业照片\"&amp;[1]!表1_66[[#This Row],[公司]]&amp;IF([1]!表1_66[[#This Row],[公司]]="","","，"&amp;[1]!表1_66[[#This Row],[姓名]]&amp;".jpg"),"照片")</f>
        <v>#REF!</v>
      </c>
      <c r="H910" s="232" t="s">
        <v>10155</v>
      </c>
      <c r="I910" s="214" t="s">
        <v>9</v>
      </c>
      <c r="J910" s="214" t="s">
        <v>11</v>
      </c>
      <c r="K910" s="212">
        <v>1</v>
      </c>
      <c r="L910" s="212">
        <v>1</v>
      </c>
      <c r="M910" s="212">
        <v>1</v>
      </c>
      <c r="N910" s="213"/>
      <c r="O910" s="214"/>
      <c r="P910" s="213" t="s">
        <v>2584</v>
      </c>
      <c r="Q910" s="215"/>
      <c r="R910" s="215"/>
      <c r="S91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910" s="220" t="s">
        <v>10650</v>
      </c>
      <c r="U910" s="215">
        <v>13601310277</v>
      </c>
      <c r="V910" s="213" t="s">
        <v>10651</v>
      </c>
      <c r="W910" s="225" t="s">
        <v>9396</v>
      </c>
      <c r="X910" s="226" t="s">
        <v>1184</v>
      </c>
      <c r="Y910" s="226"/>
      <c r="Z910" s="244"/>
      <c r="AA910" s="214"/>
      <c r="AB910" s="214"/>
      <c r="AC910" s="214"/>
      <c r="AD910" s="220"/>
      <c r="AE910" s="226"/>
      <c r="AF910" s="214" t="s">
        <v>10156</v>
      </c>
      <c r="AG910" s="349">
        <v>1</v>
      </c>
    </row>
    <row r="911" spans="1:33" s="219" customFormat="1" x14ac:dyDescent="0.3">
      <c r="A911" s="212" t="s">
        <v>612</v>
      </c>
      <c r="B911" s="277">
        <v>41892</v>
      </c>
      <c r="C911" s="217" t="e">
        <f>[1]!表1_66[[#This Row],[公司]]&amp;[1]!表1_66[[#This Row],[姓名]]</f>
        <v>#REF!</v>
      </c>
      <c r="D911" s="220" t="s">
        <v>1990</v>
      </c>
      <c r="E911" s="220" t="s">
        <v>1686</v>
      </c>
      <c r="F911" s="214" t="s">
        <v>54</v>
      </c>
      <c r="G911" s="236" t="e">
        <f>HYPERLINK("\同业照片\"&amp;[1]!表1_66[[#This Row],[公司]]&amp;IF([1]!表1_66[[#This Row],[公司]]="","","，"&amp;[1]!表1_66[[#This Row],[姓名]]&amp;".jpg"),"照片")</f>
        <v>#REF!</v>
      </c>
      <c r="H911" s="232" t="s">
        <v>3657</v>
      </c>
      <c r="I911" s="214" t="s">
        <v>12</v>
      </c>
      <c r="J911" s="214" t="s">
        <v>45</v>
      </c>
      <c r="K911" s="212">
        <v>1</v>
      </c>
      <c r="L911" s="212">
        <v>1</v>
      </c>
      <c r="M911" s="212">
        <v>1</v>
      </c>
      <c r="N911" s="213"/>
      <c r="O911" s="214"/>
      <c r="P911" s="213"/>
      <c r="Q911" s="215"/>
      <c r="R911" s="215">
        <v>0</v>
      </c>
      <c r="S91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911" s="220"/>
      <c r="U911" s="215">
        <v>13321835763</v>
      </c>
      <c r="V911" s="213"/>
      <c r="W911" s="225" t="s">
        <v>351</v>
      </c>
      <c r="X911" s="226" t="s">
        <v>10652</v>
      </c>
      <c r="Y911" s="226"/>
      <c r="Z911" s="248" t="s">
        <v>3062</v>
      </c>
      <c r="AA911" s="214"/>
      <c r="AB911" s="214"/>
      <c r="AC911" s="214"/>
      <c r="AD911" s="220"/>
      <c r="AE911" s="226"/>
      <c r="AF911" s="214"/>
      <c r="AG911" s="349">
        <v>1</v>
      </c>
    </row>
    <row r="912" spans="1:33" s="219" customFormat="1" x14ac:dyDescent="0.3">
      <c r="A912" s="212" t="s">
        <v>612</v>
      </c>
      <c r="B912" s="277">
        <v>41893</v>
      </c>
      <c r="C912" s="217" t="e">
        <f>[1]!表1_66[[#This Row],[公司]]&amp;[1]!表1_66[[#This Row],[姓名]]</f>
        <v>#REF!</v>
      </c>
      <c r="D912" s="220" t="s">
        <v>770</v>
      </c>
      <c r="E912" s="220" t="s">
        <v>770</v>
      </c>
      <c r="F912" s="214" t="s">
        <v>2249</v>
      </c>
      <c r="G912" s="236" t="e">
        <f>HYPERLINK("\同业照片\"&amp;[1]!表1_66[[#This Row],[公司]]&amp;IF([1]!表1_66[[#This Row],[公司]]="","","，"&amp;[1]!表1_66[[#This Row],[姓名]]&amp;".jpg"),"照片")</f>
        <v>#REF!</v>
      </c>
      <c r="H912" s="232" t="s">
        <v>10653</v>
      </c>
      <c r="I912" s="214" t="s">
        <v>9</v>
      </c>
      <c r="J912" s="214" t="s">
        <v>56</v>
      </c>
      <c r="K912" s="212">
        <v>1</v>
      </c>
      <c r="L912" s="212">
        <v>1</v>
      </c>
      <c r="M912" s="212">
        <v>1</v>
      </c>
      <c r="N912" s="213"/>
      <c r="O912" s="214"/>
      <c r="P912" s="213" t="s">
        <v>2537</v>
      </c>
      <c r="Q912" s="215"/>
      <c r="R912" s="215" t="s">
        <v>392</v>
      </c>
      <c r="S91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912" s="220" t="s">
        <v>10654</v>
      </c>
      <c r="U912" s="215">
        <v>18513081576</v>
      </c>
      <c r="V912" s="213" t="s">
        <v>10655</v>
      </c>
      <c r="W912" s="225" t="s">
        <v>351</v>
      </c>
      <c r="X912" s="226"/>
      <c r="Y912" s="226" t="s">
        <v>1182</v>
      </c>
      <c r="Z912" s="244" t="s">
        <v>392</v>
      </c>
      <c r="AA912" s="214"/>
      <c r="AB912" s="214"/>
      <c r="AC912" s="214" t="s">
        <v>392</v>
      </c>
      <c r="AD912" s="220">
        <v>18710016859</v>
      </c>
      <c r="AE912" s="226"/>
      <c r="AF912" s="214" t="s">
        <v>10656</v>
      </c>
      <c r="AG912" s="349">
        <v>1</v>
      </c>
    </row>
    <row r="913" spans="1:33" s="219" customFormat="1" x14ac:dyDescent="0.3">
      <c r="A913" s="212" t="s">
        <v>857</v>
      </c>
      <c r="B913" s="277">
        <v>41893</v>
      </c>
      <c r="C913" s="217" t="e">
        <f>[1]!表1_66[[#This Row],[公司]]&amp;[1]!表1_66[[#This Row],[姓名]]</f>
        <v>#REF!</v>
      </c>
      <c r="D913" s="220" t="s">
        <v>10657</v>
      </c>
      <c r="E913" s="220" t="s">
        <v>3767</v>
      </c>
      <c r="F913" s="214" t="s">
        <v>2276</v>
      </c>
      <c r="G913" s="236" t="e">
        <f>HYPERLINK("\同业照片\"&amp;[1]!表1_66[[#This Row],[公司]]&amp;IF([1]!表1_66[[#This Row],[公司]]="","","，"&amp;[1]!表1_66[[#This Row],[姓名]]&amp;".jpg"),"照片")</f>
        <v>#REF!</v>
      </c>
      <c r="H913" s="232" t="s">
        <v>10658</v>
      </c>
      <c r="I913" s="214" t="s">
        <v>583</v>
      </c>
      <c r="J913" s="214" t="s">
        <v>11</v>
      </c>
      <c r="K913" s="212">
        <v>1</v>
      </c>
      <c r="L913" s="212">
        <v>1</v>
      </c>
      <c r="M913" s="212">
        <v>1</v>
      </c>
      <c r="N913" s="213" t="s">
        <v>1359</v>
      </c>
      <c r="O913" s="214"/>
      <c r="P913" s="213" t="s">
        <v>2537</v>
      </c>
      <c r="Q913" s="215"/>
      <c r="R913" s="215"/>
      <c r="S913"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913" s="220" t="s">
        <v>10659</v>
      </c>
      <c r="U913" s="215">
        <v>18611831707</v>
      </c>
      <c r="V913" s="213" t="s">
        <v>10660</v>
      </c>
      <c r="W913" s="225"/>
      <c r="X913" s="226"/>
      <c r="Y913" s="226"/>
      <c r="Z913" s="248"/>
      <c r="AA913" s="214"/>
      <c r="AB913" s="214"/>
      <c r="AC913" s="214"/>
      <c r="AD913" s="220"/>
      <c r="AE913" s="226"/>
      <c r="AF913" s="214"/>
      <c r="AG913" s="349">
        <v>1</v>
      </c>
    </row>
    <row r="914" spans="1:33" s="219" customFormat="1" x14ac:dyDescent="0.3">
      <c r="A914" s="212" t="s">
        <v>1177</v>
      </c>
      <c r="B914" s="277">
        <v>41893</v>
      </c>
      <c r="C914" s="217" t="e">
        <f>[1]!表1_66[[#This Row],[公司]]&amp;[1]!表1_66[[#This Row],[姓名]]</f>
        <v>#REF!</v>
      </c>
      <c r="D914" s="220" t="s">
        <v>10661</v>
      </c>
      <c r="E914" s="220" t="s">
        <v>10661</v>
      </c>
      <c r="F914" s="214" t="s">
        <v>2249</v>
      </c>
      <c r="G914" s="236" t="e">
        <f>HYPERLINK("\同业照片\"&amp;[1]!表1_66[[#This Row],[公司]]&amp;IF([1]!表1_66[[#This Row],[公司]]="","","，"&amp;[1]!表1_66[[#This Row],[姓名]]&amp;".jpg"),"照片")</f>
        <v>#REF!</v>
      </c>
      <c r="H914" s="232" t="s">
        <v>76</v>
      </c>
      <c r="I914" s="214" t="s">
        <v>36</v>
      </c>
      <c r="J914" s="214" t="s">
        <v>3004</v>
      </c>
      <c r="K914" s="212">
        <v>1</v>
      </c>
      <c r="L914" s="212">
        <v>1</v>
      </c>
      <c r="M914" s="212">
        <v>1</v>
      </c>
      <c r="N914" s="213" t="s">
        <v>958</v>
      </c>
      <c r="O914" s="214"/>
      <c r="P914" s="213" t="s">
        <v>1432</v>
      </c>
      <c r="Q914" s="215"/>
      <c r="R914" s="215" t="s">
        <v>392</v>
      </c>
      <c r="S91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914" s="220" t="s">
        <v>10662</v>
      </c>
      <c r="U914" s="215">
        <v>18688828020</v>
      </c>
      <c r="V914" s="213" t="s">
        <v>10663</v>
      </c>
      <c r="W914" s="225" t="s">
        <v>351</v>
      </c>
      <c r="X914" s="226"/>
      <c r="Y914" s="226"/>
      <c r="Z914" s="244" t="s">
        <v>392</v>
      </c>
      <c r="AA914" s="214"/>
      <c r="AB914" s="214"/>
      <c r="AC914" s="214" t="s">
        <v>392</v>
      </c>
      <c r="AD914" s="220" t="s">
        <v>392</v>
      </c>
      <c r="AE914" s="226"/>
      <c r="AF914" s="214" t="s">
        <v>10225</v>
      </c>
      <c r="AG914" s="349">
        <v>1</v>
      </c>
    </row>
    <row r="915" spans="1:33" s="219" customFormat="1" x14ac:dyDescent="0.3">
      <c r="A915" s="212" t="s">
        <v>612</v>
      </c>
      <c r="B915" s="277">
        <v>41893</v>
      </c>
      <c r="C915" s="217" t="e">
        <f>[1]!表1_66[[#This Row],[公司]]&amp;[1]!表1_66[[#This Row],[姓名]]</f>
        <v>#REF!</v>
      </c>
      <c r="D915" s="220" t="s">
        <v>10664</v>
      </c>
      <c r="E915" s="220" t="s">
        <v>10665</v>
      </c>
      <c r="F915" s="214" t="s">
        <v>2249</v>
      </c>
      <c r="G915" s="236" t="e">
        <f>HYPERLINK("\同业照片\"&amp;[1]!表1_66[[#This Row],[公司]]&amp;IF([1]!表1_66[[#This Row],[公司]]="","","，"&amp;[1]!表1_66[[#This Row],[姓名]]&amp;".jpg"),"照片")</f>
        <v>#REF!</v>
      </c>
      <c r="H915" s="232" t="s">
        <v>10653</v>
      </c>
      <c r="I915" s="214" t="s">
        <v>9</v>
      </c>
      <c r="J915" s="214" t="s">
        <v>56</v>
      </c>
      <c r="K915" s="212">
        <v>1</v>
      </c>
      <c r="L915" s="212">
        <v>1</v>
      </c>
      <c r="M915" s="212">
        <v>1</v>
      </c>
      <c r="N915" s="213"/>
      <c r="O915" s="214"/>
      <c r="P915" s="213" t="s">
        <v>1171</v>
      </c>
      <c r="Q915" s="215"/>
      <c r="R915" s="215"/>
      <c r="S915"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915" s="220" t="s">
        <v>10666</v>
      </c>
      <c r="U915" s="215">
        <v>13701116262</v>
      </c>
      <c r="V915" s="213"/>
      <c r="W915" s="225"/>
      <c r="X915" s="226"/>
      <c r="Y915" s="226"/>
      <c r="Z915" s="248"/>
      <c r="AA915" s="214"/>
      <c r="AB915" s="214"/>
      <c r="AC915" s="214"/>
      <c r="AD915" s="220"/>
      <c r="AE915" s="226"/>
      <c r="AF915" s="214" t="s">
        <v>10656</v>
      </c>
      <c r="AG915" s="349">
        <v>1</v>
      </c>
    </row>
    <row r="916" spans="1:33" s="219" customFormat="1" x14ac:dyDescent="0.3">
      <c r="A916" s="212" t="s">
        <v>857</v>
      </c>
      <c r="B916" s="277">
        <v>41893</v>
      </c>
      <c r="C916" s="217" t="e">
        <f>[1]!表1_66[[#This Row],[公司]]&amp;[1]!表1_66[[#This Row],[姓名]]</f>
        <v>#REF!</v>
      </c>
      <c r="D916" s="220" t="s">
        <v>8406</v>
      </c>
      <c r="E916" s="220" t="s">
        <v>6894</v>
      </c>
      <c r="F916" s="214" t="s">
        <v>54</v>
      </c>
      <c r="G916" s="236" t="e">
        <f>HYPERLINK("\同业照片\"&amp;[1]!表1_66[[#This Row],[公司]]&amp;IF([1]!表1_66[[#This Row],[公司]]="","","，"&amp;[1]!表1_66[[#This Row],[姓名]]&amp;".jpg"),"照片")</f>
        <v>#REF!</v>
      </c>
      <c r="H916" s="232" t="s">
        <v>1526</v>
      </c>
      <c r="I916" s="214" t="s">
        <v>887</v>
      </c>
      <c r="J916" s="214" t="s">
        <v>56</v>
      </c>
      <c r="K916" s="212">
        <v>1</v>
      </c>
      <c r="L916" s="212">
        <v>1</v>
      </c>
      <c r="M916" s="212">
        <v>1</v>
      </c>
      <c r="N916" s="213" t="s">
        <v>1527</v>
      </c>
      <c r="O916" s="214"/>
      <c r="P916" s="213" t="s">
        <v>2254</v>
      </c>
      <c r="Q916" s="215"/>
      <c r="R916" s="215"/>
      <c r="S916"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916" s="220" t="s">
        <v>10667</v>
      </c>
      <c r="U916" s="215">
        <v>13910134996</v>
      </c>
      <c r="V916" s="213" t="s">
        <v>8410</v>
      </c>
      <c r="W916" s="225"/>
      <c r="X916" s="226"/>
      <c r="Y916" s="226"/>
      <c r="Z916" s="244"/>
      <c r="AA916" s="214"/>
      <c r="AB916" s="214"/>
      <c r="AC916" s="214"/>
      <c r="AD916" s="220"/>
      <c r="AE916" s="226"/>
      <c r="AF916" s="214" t="s">
        <v>9766</v>
      </c>
      <c r="AG916" s="349">
        <v>1</v>
      </c>
    </row>
    <row r="917" spans="1:33" s="219" customFormat="1" x14ac:dyDescent="0.3">
      <c r="A917" s="212" t="s">
        <v>857</v>
      </c>
      <c r="B917" s="277">
        <v>41893</v>
      </c>
      <c r="C917" s="217" t="e">
        <f>[1]!表1_66[[#This Row],[公司]]&amp;[1]!表1_66[[#This Row],[姓名]]</f>
        <v>#REF!</v>
      </c>
      <c r="D917" s="220" t="s">
        <v>10668</v>
      </c>
      <c r="E917" s="220" t="s">
        <v>2245</v>
      </c>
      <c r="F917" s="214" t="s">
        <v>54</v>
      </c>
      <c r="G917" s="236" t="e">
        <f>HYPERLINK("\同业照片\"&amp;[1]!表1_66[[#This Row],[公司]]&amp;IF([1]!表1_66[[#This Row],[公司]]="","","，"&amp;[1]!表1_66[[#This Row],[姓名]]&amp;".jpg"),"照片")</f>
        <v>#REF!</v>
      </c>
      <c r="H917" s="232" t="s">
        <v>1526</v>
      </c>
      <c r="I917" s="214" t="s">
        <v>887</v>
      </c>
      <c r="J917" s="214" t="s">
        <v>56</v>
      </c>
      <c r="K917" s="212">
        <v>1</v>
      </c>
      <c r="L917" s="212">
        <v>1</v>
      </c>
      <c r="M917" s="212">
        <v>1</v>
      </c>
      <c r="N917" s="213" t="s">
        <v>1527</v>
      </c>
      <c r="O917" s="214"/>
      <c r="P917" s="213" t="s">
        <v>2537</v>
      </c>
      <c r="Q917" s="215"/>
      <c r="R917" s="215"/>
      <c r="S917"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917" s="220" t="s">
        <v>10669</v>
      </c>
      <c r="U917" s="215">
        <v>13810098592</v>
      </c>
      <c r="V917" s="213" t="s">
        <v>10670</v>
      </c>
      <c r="W917" s="225"/>
      <c r="X917" s="226"/>
      <c r="Y917" s="226"/>
      <c r="Z917" s="248"/>
      <c r="AA917" s="214"/>
      <c r="AB917" s="214"/>
      <c r="AC917" s="214"/>
      <c r="AD917" s="220"/>
      <c r="AE917" s="226"/>
      <c r="AF917" s="214" t="s">
        <v>9766</v>
      </c>
      <c r="AG917" s="349">
        <v>1</v>
      </c>
    </row>
    <row r="918" spans="1:33" s="219" customFormat="1" x14ac:dyDescent="0.3">
      <c r="A918" s="212" t="s">
        <v>857</v>
      </c>
      <c r="B918" s="277">
        <v>41893</v>
      </c>
      <c r="C918" s="217" t="e">
        <f>[1]!表1_66[[#This Row],[公司]]&amp;[1]!表1_66[[#This Row],[姓名]]</f>
        <v>#REF!</v>
      </c>
      <c r="D918" s="220" t="s">
        <v>10671</v>
      </c>
      <c r="E918" s="220" t="s">
        <v>2282</v>
      </c>
      <c r="F918" s="214" t="s">
        <v>54</v>
      </c>
      <c r="G918" s="236" t="e">
        <f>HYPERLINK("\同业照片\"&amp;[1]!表1_66[[#This Row],[公司]]&amp;IF([1]!表1_66[[#This Row],[公司]]="","","，"&amp;[1]!表1_66[[#This Row],[姓名]]&amp;".jpg"),"照片")</f>
        <v>#REF!</v>
      </c>
      <c r="H918" s="232" t="s">
        <v>1526</v>
      </c>
      <c r="I918" s="214" t="s">
        <v>887</v>
      </c>
      <c r="J918" s="214" t="s">
        <v>56</v>
      </c>
      <c r="K918" s="212">
        <v>1</v>
      </c>
      <c r="L918" s="212">
        <v>1</v>
      </c>
      <c r="M918" s="212">
        <v>1</v>
      </c>
      <c r="N918" s="213" t="s">
        <v>1527</v>
      </c>
      <c r="O918" s="214"/>
      <c r="P918" s="213" t="s">
        <v>2537</v>
      </c>
      <c r="Q918" s="215"/>
      <c r="R918" s="215"/>
      <c r="S91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918" s="220" t="s">
        <v>10672</v>
      </c>
      <c r="U918" s="215">
        <v>13810558020</v>
      </c>
      <c r="V918" s="213" t="s">
        <v>10673</v>
      </c>
      <c r="W918" s="225"/>
      <c r="X918" s="226"/>
      <c r="Y918" s="226"/>
      <c r="Z918" s="244"/>
      <c r="AA918" s="214"/>
      <c r="AB918" s="214"/>
      <c r="AC918" s="214"/>
      <c r="AD918" s="220"/>
      <c r="AE918" s="226"/>
      <c r="AF918" s="214" t="s">
        <v>9766</v>
      </c>
      <c r="AG918" s="349">
        <v>1</v>
      </c>
    </row>
    <row r="919" spans="1:33" s="219" customFormat="1" x14ac:dyDescent="0.3">
      <c r="A919" s="212" t="s">
        <v>1177</v>
      </c>
      <c r="B919" s="277">
        <v>41897</v>
      </c>
      <c r="C919" s="217" t="e">
        <f>[1]!表1_66[[#This Row],[公司]]&amp;[1]!表1_66[[#This Row],[姓名]]</f>
        <v>#REF!</v>
      </c>
      <c r="D919" s="220" t="s">
        <v>10674</v>
      </c>
      <c r="E919" s="220" t="s">
        <v>6896</v>
      </c>
      <c r="F919" s="214" t="s">
        <v>2276</v>
      </c>
      <c r="G919" s="236" t="e">
        <f>HYPERLINK("\同业照片\"&amp;[1]!表1_66[[#This Row],[公司]]&amp;IF([1]!表1_66[[#This Row],[公司]]="","","，"&amp;[1]!表1_66[[#This Row],[姓名]]&amp;".jpg"),"照片")</f>
        <v>#REF!</v>
      </c>
      <c r="H919" s="232" t="s">
        <v>2521</v>
      </c>
      <c r="I919" s="214" t="s">
        <v>12</v>
      </c>
      <c r="J919" s="214" t="s">
        <v>11</v>
      </c>
      <c r="K919" s="212">
        <v>1</v>
      </c>
      <c r="L919" s="212"/>
      <c r="M919" s="212">
        <v>1</v>
      </c>
      <c r="N919" s="213" t="s">
        <v>1358</v>
      </c>
      <c r="O919" s="214"/>
      <c r="P919" s="213"/>
      <c r="Q919" s="215"/>
      <c r="R919" s="215" t="s">
        <v>392</v>
      </c>
      <c r="S91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919" s="220" t="s">
        <v>10675</v>
      </c>
      <c r="U919" s="215">
        <v>13811645078</v>
      </c>
      <c r="V919" s="213" t="s">
        <v>10676</v>
      </c>
      <c r="W919" s="225" t="s">
        <v>351</v>
      </c>
      <c r="X919" s="226"/>
      <c r="Y919" s="226"/>
      <c r="Z919" s="248" t="s">
        <v>392</v>
      </c>
      <c r="AA919" s="214"/>
      <c r="AB919" s="214"/>
      <c r="AC919" s="214"/>
      <c r="AD919" s="220"/>
      <c r="AE919" s="226"/>
      <c r="AF919" s="214" t="s">
        <v>9772</v>
      </c>
      <c r="AG919" s="349">
        <v>1</v>
      </c>
    </row>
    <row r="920" spans="1:33" s="219" customFormat="1" x14ac:dyDescent="0.3">
      <c r="A920" s="212" t="s">
        <v>612</v>
      </c>
      <c r="B920" s="277">
        <v>41897</v>
      </c>
      <c r="C920" s="217" t="e">
        <f>[1]!表1_66[[#This Row],[公司]]&amp;[1]!表1_66[[#This Row],[姓名]]</f>
        <v>#REF!</v>
      </c>
      <c r="D920" s="220" t="s">
        <v>10677</v>
      </c>
      <c r="E920" s="220" t="s">
        <v>10677</v>
      </c>
      <c r="F920" s="214" t="s">
        <v>54</v>
      </c>
      <c r="G920" s="236" t="e">
        <f>HYPERLINK("\同业照片\"&amp;[1]!表1_66[[#This Row],[公司]]&amp;IF([1]!表1_66[[#This Row],[公司]]="","","，"&amp;[1]!表1_66[[#This Row],[姓名]]&amp;".jpg"),"照片")</f>
        <v>#REF!</v>
      </c>
      <c r="H920" s="232" t="s">
        <v>55</v>
      </c>
      <c r="I920" s="214" t="s">
        <v>36</v>
      </c>
      <c r="J920" s="214" t="s">
        <v>56</v>
      </c>
      <c r="K920" s="212">
        <v>1</v>
      </c>
      <c r="L920" s="212">
        <v>1</v>
      </c>
      <c r="M920" s="212">
        <v>1</v>
      </c>
      <c r="N920" s="213" t="s">
        <v>1394</v>
      </c>
      <c r="O920" s="214"/>
      <c r="P920" s="213" t="s">
        <v>2254</v>
      </c>
      <c r="Q920" s="215"/>
      <c r="R920" s="215"/>
      <c r="S92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920" s="220" t="s">
        <v>10678</v>
      </c>
      <c r="U920" s="215">
        <v>13146405829</v>
      </c>
      <c r="V920" s="213" t="s">
        <v>10679</v>
      </c>
      <c r="W920" s="225"/>
      <c r="X920" s="226"/>
      <c r="Y920" s="226"/>
      <c r="Z920" s="244"/>
      <c r="AA920" s="214"/>
      <c r="AB920" s="214"/>
      <c r="AC920" s="214"/>
      <c r="AD920" s="220"/>
      <c r="AE920" s="226"/>
      <c r="AF920" s="214" t="s">
        <v>7754</v>
      </c>
      <c r="AG920" s="349">
        <v>1</v>
      </c>
    </row>
    <row r="921" spans="1:33" s="219" customFormat="1" x14ac:dyDescent="0.3">
      <c r="A921" s="212" t="s">
        <v>1177</v>
      </c>
      <c r="B921" s="277">
        <v>41897</v>
      </c>
      <c r="C921" s="217" t="e">
        <f>[1]!表1_66[[#This Row],[公司]]&amp;[1]!表1_66[[#This Row],[姓名]]</f>
        <v>#REF!</v>
      </c>
      <c r="D921" s="220" t="s">
        <v>10680</v>
      </c>
      <c r="E921" s="220" t="s">
        <v>2330</v>
      </c>
      <c r="F921" s="214" t="s">
        <v>2249</v>
      </c>
      <c r="G921" s="236" t="e">
        <f>HYPERLINK("\同业照片\"&amp;[1]!表1_66[[#This Row],[公司]]&amp;IF([1]!表1_66[[#This Row],[公司]]="","","，"&amp;[1]!表1_66[[#This Row],[姓名]]&amp;".jpg"),"照片")</f>
        <v>#REF!</v>
      </c>
      <c r="H921" s="232" t="s">
        <v>84</v>
      </c>
      <c r="I921" s="214" t="s">
        <v>36</v>
      </c>
      <c r="J921" s="214" t="s">
        <v>45</v>
      </c>
      <c r="K921" s="212">
        <v>1</v>
      </c>
      <c r="L921" s="212"/>
      <c r="M921" s="212"/>
      <c r="N921" s="213" t="s">
        <v>10681</v>
      </c>
      <c r="O921" s="214"/>
      <c r="P921" s="213"/>
      <c r="Q921" s="215"/>
      <c r="R921" s="215" t="s">
        <v>392</v>
      </c>
      <c r="S92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921" s="220" t="s">
        <v>10682</v>
      </c>
      <c r="U921" s="215">
        <v>13311708109</v>
      </c>
      <c r="V921" s="213" t="s">
        <v>10683</v>
      </c>
      <c r="W921" s="225" t="s">
        <v>351</v>
      </c>
      <c r="X921" s="226"/>
      <c r="Y921" s="226"/>
      <c r="Z921" s="248" t="s">
        <v>392</v>
      </c>
      <c r="AA921" s="214"/>
      <c r="AB921" s="214"/>
      <c r="AC921" s="214"/>
      <c r="AD921" s="220"/>
      <c r="AE921" s="226"/>
      <c r="AF921" s="214" t="s">
        <v>2182</v>
      </c>
      <c r="AG921" s="349">
        <v>1</v>
      </c>
    </row>
    <row r="922" spans="1:33" s="219" customFormat="1" x14ac:dyDescent="0.3">
      <c r="A922" s="212" t="s">
        <v>612</v>
      </c>
      <c r="B922" s="277">
        <v>41897</v>
      </c>
      <c r="C922" s="217" t="e">
        <f>[1]!表1_66[[#This Row],[公司]]&amp;[1]!表1_66[[#This Row],[姓名]]</f>
        <v>#REF!</v>
      </c>
      <c r="D922" s="220" t="s">
        <v>1197</v>
      </c>
      <c r="E922" s="220" t="s">
        <v>2470</v>
      </c>
      <c r="F922" s="214" t="s">
        <v>54</v>
      </c>
      <c r="G922" s="236" t="e">
        <f>HYPERLINK("\同业照片\"&amp;[1]!表1_66[[#This Row],[公司]]&amp;IF([1]!表1_66[[#This Row],[公司]]="","","，"&amp;[1]!表1_66[[#This Row],[姓名]]&amp;".jpg"),"照片")</f>
        <v>#REF!</v>
      </c>
      <c r="H922" s="232" t="s">
        <v>2493</v>
      </c>
      <c r="I922" s="214" t="s">
        <v>12</v>
      </c>
      <c r="J922" s="214" t="s">
        <v>1</v>
      </c>
      <c r="K922" s="212">
        <v>1</v>
      </c>
      <c r="L922" s="212">
        <v>1</v>
      </c>
      <c r="M922" s="212">
        <v>1</v>
      </c>
      <c r="N922" s="213"/>
      <c r="O922" s="214"/>
      <c r="P922" s="213"/>
      <c r="Q922" s="215"/>
      <c r="R922" s="215"/>
      <c r="S92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922" s="220"/>
      <c r="U922" s="215">
        <v>13501035271</v>
      </c>
      <c r="V922" s="213"/>
      <c r="W922" s="225" t="s">
        <v>351</v>
      </c>
      <c r="X922" s="226" t="s">
        <v>1185</v>
      </c>
      <c r="Y922" s="226"/>
      <c r="Z922" s="244" t="s">
        <v>3021</v>
      </c>
      <c r="AA922" s="214"/>
      <c r="AB922" s="214"/>
      <c r="AC922" s="214"/>
      <c r="AD922" s="220"/>
      <c r="AE922" s="226" t="s">
        <v>1200</v>
      </c>
      <c r="AF922" s="214"/>
      <c r="AG922" s="349">
        <v>1</v>
      </c>
    </row>
    <row r="923" spans="1:33" s="219" customFormat="1" x14ac:dyDescent="0.3">
      <c r="A923" s="212" t="s">
        <v>1177</v>
      </c>
      <c r="B923" s="277">
        <v>41897</v>
      </c>
      <c r="C923" s="217" t="e">
        <f>[1]!表1_66[[#This Row],[公司]]&amp;[1]!表1_66[[#This Row],[姓名]]</f>
        <v>#REF!</v>
      </c>
      <c r="D923" s="220" t="s">
        <v>10684</v>
      </c>
      <c r="E923" s="220" t="s">
        <v>2545</v>
      </c>
      <c r="F923" s="214" t="s">
        <v>2249</v>
      </c>
      <c r="G923" s="236" t="e">
        <f>HYPERLINK("\同业照片\"&amp;[1]!表1_66[[#This Row],[公司]]&amp;IF([1]!表1_66[[#This Row],[公司]]="","","，"&amp;[1]!表1_66[[#This Row],[姓名]]&amp;".jpg"),"照片")</f>
        <v>#REF!</v>
      </c>
      <c r="H923" s="232" t="s">
        <v>10685</v>
      </c>
      <c r="I923" s="214" t="s">
        <v>583</v>
      </c>
      <c r="J923" s="214" t="s">
        <v>1</v>
      </c>
      <c r="K923" s="212">
        <v>1</v>
      </c>
      <c r="L923" s="212">
        <v>1</v>
      </c>
      <c r="M923" s="212">
        <v>1</v>
      </c>
      <c r="N923" s="213"/>
      <c r="O923" s="214"/>
      <c r="P923" s="213"/>
      <c r="Q923" s="215"/>
      <c r="R923" s="215"/>
      <c r="S923"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923" s="220"/>
      <c r="U923" s="215">
        <v>13564378825</v>
      </c>
      <c r="V923" s="213"/>
      <c r="W923" s="225"/>
      <c r="X923" s="226"/>
      <c r="Y923" s="226"/>
      <c r="Z923" s="248"/>
      <c r="AA923" s="214"/>
      <c r="AB923" s="214"/>
      <c r="AC923" s="214"/>
      <c r="AD923" s="220"/>
      <c r="AE923" s="226"/>
      <c r="AF923" s="214"/>
      <c r="AG923" s="349">
        <v>1</v>
      </c>
    </row>
    <row r="924" spans="1:33" s="219" customFormat="1" x14ac:dyDescent="0.3">
      <c r="A924" s="212" t="s">
        <v>857</v>
      </c>
      <c r="B924" s="277">
        <v>41897</v>
      </c>
      <c r="C924" s="217" t="e">
        <f>[1]!表1_66[[#This Row],[公司]]&amp;[1]!表1_66[[#This Row],[姓名]]</f>
        <v>#REF!</v>
      </c>
      <c r="D924" s="220" t="s">
        <v>10686</v>
      </c>
      <c r="E924" s="220" t="s">
        <v>10686</v>
      </c>
      <c r="F924" s="214" t="s">
        <v>2249</v>
      </c>
      <c r="G924" s="236" t="e">
        <f>HYPERLINK("\同业照片\"&amp;[1]!表1_66[[#This Row],[公司]]&amp;IF([1]!表1_66[[#This Row],[公司]]="","","，"&amp;[1]!表1_66[[#This Row],[姓名]]&amp;".jpg"),"照片")</f>
        <v>#REF!</v>
      </c>
      <c r="H924" s="232" t="s">
        <v>724</v>
      </c>
      <c r="I924" s="214" t="s">
        <v>36</v>
      </c>
      <c r="J924" s="214" t="s">
        <v>56</v>
      </c>
      <c r="K924" s="212">
        <v>1</v>
      </c>
      <c r="L924" s="212">
        <v>1</v>
      </c>
      <c r="M924" s="212">
        <v>1</v>
      </c>
      <c r="N924" s="213" t="s">
        <v>378</v>
      </c>
      <c r="O924" s="214"/>
      <c r="P924" s="213" t="s">
        <v>2254</v>
      </c>
      <c r="Q924" s="215"/>
      <c r="R924" s="215"/>
      <c r="S92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924" s="220" t="s">
        <v>10687</v>
      </c>
      <c r="U924" s="215">
        <v>18511829177</v>
      </c>
      <c r="V924" s="213" t="s">
        <v>10688</v>
      </c>
      <c r="W924" s="225"/>
      <c r="X924" s="226"/>
      <c r="Y924" s="226"/>
      <c r="Z924" s="244"/>
      <c r="AA924" s="214"/>
      <c r="AB924" s="214"/>
      <c r="AC924" s="214"/>
      <c r="AD924" s="220"/>
      <c r="AE924" s="226"/>
      <c r="AF924" s="214" t="s">
        <v>656</v>
      </c>
      <c r="AG924" s="349">
        <v>1</v>
      </c>
    </row>
    <row r="925" spans="1:33" s="219" customFormat="1" x14ac:dyDescent="0.3">
      <c r="A925" s="212" t="s">
        <v>857</v>
      </c>
      <c r="B925" s="277">
        <v>41898</v>
      </c>
      <c r="C925" s="217" t="e">
        <f>[1]!表1_66[[#This Row],[公司]]&amp;[1]!表1_66[[#This Row],[姓名]]</f>
        <v>#REF!</v>
      </c>
      <c r="D925" s="220" t="s">
        <v>10689</v>
      </c>
      <c r="E925" s="220" t="s">
        <v>10690</v>
      </c>
      <c r="F925" s="214" t="s">
        <v>2249</v>
      </c>
      <c r="G925" s="236" t="e">
        <f>HYPERLINK("\同业照片\"&amp;[1]!表1_66[[#This Row],[公司]]&amp;IF([1]!表1_66[[#This Row],[公司]]="","","，"&amp;[1]!表1_66[[#This Row],[姓名]]&amp;".jpg"),"照片")</f>
        <v>#REF!</v>
      </c>
      <c r="H925" s="232" t="s">
        <v>2524</v>
      </c>
      <c r="I925" s="214" t="s">
        <v>36</v>
      </c>
      <c r="J925" s="214" t="s">
        <v>56</v>
      </c>
      <c r="K925" s="212">
        <v>1</v>
      </c>
      <c r="L925" s="212"/>
      <c r="M925" s="212">
        <v>1</v>
      </c>
      <c r="N925" s="213" t="s">
        <v>1354</v>
      </c>
      <c r="O925" s="214"/>
      <c r="P925" s="213" t="s">
        <v>10691</v>
      </c>
      <c r="Q925" s="215"/>
      <c r="R925" s="215"/>
      <c r="S925"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925" s="220" t="s">
        <v>10692</v>
      </c>
      <c r="U925" s="215">
        <v>18611408649</v>
      </c>
      <c r="V925" s="213" t="s">
        <v>10693</v>
      </c>
      <c r="W925" s="225"/>
      <c r="X925" s="226"/>
      <c r="Y925" s="226"/>
      <c r="Z925" s="248"/>
      <c r="AA925" s="214"/>
      <c r="AB925" s="214"/>
      <c r="AC925" s="214"/>
      <c r="AD925" s="220"/>
      <c r="AE925" s="226"/>
      <c r="AF925" s="214" t="s">
        <v>9746</v>
      </c>
      <c r="AG925" s="349">
        <v>1</v>
      </c>
    </row>
    <row r="926" spans="1:33" s="219" customFormat="1" x14ac:dyDescent="0.3">
      <c r="A926" s="212" t="s">
        <v>612</v>
      </c>
      <c r="B926" s="277">
        <v>41904</v>
      </c>
      <c r="C926" s="217" t="e">
        <f>[1]!表1_66[[#This Row],[公司]]&amp;[1]!表1_66[[#This Row],[姓名]]</f>
        <v>#REF!</v>
      </c>
      <c r="D926" s="220" t="s">
        <v>10694</v>
      </c>
      <c r="E926" s="220" t="s">
        <v>6920</v>
      </c>
      <c r="F926" s="214" t="s">
        <v>2249</v>
      </c>
      <c r="G926" s="236" t="e">
        <f>HYPERLINK("\同业照片\"&amp;[1]!表1_66[[#This Row],[公司]]&amp;IF([1]!表1_66[[#This Row],[公司]]="","","，"&amp;[1]!表1_66[[#This Row],[姓名]]&amp;".jpg"),"照片")</f>
        <v>#REF!</v>
      </c>
      <c r="H926" s="232" t="s">
        <v>9940</v>
      </c>
      <c r="I926" s="214" t="s">
        <v>12</v>
      </c>
      <c r="J926" s="214" t="s">
        <v>1</v>
      </c>
      <c r="K926" s="212">
        <v>1</v>
      </c>
      <c r="L926" s="212">
        <v>1</v>
      </c>
      <c r="M926" s="212">
        <v>1</v>
      </c>
      <c r="N926" s="213" t="s">
        <v>1360</v>
      </c>
      <c r="O926" s="214"/>
      <c r="P926" s="213"/>
      <c r="Q926" s="215"/>
      <c r="R926" s="215"/>
      <c r="S926"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926" s="220"/>
      <c r="U926" s="215"/>
      <c r="V926" s="213" t="s">
        <v>10695</v>
      </c>
      <c r="W926" s="225"/>
      <c r="X926" s="226"/>
      <c r="Y926" s="226"/>
      <c r="Z926" s="244"/>
      <c r="AA926" s="214"/>
      <c r="AB926" s="214"/>
      <c r="AC926" s="214"/>
      <c r="AD926" s="220"/>
      <c r="AE926" s="226"/>
      <c r="AF926" s="214"/>
      <c r="AG926" s="349">
        <v>1</v>
      </c>
    </row>
    <row r="927" spans="1:33" s="219" customFormat="1" x14ac:dyDescent="0.3">
      <c r="A927" s="212" t="s">
        <v>857</v>
      </c>
      <c r="B927" s="277">
        <v>41904</v>
      </c>
      <c r="C927" s="217" t="e">
        <f>[1]!表1_66[[#This Row],[公司]]&amp;[1]!表1_66[[#This Row],[姓名]]</f>
        <v>#REF!</v>
      </c>
      <c r="D927" s="220" t="s">
        <v>10696</v>
      </c>
      <c r="E927" s="220" t="s">
        <v>2315</v>
      </c>
      <c r="F927" s="214" t="s">
        <v>2249</v>
      </c>
      <c r="G927" s="236" t="e">
        <f>HYPERLINK("\同业照片\"&amp;[1]!表1_66[[#This Row],[公司]]&amp;IF([1]!表1_66[[#This Row],[公司]]="","","，"&amp;[1]!表1_66[[#This Row],[姓名]]&amp;".jpg"),"照片")</f>
        <v>#REF!</v>
      </c>
      <c r="H927" s="232" t="s">
        <v>10697</v>
      </c>
      <c r="I927" s="214" t="s">
        <v>583</v>
      </c>
      <c r="J927" s="214" t="s">
        <v>11</v>
      </c>
      <c r="K927" s="212">
        <v>1</v>
      </c>
      <c r="L927" s="212">
        <v>1</v>
      </c>
      <c r="M927" s="212">
        <v>1</v>
      </c>
      <c r="N927" s="213" t="s">
        <v>3911</v>
      </c>
      <c r="O927" s="214"/>
      <c r="P927" s="213" t="s">
        <v>10698</v>
      </c>
      <c r="Q927" s="215"/>
      <c r="R927" s="215"/>
      <c r="S927"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927" s="220" t="s">
        <v>10699</v>
      </c>
      <c r="U927" s="215">
        <v>18610729865</v>
      </c>
      <c r="V927" s="213" t="s">
        <v>10700</v>
      </c>
      <c r="W927" s="225"/>
      <c r="X927" s="226" t="s">
        <v>7652</v>
      </c>
      <c r="Y927" s="226"/>
      <c r="Z927" s="248"/>
      <c r="AA927" s="214"/>
      <c r="AB927" s="214"/>
      <c r="AC927" s="214"/>
      <c r="AD927" s="220"/>
      <c r="AE927" s="226"/>
      <c r="AF927" s="214" t="s">
        <v>10701</v>
      </c>
      <c r="AG927" s="349">
        <v>1</v>
      </c>
    </row>
    <row r="928" spans="1:33" s="219" customFormat="1" x14ac:dyDescent="0.3">
      <c r="A928" s="212" t="s">
        <v>612</v>
      </c>
      <c r="B928" s="277">
        <v>41904</v>
      </c>
      <c r="C928" s="217" t="e">
        <f>[1]!表1_66[[#This Row],[公司]]&amp;[1]!表1_66[[#This Row],[姓名]]</f>
        <v>#REF!</v>
      </c>
      <c r="D928" s="220" t="s">
        <v>10702</v>
      </c>
      <c r="E928" s="220" t="s">
        <v>6921</v>
      </c>
      <c r="F928" s="214" t="s">
        <v>2249</v>
      </c>
      <c r="G928" s="236" t="e">
        <f>HYPERLINK("\同业照片\"&amp;[1]!表1_66[[#This Row],[公司]]&amp;IF([1]!表1_66[[#This Row],[公司]]="","","，"&amp;[1]!表1_66[[#This Row],[姓名]]&amp;".jpg"),"照片")</f>
        <v>#REF!</v>
      </c>
      <c r="H928" s="232" t="s">
        <v>9940</v>
      </c>
      <c r="I928" s="214" t="s">
        <v>12</v>
      </c>
      <c r="J928" s="214" t="s">
        <v>1</v>
      </c>
      <c r="K928" s="212">
        <v>1</v>
      </c>
      <c r="L928" s="212">
        <v>1</v>
      </c>
      <c r="M928" s="212">
        <v>1</v>
      </c>
      <c r="N928" s="213" t="s">
        <v>1360</v>
      </c>
      <c r="O928" s="214"/>
      <c r="P928" s="213"/>
      <c r="Q928" s="215"/>
      <c r="R928" s="215"/>
      <c r="S92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928" s="220"/>
      <c r="U928" s="215"/>
      <c r="V928" s="213" t="s">
        <v>10703</v>
      </c>
      <c r="W928" s="225"/>
      <c r="X928" s="226"/>
      <c r="Y928" s="226"/>
      <c r="Z928" s="244"/>
      <c r="AA928" s="214"/>
      <c r="AB928" s="214"/>
      <c r="AC928" s="214"/>
      <c r="AD928" s="220"/>
      <c r="AE928" s="226"/>
      <c r="AF928" s="214"/>
      <c r="AG928" s="349">
        <v>1</v>
      </c>
    </row>
    <row r="929" spans="1:33" s="219" customFormat="1" x14ac:dyDescent="0.3">
      <c r="A929" s="212" t="s">
        <v>857</v>
      </c>
      <c r="B929" s="277">
        <v>41904</v>
      </c>
      <c r="C929" s="217" t="e">
        <f>[1]!表1_66[[#This Row],[公司]]&amp;[1]!表1_66[[#This Row],[姓名]]</f>
        <v>#REF!</v>
      </c>
      <c r="D929" s="220" t="s">
        <v>10704</v>
      </c>
      <c r="E929" s="220" t="s">
        <v>6908</v>
      </c>
      <c r="F929" s="214" t="s">
        <v>2249</v>
      </c>
      <c r="G929" s="236" t="e">
        <f>HYPERLINK("\同业照片\"&amp;[1]!表1_66[[#This Row],[公司]]&amp;IF([1]!表1_66[[#This Row],[公司]]="","","，"&amp;[1]!表1_66[[#This Row],[姓名]]&amp;".jpg"),"照片")</f>
        <v>#REF!</v>
      </c>
      <c r="H929" s="232" t="s">
        <v>10697</v>
      </c>
      <c r="I929" s="214" t="s">
        <v>583</v>
      </c>
      <c r="J929" s="214" t="s">
        <v>11</v>
      </c>
      <c r="K929" s="212">
        <v>1</v>
      </c>
      <c r="L929" s="212">
        <v>1</v>
      </c>
      <c r="M929" s="212">
        <v>1</v>
      </c>
      <c r="N929" s="213" t="s">
        <v>3911</v>
      </c>
      <c r="O929" s="214"/>
      <c r="P929" s="213" t="s">
        <v>2537</v>
      </c>
      <c r="Q929" s="215"/>
      <c r="R929" s="215"/>
      <c r="S92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929" s="220" t="s">
        <v>10705</v>
      </c>
      <c r="U929" s="215">
        <v>18601240238</v>
      </c>
      <c r="V929" s="213" t="s">
        <v>10706</v>
      </c>
      <c r="W929" s="225"/>
      <c r="X929" s="226"/>
      <c r="Y929" s="226"/>
      <c r="Z929" s="248"/>
      <c r="AA929" s="214"/>
      <c r="AB929" s="214"/>
      <c r="AC929" s="214"/>
      <c r="AD929" s="220"/>
      <c r="AE929" s="226"/>
      <c r="AF929" s="214" t="s">
        <v>10701</v>
      </c>
      <c r="AG929" s="349">
        <v>1</v>
      </c>
    </row>
    <row r="930" spans="1:33" s="219" customFormat="1" x14ac:dyDescent="0.3">
      <c r="A930" s="212" t="s">
        <v>857</v>
      </c>
      <c r="B930" s="277">
        <v>41904</v>
      </c>
      <c r="C930" s="217" t="e">
        <f>[1]!表1_66[[#This Row],[公司]]&amp;[1]!表1_66[[#This Row],[姓名]]</f>
        <v>#REF!</v>
      </c>
      <c r="D930" s="220" t="s">
        <v>10707</v>
      </c>
      <c r="E930" s="220" t="s">
        <v>6907</v>
      </c>
      <c r="F930" s="214" t="s">
        <v>2249</v>
      </c>
      <c r="G930" s="236" t="e">
        <f>HYPERLINK("\同业照片\"&amp;[1]!表1_66[[#This Row],[公司]]&amp;IF([1]!表1_66[[#This Row],[公司]]="","","，"&amp;[1]!表1_66[[#This Row],[姓名]]&amp;".jpg"),"照片")</f>
        <v>#REF!</v>
      </c>
      <c r="H930" s="232" t="s">
        <v>10697</v>
      </c>
      <c r="I930" s="214" t="s">
        <v>583</v>
      </c>
      <c r="J930" s="214" t="s">
        <v>11</v>
      </c>
      <c r="K930" s="212">
        <v>1</v>
      </c>
      <c r="L930" s="212">
        <v>1</v>
      </c>
      <c r="M930" s="212">
        <v>1</v>
      </c>
      <c r="N930" s="213" t="s">
        <v>3911</v>
      </c>
      <c r="O930" s="214"/>
      <c r="P930" s="213" t="s">
        <v>2537</v>
      </c>
      <c r="Q930" s="215"/>
      <c r="R930" s="215"/>
      <c r="S93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930" s="220" t="s">
        <v>10708</v>
      </c>
      <c r="U930" s="215">
        <v>13910636728</v>
      </c>
      <c r="V930" s="213" t="s">
        <v>10709</v>
      </c>
      <c r="W930" s="225"/>
      <c r="X930" s="226"/>
      <c r="Y930" s="226"/>
      <c r="Z930" s="244"/>
      <c r="AA930" s="214"/>
      <c r="AB930" s="214"/>
      <c r="AC930" s="214"/>
      <c r="AD930" s="220"/>
      <c r="AE930" s="226"/>
      <c r="AF930" s="214" t="s">
        <v>10701</v>
      </c>
      <c r="AG930" s="349">
        <v>1</v>
      </c>
    </row>
    <row r="931" spans="1:33" s="219" customFormat="1" x14ac:dyDescent="0.3">
      <c r="A931" s="212" t="s">
        <v>612</v>
      </c>
      <c r="B931" s="277">
        <v>41904</v>
      </c>
      <c r="C931" s="217" t="e">
        <f>[1]!表1_66[[#This Row],[公司]]&amp;[1]!表1_66[[#This Row],[姓名]]</f>
        <v>#REF!</v>
      </c>
      <c r="D931" s="220" t="s">
        <v>9830</v>
      </c>
      <c r="E931" s="220" t="s">
        <v>2117</v>
      </c>
      <c r="F931" s="214" t="s">
        <v>2249</v>
      </c>
      <c r="G931" s="236" t="e">
        <f>HYPERLINK("\同业照片\"&amp;[1]!表1_66[[#This Row],[公司]]&amp;IF([1]!表1_66[[#This Row],[公司]]="","","，"&amp;[1]!表1_66[[#This Row],[姓名]]&amp;".jpg"),"照片")</f>
        <v>#REF!</v>
      </c>
      <c r="H931" s="232" t="s">
        <v>9940</v>
      </c>
      <c r="I931" s="214" t="s">
        <v>12</v>
      </c>
      <c r="J931" s="214" t="s">
        <v>1</v>
      </c>
      <c r="K931" s="212">
        <v>1</v>
      </c>
      <c r="L931" s="212">
        <v>1</v>
      </c>
      <c r="M931" s="212">
        <v>1</v>
      </c>
      <c r="N931" s="213" t="s">
        <v>1360</v>
      </c>
      <c r="O931" s="214"/>
      <c r="P931" s="213"/>
      <c r="Q931" s="215"/>
      <c r="R931" s="215"/>
      <c r="S93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931" s="220"/>
      <c r="U931" s="215"/>
      <c r="V931" s="213" t="s">
        <v>9941</v>
      </c>
      <c r="W931" s="225"/>
      <c r="X931" s="226"/>
      <c r="Y931" s="226"/>
      <c r="Z931" s="248"/>
      <c r="AA931" s="214"/>
      <c r="AB931" s="214"/>
      <c r="AC931" s="214"/>
      <c r="AD931" s="220"/>
      <c r="AE931" s="226"/>
      <c r="AF931" s="214"/>
      <c r="AG931" s="349">
        <v>1</v>
      </c>
    </row>
    <row r="932" spans="1:33" s="219" customFormat="1" x14ac:dyDescent="0.3">
      <c r="A932" s="212" t="s">
        <v>857</v>
      </c>
      <c r="B932" s="277">
        <v>41905</v>
      </c>
      <c r="C932" s="217" t="e">
        <f>[1]!表1_66[[#This Row],[公司]]&amp;[1]!表1_66[[#This Row],[姓名]]</f>
        <v>#REF!</v>
      </c>
      <c r="D932" s="220" t="s">
        <v>4166</v>
      </c>
      <c r="E932" s="220" t="s">
        <v>4166</v>
      </c>
      <c r="F932" s="214" t="s">
        <v>2276</v>
      </c>
      <c r="G932" s="236" t="e">
        <f>HYPERLINK("\同业照片\"&amp;[1]!表1_66[[#This Row],[公司]]&amp;IF([1]!表1_66[[#This Row],[公司]]="","","，"&amp;[1]!表1_66[[#This Row],[姓名]]&amp;".jpg"),"照片")</f>
        <v>#REF!</v>
      </c>
      <c r="H932" s="232" t="s">
        <v>4172</v>
      </c>
      <c r="I932" s="214" t="s">
        <v>4173</v>
      </c>
      <c r="J932" s="214" t="s">
        <v>1</v>
      </c>
      <c r="K932" s="212">
        <v>1</v>
      </c>
      <c r="L932" s="212">
        <v>1</v>
      </c>
      <c r="M932" s="212">
        <v>1</v>
      </c>
      <c r="N932" s="213" t="s">
        <v>2247</v>
      </c>
      <c r="O932" s="214"/>
      <c r="P932" s="213" t="s">
        <v>2254</v>
      </c>
      <c r="Q932" s="215" t="s">
        <v>10710</v>
      </c>
      <c r="R932" s="215"/>
      <c r="S93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932" s="220" t="s">
        <v>10711</v>
      </c>
      <c r="U932" s="215">
        <v>13916649668</v>
      </c>
      <c r="V932" s="213" t="s">
        <v>10712</v>
      </c>
      <c r="W932" s="225"/>
      <c r="X932" s="226"/>
      <c r="Y932" s="226"/>
      <c r="Z932" s="244"/>
      <c r="AA932" s="214"/>
      <c r="AB932" s="214" t="s">
        <v>10713</v>
      </c>
      <c r="AC932" s="214"/>
      <c r="AD932" s="220"/>
      <c r="AE932" s="226" t="s">
        <v>10714</v>
      </c>
      <c r="AF932" s="214"/>
      <c r="AG932" s="349">
        <v>1</v>
      </c>
    </row>
    <row r="933" spans="1:33" s="219" customFormat="1" x14ac:dyDescent="0.3">
      <c r="A933" s="212" t="s">
        <v>857</v>
      </c>
      <c r="B933" s="277">
        <v>41905</v>
      </c>
      <c r="C933" s="217" t="e">
        <f>[1]!表1_66[[#This Row],[公司]]&amp;[1]!表1_66[[#This Row],[姓名]]</f>
        <v>#REF!</v>
      </c>
      <c r="D933" s="220" t="s">
        <v>10715</v>
      </c>
      <c r="E933" s="220" t="s">
        <v>2544</v>
      </c>
      <c r="F933" s="214" t="s">
        <v>2249</v>
      </c>
      <c r="G933" s="236" t="e">
        <f>HYPERLINK("\同业照片\"&amp;[1]!表1_66[[#This Row],[公司]]&amp;IF([1]!表1_66[[#This Row],[公司]]="","","，"&amp;[1]!表1_66[[#This Row],[姓名]]&amp;".jpg"),"照片")</f>
        <v>#REF!</v>
      </c>
      <c r="H933" s="232" t="s">
        <v>6915</v>
      </c>
      <c r="I933" s="214" t="s">
        <v>12</v>
      </c>
      <c r="J933" s="214" t="s">
        <v>11</v>
      </c>
      <c r="K933" s="212">
        <v>1</v>
      </c>
      <c r="L933" s="212">
        <v>1</v>
      </c>
      <c r="M933" s="212">
        <v>1</v>
      </c>
      <c r="N933" s="213" t="s">
        <v>1360</v>
      </c>
      <c r="O933" s="214"/>
      <c r="P933" s="213" t="s">
        <v>2556</v>
      </c>
      <c r="Q933" s="215"/>
      <c r="R933" s="215"/>
      <c r="S933"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933" s="220" t="s">
        <v>10716</v>
      </c>
      <c r="U933" s="215">
        <v>18609882526</v>
      </c>
      <c r="V933" s="213" t="s">
        <v>10717</v>
      </c>
      <c r="W933" s="225"/>
      <c r="X933" s="226"/>
      <c r="Y933" s="226"/>
      <c r="Z933" s="248"/>
      <c r="AA933" s="214"/>
      <c r="AB933" s="214"/>
      <c r="AC933" s="214"/>
      <c r="AD933" s="220"/>
      <c r="AE933" s="226"/>
      <c r="AF933" s="214" t="s">
        <v>10718</v>
      </c>
      <c r="AG933" s="349">
        <v>1</v>
      </c>
    </row>
    <row r="934" spans="1:33" s="219" customFormat="1" x14ac:dyDescent="0.3">
      <c r="A934" s="212" t="s">
        <v>857</v>
      </c>
      <c r="B934" s="277">
        <v>41905</v>
      </c>
      <c r="C934" s="217" t="e">
        <f>[1]!表1_66[[#This Row],[公司]]&amp;[1]!表1_66[[#This Row],[姓名]]</f>
        <v>#REF!</v>
      </c>
      <c r="D934" s="220" t="s">
        <v>10719</v>
      </c>
      <c r="E934" s="220" t="s">
        <v>10720</v>
      </c>
      <c r="F934" s="214" t="s">
        <v>2249</v>
      </c>
      <c r="G934" s="236" t="e">
        <f>HYPERLINK("\同业照片\"&amp;[1]!表1_66[[#This Row],[公司]]&amp;IF([1]!表1_66[[#This Row],[公司]]="","","，"&amp;[1]!表1_66[[#This Row],[姓名]]&amp;".jpg"),"照片")</f>
        <v>#REF!</v>
      </c>
      <c r="H934" s="232" t="s">
        <v>10721</v>
      </c>
      <c r="I934" s="214" t="s">
        <v>9</v>
      </c>
      <c r="J934" s="214" t="s">
        <v>11</v>
      </c>
      <c r="K934" s="212">
        <v>1</v>
      </c>
      <c r="L934" s="212">
        <v>1</v>
      </c>
      <c r="M934" s="212">
        <v>1</v>
      </c>
      <c r="N934" s="213" t="s">
        <v>2247</v>
      </c>
      <c r="O934" s="214"/>
      <c r="P934" s="213" t="s">
        <v>8210</v>
      </c>
      <c r="Q934" s="215"/>
      <c r="R934" s="215"/>
      <c r="S93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934" s="220" t="s">
        <v>10722</v>
      </c>
      <c r="U934" s="215">
        <v>13810466728</v>
      </c>
      <c r="V934" s="213" t="s">
        <v>10723</v>
      </c>
      <c r="W934" s="225"/>
      <c r="X934" s="226"/>
      <c r="Y934" s="226"/>
      <c r="Z934" s="244"/>
      <c r="AA934" s="214"/>
      <c r="AB934" s="214"/>
      <c r="AC934" s="214"/>
      <c r="AD934" s="220"/>
      <c r="AE934" s="226"/>
      <c r="AF934" s="214" t="s">
        <v>10724</v>
      </c>
      <c r="AG934" s="349">
        <v>1</v>
      </c>
    </row>
    <row r="935" spans="1:33" s="219" customFormat="1" x14ac:dyDescent="0.3">
      <c r="A935" s="212" t="s">
        <v>857</v>
      </c>
      <c r="B935" s="277">
        <v>41908</v>
      </c>
      <c r="C935" s="217" t="e">
        <f>[1]!表1_66[[#This Row],[公司]]&amp;[1]!表1_66[[#This Row],[姓名]]</f>
        <v>#REF!</v>
      </c>
      <c r="D935" s="220" t="s">
        <v>10725</v>
      </c>
      <c r="E935" s="220" t="s">
        <v>6899</v>
      </c>
      <c r="F935" s="214" t="s">
        <v>2249</v>
      </c>
      <c r="G935" s="236" t="e">
        <f>HYPERLINK("\同业照片\"&amp;[1]!表1_66[[#This Row],[公司]]&amp;IF([1]!表1_66[[#This Row],[公司]]="","","，"&amp;[1]!表1_66[[#This Row],[姓名]]&amp;".jpg"),"照片")</f>
        <v>#REF!</v>
      </c>
      <c r="H935" s="232" t="s">
        <v>8170</v>
      </c>
      <c r="I935" s="214" t="s">
        <v>9</v>
      </c>
      <c r="J935" s="214" t="s">
        <v>11</v>
      </c>
      <c r="K935" s="212">
        <v>1</v>
      </c>
      <c r="L935" s="212">
        <v>1</v>
      </c>
      <c r="M935" s="212">
        <v>1</v>
      </c>
      <c r="N935" s="213" t="s">
        <v>8171</v>
      </c>
      <c r="O935" s="214"/>
      <c r="P935" s="213" t="s">
        <v>9434</v>
      </c>
      <c r="Q935" s="215"/>
      <c r="R935" s="215"/>
      <c r="S935"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935" s="220" t="s">
        <v>10726</v>
      </c>
      <c r="U935" s="215">
        <v>13810714336</v>
      </c>
      <c r="V935" s="213" t="s">
        <v>10727</v>
      </c>
      <c r="W935" s="225"/>
      <c r="X935" s="226"/>
      <c r="Y935" s="226"/>
      <c r="Z935" s="248"/>
      <c r="AA935" s="214"/>
      <c r="AB935" s="214"/>
      <c r="AC935" s="214"/>
      <c r="AD935" s="220"/>
      <c r="AE935" s="226"/>
      <c r="AF935" s="214" t="s">
        <v>8174</v>
      </c>
      <c r="AG935" s="349">
        <v>1</v>
      </c>
    </row>
    <row r="936" spans="1:33" s="219" customFormat="1" x14ac:dyDescent="0.3">
      <c r="A936" s="212" t="s">
        <v>10728</v>
      </c>
      <c r="B936" s="277">
        <v>41920</v>
      </c>
      <c r="C936" s="217" t="e">
        <f>[1]!表1_66[[#This Row],[公司]]&amp;[1]!表1_66[[#This Row],[姓名]]</f>
        <v>#REF!</v>
      </c>
      <c r="D936" s="220" t="s">
        <v>10729</v>
      </c>
      <c r="E936" s="220" t="s">
        <v>10730</v>
      </c>
      <c r="F936" s="214" t="s">
        <v>2249</v>
      </c>
      <c r="G936" s="236" t="e">
        <f>HYPERLINK("\同业照片\"&amp;[1]!表1_66[[#This Row],[公司]]&amp;IF([1]!表1_66[[#This Row],[公司]]="","","，"&amp;[1]!表1_66[[#This Row],[姓名]]&amp;".jpg"),"照片")</f>
        <v>#REF!</v>
      </c>
      <c r="H936" s="232" t="s">
        <v>10731</v>
      </c>
      <c r="I936" s="214" t="s">
        <v>12</v>
      </c>
      <c r="J936" s="214" t="s">
        <v>11</v>
      </c>
      <c r="K936" s="212">
        <v>1</v>
      </c>
      <c r="L936" s="212">
        <v>1</v>
      </c>
      <c r="M936" s="212">
        <v>1</v>
      </c>
      <c r="N936" s="213"/>
      <c r="O936" s="214"/>
      <c r="P936" s="213"/>
      <c r="Q936" s="215"/>
      <c r="R936" s="215"/>
      <c r="S936"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936" s="220"/>
      <c r="U936" s="215" t="s">
        <v>6924</v>
      </c>
      <c r="V936" s="213"/>
      <c r="W936" s="225"/>
      <c r="X936" s="226"/>
      <c r="Y936" s="226"/>
      <c r="Z936" s="244"/>
      <c r="AA936" s="214"/>
      <c r="AB936" s="214"/>
      <c r="AC936" s="214"/>
      <c r="AD936" s="220"/>
      <c r="AE936" s="226"/>
      <c r="AF936" s="214"/>
      <c r="AG936" s="349">
        <v>1</v>
      </c>
    </row>
    <row r="937" spans="1:33" s="219" customFormat="1" x14ac:dyDescent="0.3">
      <c r="A937" s="212" t="s">
        <v>857</v>
      </c>
      <c r="B937" s="277">
        <v>41920</v>
      </c>
      <c r="C937" s="217" t="e">
        <f>[1]!表1_66[[#This Row],[公司]]&amp;[1]!表1_66[[#This Row],[姓名]]</f>
        <v>#REF!</v>
      </c>
      <c r="D937" s="220" t="s">
        <v>10732</v>
      </c>
      <c r="E937" s="220" t="s">
        <v>2544</v>
      </c>
      <c r="F937" s="214" t="s">
        <v>2249</v>
      </c>
      <c r="G937" s="236" t="e">
        <f>HYPERLINK("\同业照片\"&amp;[1]!表1_66[[#This Row],[公司]]&amp;IF([1]!表1_66[[#This Row],[公司]]="","","，"&amp;[1]!表1_66[[#This Row],[姓名]]&amp;".jpg"),"照片")</f>
        <v>#REF!</v>
      </c>
      <c r="H937" s="232" t="s">
        <v>10731</v>
      </c>
      <c r="I937" s="214" t="s">
        <v>12</v>
      </c>
      <c r="J937" s="214" t="s">
        <v>11</v>
      </c>
      <c r="K937" s="212">
        <v>1</v>
      </c>
      <c r="L937" s="212">
        <v>1</v>
      </c>
      <c r="M937" s="212">
        <v>1</v>
      </c>
      <c r="N937" s="213"/>
      <c r="O937" s="214"/>
      <c r="P937" s="213"/>
      <c r="Q937" s="215"/>
      <c r="R937" s="215"/>
      <c r="S937"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937" s="220"/>
      <c r="U937" s="215"/>
      <c r="V937" s="213"/>
      <c r="W937" s="225"/>
      <c r="X937" s="226"/>
      <c r="Y937" s="226"/>
      <c r="Z937" s="248"/>
      <c r="AA937" s="214"/>
      <c r="AB937" s="214"/>
      <c r="AC937" s="214"/>
      <c r="AD937" s="220"/>
      <c r="AE937" s="226"/>
      <c r="AF937" s="214"/>
      <c r="AG937" s="349">
        <v>1</v>
      </c>
    </row>
    <row r="938" spans="1:33" s="219" customFormat="1" x14ac:dyDescent="0.3">
      <c r="A938" s="212" t="s">
        <v>612</v>
      </c>
      <c r="B938" s="277">
        <v>41926</v>
      </c>
      <c r="C938" s="217" t="e">
        <f>[1]!表1_66[[#This Row],[公司]]&amp;[1]!表1_66[[#This Row],[姓名]]</f>
        <v>#REF!</v>
      </c>
      <c r="D938" s="220" t="s">
        <v>10733</v>
      </c>
      <c r="E938" s="220" t="s">
        <v>8211</v>
      </c>
      <c r="F938" s="214" t="s">
        <v>2249</v>
      </c>
      <c r="G938" s="236" t="e">
        <f>HYPERLINK("\同业照片\"&amp;[1]!表1_66[[#This Row],[公司]]&amp;IF([1]!表1_66[[#This Row],[公司]]="","","，"&amp;[1]!表1_66[[#This Row],[姓名]]&amp;".jpg"),"照片")</f>
        <v>#REF!</v>
      </c>
      <c r="H938" s="232" t="s">
        <v>2746</v>
      </c>
      <c r="I938" s="214" t="s">
        <v>583</v>
      </c>
      <c r="J938" s="214" t="s">
        <v>56</v>
      </c>
      <c r="K938" s="212">
        <v>1</v>
      </c>
      <c r="L938" s="212">
        <v>1</v>
      </c>
      <c r="M938" s="212">
        <v>1</v>
      </c>
      <c r="N938" s="213" t="s">
        <v>3745</v>
      </c>
      <c r="O938" s="214"/>
      <c r="P938" s="213" t="s">
        <v>10734</v>
      </c>
      <c r="Q938" s="215"/>
      <c r="R938" s="215"/>
      <c r="S93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938" s="220" t="s">
        <v>10735</v>
      </c>
      <c r="U938" s="215">
        <v>13910019516</v>
      </c>
      <c r="V938" s="213" t="s">
        <v>10736</v>
      </c>
      <c r="W938" s="225"/>
      <c r="X938" s="226"/>
      <c r="Y938" s="226"/>
      <c r="Z938" s="244"/>
      <c r="AA938" s="214"/>
      <c r="AB938" s="214"/>
      <c r="AC938" s="214"/>
      <c r="AD938" s="220"/>
      <c r="AE938" s="226"/>
      <c r="AF938" s="214" t="s">
        <v>9862</v>
      </c>
      <c r="AG938" s="349">
        <v>1</v>
      </c>
    </row>
    <row r="939" spans="1:33" s="219" customFormat="1" x14ac:dyDescent="0.3">
      <c r="A939" s="212" t="s">
        <v>612</v>
      </c>
      <c r="B939" s="277">
        <v>41926</v>
      </c>
      <c r="C939" s="217" t="e">
        <f>[1]!表1_66[[#This Row],[公司]]&amp;[1]!表1_66[[#This Row],[姓名]]</f>
        <v>#REF!</v>
      </c>
      <c r="D939" s="220" t="s">
        <v>1759</v>
      </c>
      <c r="E939" s="220" t="s">
        <v>1760</v>
      </c>
      <c r="F939" s="214" t="s">
        <v>2249</v>
      </c>
      <c r="G939" s="236" t="e">
        <f>HYPERLINK("\同业照片\"&amp;[1]!表1_66[[#This Row],[公司]]&amp;IF([1]!表1_66[[#This Row],[公司]]="","","，"&amp;[1]!表1_66[[#This Row],[姓名]]&amp;".jpg"),"照片")</f>
        <v>#REF!</v>
      </c>
      <c r="H939" s="232" t="s">
        <v>390</v>
      </c>
      <c r="I939" s="214" t="s">
        <v>36</v>
      </c>
      <c r="J939" s="214" t="s">
        <v>3004</v>
      </c>
      <c r="K939" s="212">
        <v>1</v>
      </c>
      <c r="L939" s="212"/>
      <c r="M939" s="212">
        <v>1</v>
      </c>
      <c r="N939" s="213" t="s">
        <v>1436</v>
      </c>
      <c r="O939" s="214"/>
      <c r="P939" s="213"/>
      <c r="Q939" s="215" t="s">
        <v>1761</v>
      </c>
      <c r="R939" s="215" t="s">
        <v>392</v>
      </c>
      <c r="S93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939" s="220" t="s">
        <v>5929</v>
      </c>
      <c r="U939" s="215">
        <v>13590381645</v>
      </c>
      <c r="V939" s="213" t="s">
        <v>10737</v>
      </c>
      <c r="W939" s="225" t="s">
        <v>351</v>
      </c>
      <c r="X939" s="226"/>
      <c r="Y939" s="226"/>
      <c r="Z939" s="248" t="s">
        <v>392</v>
      </c>
      <c r="AA939" s="214"/>
      <c r="AB939" s="214" t="s">
        <v>10738</v>
      </c>
      <c r="AC939" s="214" t="s">
        <v>10739</v>
      </c>
      <c r="AD939" s="220" t="s">
        <v>392</v>
      </c>
      <c r="AE939" s="226"/>
      <c r="AF939" s="214" t="s">
        <v>3672</v>
      </c>
      <c r="AG939" s="349">
        <v>1</v>
      </c>
    </row>
    <row r="940" spans="1:33" s="219" customFormat="1" x14ac:dyDescent="0.3">
      <c r="A940" s="212" t="s">
        <v>612</v>
      </c>
      <c r="B940" s="277">
        <v>41926</v>
      </c>
      <c r="C940" s="217" t="e">
        <f>[1]!表1_66[[#This Row],[公司]]&amp;[1]!表1_66[[#This Row],[姓名]]</f>
        <v>#REF!</v>
      </c>
      <c r="D940" s="220" t="s">
        <v>10740</v>
      </c>
      <c r="E940" s="220" t="s">
        <v>10740</v>
      </c>
      <c r="F940" s="214" t="s">
        <v>2249</v>
      </c>
      <c r="G940" s="236" t="e">
        <f>HYPERLINK("\同业照片\"&amp;[1]!表1_66[[#This Row],[公司]]&amp;IF([1]!表1_66[[#This Row],[公司]]="","","，"&amp;[1]!表1_66[[#This Row],[姓名]]&amp;".jpg"),"照片")</f>
        <v>#REF!</v>
      </c>
      <c r="H940" s="232" t="s">
        <v>2746</v>
      </c>
      <c r="I940" s="214" t="s">
        <v>583</v>
      </c>
      <c r="J940" s="214" t="s">
        <v>56</v>
      </c>
      <c r="K940" s="212">
        <v>1</v>
      </c>
      <c r="L940" s="212">
        <v>1</v>
      </c>
      <c r="M940" s="212">
        <v>1</v>
      </c>
      <c r="N940" s="213" t="s">
        <v>3745</v>
      </c>
      <c r="O940" s="214"/>
      <c r="P940" s="213" t="s">
        <v>2254</v>
      </c>
      <c r="Q940" s="215"/>
      <c r="R940" s="215"/>
      <c r="S94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940" s="220" t="s">
        <v>10741</v>
      </c>
      <c r="U940" s="215">
        <v>18301689680</v>
      </c>
      <c r="V940" s="213" t="s">
        <v>10742</v>
      </c>
      <c r="W940" s="225"/>
      <c r="X940" s="226"/>
      <c r="Y940" s="226"/>
      <c r="Z940" s="244"/>
      <c r="AA940" s="214"/>
      <c r="AB940" s="214"/>
      <c r="AC940" s="214"/>
      <c r="AD940" s="220"/>
      <c r="AE940" s="226"/>
      <c r="AF940" s="214" t="s">
        <v>9862</v>
      </c>
      <c r="AG940" s="349">
        <v>1</v>
      </c>
    </row>
    <row r="941" spans="1:33" s="219" customFormat="1" x14ac:dyDescent="0.3">
      <c r="A941" s="212" t="s">
        <v>857</v>
      </c>
      <c r="B941" s="277">
        <v>41928</v>
      </c>
      <c r="C941" s="217" t="e">
        <f>[1]!表1_66[[#This Row],[公司]]&amp;[1]!表1_66[[#This Row],[姓名]]</f>
        <v>#REF!</v>
      </c>
      <c r="D941" s="220" t="s">
        <v>10743</v>
      </c>
      <c r="E941" s="220" t="s">
        <v>2325</v>
      </c>
      <c r="F941" s="214" t="s">
        <v>2249</v>
      </c>
      <c r="G941" s="236" t="e">
        <f>HYPERLINK("\同业照片\"&amp;[1]!表1_66[[#This Row],[公司]]&amp;IF([1]!表1_66[[#This Row],[公司]]="","","，"&amp;[1]!表1_66[[#This Row],[姓名]]&amp;".jpg"),"照片")</f>
        <v>#REF!</v>
      </c>
      <c r="H941" s="232" t="s">
        <v>7290</v>
      </c>
      <c r="I941" s="214" t="s">
        <v>339</v>
      </c>
      <c r="J941" s="214" t="s">
        <v>11</v>
      </c>
      <c r="K941" s="212">
        <v>1</v>
      </c>
      <c r="L941" s="212"/>
      <c r="M941" s="212">
        <v>1</v>
      </c>
      <c r="N941" s="213" t="s">
        <v>2479</v>
      </c>
      <c r="O941" s="214"/>
      <c r="P941" s="213" t="s">
        <v>2556</v>
      </c>
      <c r="Q941" s="215"/>
      <c r="R941" s="215"/>
      <c r="S94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941" s="220" t="s">
        <v>10744</v>
      </c>
      <c r="U941" s="215">
        <v>18513233676</v>
      </c>
      <c r="V941" s="213" t="s">
        <v>10745</v>
      </c>
      <c r="W941" s="225"/>
      <c r="X941" s="226"/>
      <c r="Y941" s="226"/>
      <c r="Z941" s="248"/>
      <c r="AA941" s="214"/>
      <c r="AB941" s="214"/>
      <c r="AC941" s="214"/>
      <c r="AD941" s="220"/>
      <c r="AE941" s="226"/>
      <c r="AF941" s="214" t="s">
        <v>6956</v>
      </c>
      <c r="AG941" s="349">
        <v>1</v>
      </c>
    </row>
    <row r="942" spans="1:33" s="219" customFormat="1" x14ac:dyDescent="0.3">
      <c r="A942" s="212" t="s">
        <v>612</v>
      </c>
      <c r="B942" s="277">
        <v>41928</v>
      </c>
      <c r="C942" s="217" t="e">
        <f>[1]!表1_66[[#This Row],[公司]]&amp;[1]!表1_66[[#This Row],[姓名]]</f>
        <v>#REF!</v>
      </c>
      <c r="D942" s="220" t="s">
        <v>1498</v>
      </c>
      <c r="E942" s="220" t="s">
        <v>704</v>
      </c>
      <c r="F942" s="214" t="s">
        <v>54</v>
      </c>
      <c r="G942" s="236" t="e">
        <f>HYPERLINK("\同业照片\"&amp;[1]!表1_66[[#This Row],[公司]]&amp;IF([1]!表1_66[[#This Row],[公司]]="","","，"&amp;[1]!表1_66[[#This Row],[姓名]]&amp;".jpg"),"照片")</f>
        <v>#REF!</v>
      </c>
      <c r="H942" s="232" t="s">
        <v>909</v>
      </c>
      <c r="I942" s="214" t="s">
        <v>907</v>
      </c>
      <c r="J942" s="214" t="s">
        <v>56</v>
      </c>
      <c r="K942" s="212">
        <v>1</v>
      </c>
      <c r="L942" s="212">
        <v>1</v>
      </c>
      <c r="M942" s="212">
        <v>1</v>
      </c>
      <c r="N942" s="213"/>
      <c r="O942" s="214"/>
      <c r="P942" s="213" t="s">
        <v>2584</v>
      </c>
      <c r="Q942" s="215"/>
      <c r="R942" s="215" t="s">
        <v>392</v>
      </c>
      <c r="S94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942" s="220" t="s">
        <v>8212</v>
      </c>
      <c r="U942" s="215">
        <v>13901123774</v>
      </c>
      <c r="V942" s="213" t="s">
        <v>1499</v>
      </c>
      <c r="W942" s="225" t="s">
        <v>351</v>
      </c>
      <c r="X942" s="226"/>
      <c r="Y942" s="226"/>
      <c r="Z942" s="244" t="s">
        <v>392</v>
      </c>
      <c r="AA942" s="214"/>
      <c r="AB942" s="214"/>
      <c r="AC942" s="214"/>
      <c r="AD942" s="220"/>
      <c r="AE942" s="226"/>
      <c r="AF942" s="214" t="s">
        <v>3576</v>
      </c>
      <c r="AG942" s="349">
        <v>1</v>
      </c>
    </row>
    <row r="943" spans="1:33" s="219" customFormat="1" x14ac:dyDescent="0.3">
      <c r="A943" s="212" t="s">
        <v>612</v>
      </c>
      <c r="B943" s="277">
        <v>41928</v>
      </c>
      <c r="C943" s="217" t="e">
        <f>[1]!表1_66[[#This Row],[公司]]&amp;[1]!表1_66[[#This Row],[姓名]]</f>
        <v>#REF!</v>
      </c>
      <c r="D943" s="220" t="s">
        <v>780</v>
      </c>
      <c r="E943" s="220" t="s">
        <v>2545</v>
      </c>
      <c r="F943" s="214" t="s">
        <v>54</v>
      </c>
      <c r="G943" s="236" t="e">
        <f>HYPERLINK("\同业照片\"&amp;[1]!表1_66[[#This Row],[公司]]&amp;IF([1]!表1_66[[#This Row],[公司]]="","","，"&amp;[1]!表1_66[[#This Row],[姓名]]&amp;".jpg"),"照片")</f>
        <v>#REF!</v>
      </c>
      <c r="H943" s="232" t="s">
        <v>1693</v>
      </c>
      <c r="I943" s="214" t="s">
        <v>36</v>
      </c>
      <c r="J943" s="214" t="s">
        <v>56</v>
      </c>
      <c r="K943" s="212">
        <v>1</v>
      </c>
      <c r="L943" s="212"/>
      <c r="M943" s="212">
        <v>1</v>
      </c>
      <c r="N943" s="213" t="s">
        <v>1186</v>
      </c>
      <c r="O943" s="214"/>
      <c r="P943" s="213" t="s">
        <v>297</v>
      </c>
      <c r="Q943" s="215"/>
      <c r="R943" s="215" t="s">
        <v>392</v>
      </c>
      <c r="S943"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943" s="220" t="s">
        <v>330</v>
      </c>
      <c r="U943" s="215">
        <v>13911397189</v>
      </c>
      <c r="V943" s="213" t="s">
        <v>331</v>
      </c>
      <c r="W943" s="225" t="s">
        <v>351</v>
      </c>
      <c r="X943" s="226"/>
      <c r="Y943" s="226"/>
      <c r="Z943" s="248" t="s">
        <v>392</v>
      </c>
      <c r="AA943" s="214"/>
      <c r="AB943" s="214"/>
      <c r="AC943" s="214" t="s">
        <v>392</v>
      </c>
      <c r="AD943" s="220" t="s">
        <v>392</v>
      </c>
      <c r="AE943" s="226"/>
      <c r="AF943" s="214" t="s">
        <v>2724</v>
      </c>
      <c r="AG943" s="349">
        <v>1</v>
      </c>
    </row>
    <row r="944" spans="1:33" s="219" customFormat="1" x14ac:dyDescent="0.3">
      <c r="A944" s="212" t="s">
        <v>857</v>
      </c>
      <c r="B944" s="277">
        <v>41932</v>
      </c>
      <c r="C944" s="217" t="e">
        <f>[1]!表1_66[[#This Row],[公司]]&amp;[1]!表1_66[[#This Row],[姓名]]</f>
        <v>#REF!</v>
      </c>
      <c r="D944" s="220" t="s">
        <v>10746</v>
      </c>
      <c r="E944" s="220" t="s">
        <v>2275</v>
      </c>
      <c r="F944" s="214" t="s">
        <v>2249</v>
      </c>
      <c r="G944" s="236" t="e">
        <f>HYPERLINK("\同业照片\"&amp;[1]!表1_66[[#This Row],[公司]]&amp;IF([1]!表1_66[[#This Row],[公司]]="","","，"&amp;[1]!表1_66[[#This Row],[姓名]]&amp;".jpg"),"照片")</f>
        <v>#REF!</v>
      </c>
      <c r="H944" s="232" t="s">
        <v>10747</v>
      </c>
      <c r="I944" s="214" t="s">
        <v>2</v>
      </c>
      <c r="J944" s="214" t="s">
        <v>11</v>
      </c>
      <c r="K944" s="212">
        <v>1</v>
      </c>
      <c r="L944" s="212">
        <v>1</v>
      </c>
      <c r="M944" s="212">
        <v>1</v>
      </c>
      <c r="N944" s="213" t="s">
        <v>3616</v>
      </c>
      <c r="O944" s="214"/>
      <c r="P944" s="213" t="s">
        <v>2254</v>
      </c>
      <c r="Q944" s="215"/>
      <c r="R944" s="215"/>
      <c r="S94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944" s="220" t="s">
        <v>10748</v>
      </c>
      <c r="U944" s="215">
        <v>13811826174</v>
      </c>
      <c r="V944" s="213" t="s">
        <v>10749</v>
      </c>
      <c r="W944" s="225"/>
      <c r="X944" s="226"/>
      <c r="Y944" s="226"/>
      <c r="Z944" s="244"/>
      <c r="AA944" s="214"/>
      <c r="AB944" s="214"/>
      <c r="AC944" s="214"/>
      <c r="AD944" s="220"/>
      <c r="AE944" s="226"/>
      <c r="AF944" s="214" t="s">
        <v>10750</v>
      </c>
      <c r="AG944" s="349">
        <v>1</v>
      </c>
    </row>
    <row r="945" spans="1:33" s="219" customFormat="1" x14ac:dyDescent="0.3">
      <c r="A945" s="212" t="s">
        <v>857</v>
      </c>
      <c r="B945" s="277">
        <v>41932</v>
      </c>
      <c r="C945" s="217" t="e">
        <f>[1]!表1_66[[#This Row],[公司]]&amp;[1]!表1_66[[#This Row],[姓名]]</f>
        <v>#REF!</v>
      </c>
      <c r="D945" s="220" t="s">
        <v>10751</v>
      </c>
      <c r="E945" s="220" t="s">
        <v>7949</v>
      </c>
      <c r="F945" s="214" t="s">
        <v>2249</v>
      </c>
      <c r="G945" s="236" t="e">
        <f>HYPERLINK("\同业照片\"&amp;[1]!表1_66[[#This Row],[公司]]&amp;IF([1]!表1_66[[#This Row],[公司]]="","","，"&amp;[1]!表1_66[[#This Row],[姓名]]&amp;".jpg"),"照片")</f>
        <v>#REF!</v>
      </c>
      <c r="H945" s="232" t="s">
        <v>10747</v>
      </c>
      <c r="I945" s="214" t="s">
        <v>2</v>
      </c>
      <c r="J945" s="214" t="s">
        <v>11</v>
      </c>
      <c r="K945" s="212">
        <v>1</v>
      </c>
      <c r="L945" s="212">
        <v>1</v>
      </c>
      <c r="M945" s="212">
        <v>1</v>
      </c>
      <c r="N945" s="213" t="s">
        <v>1311</v>
      </c>
      <c r="O945" s="214"/>
      <c r="P945" s="213" t="s">
        <v>3151</v>
      </c>
      <c r="Q945" s="215"/>
      <c r="R945" s="215"/>
      <c r="S945"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945" s="220" t="s">
        <v>10752</v>
      </c>
      <c r="U945" s="215">
        <v>13810125926</v>
      </c>
      <c r="V945" s="213" t="s">
        <v>6929</v>
      </c>
      <c r="W945" s="225"/>
      <c r="X945" s="226"/>
      <c r="Y945" s="226"/>
      <c r="Z945" s="248"/>
      <c r="AA945" s="214"/>
      <c r="AB945" s="214"/>
      <c r="AC945" s="214"/>
      <c r="AD945" s="220"/>
      <c r="AE945" s="226"/>
      <c r="AF945" s="214" t="s">
        <v>10750</v>
      </c>
      <c r="AG945" s="349">
        <v>1</v>
      </c>
    </row>
    <row r="946" spans="1:33" s="219" customFormat="1" x14ac:dyDescent="0.3">
      <c r="A946" s="212" t="s">
        <v>857</v>
      </c>
      <c r="B946" s="277">
        <v>41932</v>
      </c>
      <c r="C946" s="217" t="e">
        <f>[1]!表1_66[[#This Row],[公司]]&amp;[1]!表1_66[[#This Row],[姓名]]</f>
        <v>#REF!</v>
      </c>
      <c r="D946" s="220" t="s">
        <v>8213</v>
      </c>
      <c r="E946" s="220" t="s">
        <v>8213</v>
      </c>
      <c r="F946" s="214" t="s">
        <v>2249</v>
      </c>
      <c r="G946" s="236" t="e">
        <f>HYPERLINK("\同业照片\"&amp;[1]!表1_66[[#This Row],[公司]]&amp;IF([1]!表1_66[[#This Row],[公司]]="","","，"&amp;[1]!表1_66[[#This Row],[姓名]]&amp;".jpg"),"照片")</f>
        <v>#REF!</v>
      </c>
      <c r="H946" s="232" t="s">
        <v>10747</v>
      </c>
      <c r="I946" s="214" t="s">
        <v>2</v>
      </c>
      <c r="J946" s="214" t="s">
        <v>11</v>
      </c>
      <c r="K946" s="212">
        <v>1</v>
      </c>
      <c r="L946" s="212">
        <v>1</v>
      </c>
      <c r="M946" s="212">
        <v>1</v>
      </c>
      <c r="N946" s="213" t="s">
        <v>3616</v>
      </c>
      <c r="O946" s="214"/>
      <c r="P946" s="213" t="s">
        <v>2254</v>
      </c>
      <c r="Q946" s="215"/>
      <c r="R946" s="215"/>
      <c r="S946"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946" s="220" t="s">
        <v>10753</v>
      </c>
      <c r="U946" s="215">
        <v>13718564890</v>
      </c>
      <c r="V946" s="213" t="s">
        <v>10754</v>
      </c>
      <c r="W946" s="225"/>
      <c r="X946" s="226"/>
      <c r="Y946" s="226"/>
      <c r="Z946" s="244"/>
      <c r="AA946" s="214"/>
      <c r="AB946" s="214"/>
      <c r="AC946" s="214"/>
      <c r="AD946" s="220"/>
      <c r="AE946" s="226"/>
      <c r="AF946" s="214" t="s">
        <v>10750</v>
      </c>
      <c r="AG946" s="349">
        <v>1</v>
      </c>
    </row>
    <row r="947" spans="1:33" s="219" customFormat="1" x14ac:dyDescent="0.3">
      <c r="A947" s="212" t="s">
        <v>857</v>
      </c>
      <c r="B947" s="277">
        <v>41932</v>
      </c>
      <c r="C947" s="217" t="e">
        <f>[1]!表1_66[[#This Row],[公司]]&amp;[1]!表1_66[[#This Row],[姓名]]</f>
        <v>#REF!</v>
      </c>
      <c r="D947" s="220" t="s">
        <v>10755</v>
      </c>
      <c r="E947" s="220" t="s">
        <v>2539</v>
      </c>
      <c r="F947" s="214" t="s">
        <v>2249</v>
      </c>
      <c r="G947" s="236" t="e">
        <f>HYPERLINK("\同业照片\"&amp;[1]!表1_66[[#This Row],[公司]]&amp;IF([1]!表1_66[[#This Row],[公司]]="","","，"&amp;[1]!表1_66[[#This Row],[姓名]]&amp;".jpg"),"照片")</f>
        <v>#REF!</v>
      </c>
      <c r="H947" s="232" t="s">
        <v>923</v>
      </c>
      <c r="I947" s="214" t="s">
        <v>36</v>
      </c>
      <c r="J947" s="214" t="s">
        <v>56</v>
      </c>
      <c r="K947" s="212">
        <v>1</v>
      </c>
      <c r="L947" s="212"/>
      <c r="M947" s="212">
        <v>1</v>
      </c>
      <c r="N947" s="213" t="s">
        <v>2247</v>
      </c>
      <c r="O947" s="214"/>
      <c r="P947" s="213" t="s">
        <v>10756</v>
      </c>
      <c r="Q947" s="215"/>
      <c r="R947" s="215"/>
      <c r="S947"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947" s="220" t="s">
        <v>10757</v>
      </c>
      <c r="U947" s="215">
        <v>13910259517</v>
      </c>
      <c r="V947" s="213" t="s">
        <v>10758</v>
      </c>
      <c r="W947" s="225"/>
      <c r="X947" s="226" t="s">
        <v>10759</v>
      </c>
      <c r="Y947" s="226" t="s">
        <v>11</v>
      </c>
      <c r="Z947" s="248"/>
      <c r="AA947" s="214"/>
      <c r="AB947" s="214"/>
      <c r="AC947" s="214"/>
      <c r="AD947" s="220"/>
      <c r="AE947" s="226"/>
      <c r="AF947" s="214" t="s">
        <v>2175</v>
      </c>
      <c r="AG947" s="349">
        <v>1</v>
      </c>
    </row>
    <row r="948" spans="1:33" s="219" customFormat="1" x14ac:dyDescent="0.3">
      <c r="A948" s="212" t="s">
        <v>857</v>
      </c>
      <c r="B948" s="277">
        <v>41932</v>
      </c>
      <c r="C948" s="217" t="e">
        <f>[1]!表1_66[[#This Row],[公司]]&amp;[1]!表1_66[[#This Row],[姓名]]</f>
        <v>#REF!</v>
      </c>
      <c r="D948" s="220" t="s">
        <v>2451</v>
      </c>
      <c r="E948" s="220" t="s">
        <v>2468</v>
      </c>
      <c r="F948" s="214" t="s">
        <v>2249</v>
      </c>
      <c r="G948" s="236" t="e">
        <f>HYPERLINK("\同业照片\"&amp;[1]!表1_66[[#This Row],[公司]]&amp;IF([1]!表1_66[[#This Row],[公司]]="","","，"&amp;[1]!表1_66[[#This Row],[姓名]]&amp;".jpg"),"照片")</f>
        <v>#REF!</v>
      </c>
      <c r="H948" s="232" t="s">
        <v>10747</v>
      </c>
      <c r="I948" s="214" t="s">
        <v>2</v>
      </c>
      <c r="J948" s="214" t="s">
        <v>11</v>
      </c>
      <c r="K948" s="212">
        <v>1</v>
      </c>
      <c r="L948" s="212">
        <v>1</v>
      </c>
      <c r="M948" s="212">
        <v>1</v>
      </c>
      <c r="N948" s="213" t="s">
        <v>3616</v>
      </c>
      <c r="O948" s="214"/>
      <c r="P948" s="213" t="s">
        <v>10760</v>
      </c>
      <c r="Q948" s="215"/>
      <c r="R948" s="215"/>
      <c r="S94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948" s="220" t="s">
        <v>10761</v>
      </c>
      <c r="U948" s="215">
        <v>13601081151</v>
      </c>
      <c r="V948" s="213" t="s">
        <v>10762</v>
      </c>
      <c r="W948" s="225"/>
      <c r="X948" s="226"/>
      <c r="Y948" s="226"/>
      <c r="Z948" s="244"/>
      <c r="AA948" s="214"/>
      <c r="AB948" s="214"/>
      <c r="AC948" s="214"/>
      <c r="AD948" s="220"/>
      <c r="AE948" s="226"/>
      <c r="AF948" s="214" t="s">
        <v>10750</v>
      </c>
      <c r="AG948" s="349">
        <v>1</v>
      </c>
    </row>
    <row r="949" spans="1:33" s="219" customFormat="1" x14ac:dyDescent="0.3">
      <c r="A949" s="212" t="s">
        <v>857</v>
      </c>
      <c r="B949" s="277">
        <v>41932</v>
      </c>
      <c r="C949" s="217" t="e">
        <f>[1]!表1_66[[#This Row],[公司]]&amp;[1]!表1_66[[#This Row],[姓名]]</f>
        <v>#REF!</v>
      </c>
      <c r="D949" s="220" t="s">
        <v>10763</v>
      </c>
      <c r="E949" s="220" t="s">
        <v>10763</v>
      </c>
      <c r="F949" s="214" t="s">
        <v>2276</v>
      </c>
      <c r="G949" s="236" t="e">
        <f>HYPERLINK("\同业照片\"&amp;[1]!表1_66[[#This Row],[公司]]&amp;IF([1]!表1_66[[#This Row],[公司]]="","","，"&amp;[1]!表1_66[[#This Row],[姓名]]&amp;".jpg"),"照片")</f>
        <v>#REF!</v>
      </c>
      <c r="H949" s="232" t="s">
        <v>10747</v>
      </c>
      <c r="I949" s="214" t="s">
        <v>2</v>
      </c>
      <c r="J949" s="214" t="s">
        <v>11</v>
      </c>
      <c r="K949" s="212">
        <v>1</v>
      </c>
      <c r="L949" s="212">
        <v>1</v>
      </c>
      <c r="M949" s="212">
        <v>1</v>
      </c>
      <c r="N949" s="213" t="s">
        <v>3616</v>
      </c>
      <c r="O949" s="214"/>
      <c r="P949" s="213" t="s">
        <v>10764</v>
      </c>
      <c r="Q949" s="215" t="s">
        <v>10765</v>
      </c>
      <c r="R949" s="215"/>
      <c r="S94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949" s="220" t="s">
        <v>10766</v>
      </c>
      <c r="U949" s="215">
        <v>18210922736</v>
      </c>
      <c r="V949" s="213" t="s">
        <v>10767</v>
      </c>
      <c r="W949" s="225"/>
      <c r="X949" s="226" t="s">
        <v>3014</v>
      </c>
      <c r="Y949" s="226"/>
      <c r="Z949" s="248"/>
      <c r="AA949" s="214"/>
      <c r="AB949" s="214" t="s">
        <v>10768</v>
      </c>
      <c r="AC949" s="214"/>
      <c r="AD949" s="220"/>
      <c r="AE949" s="226" t="s">
        <v>10769</v>
      </c>
      <c r="AF949" s="214" t="s">
        <v>10750</v>
      </c>
      <c r="AG949" s="349">
        <v>1</v>
      </c>
    </row>
    <row r="950" spans="1:33" s="219" customFormat="1" x14ac:dyDescent="0.3">
      <c r="A950" s="212" t="s">
        <v>857</v>
      </c>
      <c r="B950" s="277">
        <v>41933</v>
      </c>
      <c r="C950" s="217" t="e">
        <f>[1]!表1_66[[#This Row],[公司]]&amp;[1]!表1_66[[#This Row],[姓名]]</f>
        <v>#REF!</v>
      </c>
      <c r="D950" s="220" t="s">
        <v>10770</v>
      </c>
      <c r="E950" s="220" t="s">
        <v>6933</v>
      </c>
      <c r="F950" s="214" t="s">
        <v>2249</v>
      </c>
      <c r="G950" s="236" t="e">
        <f>HYPERLINK("\同业照片\"&amp;[1]!表1_66[[#This Row],[公司]]&amp;IF([1]!表1_66[[#This Row],[公司]]="","","，"&amp;[1]!表1_66[[#This Row],[姓名]]&amp;".jpg"),"照片")</f>
        <v>#REF!</v>
      </c>
      <c r="H950" s="232" t="s">
        <v>924</v>
      </c>
      <c r="I950" s="214" t="s">
        <v>711</v>
      </c>
      <c r="J950" s="214" t="s">
        <v>56</v>
      </c>
      <c r="K950" s="212">
        <v>1</v>
      </c>
      <c r="L950" s="212">
        <v>1</v>
      </c>
      <c r="M950" s="212">
        <v>1</v>
      </c>
      <c r="N950" s="213" t="s">
        <v>3867</v>
      </c>
      <c r="O950" s="214"/>
      <c r="P950" s="213" t="s">
        <v>10269</v>
      </c>
      <c r="Q950" s="215"/>
      <c r="R950" s="215"/>
      <c r="S95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950" s="220"/>
      <c r="U950" s="215">
        <v>18511657368</v>
      </c>
      <c r="V950" s="213" t="s">
        <v>10771</v>
      </c>
      <c r="W950" s="225"/>
      <c r="X950" s="226"/>
      <c r="Y950" s="226"/>
      <c r="Z950" s="244"/>
      <c r="AA950" s="214"/>
      <c r="AB950" s="214"/>
      <c r="AC950" s="214"/>
      <c r="AD950" s="220"/>
      <c r="AE950" s="226"/>
      <c r="AF950" s="214" t="s">
        <v>7320</v>
      </c>
      <c r="AG950" s="349">
        <v>1</v>
      </c>
    </row>
    <row r="951" spans="1:33" s="219" customFormat="1" x14ac:dyDescent="0.3">
      <c r="A951" s="212" t="s">
        <v>857</v>
      </c>
      <c r="B951" s="277">
        <v>41933</v>
      </c>
      <c r="C951" s="217" t="e">
        <f>[1]!表1_66[[#This Row],[公司]]&amp;[1]!表1_66[[#This Row],[姓名]]</f>
        <v>#REF!</v>
      </c>
      <c r="D951" s="220" t="s">
        <v>10772</v>
      </c>
      <c r="E951" s="220" t="s">
        <v>1771</v>
      </c>
      <c r="F951" s="214" t="s">
        <v>2249</v>
      </c>
      <c r="G951" s="236" t="e">
        <f>HYPERLINK("\同业照片\"&amp;[1]!表1_66[[#This Row],[公司]]&amp;IF([1]!表1_66[[#This Row],[公司]]="","","，"&amp;[1]!表1_66[[#This Row],[姓名]]&amp;".jpg"),"照片")</f>
        <v>#REF!</v>
      </c>
      <c r="H951" s="232" t="s">
        <v>10578</v>
      </c>
      <c r="I951" s="214" t="s">
        <v>2</v>
      </c>
      <c r="J951" s="214" t="s">
        <v>11</v>
      </c>
      <c r="K951" s="212">
        <v>1</v>
      </c>
      <c r="L951" s="212">
        <v>1</v>
      </c>
      <c r="M951" s="212">
        <v>1</v>
      </c>
      <c r="N951" s="213" t="s">
        <v>958</v>
      </c>
      <c r="O951" s="214"/>
      <c r="P951" s="213" t="s">
        <v>2254</v>
      </c>
      <c r="Q951" s="215"/>
      <c r="R951" s="215"/>
      <c r="S95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951" s="220"/>
      <c r="U951" s="215"/>
      <c r="V951" s="213" t="s">
        <v>10773</v>
      </c>
      <c r="W951" s="225"/>
      <c r="X951" s="226"/>
      <c r="Y951" s="226"/>
      <c r="Z951" s="248"/>
      <c r="AA951" s="214"/>
      <c r="AB951" s="214"/>
      <c r="AC951" s="214"/>
      <c r="AD951" s="220"/>
      <c r="AE951" s="226"/>
      <c r="AF951" s="214" t="s">
        <v>10581</v>
      </c>
      <c r="AG951" s="349">
        <v>1</v>
      </c>
    </row>
    <row r="952" spans="1:33" s="219" customFormat="1" x14ac:dyDescent="0.3">
      <c r="A952" s="212" t="s">
        <v>857</v>
      </c>
      <c r="B952" s="277">
        <v>41933</v>
      </c>
      <c r="C952" s="217" t="e">
        <f>[1]!表1_66[[#This Row],[公司]]&amp;[1]!表1_66[[#This Row],[姓名]]</f>
        <v>#REF!</v>
      </c>
      <c r="D952" s="220" t="s">
        <v>10774</v>
      </c>
      <c r="E952" s="220" t="s">
        <v>9349</v>
      </c>
      <c r="F952" s="214" t="s">
        <v>2249</v>
      </c>
      <c r="G952" s="236" t="e">
        <f>HYPERLINK("\同业照片\"&amp;[1]!表1_66[[#This Row],[公司]]&amp;IF([1]!表1_66[[#This Row],[公司]]="","","，"&amp;[1]!表1_66[[#This Row],[姓名]]&amp;".jpg"),"照片")</f>
        <v>#REF!</v>
      </c>
      <c r="H952" s="232" t="s">
        <v>7732</v>
      </c>
      <c r="I952" s="214" t="s">
        <v>36</v>
      </c>
      <c r="J952" s="214" t="s">
        <v>56</v>
      </c>
      <c r="K952" s="212">
        <v>1</v>
      </c>
      <c r="L952" s="212">
        <v>1</v>
      </c>
      <c r="M952" s="212">
        <v>1</v>
      </c>
      <c r="N952" s="213" t="s">
        <v>2247</v>
      </c>
      <c r="O952" s="214"/>
      <c r="P952" s="213" t="s">
        <v>10230</v>
      </c>
      <c r="Q952" s="215"/>
      <c r="R952" s="215"/>
      <c r="S95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952" s="220" t="s">
        <v>10775</v>
      </c>
      <c r="U952" s="215">
        <v>13811638513</v>
      </c>
      <c r="V952" s="213" t="s">
        <v>10776</v>
      </c>
      <c r="W952" s="225" t="s">
        <v>9396</v>
      </c>
      <c r="X952" s="226"/>
      <c r="Y952" s="226"/>
      <c r="Z952" s="244"/>
      <c r="AA952" s="214"/>
      <c r="AB952" s="214"/>
      <c r="AC952" s="214"/>
      <c r="AD952" s="220"/>
      <c r="AE952" s="226"/>
      <c r="AF952" s="214" t="s">
        <v>7737</v>
      </c>
      <c r="AG952" s="349">
        <v>1</v>
      </c>
    </row>
    <row r="953" spans="1:33" s="219" customFormat="1" x14ac:dyDescent="0.3">
      <c r="A953" s="212" t="s">
        <v>612</v>
      </c>
      <c r="B953" s="277">
        <v>41943</v>
      </c>
      <c r="C953" s="217" t="e">
        <f>[1]!表1_66[[#This Row],[公司]]&amp;[1]!表1_66[[#This Row],[姓名]]</f>
        <v>#REF!</v>
      </c>
      <c r="D953" s="220" t="s">
        <v>1264</v>
      </c>
      <c r="E953" s="220" t="s">
        <v>806</v>
      </c>
      <c r="F953" s="214" t="s">
        <v>2276</v>
      </c>
      <c r="G953" s="236" t="e">
        <f>HYPERLINK("\同业照片\"&amp;[1]!表1_66[[#This Row],[公司]]&amp;IF([1]!表1_66[[#This Row],[公司]]="","","，"&amp;[1]!表1_66[[#This Row],[姓名]]&amp;".jpg"),"照片")</f>
        <v>#REF!</v>
      </c>
      <c r="H953" s="232" t="s">
        <v>240</v>
      </c>
      <c r="I953" s="214" t="s">
        <v>36</v>
      </c>
      <c r="J953" s="214" t="s">
        <v>3004</v>
      </c>
      <c r="K953" s="212">
        <v>1</v>
      </c>
      <c r="L953" s="212">
        <v>1</v>
      </c>
      <c r="M953" s="212">
        <v>1</v>
      </c>
      <c r="N953" s="213" t="s">
        <v>1186</v>
      </c>
      <c r="O953" s="214"/>
      <c r="P953" s="213" t="s">
        <v>2537</v>
      </c>
      <c r="Q953" s="215"/>
      <c r="R953" s="215" t="s">
        <v>392</v>
      </c>
      <c r="S953"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953" s="220" t="s">
        <v>30</v>
      </c>
      <c r="U953" s="215">
        <v>13798291941</v>
      </c>
      <c r="V953" s="213" t="s">
        <v>10777</v>
      </c>
      <c r="W953" s="225" t="s">
        <v>351</v>
      </c>
      <c r="X953" s="226"/>
      <c r="Y953" s="226"/>
      <c r="Z953" s="248" t="s">
        <v>392</v>
      </c>
      <c r="AA953" s="214"/>
      <c r="AB953" s="214" t="s">
        <v>31</v>
      </c>
      <c r="AC953" s="214" t="s">
        <v>392</v>
      </c>
      <c r="AD953" s="220" t="s">
        <v>392</v>
      </c>
      <c r="AE953" s="226"/>
      <c r="AF953" s="214" t="s">
        <v>2191</v>
      </c>
      <c r="AG953" s="349">
        <v>1</v>
      </c>
    </row>
    <row r="954" spans="1:33" s="219" customFormat="1" x14ac:dyDescent="0.3">
      <c r="A954" s="212" t="s">
        <v>857</v>
      </c>
      <c r="B954" s="277">
        <v>41946</v>
      </c>
      <c r="C954" s="217" t="e">
        <f>[1]!表1_66[[#This Row],[公司]]&amp;[1]!表1_66[[#This Row],[姓名]]</f>
        <v>#REF!</v>
      </c>
      <c r="D954" s="220" t="s">
        <v>10778</v>
      </c>
      <c r="E954" s="220" t="s">
        <v>2248</v>
      </c>
      <c r="F954" s="214" t="s">
        <v>2249</v>
      </c>
      <c r="G954" s="236" t="e">
        <f>HYPERLINK("\同业照片\"&amp;[1]!表1_66[[#This Row],[公司]]&amp;IF([1]!表1_66[[#This Row],[公司]]="","","，"&amp;[1]!表1_66[[#This Row],[姓名]]&amp;".jpg"),"照片")</f>
        <v>#REF!</v>
      </c>
      <c r="H954" s="232" t="s">
        <v>10779</v>
      </c>
      <c r="I954" s="214" t="s">
        <v>9</v>
      </c>
      <c r="J954" s="214" t="s">
        <v>2495</v>
      </c>
      <c r="K954" s="212">
        <v>1</v>
      </c>
      <c r="L954" s="212"/>
      <c r="M954" s="212">
        <v>1</v>
      </c>
      <c r="N954" s="213"/>
      <c r="O954" s="214"/>
      <c r="P954" s="213"/>
      <c r="Q954" s="215"/>
      <c r="R954" s="215"/>
      <c r="S95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954" s="220"/>
      <c r="U954" s="215">
        <v>13924093366</v>
      </c>
      <c r="V954" s="213" t="s">
        <v>10780</v>
      </c>
      <c r="W954" s="225"/>
      <c r="X954" s="226" t="s">
        <v>100</v>
      </c>
      <c r="Y954" s="226"/>
      <c r="Z954" s="244"/>
      <c r="AA954" s="214"/>
      <c r="AB954" s="214"/>
      <c r="AC954" s="214"/>
      <c r="AD954" s="220"/>
      <c r="AE954" s="226"/>
      <c r="AF954" s="214"/>
      <c r="AG954" s="349">
        <v>1</v>
      </c>
    </row>
    <row r="955" spans="1:33" s="219" customFormat="1" x14ac:dyDescent="0.3">
      <c r="A955" s="212" t="s">
        <v>857</v>
      </c>
      <c r="B955" s="277">
        <v>41961</v>
      </c>
      <c r="C955" s="217" t="e">
        <f>[1]!表1_66[[#This Row],[公司]]&amp;[1]!表1_66[[#This Row],[姓名]]</f>
        <v>#REF!</v>
      </c>
      <c r="D955" s="220" t="s">
        <v>10781</v>
      </c>
      <c r="E955" s="220" t="s">
        <v>6934</v>
      </c>
      <c r="F955" s="214" t="s">
        <v>2276</v>
      </c>
      <c r="G955" s="236" t="e">
        <f>HYPERLINK("\同业照片\"&amp;[1]!表1_66[[#This Row],[公司]]&amp;IF([1]!表1_66[[#This Row],[公司]]="","","，"&amp;[1]!表1_66[[#This Row],[姓名]]&amp;".jpg"),"照片")</f>
        <v>#REF!</v>
      </c>
      <c r="H955" s="232" t="s">
        <v>1844</v>
      </c>
      <c r="I955" s="214" t="s">
        <v>887</v>
      </c>
      <c r="J955" s="214" t="s">
        <v>45</v>
      </c>
      <c r="K955" s="212">
        <v>1</v>
      </c>
      <c r="L955" s="212"/>
      <c r="M955" s="212">
        <v>1</v>
      </c>
      <c r="N955" s="213" t="s">
        <v>1845</v>
      </c>
      <c r="O955" s="214"/>
      <c r="P955" s="213" t="s">
        <v>2254</v>
      </c>
      <c r="Q955" s="215"/>
      <c r="R955" s="215"/>
      <c r="S955"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955" s="220"/>
      <c r="U955" s="215"/>
      <c r="V955" s="213" t="s">
        <v>10782</v>
      </c>
      <c r="W955" s="225"/>
      <c r="X955" s="226"/>
      <c r="Y955" s="226"/>
      <c r="Z955" s="248"/>
      <c r="AA955" s="214"/>
      <c r="AB955" s="214" t="s">
        <v>10783</v>
      </c>
      <c r="AC955" s="214"/>
      <c r="AD955" s="220"/>
      <c r="AE955" s="226"/>
      <c r="AF955" s="214" t="s">
        <v>2189</v>
      </c>
      <c r="AG955" s="349">
        <v>1</v>
      </c>
    </row>
    <row r="956" spans="1:33" s="219" customFormat="1" x14ac:dyDescent="0.3">
      <c r="A956" s="212" t="s">
        <v>857</v>
      </c>
      <c r="B956" s="277">
        <v>41961</v>
      </c>
      <c r="C956" s="217" t="e">
        <f>[1]!表1_66[[#This Row],[公司]]&amp;[1]!表1_66[[#This Row],[姓名]]</f>
        <v>#REF!</v>
      </c>
      <c r="D956" s="220" t="s">
        <v>781</v>
      </c>
      <c r="E956" s="220" t="s">
        <v>2325</v>
      </c>
      <c r="F956" s="214" t="s">
        <v>54</v>
      </c>
      <c r="G956" s="236" t="e">
        <f>HYPERLINK("\同业照片\"&amp;[1]!表1_66[[#This Row],[公司]]&amp;IF([1]!表1_66[[#This Row],[公司]]="","","，"&amp;[1]!表1_66[[#This Row],[姓名]]&amp;".jpg"),"照片")</f>
        <v>#REF!</v>
      </c>
      <c r="H956" s="232" t="s">
        <v>10784</v>
      </c>
      <c r="I956" s="214" t="s">
        <v>36</v>
      </c>
      <c r="J956" s="214" t="s">
        <v>45</v>
      </c>
      <c r="K956" s="212">
        <v>1</v>
      </c>
      <c r="L956" s="212">
        <v>1</v>
      </c>
      <c r="M956" s="212">
        <v>1</v>
      </c>
      <c r="N956" s="213" t="s">
        <v>958</v>
      </c>
      <c r="O956" s="214"/>
      <c r="P956" s="213" t="s">
        <v>2525</v>
      </c>
      <c r="Q956" s="215"/>
      <c r="R956" s="215"/>
      <c r="S956"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956" s="220"/>
      <c r="U956" s="215">
        <v>13916777451</v>
      </c>
      <c r="V956" s="213" t="s">
        <v>10785</v>
      </c>
      <c r="W956" s="225"/>
      <c r="X956" s="226" t="s">
        <v>6939</v>
      </c>
      <c r="Y956" s="226"/>
      <c r="Z956" s="244"/>
      <c r="AA956" s="214"/>
      <c r="AB956" s="214"/>
      <c r="AC956" s="214"/>
      <c r="AD956" s="220"/>
      <c r="AE956" s="226"/>
      <c r="AF956" s="214" t="s">
        <v>2186</v>
      </c>
      <c r="AG956" s="349">
        <v>1</v>
      </c>
    </row>
    <row r="957" spans="1:33" s="219" customFormat="1" x14ac:dyDescent="0.3">
      <c r="A957" s="212" t="s">
        <v>857</v>
      </c>
      <c r="B957" s="277">
        <v>41961</v>
      </c>
      <c r="C957" s="217" t="e">
        <f>[1]!表1_66[[#This Row],[公司]]&amp;[1]!表1_66[[#This Row],[姓名]]</f>
        <v>#REF!</v>
      </c>
      <c r="D957" s="220" t="s">
        <v>10786</v>
      </c>
      <c r="E957" s="220" t="s">
        <v>10786</v>
      </c>
      <c r="F957" s="214" t="s">
        <v>2249</v>
      </c>
      <c r="G957" s="236" t="e">
        <f>HYPERLINK("\同业照片\"&amp;[1]!表1_66[[#This Row],[公司]]&amp;IF([1]!表1_66[[#This Row],[公司]]="","","，"&amp;[1]!表1_66[[#This Row],[姓名]]&amp;".jpg"),"照片")</f>
        <v>#REF!</v>
      </c>
      <c r="H957" s="232" t="s">
        <v>10787</v>
      </c>
      <c r="I957" s="214" t="s">
        <v>9</v>
      </c>
      <c r="J957" s="214" t="s">
        <v>11</v>
      </c>
      <c r="K957" s="212">
        <v>1</v>
      </c>
      <c r="L957" s="212">
        <v>1</v>
      </c>
      <c r="M957" s="212">
        <v>1</v>
      </c>
      <c r="N957" s="213"/>
      <c r="O957" s="214"/>
      <c r="P957" s="213" t="s">
        <v>2254</v>
      </c>
      <c r="Q957" s="215"/>
      <c r="R957" s="215"/>
      <c r="S957" s="25"/>
      <c r="T957" s="220" t="s">
        <v>10788</v>
      </c>
      <c r="U957" s="215">
        <v>18910539092</v>
      </c>
      <c r="V957" s="213"/>
      <c r="W957" s="225"/>
      <c r="X957" s="226"/>
      <c r="Y957" s="226"/>
      <c r="Z957" s="248"/>
      <c r="AA957" s="214"/>
      <c r="AB957" s="214"/>
      <c r="AC957" s="214"/>
      <c r="AD957" s="220"/>
      <c r="AE957" s="226"/>
      <c r="AF957" s="214" t="s">
        <v>10789</v>
      </c>
      <c r="AG957" s="349">
        <v>1</v>
      </c>
    </row>
    <row r="958" spans="1:33" s="219" customFormat="1" x14ac:dyDescent="0.3">
      <c r="A958" s="212" t="s">
        <v>857</v>
      </c>
      <c r="B958" s="277">
        <v>41963</v>
      </c>
      <c r="C958" s="217" t="e">
        <f>[1]!表1_66[[#This Row],[公司]]&amp;[1]!表1_66[[#This Row],[姓名]]</f>
        <v>#REF!</v>
      </c>
      <c r="D958" s="220" t="s">
        <v>10790</v>
      </c>
      <c r="E958" s="220" t="s">
        <v>10791</v>
      </c>
      <c r="F958" s="214" t="s">
        <v>2249</v>
      </c>
      <c r="G958" s="236" t="e">
        <f>HYPERLINK("\同业照片\"&amp;[1]!表1_66[[#This Row],[公司]]&amp;IF([1]!表1_66[[#This Row],[公司]]="","","，"&amp;[1]!表1_66[[#This Row],[姓名]]&amp;".jpg"),"照片")</f>
        <v>#REF!</v>
      </c>
      <c r="H958" s="232" t="s">
        <v>6935</v>
      </c>
      <c r="I958" s="214" t="s">
        <v>36</v>
      </c>
      <c r="J958" s="214" t="s">
        <v>45</v>
      </c>
      <c r="K958" s="212">
        <v>1</v>
      </c>
      <c r="L958" s="212">
        <v>1</v>
      </c>
      <c r="M958" s="212">
        <v>1</v>
      </c>
      <c r="N958" s="213" t="s">
        <v>629</v>
      </c>
      <c r="O958" s="214"/>
      <c r="P958" s="213" t="s">
        <v>2537</v>
      </c>
      <c r="Q958" s="215"/>
      <c r="R958" s="215"/>
      <c r="S95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958" s="220" t="s">
        <v>10792</v>
      </c>
      <c r="U958" s="215">
        <v>13816339245</v>
      </c>
      <c r="V958" s="213" t="s">
        <v>10793</v>
      </c>
      <c r="W958" s="225"/>
      <c r="X958" s="226"/>
      <c r="Y958" s="226"/>
      <c r="Z958" s="244"/>
      <c r="AA958" s="214"/>
      <c r="AB958" s="214"/>
      <c r="AC958" s="214"/>
      <c r="AD958" s="220"/>
      <c r="AE958" s="226"/>
      <c r="AF958" s="214" t="s">
        <v>2186</v>
      </c>
      <c r="AG958" s="349">
        <v>1</v>
      </c>
    </row>
    <row r="959" spans="1:33" s="219" customFormat="1" x14ac:dyDescent="0.3">
      <c r="A959" s="212" t="s">
        <v>857</v>
      </c>
      <c r="B959" s="277">
        <v>41970</v>
      </c>
      <c r="C959" s="217" t="e">
        <f>[1]!表1_66[[#This Row],[公司]]&amp;[1]!表1_66[[#This Row],[姓名]]</f>
        <v>#REF!</v>
      </c>
      <c r="D959" s="220" t="s">
        <v>10794</v>
      </c>
      <c r="E959" s="220" t="s">
        <v>10794</v>
      </c>
      <c r="F959" s="214" t="s">
        <v>2249</v>
      </c>
      <c r="G959" s="236" t="e">
        <f>HYPERLINK("\同业照片\"&amp;[1]!表1_66[[#This Row],[公司]]&amp;IF([1]!表1_66[[#This Row],[公司]]="","","，"&amp;[1]!表1_66[[#This Row],[姓名]]&amp;".jpg"),"照片")</f>
        <v>#REF!</v>
      </c>
      <c r="H959" s="232" t="s">
        <v>10795</v>
      </c>
      <c r="I959" s="214" t="s">
        <v>10796</v>
      </c>
      <c r="J959" s="214" t="s">
        <v>1</v>
      </c>
      <c r="K959" s="212"/>
      <c r="L959" s="212"/>
      <c r="M959" s="212"/>
      <c r="N959" s="213"/>
      <c r="O959" s="214"/>
      <c r="P959" s="213"/>
      <c r="Q959" s="215"/>
      <c r="R959" s="215"/>
      <c r="S95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959" s="220"/>
      <c r="U959" s="215"/>
      <c r="V959" s="213"/>
      <c r="W959" s="225"/>
      <c r="X959" s="226"/>
      <c r="Y959" s="226"/>
      <c r="Z959" s="248"/>
      <c r="AA959" s="214"/>
      <c r="AB959" s="214"/>
      <c r="AC959" s="214"/>
      <c r="AD959" s="220"/>
      <c r="AE959" s="226"/>
      <c r="AF959" s="214"/>
      <c r="AG959" s="349">
        <v>1</v>
      </c>
    </row>
    <row r="960" spans="1:33" s="219" customFormat="1" x14ac:dyDescent="0.3">
      <c r="A960" s="212" t="s">
        <v>612</v>
      </c>
      <c r="B960" s="277">
        <v>41970</v>
      </c>
      <c r="C960" s="217" t="e">
        <f>[1]!表1_66[[#This Row],[公司]]&amp;[1]!表1_66[[#This Row],[姓名]]</f>
        <v>#REF!</v>
      </c>
      <c r="D960" s="220" t="s">
        <v>1930</v>
      </c>
      <c r="E960" s="220" t="s">
        <v>703</v>
      </c>
      <c r="F960" s="214" t="s">
        <v>54</v>
      </c>
      <c r="G960" s="236" t="e">
        <f>HYPERLINK("\同业照片\"&amp;[1]!表1_66[[#This Row],[公司]]&amp;IF([1]!表1_66[[#This Row],[公司]]="","","，"&amp;[1]!表1_66[[#This Row],[姓名]]&amp;".jpg"),"照片")</f>
        <v>#REF!</v>
      </c>
      <c r="H960" s="232" t="s">
        <v>10797</v>
      </c>
      <c r="I960" s="214" t="s">
        <v>582</v>
      </c>
      <c r="J960" s="214" t="s">
        <v>45</v>
      </c>
      <c r="K960" s="212">
        <v>1</v>
      </c>
      <c r="L960" s="212">
        <v>1</v>
      </c>
      <c r="M960" s="212">
        <v>1</v>
      </c>
      <c r="N960" s="213" t="s">
        <v>10798</v>
      </c>
      <c r="O960" s="214"/>
      <c r="P960" s="213"/>
      <c r="Q960" s="215"/>
      <c r="R960" s="215" t="s">
        <v>392</v>
      </c>
      <c r="S96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960" s="220"/>
      <c r="U960" s="215">
        <v>18917609076</v>
      </c>
      <c r="V960" s="213" t="s">
        <v>1931</v>
      </c>
      <c r="W960" s="225" t="s">
        <v>9424</v>
      </c>
      <c r="X960" s="226" t="s">
        <v>10799</v>
      </c>
      <c r="Y960" s="226" t="s">
        <v>1933</v>
      </c>
      <c r="Z960" s="244" t="s">
        <v>392</v>
      </c>
      <c r="AA960" s="214"/>
      <c r="AB960" s="214"/>
      <c r="AC960" s="214"/>
      <c r="AD960" s="220">
        <v>15000675157</v>
      </c>
      <c r="AE960" s="226"/>
      <c r="AF960" s="214"/>
      <c r="AG960" s="349">
        <v>1</v>
      </c>
    </row>
    <row r="961" spans="1:33" s="219" customFormat="1" x14ac:dyDescent="0.3">
      <c r="A961" s="212" t="s">
        <v>857</v>
      </c>
      <c r="B961" s="277">
        <v>41970</v>
      </c>
      <c r="C961" s="217" t="e">
        <f>[1]!表1_66[[#This Row],[公司]]&amp;[1]!表1_66[[#This Row],[姓名]]</f>
        <v>#REF!</v>
      </c>
      <c r="D961" s="220" t="s">
        <v>10800</v>
      </c>
      <c r="E961" s="220" t="s">
        <v>10801</v>
      </c>
      <c r="F961" s="214" t="s">
        <v>2249</v>
      </c>
      <c r="G961" s="236" t="e">
        <f>HYPERLINK("\同业照片\"&amp;[1]!表1_66[[#This Row],[公司]]&amp;IF([1]!表1_66[[#This Row],[公司]]="","","，"&amp;[1]!表1_66[[#This Row],[姓名]]&amp;".jpg"),"照片")</f>
        <v>#REF!</v>
      </c>
      <c r="H961" s="232" t="s">
        <v>10802</v>
      </c>
      <c r="I961" s="214" t="s">
        <v>9</v>
      </c>
      <c r="J961" s="214" t="s">
        <v>11</v>
      </c>
      <c r="K961" s="212">
        <v>1</v>
      </c>
      <c r="L961" s="212"/>
      <c r="M961" s="212">
        <v>1</v>
      </c>
      <c r="N961" s="213" t="s">
        <v>2247</v>
      </c>
      <c r="O961" s="214"/>
      <c r="P961" s="213" t="s">
        <v>10803</v>
      </c>
      <c r="Q961" s="215"/>
      <c r="R961" s="215"/>
      <c r="S96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961" s="220" t="s">
        <v>10804</v>
      </c>
      <c r="U961" s="215">
        <v>18601157640</v>
      </c>
      <c r="V961" s="213"/>
      <c r="W961" s="225"/>
      <c r="X961" s="226"/>
      <c r="Y961" s="226"/>
      <c r="Z961" s="248"/>
      <c r="AA961" s="214"/>
      <c r="AB961" s="214"/>
      <c r="AC961" s="214"/>
      <c r="AD961" s="220"/>
      <c r="AE961" s="226"/>
      <c r="AF961" s="214"/>
      <c r="AG961" s="349">
        <v>1</v>
      </c>
    </row>
    <row r="962" spans="1:33" s="219" customFormat="1" x14ac:dyDescent="0.3">
      <c r="A962" s="212" t="s">
        <v>857</v>
      </c>
      <c r="B962" s="277">
        <v>41970</v>
      </c>
      <c r="C962" s="217" t="e">
        <f>[1]!表1_66[[#This Row],[公司]]&amp;[1]!表1_66[[#This Row],[姓名]]</f>
        <v>#REF!</v>
      </c>
      <c r="D962" s="220" t="s">
        <v>10805</v>
      </c>
      <c r="E962" s="220" t="s">
        <v>2544</v>
      </c>
      <c r="F962" s="214" t="s">
        <v>2249</v>
      </c>
      <c r="G962" s="236" t="e">
        <f>HYPERLINK("\同业照片\"&amp;[1]!表1_66[[#This Row],[公司]]&amp;IF([1]!表1_66[[#This Row],[公司]]="","","，"&amp;[1]!表1_66[[#This Row],[姓名]]&amp;".jpg"),"照片")</f>
        <v>#REF!</v>
      </c>
      <c r="H962" s="232" t="s">
        <v>10806</v>
      </c>
      <c r="I962" s="214" t="s">
        <v>2</v>
      </c>
      <c r="J962" s="214" t="s">
        <v>1</v>
      </c>
      <c r="K962" s="212">
        <v>1</v>
      </c>
      <c r="L962" s="212">
        <v>1</v>
      </c>
      <c r="M962" s="212">
        <v>1</v>
      </c>
      <c r="N962" s="213" t="s">
        <v>2247</v>
      </c>
      <c r="O962" s="214"/>
      <c r="P962" s="213" t="s">
        <v>10807</v>
      </c>
      <c r="Q962" s="215"/>
      <c r="R962" s="215"/>
      <c r="S96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962" s="220" t="s">
        <v>6953</v>
      </c>
      <c r="U962" s="215">
        <v>13816949298</v>
      </c>
      <c r="V962" s="213" t="s">
        <v>6954</v>
      </c>
      <c r="W962" s="225"/>
      <c r="X962" s="226"/>
      <c r="Y962" s="226"/>
      <c r="Z962" s="244"/>
      <c r="AA962" s="214"/>
      <c r="AB962" s="214"/>
      <c r="AC962" s="214"/>
      <c r="AD962" s="220"/>
      <c r="AE962" s="226"/>
      <c r="AF962" s="214"/>
      <c r="AG962" s="349">
        <v>1</v>
      </c>
    </row>
    <row r="963" spans="1:33" s="219" customFormat="1" x14ac:dyDescent="0.3">
      <c r="A963" s="212" t="s">
        <v>612</v>
      </c>
      <c r="B963" s="277">
        <v>41970</v>
      </c>
      <c r="C963" s="217" t="e">
        <f>[1]!表1_66[[#This Row],[公司]]&amp;[1]!表1_66[[#This Row],[姓名]]</f>
        <v>#REF!</v>
      </c>
      <c r="D963" s="220" t="s">
        <v>2170</v>
      </c>
      <c r="E963" s="220" t="s">
        <v>773</v>
      </c>
      <c r="F963" s="214" t="s">
        <v>54</v>
      </c>
      <c r="G963" s="236" t="e">
        <f>HYPERLINK("\同业照片\"&amp;[1]!表1_66[[#This Row],[公司]]&amp;IF([1]!表1_66[[#This Row],[公司]]="","","，"&amp;[1]!表1_66[[#This Row],[姓名]]&amp;".jpg"),"照片")</f>
        <v>#REF!</v>
      </c>
      <c r="H963" s="232" t="s">
        <v>2932</v>
      </c>
      <c r="I963" s="214" t="s">
        <v>583</v>
      </c>
      <c r="J963" s="214" t="s">
        <v>1</v>
      </c>
      <c r="K963" s="212">
        <v>1</v>
      </c>
      <c r="L963" s="212">
        <v>1</v>
      </c>
      <c r="M963" s="212">
        <v>1</v>
      </c>
      <c r="N963" s="213"/>
      <c r="O963" s="214"/>
      <c r="P963" s="213"/>
      <c r="Q963" s="215"/>
      <c r="R963" s="215" t="s">
        <v>392</v>
      </c>
      <c r="S963"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963" s="220"/>
      <c r="U963" s="215">
        <v>13816700867</v>
      </c>
      <c r="V963" s="213" t="s">
        <v>10808</v>
      </c>
      <c r="W963" s="225" t="s">
        <v>351</v>
      </c>
      <c r="X963" s="226" t="s">
        <v>1232</v>
      </c>
      <c r="Y963" s="226"/>
      <c r="Z963" s="248" t="s">
        <v>392</v>
      </c>
      <c r="AA963" s="214"/>
      <c r="AB963" s="214"/>
      <c r="AC963" s="214"/>
      <c r="AD963" s="220"/>
      <c r="AE963" s="226"/>
      <c r="AF963" s="214" t="s">
        <v>2227</v>
      </c>
      <c r="AG963" s="349">
        <v>1</v>
      </c>
    </row>
    <row r="964" spans="1:33" s="219" customFormat="1" x14ac:dyDescent="0.3">
      <c r="A964" s="212" t="s">
        <v>612</v>
      </c>
      <c r="B964" s="277">
        <v>41970</v>
      </c>
      <c r="C964" s="217" t="e">
        <f>[1]!表1_66[[#This Row],[公司]]&amp;[1]!表1_66[[#This Row],[姓名]]</f>
        <v>#REF!</v>
      </c>
      <c r="D964" s="220" t="s">
        <v>2742</v>
      </c>
      <c r="E964" s="220" t="s">
        <v>728</v>
      </c>
      <c r="F964" s="214" t="s">
        <v>54</v>
      </c>
      <c r="G964" s="236" t="e">
        <f>HYPERLINK("\同业照片\"&amp;[1]!表1_66[[#This Row],[公司]]&amp;IF([1]!表1_66[[#This Row],[公司]]="","","，"&amp;[1]!表1_66[[#This Row],[姓名]]&amp;".jpg"),"照片")</f>
        <v>#REF!</v>
      </c>
      <c r="H964" s="232" t="s">
        <v>7440</v>
      </c>
      <c r="I964" s="214" t="s">
        <v>887</v>
      </c>
      <c r="J964" s="214" t="s">
        <v>45</v>
      </c>
      <c r="K964" s="212">
        <v>1</v>
      </c>
      <c r="L964" s="212">
        <v>1</v>
      </c>
      <c r="M964" s="212">
        <v>1</v>
      </c>
      <c r="N964" s="213" t="s">
        <v>3745</v>
      </c>
      <c r="O964" s="214"/>
      <c r="P964" s="213"/>
      <c r="Q964" s="215" t="s">
        <v>1432</v>
      </c>
      <c r="R964" s="215" t="s">
        <v>392</v>
      </c>
      <c r="S96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964" s="220">
        <v>68867155</v>
      </c>
      <c r="U964" s="215">
        <v>18616246767</v>
      </c>
      <c r="V964" s="213" t="s">
        <v>1831</v>
      </c>
      <c r="W964" s="225" t="s">
        <v>9396</v>
      </c>
      <c r="X964" s="226" t="s">
        <v>1832</v>
      </c>
      <c r="Y964" s="226"/>
      <c r="Z964" s="244" t="s">
        <v>392</v>
      </c>
      <c r="AA964" s="214"/>
      <c r="AB964" s="214"/>
      <c r="AC964" s="214"/>
      <c r="AD964" s="220">
        <v>13761722677</v>
      </c>
      <c r="AE964" s="226"/>
      <c r="AF964" s="214" t="s">
        <v>676</v>
      </c>
      <c r="AG964" s="349">
        <v>1</v>
      </c>
    </row>
    <row r="965" spans="1:33" s="219" customFormat="1" x14ac:dyDescent="0.3">
      <c r="A965" s="212" t="s">
        <v>612</v>
      </c>
      <c r="B965" s="277">
        <v>41970</v>
      </c>
      <c r="C965" s="217" t="e">
        <f>[1]!表1_66[[#This Row],[公司]]&amp;[1]!表1_66[[#This Row],[姓名]]</f>
        <v>#REF!</v>
      </c>
      <c r="D965" s="220" t="s">
        <v>42</v>
      </c>
      <c r="E965" s="220" t="s">
        <v>2280</v>
      </c>
      <c r="F965" s="214" t="s">
        <v>54</v>
      </c>
      <c r="G965" s="236" t="e">
        <f>HYPERLINK("\同业照片\"&amp;[1]!表1_66[[#This Row],[公司]]&amp;IF([1]!表1_66[[#This Row],[公司]]="","","，"&amp;[1]!表1_66[[#This Row],[姓名]]&amp;".jpg"),"照片")</f>
        <v>#REF!</v>
      </c>
      <c r="H965" s="232" t="s">
        <v>925</v>
      </c>
      <c r="I965" s="214" t="s">
        <v>36</v>
      </c>
      <c r="J965" s="214" t="s">
        <v>45</v>
      </c>
      <c r="K965" s="212">
        <v>1</v>
      </c>
      <c r="L965" s="212">
        <v>1</v>
      </c>
      <c r="M965" s="212">
        <v>1</v>
      </c>
      <c r="N965" s="213" t="s">
        <v>958</v>
      </c>
      <c r="O965" s="214"/>
      <c r="P965" s="213" t="s">
        <v>1361</v>
      </c>
      <c r="Q965" s="215"/>
      <c r="R965" s="215" t="s">
        <v>392</v>
      </c>
      <c r="S965"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965" s="220" t="s">
        <v>299</v>
      </c>
      <c r="U965" s="215">
        <v>18621910892</v>
      </c>
      <c r="V965" s="213" t="s">
        <v>1936</v>
      </c>
      <c r="W965" s="225" t="s">
        <v>351</v>
      </c>
      <c r="X965" s="226" t="s">
        <v>128</v>
      </c>
      <c r="Y965" s="226"/>
      <c r="Z965" s="248" t="s">
        <v>392</v>
      </c>
      <c r="AA965" s="214"/>
      <c r="AB965" s="214"/>
      <c r="AC965" s="214" t="s">
        <v>392</v>
      </c>
      <c r="AD965" s="220" t="s">
        <v>392</v>
      </c>
      <c r="AE965" s="226"/>
      <c r="AF965" s="214" t="s">
        <v>2732</v>
      </c>
      <c r="AG965" s="349">
        <v>1</v>
      </c>
    </row>
    <row r="966" spans="1:33" s="219" customFormat="1" x14ac:dyDescent="0.3">
      <c r="A966" s="212" t="s">
        <v>612</v>
      </c>
      <c r="B966" s="277">
        <v>41970</v>
      </c>
      <c r="C966" s="217" t="e">
        <f>[1]!表1_66[[#This Row],[公司]]&amp;[1]!表1_66[[#This Row],[姓名]]</f>
        <v>#REF!</v>
      </c>
      <c r="D966" s="220" t="s">
        <v>610</v>
      </c>
      <c r="E966" s="220" t="s">
        <v>747</v>
      </c>
      <c r="F966" s="214" t="s">
        <v>54</v>
      </c>
      <c r="G966" s="236" t="e">
        <f>HYPERLINK("\同业照片\"&amp;[1]!表1_66[[#This Row],[公司]]&amp;IF([1]!表1_66[[#This Row],[公司]]="","","，"&amp;[1]!表1_66[[#This Row],[姓名]]&amp;".jpg"),"照片")</f>
        <v>#REF!</v>
      </c>
      <c r="H966" s="232" t="s">
        <v>2932</v>
      </c>
      <c r="I966" s="214" t="s">
        <v>583</v>
      </c>
      <c r="J966" s="214" t="s">
        <v>45</v>
      </c>
      <c r="K966" s="212">
        <v>1</v>
      </c>
      <c r="L966" s="212">
        <v>1</v>
      </c>
      <c r="M966" s="212">
        <v>1</v>
      </c>
      <c r="N966" s="213"/>
      <c r="O966" s="214"/>
      <c r="P966" s="213"/>
      <c r="Q966" s="215"/>
      <c r="R966" s="215" t="s">
        <v>392</v>
      </c>
      <c r="S966"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966" s="220"/>
      <c r="U966" s="215">
        <v>13817797404</v>
      </c>
      <c r="V966" s="213" t="s">
        <v>392</v>
      </c>
      <c r="W966" s="225" t="s">
        <v>9309</v>
      </c>
      <c r="X966" s="226" t="s">
        <v>10809</v>
      </c>
      <c r="Y966" s="226" t="s">
        <v>45</v>
      </c>
      <c r="Z966" s="244" t="s">
        <v>392</v>
      </c>
      <c r="AA966" s="214"/>
      <c r="AB966" s="214"/>
      <c r="AC966" s="214"/>
      <c r="AD966" s="220"/>
      <c r="AE966" s="226"/>
      <c r="AF966" s="214"/>
      <c r="AG966" s="349">
        <v>1</v>
      </c>
    </row>
    <row r="967" spans="1:33" s="219" customFormat="1" x14ac:dyDescent="0.3">
      <c r="A967" s="212" t="s">
        <v>612</v>
      </c>
      <c r="B967" s="277">
        <v>41970</v>
      </c>
      <c r="C967" s="217" t="e">
        <f>[1]!表1_66[[#This Row],[公司]]&amp;[1]!表1_66[[#This Row],[姓名]]</f>
        <v>#REF!</v>
      </c>
      <c r="D967" s="220" t="s">
        <v>40</v>
      </c>
      <c r="E967" s="220" t="s">
        <v>2545</v>
      </c>
      <c r="F967" s="214" t="s">
        <v>54</v>
      </c>
      <c r="G967" s="236" t="e">
        <f>HYPERLINK("\同业照片\"&amp;[1]!表1_66[[#This Row],[公司]]&amp;IF([1]!表1_66[[#This Row],[公司]]="","","，"&amp;[1]!表1_66[[#This Row],[姓名]]&amp;".jpg"),"照片")</f>
        <v>#REF!</v>
      </c>
      <c r="H967" s="232" t="s">
        <v>925</v>
      </c>
      <c r="I967" s="214" t="s">
        <v>36</v>
      </c>
      <c r="J967" s="214" t="s">
        <v>45</v>
      </c>
      <c r="K967" s="212">
        <v>1</v>
      </c>
      <c r="L967" s="212">
        <v>1</v>
      </c>
      <c r="M967" s="212">
        <v>1</v>
      </c>
      <c r="N967" s="213" t="s">
        <v>958</v>
      </c>
      <c r="O967" s="214"/>
      <c r="P967" s="213" t="s">
        <v>1361</v>
      </c>
      <c r="Q967" s="215"/>
      <c r="R967" s="215" t="s">
        <v>392</v>
      </c>
      <c r="S967"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967" s="220" t="s">
        <v>1934</v>
      </c>
      <c r="U967" s="215">
        <v>13917648479</v>
      </c>
      <c r="V967" s="213" t="s">
        <v>1935</v>
      </c>
      <c r="W967" s="225" t="s">
        <v>351</v>
      </c>
      <c r="X967" s="226"/>
      <c r="Y967" s="226"/>
      <c r="Z967" s="248" t="s">
        <v>392</v>
      </c>
      <c r="AA967" s="214"/>
      <c r="AB967" s="214"/>
      <c r="AC967" s="214" t="s">
        <v>392</v>
      </c>
      <c r="AD967" s="220" t="s">
        <v>392</v>
      </c>
      <c r="AE967" s="226"/>
      <c r="AF967" s="214" t="s">
        <v>2732</v>
      </c>
      <c r="AG967" s="349">
        <v>1</v>
      </c>
    </row>
    <row r="968" spans="1:33" s="219" customFormat="1" x14ac:dyDescent="0.3">
      <c r="A968" s="212" t="s">
        <v>857</v>
      </c>
      <c r="B968" s="277">
        <v>41976</v>
      </c>
      <c r="C968" s="217" t="e">
        <f>[1]!表1_66[[#This Row],[公司]]&amp;[1]!表1_66[[#This Row],[姓名]]</f>
        <v>#REF!</v>
      </c>
      <c r="D968" s="220" t="s">
        <v>10810</v>
      </c>
      <c r="E968" s="220" t="s">
        <v>10811</v>
      </c>
      <c r="F968" s="214" t="s">
        <v>2249</v>
      </c>
      <c r="G968" s="236" t="e">
        <f>HYPERLINK("\同业照片\"&amp;[1]!表1_66[[#This Row],[公司]]&amp;IF([1]!表1_66[[#This Row],[公司]]="","","，"&amp;[1]!表1_66[[#This Row],[姓名]]&amp;".jpg"),"照片")</f>
        <v>#REF!</v>
      </c>
      <c r="H968" s="232" t="s">
        <v>964</v>
      </c>
      <c r="I968" s="214" t="s">
        <v>2</v>
      </c>
      <c r="J968" s="214" t="s">
        <v>3174</v>
      </c>
      <c r="K968" s="212">
        <v>1</v>
      </c>
      <c r="L968" s="212">
        <v>1</v>
      </c>
      <c r="M968" s="212">
        <v>1</v>
      </c>
      <c r="N968" s="213" t="s">
        <v>1234</v>
      </c>
      <c r="O968" s="214"/>
      <c r="P968" s="213" t="s">
        <v>2254</v>
      </c>
      <c r="Q968" s="215"/>
      <c r="R968" s="215"/>
      <c r="S96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968" s="220" t="s">
        <v>10812</v>
      </c>
      <c r="U968" s="215">
        <v>18688772284</v>
      </c>
      <c r="V968" s="213" t="s">
        <v>6848</v>
      </c>
      <c r="W968" s="225"/>
      <c r="X968" s="226"/>
      <c r="Y968" s="226"/>
      <c r="Z968" s="244"/>
      <c r="AA968" s="214"/>
      <c r="AB968" s="214"/>
      <c r="AC968" s="214"/>
      <c r="AD968" s="220"/>
      <c r="AE968" s="226"/>
      <c r="AF968" s="214" t="s">
        <v>2190</v>
      </c>
      <c r="AG968" s="349">
        <v>1</v>
      </c>
    </row>
    <row r="969" spans="1:33" s="219" customFormat="1" x14ac:dyDescent="0.3">
      <c r="A969" s="212" t="s">
        <v>612</v>
      </c>
      <c r="B969" s="277">
        <v>41976</v>
      </c>
      <c r="C969" s="217" t="e">
        <f>[1]!表1_66[[#This Row],[公司]]&amp;[1]!表1_66[[#This Row],[姓名]]</f>
        <v>#REF!</v>
      </c>
      <c r="D969" s="220" t="s">
        <v>2048</v>
      </c>
      <c r="E969" s="220" t="s">
        <v>2048</v>
      </c>
      <c r="F969" s="214" t="s">
        <v>7857</v>
      </c>
      <c r="G969" s="236" t="e">
        <f>HYPERLINK("\同业照片\"&amp;[1]!表1_66[[#This Row],[公司]]&amp;IF([1]!表1_66[[#This Row],[公司]]="","","，"&amp;[1]!表1_66[[#This Row],[姓名]]&amp;".jpg"),"照片")</f>
        <v>#REF!</v>
      </c>
      <c r="H969" s="232" t="s">
        <v>80</v>
      </c>
      <c r="I969" s="214" t="s">
        <v>36</v>
      </c>
      <c r="J969" s="214" t="s">
        <v>3004</v>
      </c>
      <c r="K969" s="212">
        <v>1</v>
      </c>
      <c r="L969" s="212"/>
      <c r="M969" s="212">
        <v>1</v>
      </c>
      <c r="N969" s="213" t="s">
        <v>1245</v>
      </c>
      <c r="O969" s="214"/>
      <c r="P969" s="213" t="s">
        <v>38</v>
      </c>
      <c r="Q969" s="215" t="s">
        <v>2049</v>
      </c>
      <c r="R969" s="215">
        <v>46.352867206199996</v>
      </c>
      <c r="S96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969" s="220" t="s">
        <v>2050</v>
      </c>
      <c r="U969" s="215">
        <v>13751006840</v>
      </c>
      <c r="V969" s="213" t="s">
        <v>2051</v>
      </c>
      <c r="W969" s="225" t="s">
        <v>351</v>
      </c>
      <c r="X969" s="226"/>
      <c r="Y969" s="226"/>
      <c r="Z969" s="248" t="s">
        <v>3067</v>
      </c>
      <c r="AA969" s="214"/>
      <c r="AB969" s="214"/>
      <c r="AC969" s="214" t="s">
        <v>392</v>
      </c>
      <c r="AD969" s="220" t="s">
        <v>392</v>
      </c>
      <c r="AE969" s="226"/>
      <c r="AF969" s="214" t="s">
        <v>2729</v>
      </c>
      <c r="AG969" s="349">
        <v>1</v>
      </c>
    </row>
    <row r="970" spans="1:33" s="219" customFormat="1" x14ac:dyDescent="0.3">
      <c r="A970" s="212" t="s">
        <v>612</v>
      </c>
      <c r="B970" s="277">
        <v>41976</v>
      </c>
      <c r="C970" s="217" t="e">
        <f>[1]!表1_66[[#This Row],[公司]]&amp;[1]!表1_66[[#This Row],[姓名]]</f>
        <v>#REF!</v>
      </c>
      <c r="D970" s="220" t="s">
        <v>2065</v>
      </c>
      <c r="E970" s="220" t="s">
        <v>804</v>
      </c>
      <c r="F970" s="214" t="s">
        <v>2249</v>
      </c>
      <c r="G970" s="236" t="e">
        <f>HYPERLINK("\同业照片\"&amp;[1]!表1_66[[#This Row],[公司]]&amp;IF([1]!表1_66[[#This Row],[公司]]="","","，"&amp;[1]!表1_66[[#This Row],[姓名]]&amp;".jpg"),"照片")</f>
        <v>#REF!</v>
      </c>
      <c r="H970" s="232" t="s">
        <v>567</v>
      </c>
      <c r="I970" s="214" t="s">
        <v>9</v>
      </c>
      <c r="J970" s="214" t="s">
        <v>3004</v>
      </c>
      <c r="K970" s="212">
        <v>1</v>
      </c>
      <c r="L970" s="212">
        <v>1</v>
      </c>
      <c r="M970" s="212">
        <v>1</v>
      </c>
      <c r="N970" s="213" t="s">
        <v>958</v>
      </c>
      <c r="O970" s="214"/>
      <c r="P970" s="213" t="s">
        <v>1432</v>
      </c>
      <c r="Q970" s="215"/>
      <c r="R970" s="215" t="s">
        <v>392</v>
      </c>
      <c r="S97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970" s="220"/>
      <c r="U970" s="215">
        <v>13466763052</v>
      </c>
      <c r="V970" s="213" t="s">
        <v>10813</v>
      </c>
      <c r="W970" s="225" t="s">
        <v>351</v>
      </c>
      <c r="X970" s="226"/>
      <c r="Y970" s="226"/>
      <c r="Z970" s="244" t="s">
        <v>392</v>
      </c>
      <c r="AA970" s="214"/>
      <c r="AB970" s="214"/>
      <c r="AC970" s="214" t="s">
        <v>392</v>
      </c>
      <c r="AD970" s="220" t="s">
        <v>392</v>
      </c>
      <c r="AE970" s="226"/>
      <c r="AF970" s="214" t="s">
        <v>684</v>
      </c>
      <c r="AG970" s="349">
        <v>1</v>
      </c>
    </row>
    <row r="971" spans="1:33" s="219" customFormat="1" x14ac:dyDescent="0.3">
      <c r="A971" s="212" t="s">
        <v>857</v>
      </c>
      <c r="B971" s="277">
        <v>41977</v>
      </c>
      <c r="C971" s="217" t="e">
        <f>[1]!表1_66[[#This Row],[公司]]&amp;[1]!表1_66[[#This Row],[姓名]]</f>
        <v>#REF!</v>
      </c>
      <c r="D971" s="220" t="s">
        <v>10814</v>
      </c>
      <c r="E971" s="220" t="s">
        <v>10815</v>
      </c>
      <c r="F971" s="214" t="s">
        <v>2249</v>
      </c>
      <c r="G971" s="236" t="e">
        <f>HYPERLINK("\同业照片\"&amp;[1]!表1_66[[#This Row],[公司]]&amp;IF([1]!表1_66[[#This Row],[公司]]="","","，"&amp;[1]!表1_66[[#This Row],[姓名]]&amp;".jpg"),"照片")</f>
        <v>#REF!</v>
      </c>
      <c r="H971" s="232" t="s">
        <v>55</v>
      </c>
      <c r="I971" s="214" t="s">
        <v>36</v>
      </c>
      <c r="J971" s="214" t="s">
        <v>56</v>
      </c>
      <c r="K971" s="212">
        <v>1</v>
      </c>
      <c r="L971" s="212">
        <v>1</v>
      </c>
      <c r="M971" s="212">
        <v>1</v>
      </c>
      <c r="N971" s="213" t="s">
        <v>958</v>
      </c>
      <c r="O971" s="214"/>
      <c r="P971" s="213"/>
      <c r="Q971" s="215"/>
      <c r="R971" s="215"/>
      <c r="S97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971" s="220"/>
      <c r="U971" s="215">
        <v>18618306178</v>
      </c>
      <c r="V971" s="213" t="s">
        <v>10816</v>
      </c>
      <c r="W971" s="225"/>
      <c r="X971" s="226"/>
      <c r="Y971" s="226"/>
      <c r="Z971" s="248"/>
      <c r="AA971" s="214"/>
      <c r="AB971" s="214"/>
      <c r="AC971" s="214"/>
      <c r="AD971" s="220"/>
      <c r="AE971" s="226"/>
      <c r="AF971" s="214" t="s">
        <v>665</v>
      </c>
      <c r="AG971" s="349">
        <v>1</v>
      </c>
    </row>
    <row r="972" spans="1:33" s="219" customFormat="1" x14ac:dyDescent="0.3">
      <c r="A972" s="212" t="s">
        <v>857</v>
      </c>
      <c r="B972" s="277">
        <v>41984</v>
      </c>
      <c r="C972" s="217" t="e">
        <f>[1]!表1_66[[#This Row],[公司]]&amp;[1]!表1_66[[#This Row],[姓名]]</f>
        <v>#REF!</v>
      </c>
      <c r="D972" s="220" t="s">
        <v>10817</v>
      </c>
      <c r="E972" s="220" t="s">
        <v>10818</v>
      </c>
      <c r="F972" s="214" t="s">
        <v>54</v>
      </c>
      <c r="G972" s="236" t="e">
        <f>HYPERLINK("\同业照片\"&amp;[1]!表1_66[[#This Row],[公司]]&amp;IF([1]!表1_66[[#This Row],[公司]]="","","，"&amp;[1]!表1_66[[#This Row],[姓名]]&amp;".jpg"),"照片")</f>
        <v>#REF!</v>
      </c>
      <c r="H972" s="232" t="s">
        <v>642</v>
      </c>
      <c r="I972" s="214" t="s">
        <v>36</v>
      </c>
      <c r="J972" s="214" t="s">
        <v>1</v>
      </c>
      <c r="K972" s="212">
        <v>1</v>
      </c>
      <c r="L972" s="212">
        <v>1</v>
      </c>
      <c r="M972" s="212">
        <v>1</v>
      </c>
      <c r="N972" s="213" t="s">
        <v>2687</v>
      </c>
      <c r="O972" s="214"/>
      <c r="P972" s="213" t="s">
        <v>2254</v>
      </c>
      <c r="Q972" s="215"/>
      <c r="R972" s="215"/>
      <c r="S97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972" s="220" t="s">
        <v>10819</v>
      </c>
      <c r="U972" s="215">
        <v>13801743513</v>
      </c>
      <c r="V972" s="213" t="s">
        <v>10820</v>
      </c>
      <c r="W972" s="225"/>
      <c r="X972" s="226"/>
      <c r="Y972" s="226"/>
      <c r="Z972" s="244"/>
      <c r="AA972" s="214"/>
      <c r="AB972" s="214"/>
      <c r="AC972" s="214"/>
      <c r="AD972" s="220"/>
      <c r="AE972" s="226" t="s">
        <v>10821</v>
      </c>
      <c r="AF972" s="214" t="s">
        <v>2184</v>
      </c>
      <c r="AG972" s="349">
        <v>1</v>
      </c>
    </row>
    <row r="973" spans="1:33" s="219" customFormat="1" x14ac:dyDescent="0.3">
      <c r="A973" s="212" t="s">
        <v>857</v>
      </c>
      <c r="B973" s="277">
        <v>41984</v>
      </c>
      <c r="C973" s="217" t="e">
        <f>[1]!表1_66[[#This Row],[公司]]&amp;[1]!表1_66[[#This Row],[姓名]]</f>
        <v>#REF!</v>
      </c>
      <c r="D973" s="220" t="s">
        <v>2490</v>
      </c>
      <c r="E973" s="220" t="s">
        <v>2490</v>
      </c>
      <c r="F973" s="214" t="s">
        <v>2249</v>
      </c>
      <c r="G973" s="236" t="e">
        <f>HYPERLINK("\同业照片\"&amp;[1]!表1_66[[#This Row],[公司]]&amp;IF([1]!表1_66[[#This Row],[公司]]="","","，"&amp;[1]!表1_66[[#This Row],[姓名]]&amp;".jpg"),"照片")</f>
        <v>#REF!</v>
      </c>
      <c r="H973" s="232" t="s">
        <v>73</v>
      </c>
      <c r="I973" s="214" t="s">
        <v>36</v>
      </c>
      <c r="J973" s="214" t="s">
        <v>3004</v>
      </c>
      <c r="K973" s="212">
        <v>1</v>
      </c>
      <c r="L973" s="212">
        <v>1</v>
      </c>
      <c r="M973" s="212">
        <v>1</v>
      </c>
      <c r="N973" s="213" t="s">
        <v>958</v>
      </c>
      <c r="O973" s="214"/>
      <c r="P973" s="213" t="s">
        <v>2254</v>
      </c>
      <c r="Q973" s="215"/>
      <c r="R973" s="215" t="s">
        <v>392</v>
      </c>
      <c r="S973"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973" s="220" t="s">
        <v>2518</v>
      </c>
      <c r="U973" s="215">
        <v>18666010109</v>
      </c>
      <c r="V973" s="213" t="s">
        <v>2519</v>
      </c>
      <c r="W973" s="225" t="s">
        <v>351</v>
      </c>
      <c r="X973" s="226"/>
      <c r="Y973" s="226"/>
      <c r="Z973" s="248" t="s">
        <v>392</v>
      </c>
      <c r="AA973" s="214"/>
      <c r="AB973" s="214"/>
      <c r="AC973" s="214" t="s">
        <v>392</v>
      </c>
      <c r="AD973" s="220" t="s">
        <v>392</v>
      </c>
      <c r="AE973" s="226"/>
      <c r="AF973" s="214" t="s">
        <v>2193</v>
      </c>
      <c r="AG973" s="349">
        <v>1</v>
      </c>
    </row>
    <row r="974" spans="1:33" s="219" customFormat="1" x14ac:dyDescent="0.3">
      <c r="A974" s="212" t="s">
        <v>857</v>
      </c>
      <c r="B974" s="277">
        <v>41984</v>
      </c>
      <c r="C974" s="217" t="e">
        <f>[1]!表1_66[[#This Row],[公司]]&amp;[1]!表1_66[[#This Row],[姓名]]</f>
        <v>#REF!</v>
      </c>
      <c r="D974" s="220" t="s">
        <v>10822</v>
      </c>
      <c r="E974" s="220" t="s">
        <v>10823</v>
      </c>
      <c r="F974" s="214" t="s">
        <v>54</v>
      </c>
      <c r="G974" s="236" t="e">
        <f>HYPERLINK("\同业照片\"&amp;[1]!表1_66[[#This Row],[公司]]&amp;IF([1]!表1_66[[#This Row],[公司]]="","","，"&amp;[1]!表1_66[[#This Row],[姓名]]&amp;".jpg"),"照片")</f>
        <v>#REF!</v>
      </c>
      <c r="H974" s="232" t="s">
        <v>642</v>
      </c>
      <c r="I974" s="214" t="s">
        <v>36</v>
      </c>
      <c r="J974" s="214" t="s">
        <v>1</v>
      </c>
      <c r="K974" s="212">
        <v>1</v>
      </c>
      <c r="L974" s="212">
        <v>1</v>
      </c>
      <c r="M974" s="212">
        <v>1</v>
      </c>
      <c r="N974" s="213" t="s">
        <v>2687</v>
      </c>
      <c r="O974" s="214"/>
      <c r="P974" s="213" t="s">
        <v>2254</v>
      </c>
      <c r="Q974" s="215"/>
      <c r="R974" s="215"/>
      <c r="S97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974" s="220" t="s">
        <v>10824</v>
      </c>
      <c r="U974" s="215">
        <v>18616952917</v>
      </c>
      <c r="V974" s="213" t="s">
        <v>10825</v>
      </c>
      <c r="W974" s="225"/>
      <c r="X974" s="226"/>
      <c r="Y974" s="226"/>
      <c r="Z974" s="244"/>
      <c r="AA974" s="214"/>
      <c r="AB974" s="214"/>
      <c r="AC974" s="214"/>
      <c r="AD974" s="220"/>
      <c r="AE974" s="226"/>
      <c r="AF974" s="214" t="s">
        <v>2184</v>
      </c>
      <c r="AG974" s="349">
        <v>1</v>
      </c>
    </row>
    <row r="975" spans="1:33" s="219" customFormat="1" x14ac:dyDescent="0.3">
      <c r="A975" s="212" t="s">
        <v>612</v>
      </c>
      <c r="B975" s="277">
        <v>41984</v>
      </c>
      <c r="C975" s="217" t="e">
        <f>[1]!表1_66[[#This Row],[公司]]&amp;[1]!表1_66[[#This Row],[姓名]]</f>
        <v>#REF!</v>
      </c>
      <c r="D975" s="220" t="s">
        <v>2062</v>
      </c>
      <c r="E975" s="220" t="s">
        <v>750</v>
      </c>
      <c r="F975" s="214" t="s">
        <v>2249</v>
      </c>
      <c r="G975" s="236" t="e">
        <f>HYPERLINK("\同业照片\"&amp;[1]!表1_66[[#This Row],[公司]]&amp;IF([1]!表1_66[[#This Row],[公司]]="","","，"&amp;[1]!表1_66[[#This Row],[姓名]]&amp;".jpg"),"照片")</f>
        <v>#REF!</v>
      </c>
      <c r="H975" s="232" t="s">
        <v>78</v>
      </c>
      <c r="I975" s="214" t="s">
        <v>36</v>
      </c>
      <c r="J975" s="214" t="s">
        <v>3004</v>
      </c>
      <c r="K975" s="212">
        <v>1</v>
      </c>
      <c r="L975" s="212">
        <v>1</v>
      </c>
      <c r="M975" s="212">
        <v>1</v>
      </c>
      <c r="N975" s="213" t="s">
        <v>1394</v>
      </c>
      <c r="O975" s="214"/>
      <c r="P975" s="213" t="s">
        <v>10826</v>
      </c>
      <c r="Q975" s="215"/>
      <c r="R975" s="215">
        <v>0.14608217042999999</v>
      </c>
      <c r="S975"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975" s="220" t="s">
        <v>2063</v>
      </c>
      <c r="U975" s="215">
        <v>13509610126</v>
      </c>
      <c r="V975" s="213" t="s">
        <v>2064</v>
      </c>
      <c r="W975" s="225" t="s">
        <v>351</v>
      </c>
      <c r="X975" s="226"/>
      <c r="Y975" s="226"/>
      <c r="Z975" s="248" t="s">
        <v>3077</v>
      </c>
      <c r="AA975" s="214"/>
      <c r="AB975" s="214"/>
      <c r="AC975" s="214" t="s">
        <v>392</v>
      </c>
      <c r="AD975" s="220"/>
      <c r="AE975" s="226"/>
      <c r="AF975" s="214" t="s">
        <v>2730</v>
      </c>
      <c r="AG975" s="349">
        <v>1</v>
      </c>
    </row>
    <row r="976" spans="1:33" s="219" customFormat="1" x14ac:dyDescent="0.3">
      <c r="A976" s="212" t="s">
        <v>612</v>
      </c>
      <c r="B976" s="277">
        <v>41984</v>
      </c>
      <c r="C976" s="217" t="e">
        <f>[1]!表1_66[[#This Row],[公司]]&amp;[1]!表1_66[[#This Row],[姓名]]</f>
        <v>#REF!</v>
      </c>
      <c r="D976" s="220" t="s">
        <v>2034</v>
      </c>
      <c r="E976" s="220" t="s">
        <v>2468</v>
      </c>
      <c r="F976" s="214" t="s">
        <v>2249</v>
      </c>
      <c r="G976" s="236" t="e">
        <f>HYPERLINK("\同业照片\"&amp;[1]!表1_66[[#This Row],[公司]]&amp;IF([1]!表1_66[[#This Row],[公司]]="","","，"&amp;[1]!表1_66[[#This Row],[姓名]]&amp;".jpg"),"照片")</f>
        <v>#REF!</v>
      </c>
      <c r="H976" s="232" t="s">
        <v>3727</v>
      </c>
      <c r="I976" s="214" t="s">
        <v>711</v>
      </c>
      <c r="J976" s="214" t="s">
        <v>3004</v>
      </c>
      <c r="K976" s="212">
        <v>1</v>
      </c>
      <c r="L976" s="212"/>
      <c r="M976" s="212">
        <v>1</v>
      </c>
      <c r="N976" s="213" t="s">
        <v>2479</v>
      </c>
      <c r="O976" s="214"/>
      <c r="P976" s="213" t="s">
        <v>2537</v>
      </c>
      <c r="Q976" s="215" t="s">
        <v>1704</v>
      </c>
      <c r="R976" s="215" t="s">
        <v>392</v>
      </c>
      <c r="S976"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976" s="220" t="s">
        <v>2035</v>
      </c>
      <c r="U976" s="215">
        <v>13816690618</v>
      </c>
      <c r="V976" s="213" t="s">
        <v>2036</v>
      </c>
      <c r="W976" s="225" t="s">
        <v>351</v>
      </c>
      <c r="X976" s="226"/>
      <c r="Y976" s="226"/>
      <c r="Z976" s="244" t="s">
        <v>392</v>
      </c>
      <c r="AA976" s="214"/>
      <c r="AB976" s="214"/>
      <c r="AC976" s="214" t="s">
        <v>392</v>
      </c>
      <c r="AD976" s="220"/>
      <c r="AE976" s="226"/>
      <c r="AF976" s="214" t="s">
        <v>2731</v>
      </c>
      <c r="AG976" s="349">
        <v>1</v>
      </c>
    </row>
    <row r="977" spans="1:33" s="219" customFormat="1" x14ac:dyDescent="0.3">
      <c r="A977" s="212" t="s">
        <v>857</v>
      </c>
      <c r="B977" s="277">
        <v>41984</v>
      </c>
      <c r="C977" s="217" t="e">
        <f>[1]!表1_66[[#This Row],[公司]]&amp;[1]!表1_66[[#This Row],[姓名]]</f>
        <v>#REF!</v>
      </c>
      <c r="D977" s="220" t="s">
        <v>10827</v>
      </c>
      <c r="E977" s="220" t="s">
        <v>10828</v>
      </c>
      <c r="F977" s="214" t="s">
        <v>2249</v>
      </c>
      <c r="G977" s="236" t="e">
        <f>HYPERLINK("\同业照片\"&amp;[1]!表1_66[[#This Row],[公司]]&amp;IF([1]!表1_66[[#This Row],[公司]]="","","，"&amp;[1]!表1_66[[#This Row],[姓名]]&amp;".jpg"),"照片")</f>
        <v>#REF!</v>
      </c>
      <c r="H977" s="232" t="s">
        <v>642</v>
      </c>
      <c r="I977" s="214" t="s">
        <v>36</v>
      </c>
      <c r="J977" s="214" t="s">
        <v>1</v>
      </c>
      <c r="K977" s="212">
        <v>1</v>
      </c>
      <c r="L977" s="212">
        <v>1</v>
      </c>
      <c r="M977" s="212">
        <v>1</v>
      </c>
      <c r="N977" s="213" t="s">
        <v>2687</v>
      </c>
      <c r="O977" s="214"/>
      <c r="P977" s="213" t="s">
        <v>2254</v>
      </c>
      <c r="Q977" s="215"/>
      <c r="R977" s="215"/>
      <c r="S977"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977" s="220" t="s">
        <v>10829</v>
      </c>
      <c r="U977" s="215">
        <v>18616388770</v>
      </c>
      <c r="V977" s="213" t="s">
        <v>10830</v>
      </c>
      <c r="W977" s="225"/>
      <c r="X977" s="226"/>
      <c r="Y977" s="226"/>
      <c r="Z977" s="248"/>
      <c r="AA977" s="214"/>
      <c r="AB977" s="214"/>
      <c r="AC977" s="214"/>
      <c r="AD977" s="220"/>
      <c r="AE977" s="226"/>
      <c r="AF977" s="214" t="s">
        <v>2184</v>
      </c>
      <c r="AG977" s="349">
        <v>1</v>
      </c>
    </row>
    <row r="978" spans="1:33" s="219" customFormat="1" x14ac:dyDescent="0.3">
      <c r="A978" s="212" t="s">
        <v>857</v>
      </c>
      <c r="B978" s="277">
        <v>41984</v>
      </c>
      <c r="C978" s="217" t="e">
        <f>[1]!表1_66[[#This Row],[公司]]&amp;[1]!表1_66[[#This Row],[姓名]]</f>
        <v>#REF!</v>
      </c>
      <c r="D978" s="220" t="s">
        <v>10831</v>
      </c>
      <c r="E978" s="220" t="s">
        <v>2245</v>
      </c>
      <c r="F978" s="214" t="s">
        <v>2249</v>
      </c>
      <c r="G978" s="236" t="e">
        <f>HYPERLINK("\同业照片\"&amp;[1]!表1_66[[#This Row],[公司]]&amp;IF([1]!表1_66[[#This Row],[公司]]="","","，"&amp;[1]!表1_66[[#This Row],[姓名]]&amp;".jpg"),"照片")</f>
        <v>#REF!</v>
      </c>
      <c r="H978" s="232" t="s">
        <v>240</v>
      </c>
      <c r="I978" s="214" t="s">
        <v>36</v>
      </c>
      <c r="J978" s="214" t="s">
        <v>3004</v>
      </c>
      <c r="K978" s="212">
        <v>1</v>
      </c>
      <c r="L978" s="212"/>
      <c r="M978" s="212">
        <v>1</v>
      </c>
      <c r="N978" s="213" t="s">
        <v>1186</v>
      </c>
      <c r="O978" s="214"/>
      <c r="P978" s="213" t="s">
        <v>2477</v>
      </c>
      <c r="Q978" s="215"/>
      <c r="R978" s="215"/>
      <c r="S97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978" s="220" t="s">
        <v>10832</v>
      </c>
      <c r="U978" s="215">
        <v>13602376888</v>
      </c>
      <c r="V978" s="213" t="s">
        <v>10833</v>
      </c>
      <c r="W978" s="225"/>
      <c r="X978" s="226"/>
      <c r="Y978" s="226"/>
      <c r="Z978" s="244"/>
      <c r="AA978" s="214"/>
      <c r="AB978" s="214"/>
      <c r="AC978" s="214"/>
      <c r="AD978" s="220"/>
      <c r="AE978" s="226"/>
      <c r="AF978" s="214" t="s">
        <v>2191</v>
      </c>
      <c r="AG978" s="349">
        <v>1</v>
      </c>
    </row>
    <row r="979" spans="1:33" s="219" customFormat="1" x14ac:dyDescent="0.3">
      <c r="A979" s="212" t="s">
        <v>857</v>
      </c>
      <c r="B979" s="277">
        <v>41984</v>
      </c>
      <c r="C979" s="217" t="e">
        <f>[1]!表1_66[[#This Row],[公司]]&amp;[1]!表1_66[[#This Row],[姓名]]</f>
        <v>#REF!</v>
      </c>
      <c r="D979" s="220" t="s">
        <v>3915</v>
      </c>
      <c r="E979" s="220" t="s">
        <v>3916</v>
      </c>
      <c r="F979" s="214" t="s">
        <v>54</v>
      </c>
      <c r="G979" s="236" t="e">
        <f>HYPERLINK("\同业照片\"&amp;[1]!表1_66[[#This Row],[公司]]&amp;IF([1]!表1_66[[#This Row],[公司]]="","","，"&amp;[1]!表1_66[[#This Row],[姓名]]&amp;".jpg"),"照片")</f>
        <v>#REF!</v>
      </c>
      <c r="H979" s="232" t="s">
        <v>1986</v>
      </c>
      <c r="I979" s="214" t="s">
        <v>36</v>
      </c>
      <c r="J979" s="214" t="s">
        <v>45</v>
      </c>
      <c r="K979" s="212">
        <v>1</v>
      </c>
      <c r="L979" s="212">
        <v>1</v>
      </c>
      <c r="M979" s="212">
        <v>1</v>
      </c>
      <c r="N979" s="213" t="s">
        <v>958</v>
      </c>
      <c r="O979" s="214"/>
      <c r="P979" s="213" t="s">
        <v>2254</v>
      </c>
      <c r="Q979" s="215"/>
      <c r="R979" s="215" t="s">
        <v>392</v>
      </c>
      <c r="S97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979" s="220" t="s">
        <v>3917</v>
      </c>
      <c r="U979" s="215">
        <v>13816262602</v>
      </c>
      <c r="V979" s="213" t="s">
        <v>3918</v>
      </c>
      <c r="W979" s="225" t="s">
        <v>351</v>
      </c>
      <c r="X979" s="226"/>
      <c r="Y979" s="226"/>
      <c r="Z979" s="248"/>
      <c r="AA979" s="214"/>
      <c r="AB979" s="214"/>
      <c r="AC979" s="214"/>
      <c r="AD979" s="220"/>
      <c r="AE979" s="226"/>
      <c r="AF979" s="214" t="s">
        <v>679</v>
      </c>
      <c r="AG979" s="349">
        <v>1</v>
      </c>
    </row>
    <row r="980" spans="1:33" s="219" customFormat="1" x14ac:dyDescent="0.3">
      <c r="A980" s="212" t="s">
        <v>857</v>
      </c>
      <c r="B980" s="277">
        <v>41984</v>
      </c>
      <c r="C980" s="217" t="e">
        <f>[1]!表1_66[[#This Row],[公司]]&amp;[1]!表1_66[[#This Row],[姓名]]</f>
        <v>#REF!</v>
      </c>
      <c r="D980" s="220" t="s">
        <v>10834</v>
      </c>
      <c r="E980" s="220" t="s">
        <v>2470</v>
      </c>
      <c r="F980" s="214" t="s">
        <v>2249</v>
      </c>
      <c r="G980" s="236" t="e">
        <f>HYPERLINK("\同业照片\"&amp;[1]!表1_66[[#This Row],[公司]]&amp;IF([1]!表1_66[[#This Row],[公司]]="","","，"&amp;[1]!表1_66[[#This Row],[姓名]]&amp;".jpg"),"照片")</f>
        <v>#REF!</v>
      </c>
      <c r="H980" s="232" t="s">
        <v>8107</v>
      </c>
      <c r="I980" s="214" t="s">
        <v>339</v>
      </c>
      <c r="J980" s="214" t="s">
        <v>3004</v>
      </c>
      <c r="K980" s="212">
        <v>1</v>
      </c>
      <c r="L980" s="212">
        <v>1</v>
      </c>
      <c r="M980" s="212">
        <v>1</v>
      </c>
      <c r="N980" s="213" t="s">
        <v>2479</v>
      </c>
      <c r="O980" s="214"/>
      <c r="P980" s="213" t="s">
        <v>10835</v>
      </c>
      <c r="Q980" s="215"/>
      <c r="R980" s="215"/>
      <c r="S98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980" s="220" t="s">
        <v>10836</v>
      </c>
      <c r="U980" s="215">
        <v>13922234486</v>
      </c>
      <c r="V980" s="213" t="s">
        <v>10837</v>
      </c>
      <c r="W980" s="225"/>
      <c r="X980" s="226" t="s">
        <v>2958</v>
      </c>
      <c r="Y980" s="226"/>
      <c r="Z980" s="244"/>
      <c r="AA980" s="214"/>
      <c r="AB980" s="214"/>
      <c r="AC980" s="214"/>
      <c r="AD980" s="220"/>
      <c r="AE980" s="226" t="s">
        <v>10838</v>
      </c>
      <c r="AF980" s="214" t="s">
        <v>6051</v>
      </c>
      <c r="AG980" s="349">
        <v>1</v>
      </c>
    </row>
    <row r="981" spans="1:33" s="219" customFormat="1" x14ac:dyDescent="0.3">
      <c r="A981" s="212" t="s">
        <v>857</v>
      </c>
      <c r="B981" s="277">
        <v>41984</v>
      </c>
      <c r="C981" s="217" t="e">
        <f>[1]!表1_66[[#This Row],[公司]]&amp;[1]!表1_66[[#This Row],[姓名]]</f>
        <v>#REF!</v>
      </c>
      <c r="D981" s="220" t="s">
        <v>10839</v>
      </c>
      <c r="E981" s="220" t="s">
        <v>2452</v>
      </c>
      <c r="F981" s="214" t="s">
        <v>2249</v>
      </c>
      <c r="G981" s="236" t="e">
        <f>HYPERLINK("\同业照片\"&amp;[1]!表1_66[[#This Row],[公司]]&amp;IF([1]!表1_66[[#This Row],[公司]]="","","，"&amp;[1]!表1_66[[#This Row],[姓名]]&amp;".jpg"),"照片")</f>
        <v>#REF!</v>
      </c>
      <c r="H981" s="232" t="s">
        <v>10433</v>
      </c>
      <c r="I981" s="214" t="s">
        <v>9</v>
      </c>
      <c r="J981" s="214" t="s">
        <v>3174</v>
      </c>
      <c r="K981" s="212">
        <v>1</v>
      </c>
      <c r="L981" s="212">
        <v>1</v>
      </c>
      <c r="M981" s="212">
        <v>1</v>
      </c>
      <c r="N981" s="213"/>
      <c r="O981" s="214"/>
      <c r="P981" s="213" t="s">
        <v>8790</v>
      </c>
      <c r="Q981" s="215"/>
      <c r="R981" s="215"/>
      <c r="S98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981" s="220" t="s">
        <v>10840</v>
      </c>
      <c r="U981" s="215">
        <v>18601026025</v>
      </c>
      <c r="V981" s="213" t="s">
        <v>10841</v>
      </c>
      <c r="W981" s="225"/>
      <c r="X981" s="226"/>
      <c r="Y981" s="226"/>
      <c r="Z981" s="248"/>
      <c r="AA981" s="214"/>
      <c r="AB981" s="214"/>
      <c r="AC981" s="214"/>
      <c r="AD981" s="220"/>
      <c r="AE981" s="226"/>
      <c r="AF981" s="214" t="s">
        <v>8123</v>
      </c>
      <c r="AG981" s="349">
        <v>1</v>
      </c>
    </row>
    <row r="982" spans="1:33" s="219" customFormat="1" x14ac:dyDescent="0.3">
      <c r="A982" s="212" t="s">
        <v>857</v>
      </c>
      <c r="B982" s="277">
        <v>41984</v>
      </c>
      <c r="C982" s="217" t="e">
        <f>[1]!表1_66[[#This Row],[公司]]&amp;[1]!表1_66[[#This Row],[姓名]]</f>
        <v>#REF!</v>
      </c>
      <c r="D982" s="220" t="s">
        <v>10169</v>
      </c>
      <c r="E982" s="220" t="s">
        <v>6080</v>
      </c>
      <c r="F982" s="214" t="s">
        <v>54</v>
      </c>
      <c r="G982" s="236" t="e">
        <f>HYPERLINK("\同业照片\"&amp;[1]!表1_66[[#This Row],[公司]]&amp;IF([1]!表1_66[[#This Row],[公司]]="","","，"&amp;[1]!表1_66[[#This Row],[姓名]]&amp;".jpg"),"照片")</f>
        <v>#REF!</v>
      </c>
      <c r="H982" s="232" t="s">
        <v>642</v>
      </c>
      <c r="I982" s="214" t="s">
        <v>36</v>
      </c>
      <c r="J982" s="214" t="s">
        <v>1</v>
      </c>
      <c r="K982" s="212">
        <v>1</v>
      </c>
      <c r="L982" s="212">
        <v>1</v>
      </c>
      <c r="M982" s="212">
        <v>1</v>
      </c>
      <c r="N982" s="213" t="s">
        <v>2687</v>
      </c>
      <c r="O982" s="214"/>
      <c r="P982" s="213" t="s">
        <v>2254</v>
      </c>
      <c r="Q982" s="215"/>
      <c r="R982" s="215"/>
      <c r="S98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982" s="220" t="s">
        <v>10842</v>
      </c>
      <c r="U982" s="215">
        <v>13621857167</v>
      </c>
      <c r="V982" s="213" t="s">
        <v>10843</v>
      </c>
      <c r="W982" s="225"/>
      <c r="X982" s="226"/>
      <c r="Y982" s="226"/>
      <c r="Z982" s="244"/>
      <c r="AA982" s="214"/>
      <c r="AB982" s="214"/>
      <c r="AC982" s="214"/>
      <c r="AD982" s="220"/>
      <c r="AE982" s="226" t="s">
        <v>10844</v>
      </c>
      <c r="AF982" s="214" t="s">
        <v>2184</v>
      </c>
      <c r="AG982" s="349">
        <v>1</v>
      </c>
    </row>
    <row r="983" spans="1:33" s="219" customFormat="1" x14ac:dyDescent="0.3">
      <c r="A983" s="212" t="s">
        <v>857</v>
      </c>
      <c r="B983" s="277">
        <v>41984</v>
      </c>
      <c r="C983" s="217" t="e">
        <f>[1]!表1_66[[#This Row],[公司]]&amp;[1]!表1_66[[#This Row],[姓名]]</f>
        <v>#REF!</v>
      </c>
      <c r="D983" s="220" t="s">
        <v>3637</v>
      </c>
      <c r="E983" s="220" t="s">
        <v>10845</v>
      </c>
      <c r="F983" s="214" t="s">
        <v>54</v>
      </c>
      <c r="G983" s="236" t="e">
        <f>HYPERLINK("\同业照片\"&amp;[1]!表1_66[[#This Row],[公司]]&amp;IF([1]!表1_66[[#This Row],[公司]]="","","，"&amp;[1]!表1_66[[#This Row],[姓名]]&amp;".jpg"),"照片")</f>
        <v>#REF!</v>
      </c>
      <c r="H983" s="232" t="s">
        <v>642</v>
      </c>
      <c r="I983" s="214" t="s">
        <v>36</v>
      </c>
      <c r="J983" s="214" t="s">
        <v>1</v>
      </c>
      <c r="K983" s="212">
        <v>1</v>
      </c>
      <c r="L983" s="212">
        <v>1</v>
      </c>
      <c r="M983" s="212">
        <v>1</v>
      </c>
      <c r="N983" s="213" t="s">
        <v>2687</v>
      </c>
      <c r="O983" s="214"/>
      <c r="P983" s="213" t="s">
        <v>2254</v>
      </c>
      <c r="Q983" s="215"/>
      <c r="R983" s="215"/>
      <c r="S983"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983" s="220" t="s">
        <v>10846</v>
      </c>
      <c r="U983" s="215">
        <v>18621583756</v>
      </c>
      <c r="V983" s="213" t="s">
        <v>3659</v>
      </c>
      <c r="W983" s="225"/>
      <c r="X983" s="226"/>
      <c r="Y983" s="226"/>
      <c r="Z983" s="248"/>
      <c r="AA983" s="214"/>
      <c r="AB983" s="214"/>
      <c r="AC983" s="214"/>
      <c r="AD983" s="220"/>
      <c r="AE983" s="226" t="s">
        <v>10847</v>
      </c>
      <c r="AF983" s="214" t="s">
        <v>2184</v>
      </c>
      <c r="AG983" s="349">
        <v>1</v>
      </c>
    </row>
    <row r="984" spans="1:33" s="219" customFormat="1" x14ac:dyDescent="0.3">
      <c r="A984" s="212" t="s">
        <v>612</v>
      </c>
      <c r="B984" s="277">
        <v>41984</v>
      </c>
      <c r="C984" s="217" t="e">
        <f>[1]!表1_66[[#This Row],[公司]]&amp;[1]!表1_66[[#This Row],[姓名]]</f>
        <v>#REF!</v>
      </c>
      <c r="D984" s="220" t="s">
        <v>2025</v>
      </c>
      <c r="E984" s="220" t="s">
        <v>2026</v>
      </c>
      <c r="F984" s="214" t="s">
        <v>2249</v>
      </c>
      <c r="G984" s="236" t="e">
        <f>HYPERLINK("\同业照片\"&amp;[1]!表1_66[[#This Row],[公司]]&amp;IF([1]!表1_66[[#This Row],[公司]]="","","，"&amp;[1]!表1_66[[#This Row],[姓名]]&amp;".jpg"),"照片")</f>
        <v>#REF!</v>
      </c>
      <c r="H984" s="232" t="s">
        <v>3727</v>
      </c>
      <c r="I984" s="214" t="s">
        <v>711</v>
      </c>
      <c r="J984" s="214" t="s">
        <v>3004</v>
      </c>
      <c r="K984" s="212">
        <v>1</v>
      </c>
      <c r="L984" s="212">
        <v>1</v>
      </c>
      <c r="M984" s="212">
        <v>1</v>
      </c>
      <c r="N984" s="213" t="s">
        <v>712</v>
      </c>
      <c r="O984" s="214"/>
      <c r="P984" s="213" t="s">
        <v>2254</v>
      </c>
      <c r="Q984" s="215" t="s">
        <v>10848</v>
      </c>
      <c r="R984" s="215" t="s">
        <v>392</v>
      </c>
      <c r="S98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984" s="220" t="s">
        <v>2027</v>
      </c>
      <c r="U984" s="215">
        <v>13302477977</v>
      </c>
      <c r="V984" s="213" t="s">
        <v>2028</v>
      </c>
      <c r="W984" s="225" t="s">
        <v>351</v>
      </c>
      <c r="X984" s="226"/>
      <c r="Y984" s="226"/>
      <c r="Z984" s="244" t="s">
        <v>392</v>
      </c>
      <c r="AA984" s="214"/>
      <c r="AB984" s="214"/>
      <c r="AC984" s="214" t="s">
        <v>392</v>
      </c>
      <c r="AD984" s="220"/>
      <c r="AE984" s="226"/>
      <c r="AF984" s="214" t="s">
        <v>2731</v>
      </c>
      <c r="AG984" s="349">
        <v>1</v>
      </c>
    </row>
    <row r="985" spans="1:33" s="219" customFormat="1" x14ac:dyDescent="0.3">
      <c r="A985" s="212" t="s">
        <v>857</v>
      </c>
      <c r="B985" s="277">
        <v>41984</v>
      </c>
      <c r="C985" s="217" t="e">
        <f>[1]!表1_66[[#This Row],[公司]]&amp;[1]!表1_66[[#This Row],[姓名]]</f>
        <v>#REF!</v>
      </c>
      <c r="D985" s="220" t="s">
        <v>10849</v>
      </c>
      <c r="E985" s="220" t="s">
        <v>10849</v>
      </c>
      <c r="F985" s="214" t="s">
        <v>2249</v>
      </c>
      <c r="G985" s="236" t="e">
        <f>HYPERLINK("\同业照片\"&amp;[1]!表1_66[[#This Row],[公司]]&amp;IF([1]!表1_66[[#This Row],[公司]]="","","，"&amp;[1]!表1_66[[#This Row],[姓名]]&amp;".jpg"),"照片")</f>
        <v>#REF!</v>
      </c>
      <c r="H985" s="232" t="s">
        <v>73</v>
      </c>
      <c r="I985" s="214" t="s">
        <v>36</v>
      </c>
      <c r="J985" s="214" t="s">
        <v>3004</v>
      </c>
      <c r="K985" s="212">
        <v>1</v>
      </c>
      <c r="L985" s="212">
        <v>1</v>
      </c>
      <c r="M985" s="212">
        <v>1</v>
      </c>
      <c r="N985" s="213" t="s">
        <v>958</v>
      </c>
      <c r="O985" s="214"/>
      <c r="P985" s="213" t="s">
        <v>2254</v>
      </c>
      <c r="Q985" s="215"/>
      <c r="R985" s="215"/>
      <c r="S985"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985" s="220" t="s">
        <v>10850</v>
      </c>
      <c r="U985" s="215">
        <v>13925061625</v>
      </c>
      <c r="V985" s="213" t="s">
        <v>10851</v>
      </c>
      <c r="W985" s="225"/>
      <c r="X985" s="226"/>
      <c r="Y985" s="226"/>
      <c r="Z985" s="248"/>
      <c r="AA985" s="214"/>
      <c r="AB985" s="214"/>
      <c r="AC985" s="214"/>
      <c r="AD985" s="220"/>
      <c r="AE985" s="226"/>
      <c r="AF985" s="214" t="s">
        <v>2193</v>
      </c>
      <c r="AG985" s="349">
        <v>1</v>
      </c>
    </row>
    <row r="986" spans="1:33" s="219" customFormat="1" x14ac:dyDescent="0.3">
      <c r="A986" s="212" t="s">
        <v>857</v>
      </c>
      <c r="B986" s="277">
        <v>41984</v>
      </c>
      <c r="C986" s="217" t="e">
        <f>[1]!表1_66[[#This Row],[公司]]&amp;[1]!表1_66[[#This Row],[姓名]]</f>
        <v>#REF!</v>
      </c>
      <c r="D986" s="220" t="s">
        <v>10852</v>
      </c>
      <c r="E986" s="220" t="s">
        <v>3921</v>
      </c>
      <c r="F986" s="214" t="s">
        <v>2249</v>
      </c>
      <c r="G986" s="236" t="e">
        <f>HYPERLINK("\同业照片\"&amp;[1]!表1_66[[#This Row],[公司]]&amp;IF([1]!表1_66[[#This Row],[公司]]="","","，"&amp;[1]!表1_66[[#This Row],[姓名]]&amp;".jpg"),"照片")</f>
        <v>#REF!</v>
      </c>
      <c r="H986" s="232" t="s">
        <v>8107</v>
      </c>
      <c r="I986" s="214" t="s">
        <v>339</v>
      </c>
      <c r="J986" s="214" t="s">
        <v>3004</v>
      </c>
      <c r="K986" s="212">
        <v>1</v>
      </c>
      <c r="L986" s="212">
        <v>1</v>
      </c>
      <c r="M986" s="212">
        <v>1</v>
      </c>
      <c r="N986" s="213" t="s">
        <v>2479</v>
      </c>
      <c r="O986" s="214"/>
      <c r="P986" s="213" t="s">
        <v>2537</v>
      </c>
      <c r="Q986" s="215"/>
      <c r="R986" s="215"/>
      <c r="S986"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986" s="220" t="s">
        <v>10853</v>
      </c>
      <c r="U986" s="215">
        <v>18676662106</v>
      </c>
      <c r="V986" s="213" t="s">
        <v>10854</v>
      </c>
      <c r="W986" s="225"/>
      <c r="X986" s="226"/>
      <c r="Y986" s="226"/>
      <c r="Z986" s="244"/>
      <c r="AA986" s="214"/>
      <c r="AB986" s="214"/>
      <c r="AC986" s="214"/>
      <c r="AD986" s="220"/>
      <c r="AE986" s="226"/>
      <c r="AF986" s="214" t="s">
        <v>6051</v>
      </c>
      <c r="AG986" s="349">
        <v>1</v>
      </c>
    </row>
    <row r="987" spans="1:33" s="219" customFormat="1" x14ac:dyDescent="0.3">
      <c r="A987" s="212" t="s">
        <v>857</v>
      </c>
      <c r="B987" s="277">
        <v>41985</v>
      </c>
      <c r="C987" s="217" t="e">
        <f>[1]!表1_66[[#This Row],[公司]]&amp;[1]!表1_66[[#This Row],[姓名]]</f>
        <v>#REF!</v>
      </c>
      <c r="D987" s="220" t="s">
        <v>3801</v>
      </c>
      <c r="E987" s="220" t="s">
        <v>10855</v>
      </c>
      <c r="F987" s="214" t="s">
        <v>2249</v>
      </c>
      <c r="G987" s="236" t="e">
        <f>HYPERLINK("\同业照片\"&amp;[1]!表1_66[[#This Row],[公司]]&amp;IF([1]!表1_66[[#This Row],[公司]]="","","，"&amp;[1]!表1_66[[#This Row],[姓名]]&amp;".jpg"),"照片")</f>
        <v>#REF!</v>
      </c>
      <c r="H987" s="232" t="s">
        <v>905</v>
      </c>
      <c r="I987" s="214" t="s">
        <v>711</v>
      </c>
      <c r="J987" s="214" t="s">
        <v>45</v>
      </c>
      <c r="K987" s="212">
        <v>1</v>
      </c>
      <c r="L987" s="212">
        <v>1</v>
      </c>
      <c r="M987" s="212">
        <v>1</v>
      </c>
      <c r="N987" s="213" t="s">
        <v>958</v>
      </c>
      <c r="O987" s="214"/>
      <c r="P987" s="213" t="s">
        <v>2537</v>
      </c>
      <c r="Q987" s="215"/>
      <c r="R987" s="215"/>
      <c r="S987"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987" s="220" t="s">
        <v>10856</v>
      </c>
      <c r="U987" s="215">
        <v>15601689540</v>
      </c>
      <c r="V987" s="213" t="s">
        <v>10857</v>
      </c>
      <c r="W987" s="225"/>
      <c r="X987" s="226"/>
      <c r="Y987" s="226"/>
      <c r="Z987" s="248"/>
      <c r="AA987" s="214"/>
      <c r="AB987" s="214"/>
      <c r="AC987" s="214"/>
      <c r="AD987" s="220"/>
      <c r="AE987" s="226"/>
      <c r="AF987" s="214" t="s">
        <v>10858</v>
      </c>
      <c r="AG987" s="349">
        <v>1</v>
      </c>
    </row>
    <row r="988" spans="1:33" s="219" customFormat="1" x14ac:dyDescent="0.3">
      <c r="A988" s="212" t="s">
        <v>857</v>
      </c>
      <c r="B988" s="277">
        <v>41985</v>
      </c>
      <c r="C988" s="217" t="e">
        <f>[1]!表1_66[[#This Row],[公司]]&amp;[1]!表1_66[[#This Row],[姓名]]</f>
        <v>#REF!</v>
      </c>
      <c r="D988" s="220" t="s">
        <v>10859</v>
      </c>
      <c r="E988" s="220" t="s">
        <v>2474</v>
      </c>
      <c r="F988" s="214" t="s">
        <v>2249</v>
      </c>
      <c r="G988" s="236" t="e">
        <f>HYPERLINK("\同业照片\"&amp;[1]!表1_66[[#This Row],[公司]]&amp;IF([1]!表1_66[[#This Row],[公司]]="","","，"&amp;[1]!表1_66[[#This Row],[姓名]]&amp;".jpg"),"照片")</f>
        <v>#REF!</v>
      </c>
      <c r="H988" s="232" t="s">
        <v>1042</v>
      </c>
      <c r="I988" s="214" t="s">
        <v>2321</v>
      </c>
      <c r="J988" s="214" t="s">
        <v>1</v>
      </c>
      <c r="K988" s="212"/>
      <c r="L988" s="212">
        <v>1</v>
      </c>
      <c r="M988" s="212">
        <v>1</v>
      </c>
      <c r="N988" s="213" t="s">
        <v>2687</v>
      </c>
      <c r="O988" s="214"/>
      <c r="P988" s="213" t="s">
        <v>10860</v>
      </c>
      <c r="Q988" s="215"/>
      <c r="R988" s="215" t="s">
        <v>392</v>
      </c>
      <c r="S98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988" s="220"/>
      <c r="U988" s="215">
        <v>18930809328</v>
      </c>
      <c r="V988" s="213"/>
      <c r="W988" s="225" t="s">
        <v>9396</v>
      </c>
      <c r="X988" s="226" t="s">
        <v>10861</v>
      </c>
      <c r="Y988" s="226"/>
      <c r="Z988" s="244" t="s">
        <v>392</v>
      </c>
      <c r="AA988" s="214"/>
      <c r="AB988" s="214"/>
      <c r="AC988" s="214"/>
      <c r="AD988" s="220"/>
      <c r="AE988" s="226"/>
      <c r="AF988" s="214"/>
      <c r="AG988" s="349">
        <v>1</v>
      </c>
    </row>
    <row r="989" spans="1:33" s="219" customFormat="1" x14ac:dyDescent="0.3">
      <c r="A989" s="212" t="s">
        <v>857</v>
      </c>
      <c r="B989" s="277">
        <v>41988</v>
      </c>
      <c r="C989" s="217" t="e">
        <f>[1]!表1_66[[#This Row],[公司]]&amp;[1]!表1_66[[#This Row],[姓名]]</f>
        <v>#REF!</v>
      </c>
      <c r="D989" s="220" t="s">
        <v>8381</v>
      </c>
      <c r="E989" s="220" t="s">
        <v>8381</v>
      </c>
      <c r="F989" s="214" t="s">
        <v>2276</v>
      </c>
      <c r="G989" s="236" t="e">
        <f>HYPERLINK("\同业照片\"&amp;[1]!表1_66[[#This Row],[公司]]&amp;IF([1]!表1_66[[#This Row],[公司]]="","","，"&amp;[1]!表1_66[[#This Row],[姓名]]&amp;".jpg"),"照片")</f>
        <v>#REF!</v>
      </c>
      <c r="H989" s="232" t="s">
        <v>3482</v>
      </c>
      <c r="I989" s="214" t="s">
        <v>9</v>
      </c>
      <c r="J989" s="214" t="s">
        <v>11</v>
      </c>
      <c r="K989" s="212">
        <v>1</v>
      </c>
      <c r="L989" s="212">
        <v>1</v>
      </c>
      <c r="M989" s="212">
        <v>1</v>
      </c>
      <c r="N989" s="213"/>
      <c r="O989" s="214"/>
      <c r="P989" s="213" t="s">
        <v>2254</v>
      </c>
      <c r="Q989" s="215"/>
      <c r="R989" s="215"/>
      <c r="S98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989" s="220"/>
      <c r="U989" s="215">
        <v>15510039766</v>
      </c>
      <c r="V989" s="213" t="s">
        <v>8383</v>
      </c>
      <c r="W989" s="225"/>
      <c r="X989" s="226" t="s">
        <v>4067</v>
      </c>
      <c r="Y989" s="226"/>
      <c r="Z989" s="248"/>
      <c r="AA989" s="214"/>
      <c r="AB989" s="214"/>
      <c r="AC989" s="214"/>
      <c r="AD989" s="220"/>
      <c r="AE989" s="226"/>
      <c r="AF989" s="214" t="s">
        <v>9570</v>
      </c>
      <c r="AG989" s="349">
        <v>1</v>
      </c>
    </row>
    <row r="990" spans="1:33" s="219" customFormat="1" x14ac:dyDescent="0.3">
      <c r="A990" s="212" t="s">
        <v>857</v>
      </c>
      <c r="B990" s="277">
        <v>41990</v>
      </c>
      <c r="C990" s="217" t="e">
        <f>[1]!表1_66[[#This Row],[公司]]&amp;[1]!表1_66[[#This Row],[姓名]]</f>
        <v>#REF!</v>
      </c>
      <c r="D990" s="220" t="s">
        <v>10862</v>
      </c>
      <c r="E990" s="220" t="s">
        <v>1485</v>
      </c>
      <c r="F990" s="214" t="s">
        <v>54</v>
      </c>
      <c r="G990" s="236" t="e">
        <f>HYPERLINK("\同业照片\"&amp;[1]!表1_66[[#This Row],[公司]]&amp;IF([1]!表1_66[[#This Row],[公司]]="","","，"&amp;[1]!表1_66[[#This Row],[姓名]]&amp;".jpg"),"照片")</f>
        <v>#REF!</v>
      </c>
      <c r="H990" s="232" t="s">
        <v>85</v>
      </c>
      <c r="I990" s="214" t="s">
        <v>36</v>
      </c>
      <c r="J990" s="214" t="s">
        <v>1</v>
      </c>
      <c r="K990" s="212">
        <v>1</v>
      </c>
      <c r="L990" s="212">
        <v>1</v>
      </c>
      <c r="M990" s="212">
        <v>1</v>
      </c>
      <c r="N990" s="213" t="s">
        <v>958</v>
      </c>
      <c r="O990" s="214"/>
      <c r="P990" s="213" t="s">
        <v>2254</v>
      </c>
      <c r="Q990" s="215"/>
      <c r="R990" s="215"/>
      <c r="S99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990" s="220" t="s">
        <v>10863</v>
      </c>
      <c r="U990" s="215">
        <v>13917662131</v>
      </c>
      <c r="V990" s="213" t="s">
        <v>10864</v>
      </c>
      <c r="W990" s="225"/>
      <c r="X990" s="226"/>
      <c r="Y990" s="226"/>
      <c r="Z990" s="244"/>
      <c r="AA990" s="214"/>
      <c r="AB990" s="214"/>
      <c r="AC990" s="214"/>
      <c r="AD990" s="220"/>
      <c r="AE990" s="226"/>
      <c r="AF990" s="214" t="s">
        <v>9402</v>
      </c>
      <c r="AG990" s="349">
        <v>1</v>
      </c>
    </row>
    <row r="991" spans="1:33" s="219" customFormat="1" x14ac:dyDescent="0.3">
      <c r="A991" s="212" t="s">
        <v>857</v>
      </c>
      <c r="B991" s="277">
        <v>41990</v>
      </c>
      <c r="C991" s="217" t="e">
        <f>[1]!表1_66[[#This Row],[公司]]&amp;[1]!表1_66[[#This Row],[姓名]]</f>
        <v>#REF!</v>
      </c>
      <c r="D991" s="220" t="s">
        <v>10865</v>
      </c>
      <c r="E991" s="220" t="s">
        <v>6959</v>
      </c>
      <c r="F991" s="214" t="s">
        <v>54</v>
      </c>
      <c r="G991" s="236" t="e">
        <f>HYPERLINK("\同业照片\"&amp;[1]!表1_66[[#This Row],[公司]]&amp;IF([1]!表1_66[[#This Row],[公司]]="","","，"&amp;[1]!表1_66[[#This Row],[姓名]]&amp;".jpg"),"照片")</f>
        <v>#REF!</v>
      </c>
      <c r="H991" s="232" t="s">
        <v>85</v>
      </c>
      <c r="I991" s="214" t="s">
        <v>36</v>
      </c>
      <c r="J991" s="214" t="s">
        <v>1</v>
      </c>
      <c r="K991" s="212">
        <v>1</v>
      </c>
      <c r="L991" s="212">
        <v>1</v>
      </c>
      <c r="M991" s="212">
        <v>1</v>
      </c>
      <c r="N991" s="213" t="s">
        <v>958</v>
      </c>
      <c r="O991" s="214"/>
      <c r="P991" s="213" t="s">
        <v>2902</v>
      </c>
      <c r="Q991" s="215"/>
      <c r="R991" s="215"/>
      <c r="S99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991" s="220" t="s">
        <v>10866</v>
      </c>
      <c r="U991" s="215">
        <v>15067509009</v>
      </c>
      <c r="V991" s="213" t="s">
        <v>10867</v>
      </c>
      <c r="W991" s="225"/>
      <c r="X991" s="226"/>
      <c r="Y991" s="226"/>
      <c r="Z991" s="248"/>
      <c r="AA991" s="214"/>
      <c r="AB991" s="214"/>
      <c r="AC991" s="214"/>
      <c r="AD991" s="220"/>
      <c r="AE991" s="226"/>
      <c r="AF991" s="214" t="s">
        <v>9402</v>
      </c>
      <c r="AG991" s="349">
        <v>1</v>
      </c>
    </row>
    <row r="992" spans="1:33" s="219" customFormat="1" x14ac:dyDescent="0.3">
      <c r="A992" s="212" t="s">
        <v>857</v>
      </c>
      <c r="B992" s="277">
        <v>41990</v>
      </c>
      <c r="C992" s="217" t="e">
        <f>[1]!表1_66[[#This Row],[公司]]&amp;[1]!表1_66[[#This Row],[姓名]]</f>
        <v>#REF!</v>
      </c>
      <c r="D992" s="220" t="s">
        <v>776</v>
      </c>
      <c r="E992" s="220" t="s">
        <v>776</v>
      </c>
      <c r="F992" s="214" t="s">
        <v>54</v>
      </c>
      <c r="G992" s="236" t="e">
        <f>HYPERLINK("\同业照片\"&amp;[1]!表1_66[[#This Row],[公司]]&amp;IF([1]!表1_66[[#This Row],[公司]]="","","，"&amp;[1]!表1_66[[#This Row],[姓名]]&amp;".jpg"),"照片")</f>
        <v>#REF!</v>
      </c>
      <c r="H992" s="232" t="s">
        <v>927</v>
      </c>
      <c r="I992" s="214" t="s">
        <v>36</v>
      </c>
      <c r="J992" s="214" t="s">
        <v>45</v>
      </c>
      <c r="K992" s="212">
        <v>1</v>
      </c>
      <c r="L992" s="212">
        <v>1</v>
      </c>
      <c r="M992" s="212">
        <v>1</v>
      </c>
      <c r="N992" s="213" t="s">
        <v>958</v>
      </c>
      <c r="O992" s="214"/>
      <c r="P992" s="213" t="s">
        <v>2902</v>
      </c>
      <c r="Q992" s="215" t="s">
        <v>2768</v>
      </c>
      <c r="R992" s="215" t="s">
        <v>392</v>
      </c>
      <c r="S99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992" s="220" t="s">
        <v>3675</v>
      </c>
      <c r="U992" s="215">
        <v>13564210123</v>
      </c>
      <c r="V992" s="213" t="s">
        <v>337</v>
      </c>
      <c r="W992" s="225" t="s">
        <v>351</v>
      </c>
      <c r="X992" s="226"/>
      <c r="Y992" s="226"/>
      <c r="Z992" s="244" t="s">
        <v>392</v>
      </c>
      <c r="AA992" s="214"/>
      <c r="AB992" s="214"/>
      <c r="AC992" s="214"/>
      <c r="AD992" s="220"/>
      <c r="AE992" s="226"/>
      <c r="AF992" s="214" t="s">
        <v>1918</v>
      </c>
      <c r="AG992" s="349">
        <v>1</v>
      </c>
    </row>
    <row r="993" spans="1:33" s="219" customFormat="1" x14ac:dyDescent="0.3">
      <c r="A993" s="219" t="s">
        <v>10868</v>
      </c>
      <c r="B993" s="277">
        <v>41991</v>
      </c>
      <c r="C993" s="217" t="e">
        <f>[1]!表1_66[[#This Row],[公司]]&amp;[1]!表1_66[[#This Row],[姓名]]</f>
        <v>#REF!</v>
      </c>
      <c r="D993" s="227" t="s">
        <v>10869</v>
      </c>
      <c r="E993" s="227" t="s">
        <v>10016</v>
      </c>
      <c r="F993" s="216"/>
      <c r="G993" s="209" t="e">
        <f>HYPERLINK("\同业照片\"&amp;[1]!表1_66[[#This Row],[公司]]&amp;IF([1]!表1_66[[#This Row],[公司]]="","","，"&amp;[1]!表1_66[[#This Row],[姓名]]&amp;".jpg"),"照片")</f>
        <v>#REF!</v>
      </c>
      <c r="H993" s="234" t="s">
        <v>10870</v>
      </c>
      <c r="I993" s="216" t="s">
        <v>10796</v>
      </c>
      <c r="J993" s="216" t="s">
        <v>1</v>
      </c>
      <c r="N993" s="217"/>
      <c r="O993" s="216"/>
      <c r="P993" s="217" t="s">
        <v>10871</v>
      </c>
      <c r="Q993" s="218"/>
      <c r="R993" s="218"/>
      <c r="S993" s="26">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993" s="227"/>
      <c r="U993" s="218">
        <v>18116335133</v>
      </c>
      <c r="V993" s="217"/>
      <c r="W993" s="225"/>
      <c r="X993" s="228"/>
      <c r="Y993" s="228"/>
      <c r="Z993" s="248"/>
      <c r="AA993" s="216"/>
      <c r="AB993" s="216"/>
      <c r="AC993" s="216"/>
      <c r="AD993" s="227"/>
      <c r="AE993" s="228"/>
      <c r="AF993" s="216"/>
      <c r="AG993" s="349">
        <v>1</v>
      </c>
    </row>
    <row r="994" spans="1:33" s="219" customFormat="1" x14ac:dyDescent="0.3">
      <c r="A994" s="219" t="s">
        <v>10868</v>
      </c>
      <c r="B994" s="277">
        <v>41991</v>
      </c>
      <c r="C994" s="217" t="e">
        <f>[1]!表1_66[[#This Row],[公司]]&amp;[1]!表1_66[[#This Row],[姓名]]</f>
        <v>#REF!</v>
      </c>
      <c r="D994" s="227" t="s">
        <v>1613</v>
      </c>
      <c r="E994" s="227" t="s">
        <v>1614</v>
      </c>
      <c r="F994" s="216"/>
      <c r="G994" s="209" t="e">
        <f>HYPERLINK("\同业照片\"&amp;[1]!表1_66[[#This Row],[公司]]&amp;IF([1]!表1_66[[#This Row],[公司]]="","","，"&amp;[1]!表1_66[[#This Row],[姓名]]&amp;".jpg"),"照片")</f>
        <v>#REF!</v>
      </c>
      <c r="H994" s="234" t="s">
        <v>10872</v>
      </c>
      <c r="I994" s="216" t="s">
        <v>9</v>
      </c>
      <c r="J994" s="216" t="s">
        <v>1</v>
      </c>
      <c r="K994" s="219">
        <v>1</v>
      </c>
      <c r="M994" s="219">
        <v>1</v>
      </c>
      <c r="N994" s="217"/>
      <c r="O994" s="216"/>
      <c r="P994" s="217" t="s">
        <v>1610</v>
      </c>
      <c r="Q994" s="218"/>
      <c r="R994" s="218" t="s">
        <v>392</v>
      </c>
      <c r="S994" s="26">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994" s="227" t="s">
        <v>1615</v>
      </c>
      <c r="U994" s="218">
        <v>13881930712</v>
      </c>
      <c r="V994" s="217" t="s">
        <v>10873</v>
      </c>
      <c r="W994" s="225" t="s">
        <v>351</v>
      </c>
      <c r="X994" s="228"/>
      <c r="Y994" s="228"/>
      <c r="Z994" s="248" t="s">
        <v>392</v>
      </c>
      <c r="AA994" s="216"/>
      <c r="AB994" s="216"/>
      <c r="AC994" s="216" t="s">
        <v>392</v>
      </c>
      <c r="AD994" s="227"/>
      <c r="AE994" s="228"/>
      <c r="AF994" s="216" t="s">
        <v>2180</v>
      </c>
      <c r="AG994" s="349">
        <v>1</v>
      </c>
    </row>
    <row r="995" spans="1:33" s="219" customFormat="1" x14ac:dyDescent="0.3">
      <c r="A995" s="219" t="s">
        <v>10868</v>
      </c>
      <c r="B995" s="277">
        <v>41991</v>
      </c>
      <c r="C995" s="217" t="e">
        <f>[1]!表1_66[[#This Row],[公司]]&amp;[1]!表1_66[[#This Row],[姓名]]</f>
        <v>#REF!</v>
      </c>
      <c r="D995" s="227" t="s">
        <v>10874</v>
      </c>
      <c r="E995" s="227" t="s">
        <v>10875</v>
      </c>
      <c r="F995" s="216"/>
      <c r="G995" s="209" t="e">
        <f>HYPERLINK("\同业照片\"&amp;[1]!表1_66[[#This Row],[公司]]&amp;IF([1]!表1_66[[#This Row],[公司]]="","","，"&amp;[1]!表1_66[[#This Row],[姓名]]&amp;".jpg"),"照片")</f>
        <v>#REF!</v>
      </c>
      <c r="H995" s="234" t="s">
        <v>10876</v>
      </c>
      <c r="I995" s="216" t="s">
        <v>1341</v>
      </c>
      <c r="J995" s="216" t="s">
        <v>11</v>
      </c>
      <c r="N995" s="217"/>
      <c r="O995" s="216"/>
      <c r="P995" s="217" t="s">
        <v>10877</v>
      </c>
      <c r="Q995" s="218"/>
      <c r="R995" s="218"/>
      <c r="S995" s="26">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995" s="227"/>
      <c r="U995" s="218">
        <v>13661741758</v>
      </c>
      <c r="V995" s="217"/>
      <c r="W995" s="225"/>
      <c r="X995" s="228"/>
      <c r="Y995" s="228"/>
      <c r="Z995" s="248"/>
      <c r="AA995" s="216"/>
      <c r="AB995" s="216"/>
      <c r="AC995" s="216"/>
      <c r="AD995" s="227"/>
      <c r="AE995" s="228"/>
      <c r="AF995" s="216"/>
      <c r="AG995" s="349">
        <v>1</v>
      </c>
    </row>
    <row r="996" spans="1:33" s="219" customFormat="1" x14ac:dyDescent="0.3">
      <c r="A996" s="212" t="s">
        <v>10868</v>
      </c>
      <c r="B996" s="277">
        <v>41991</v>
      </c>
      <c r="C996" s="217" t="e">
        <f>[1]!表1_66[[#This Row],[公司]]&amp;[1]!表1_66[[#This Row],[姓名]]</f>
        <v>#REF!</v>
      </c>
      <c r="D996" s="220" t="s">
        <v>10878</v>
      </c>
      <c r="E996" s="220" t="s">
        <v>7003</v>
      </c>
      <c r="F996" s="214"/>
      <c r="G996" s="236" t="e">
        <f>HYPERLINK("\同业照片\"&amp;[1]!表1_66[[#This Row],[公司]]&amp;IF([1]!表1_66[[#This Row],[公司]]="","","，"&amp;[1]!表1_66[[#This Row],[姓名]]&amp;".jpg"),"照片")</f>
        <v>#REF!</v>
      </c>
      <c r="H996" s="232" t="s">
        <v>10879</v>
      </c>
      <c r="I996" s="214" t="s">
        <v>3526</v>
      </c>
      <c r="J996" s="214" t="s">
        <v>11</v>
      </c>
      <c r="K996" s="212"/>
      <c r="L996" s="212"/>
      <c r="M996" s="212"/>
      <c r="N996" s="213" t="s">
        <v>2906</v>
      </c>
      <c r="O996" s="214"/>
      <c r="P996" s="213"/>
      <c r="Q996" s="215"/>
      <c r="R996" s="215"/>
      <c r="S996"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996" s="220"/>
      <c r="U996" s="215">
        <v>13701291641</v>
      </c>
      <c r="V996" s="213"/>
      <c r="W996" s="225"/>
      <c r="X996" s="226"/>
      <c r="Y996" s="226"/>
      <c r="Z996" s="244"/>
      <c r="AA996" s="214"/>
      <c r="AB996" s="214"/>
      <c r="AC996" s="214"/>
      <c r="AD996" s="220"/>
      <c r="AE996" s="226"/>
      <c r="AF996" s="214"/>
      <c r="AG996" s="349">
        <v>1</v>
      </c>
    </row>
    <row r="997" spans="1:33" s="219" customFormat="1" x14ac:dyDescent="0.3">
      <c r="A997" s="212" t="s">
        <v>10868</v>
      </c>
      <c r="B997" s="277">
        <v>41991</v>
      </c>
      <c r="C997" s="217" t="e">
        <f>[1]!表1_66[[#This Row],[公司]]&amp;[1]!表1_66[[#This Row],[姓名]]</f>
        <v>#REF!</v>
      </c>
      <c r="D997" s="220" t="s">
        <v>10880</v>
      </c>
      <c r="E997" s="220" t="s">
        <v>7002</v>
      </c>
      <c r="F997" s="214"/>
      <c r="G997" s="236" t="e">
        <f>HYPERLINK("\同业照片\"&amp;[1]!表1_66[[#This Row],[公司]]&amp;IF([1]!表1_66[[#This Row],[公司]]="","","，"&amp;[1]!表1_66[[#This Row],[姓名]]&amp;".jpg"),"照片")</f>
        <v>#REF!</v>
      </c>
      <c r="H997" s="232" t="s">
        <v>109</v>
      </c>
      <c r="I997" s="214" t="s">
        <v>2</v>
      </c>
      <c r="J997" s="214" t="s">
        <v>1</v>
      </c>
      <c r="K997" s="212">
        <v>1</v>
      </c>
      <c r="L997" s="212"/>
      <c r="M997" s="212">
        <v>1</v>
      </c>
      <c r="N997" s="213" t="s">
        <v>8505</v>
      </c>
      <c r="O997" s="214"/>
      <c r="P997" s="213" t="s">
        <v>8645</v>
      </c>
      <c r="Q997" s="215"/>
      <c r="R997" s="215"/>
      <c r="S997"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997" s="220"/>
      <c r="U997" s="215">
        <v>18616536570</v>
      </c>
      <c r="V997" s="213" t="s">
        <v>10881</v>
      </c>
      <c r="W997" s="225"/>
      <c r="X997" s="226"/>
      <c r="Y997" s="226"/>
      <c r="Z997" s="248"/>
      <c r="AA997" s="214"/>
      <c r="AB997" s="214"/>
      <c r="AC997" s="214"/>
      <c r="AD997" s="220"/>
      <c r="AE997" s="226"/>
      <c r="AF997" s="214" t="s">
        <v>10882</v>
      </c>
      <c r="AG997" s="349">
        <v>1</v>
      </c>
    </row>
    <row r="998" spans="1:33" s="219" customFormat="1" x14ac:dyDescent="0.3">
      <c r="A998" s="212" t="s">
        <v>10868</v>
      </c>
      <c r="B998" s="277">
        <v>41991</v>
      </c>
      <c r="C998" s="217" t="e">
        <f>[1]!表1_66[[#This Row],[公司]]&amp;[1]!表1_66[[#This Row],[姓名]]</f>
        <v>#REF!</v>
      </c>
      <c r="D998" s="220" t="s">
        <v>10794</v>
      </c>
      <c r="E998" s="220" t="s">
        <v>7023</v>
      </c>
      <c r="F998" s="214"/>
      <c r="G998" s="236" t="e">
        <f>HYPERLINK("\同业照片\"&amp;[1]!表1_66[[#This Row],[公司]]&amp;IF([1]!表1_66[[#This Row],[公司]]="","","，"&amp;[1]!表1_66[[#This Row],[姓名]]&amp;".jpg"),"照片")</f>
        <v>#REF!</v>
      </c>
      <c r="H998" s="232" t="s">
        <v>10795</v>
      </c>
      <c r="I998" s="214" t="s">
        <v>10796</v>
      </c>
      <c r="J998" s="214" t="s">
        <v>1</v>
      </c>
      <c r="K998" s="212"/>
      <c r="L998" s="212"/>
      <c r="M998" s="212"/>
      <c r="N998" s="213"/>
      <c r="O998" s="214"/>
      <c r="P998" s="213"/>
      <c r="Q998" s="215"/>
      <c r="R998" s="215"/>
      <c r="S99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998" s="220"/>
      <c r="U998" s="215">
        <v>15221359785</v>
      </c>
      <c r="V998" s="213"/>
      <c r="W998" s="225"/>
      <c r="X998" s="226"/>
      <c r="Y998" s="226"/>
      <c r="Z998" s="244"/>
      <c r="AA998" s="214"/>
      <c r="AB998" s="214"/>
      <c r="AC998" s="214"/>
      <c r="AD998" s="220"/>
      <c r="AE998" s="226"/>
      <c r="AF998" s="214"/>
      <c r="AG998" s="349">
        <v>1</v>
      </c>
    </row>
    <row r="999" spans="1:33" s="219" customFormat="1" x14ac:dyDescent="0.3">
      <c r="A999" s="212" t="s">
        <v>10868</v>
      </c>
      <c r="B999" s="277">
        <v>41991</v>
      </c>
      <c r="C999" s="217" t="e">
        <f>[1]!表1_66[[#This Row],[公司]]&amp;[1]!表1_66[[#This Row],[姓名]]</f>
        <v>#REF!</v>
      </c>
      <c r="D999" s="220" t="s">
        <v>10883</v>
      </c>
      <c r="E999" s="220" t="s">
        <v>2324</v>
      </c>
      <c r="F999" s="214"/>
      <c r="G999" s="236" t="e">
        <f>HYPERLINK("\同业照片\"&amp;[1]!表1_66[[#This Row],[公司]]&amp;IF([1]!表1_66[[#This Row],[公司]]="","","，"&amp;[1]!表1_66[[#This Row],[姓名]]&amp;".jpg"),"照片")</f>
        <v>#REF!</v>
      </c>
      <c r="H999" s="232" t="s">
        <v>10884</v>
      </c>
      <c r="I999" s="214"/>
      <c r="J999" s="214" t="s">
        <v>11</v>
      </c>
      <c r="K999" s="212"/>
      <c r="L999" s="212"/>
      <c r="M999" s="212"/>
      <c r="N999" s="213" t="s">
        <v>10885</v>
      </c>
      <c r="O999" s="214"/>
      <c r="P999" s="213"/>
      <c r="Q999" s="215"/>
      <c r="R999" s="215"/>
      <c r="S99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999" s="220"/>
      <c r="U999" s="215">
        <v>18910288959</v>
      </c>
      <c r="V999" s="213"/>
      <c r="W999" s="225"/>
      <c r="X999" s="226"/>
      <c r="Y999" s="226"/>
      <c r="Z999" s="248"/>
      <c r="AA999" s="214"/>
      <c r="AB999" s="214"/>
      <c r="AC999" s="214"/>
      <c r="AD999" s="220"/>
      <c r="AE999" s="226"/>
      <c r="AF999" s="214" t="s">
        <v>10886</v>
      </c>
      <c r="AG999" s="349">
        <v>1</v>
      </c>
    </row>
    <row r="1000" spans="1:33" s="219" customFormat="1" x14ac:dyDescent="0.3">
      <c r="A1000" s="212" t="s">
        <v>10868</v>
      </c>
      <c r="B1000" s="277">
        <v>41991</v>
      </c>
      <c r="C1000" s="217" t="e">
        <f>[1]!表1_66[[#This Row],[公司]]&amp;[1]!表1_66[[#This Row],[姓名]]</f>
        <v>#REF!</v>
      </c>
      <c r="D1000" s="220" t="s">
        <v>10887</v>
      </c>
      <c r="E1000" s="220" t="s">
        <v>7014</v>
      </c>
      <c r="F1000" s="214"/>
      <c r="G1000" s="236" t="e">
        <f>HYPERLINK("\同业照片\"&amp;[1]!表1_66[[#This Row],[公司]]&amp;IF([1]!表1_66[[#This Row],[公司]]="","","，"&amp;[1]!表1_66[[#This Row],[姓名]]&amp;".jpg"),"照片")</f>
        <v>#REF!</v>
      </c>
      <c r="H1000" s="232" t="s">
        <v>10888</v>
      </c>
      <c r="I1000" s="214" t="s">
        <v>2</v>
      </c>
      <c r="J1000" s="214" t="s">
        <v>1</v>
      </c>
      <c r="K1000" s="212">
        <v>1</v>
      </c>
      <c r="L1000" s="212"/>
      <c r="M1000" s="212"/>
      <c r="N1000" s="213" t="s">
        <v>10889</v>
      </c>
      <c r="O1000" s="214"/>
      <c r="P1000" s="213" t="s">
        <v>2535</v>
      </c>
      <c r="Q1000" s="215"/>
      <c r="R1000" s="215"/>
      <c r="S100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000" s="220" t="s">
        <v>10890</v>
      </c>
      <c r="U1000" s="215">
        <v>18605878796</v>
      </c>
      <c r="V1000" s="213" t="s">
        <v>10891</v>
      </c>
      <c r="W1000" s="225"/>
      <c r="X1000" s="226"/>
      <c r="Y1000" s="226"/>
      <c r="Z1000" s="244"/>
      <c r="AA1000" s="214"/>
      <c r="AB1000" s="214"/>
      <c r="AC1000" s="214"/>
      <c r="AD1000" s="220"/>
      <c r="AE1000" s="226"/>
      <c r="AF1000" s="214" t="s">
        <v>10892</v>
      </c>
      <c r="AG1000" s="349">
        <v>1</v>
      </c>
    </row>
    <row r="1001" spans="1:33" s="219" customFormat="1" x14ac:dyDescent="0.3">
      <c r="A1001" s="212" t="s">
        <v>10868</v>
      </c>
      <c r="B1001" s="277">
        <v>41991</v>
      </c>
      <c r="C1001" s="217" t="e">
        <f>[1]!表1_66[[#This Row],[公司]]&amp;[1]!表1_66[[#This Row],[姓名]]</f>
        <v>#REF!</v>
      </c>
      <c r="D1001" s="220" t="s">
        <v>10893</v>
      </c>
      <c r="E1001" s="220" t="s">
        <v>2324</v>
      </c>
      <c r="F1001" s="214" t="s">
        <v>2249</v>
      </c>
      <c r="G1001" s="236" t="e">
        <f>HYPERLINK("\同业照片\"&amp;[1]!表1_66[[#This Row],[公司]]&amp;IF([1]!表1_66[[#This Row],[公司]]="","","，"&amp;[1]!表1_66[[#This Row],[姓名]]&amp;".jpg"),"照片")</f>
        <v>#REF!</v>
      </c>
      <c r="H1001" s="232" t="s">
        <v>9723</v>
      </c>
      <c r="I1001" s="214" t="s">
        <v>12</v>
      </c>
      <c r="J1001" s="214" t="s">
        <v>1</v>
      </c>
      <c r="K1001" s="212">
        <v>1</v>
      </c>
      <c r="L1001" s="212">
        <v>1</v>
      </c>
      <c r="M1001" s="212">
        <v>1</v>
      </c>
      <c r="N1001" s="213"/>
      <c r="O1001" s="214"/>
      <c r="P1001" s="213" t="s">
        <v>2537</v>
      </c>
      <c r="Q1001" s="215"/>
      <c r="R1001" s="215"/>
      <c r="S100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001" s="220" t="s">
        <v>10894</v>
      </c>
      <c r="U1001" s="215">
        <v>18601192663</v>
      </c>
      <c r="V1001" s="213" t="s">
        <v>10895</v>
      </c>
      <c r="W1001" s="225"/>
      <c r="X1001" s="226" t="s">
        <v>10896</v>
      </c>
      <c r="Y1001" s="226" t="s">
        <v>10897</v>
      </c>
      <c r="Z1001" s="248"/>
      <c r="AA1001" s="214"/>
      <c r="AB1001" s="214" t="s">
        <v>10898</v>
      </c>
      <c r="AC1001" s="214"/>
      <c r="AD1001" s="220"/>
      <c r="AE1001" s="226"/>
      <c r="AF1001" s="214" t="s">
        <v>10899</v>
      </c>
      <c r="AG1001" s="349">
        <v>1</v>
      </c>
    </row>
    <row r="1002" spans="1:33" s="219" customFormat="1" x14ac:dyDescent="0.3">
      <c r="A1002" s="212" t="s">
        <v>10868</v>
      </c>
      <c r="B1002" s="277">
        <v>41991</v>
      </c>
      <c r="C1002" s="217" t="e">
        <f>[1]!表1_66[[#This Row],[公司]]&amp;[1]!表1_66[[#This Row],[姓名]]</f>
        <v>#REF!</v>
      </c>
      <c r="D1002" s="220" t="s">
        <v>8477</v>
      </c>
      <c r="E1002" s="220" t="s">
        <v>2324</v>
      </c>
      <c r="F1002" s="214"/>
      <c r="G1002" s="236" t="e">
        <f>HYPERLINK("\同业照片\"&amp;[1]!表1_66[[#This Row],[公司]]&amp;IF([1]!表1_66[[#This Row],[公司]]="","","，"&amp;[1]!表1_66[[#This Row],[姓名]]&amp;".jpg"),"照片")</f>
        <v>#REF!</v>
      </c>
      <c r="H1002" s="232" t="s">
        <v>10900</v>
      </c>
      <c r="I1002" s="214" t="s">
        <v>9</v>
      </c>
      <c r="J1002" s="214" t="s">
        <v>1</v>
      </c>
      <c r="K1002" s="212">
        <v>1</v>
      </c>
      <c r="L1002" s="212"/>
      <c r="M1002" s="212">
        <v>1</v>
      </c>
      <c r="N1002" s="213"/>
      <c r="O1002" s="214"/>
      <c r="P1002" s="213" t="s">
        <v>10112</v>
      </c>
      <c r="Q1002" s="215"/>
      <c r="R1002" s="215"/>
      <c r="S100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002" s="220"/>
      <c r="U1002" s="215">
        <v>18901249988</v>
      </c>
      <c r="V1002" s="213" t="s">
        <v>10901</v>
      </c>
      <c r="W1002" s="225"/>
      <c r="X1002" s="226"/>
      <c r="Y1002" s="226"/>
      <c r="Z1002" s="244"/>
      <c r="AA1002" s="214"/>
      <c r="AB1002" s="214"/>
      <c r="AC1002" s="214"/>
      <c r="AD1002" s="220"/>
      <c r="AE1002" s="226"/>
      <c r="AF1002" s="214" t="s">
        <v>10902</v>
      </c>
      <c r="AG1002" s="349">
        <v>1</v>
      </c>
    </row>
    <row r="1003" spans="1:33" s="219" customFormat="1" x14ac:dyDescent="0.3">
      <c r="A1003" s="212" t="s">
        <v>10868</v>
      </c>
      <c r="B1003" s="277">
        <v>41991</v>
      </c>
      <c r="C1003" s="217" t="e">
        <f>[1]!表1_66[[#This Row],[公司]]&amp;[1]!表1_66[[#This Row],[姓名]]</f>
        <v>#REF!</v>
      </c>
      <c r="D1003" s="220" t="s">
        <v>10903</v>
      </c>
      <c r="E1003" s="220" t="s">
        <v>10904</v>
      </c>
      <c r="F1003" s="214"/>
      <c r="G1003" s="236" t="e">
        <f>HYPERLINK("\同业照片\"&amp;[1]!表1_66[[#This Row],[公司]]&amp;IF([1]!表1_66[[#This Row],[公司]]="","","，"&amp;[1]!表1_66[[#This Row],[姓名]]&amp;".jpg"),"照片")</f>
        <v>#REF!</v>
      </c>
      <c r="H1003" s="232" t="s">
        <v>8466</v>
      </c>
      <c r="I1003" s="214"/>
      <c r="J1003" s="214" t="s">
        <v>1</v>
      </c>
      <c r="K1003" s="212"/>
      <c r="L1003" s="212">
        <v>1</v>
      </c>
      <c r="M1003" s="212">
        <v>1</v>
      </c>
      <c r="N1003" s="213" t="s">
        <v>10905</v>
      </c>
      <c r="O1003" s="214"/>
      <c r="P1003" s="213" t="s">
        <v>10906</v>
      </c>
      <c r="Q1003" s="215"/>
      <c r="R1003" s="215"/>
      <c r="S1003"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003" s="220"/>
      <c r="U1003" s="215">
        <v>18918689680</v>
      </c>
      <c r="V1003" s="213" t="s">
        <v>10907</v>
      </c>
      <c r="W1003" s="225"/>
      <c r="X1003" s="226"/>
      <c r="Y1003" s="226"/>
      <c r="Z1003" s="248"/>
      <c r="AA1003" s="214"/>
      <c r="AB1003" s="214"/>
      <c r="AC1003" s="214"/>
      <c r="AD1003" s="220"/>
      <c r="AE1003" s="226"/>
      <c r="AF1003" s="214" t="s">
        <v>10908</v>
      </c>
      <c r="AG1003" s="349">
        <v>1</v>
      </c>
    </row>
    <row r="1004" spans="1:33" s="219" customFormat="1" x14ac:dyDescent="0.3">
      <c r="A1004" s="212" t="s">
        <v>10868</v>
      </c>
      <c r="B1004" s="277">
        <v>41991</v>
      </c>
      <c r="C1004" s="217" t="e">
        <f>[1]!表1_66[[#This Row],[公司]]&amp;[1]!表1_66[[#This Row],[姓名]]</f>
        <v>#REF!</v>
      </c>
      <c r="D1004" s="220" t="s">
        <v>10909</v>
      </c>
      <c r="E1004" s="220" t="s">
        <v>10910</v>
      </c>
      <c r="F1004" s="214" t="s">
        <v>2249</v>
      </c>
      <c r="G1004" s="236" t="e">
        <f>HYPERLINK("\同业照片\"&amp;[1]!表1_66[[#This Row],[公司]]&amp;IF([1]!表1_66[[#This Row],[公司]]="","","，"&amp;[1]!表1_66[[#This Row],[姓名]]&amp;".jpg"),"照片")</f>
        <v>#REF!</v>
      </c>
      <c r="H1004" s="232" t="s">
        <v>108</v>
      </c>
      <c r="I1004" s="214" t="s">
        <v>2</v>
      </c>
      <c r="J1004" s="214" t="s">
        <v>1</v>
      </c>
      <c r="K1004" s="212">
        <v>1</v>
      </c>
      <c r="L1004" s="212">
        <v>1</v>
      </c>
      <c r="M1004" s="212">
        <v>1</v>
      </c>
      <c r="N1004" s="213" t="s">
        <v>958</v>
      </c>
      <c r="O1004" s="214"/>
      <c r="P1004" s="213"/>
      <c r="Q1004" s="215"/>
      <c r="R1004" s="215"/>
      <c r="S100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004" s="220" t="s">
        <v>8214</v>
      </c>
      <c r="U1004" s="215">
        <v>18721170036</v>
      </c>
      <c r="V1004" s="213" t="s">
        <v>10911</v>
      </c>
      <c r="W1004" s="225"/>
      <c r="X1004" s="226"/>
      <c r="Y1004" s="226"/>
      <c r="Z1004" s="244"/>
      <c r="AA1004" s="214"/>
      <c r="AB1004" s="214"/>
      <c r="AC1004" s="214"/>
      <c r="AD1004" s="220"/>
      <c r="AE1004" s="226"/>
      <c r="AF1004" s="214"/>
      <c r="AG1004" s="349">
        <v>1</v>
      </c>
    </row>
    <row r="1005" spans="1:33" s="219" customFormat="1" x14ac:dyDescent="0.3">
      <c r="A1005" s="212" t="s">
        <v>10868</v>
      </c>
      <c r="B1005" s="277">
        <v>41991</v>
      </c>
      <c r="C1005" s="217" t="e">
        <f>[1]!表1_66[[#This Row],[公司]]&amp;[1]!表1_66[[#This Row],[姓名]]</f>
        <v>#REF!</v>
      </c>
      <c r="D1005" s="220" t="s">
        <v>10912</v>
      </c>
      <c r="E1005" s="220" t="s">
        <v>9877</v>
      </c>
      <c r="F1005" s="214"/>
      <c r="G1005" s="236" t="e">
        <f>HYPERLINK("\同业照片\"&amp;[1]!表1_66[[#This Row],[公司]]&amp;IF([1]!表1_66[[#This Row],[公司]]="","","，"&amp;[1]!表1_66[[#This Row],[姓名]]&amp;".jpg"),"照片")</f>
        <v>#REF!</v>
      </c>
      <c r="H1005" s="232" t="s">
        <v>10913</v>
      </c>
      <c r="I1005" s="214" t="s">
        <v>9</v>
      </c>
      <c r="J1005" s="214" t="s">
        <v>1</v>
      </c>
      <c r="K1005" s="212">
        <v>1</v>
      </c>
      <c r="L1005" s="212"/>
      <c r="M1005" s="212">
        <v>1</v>
      </c>
      <c r="N1005" s="213"/>
      <c r="O1005" s="214"/>
      <c r="P1005" s="213" t="s">
        <v>1171</v>
      </c>
      <c r="Q1005" s="215"/>
      <c r="R1005" s="215"/>
      <c r="S1005"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005" s="220"/>
      <c r="U1005" s="215">
        <v>13311799298</v>
      </c>
      <c r="V1005" s="213"/>
      <c r="W1005" s="225"/>
      <c r="X1005" s="226"/>
      <c r="Y1005" s="226"/>
      <c r="Z1005" s="248"/>
      <c r="AA1005" s="214"/>
      <c r="AB1005" s="214"/>
      <c r="AC1005" s="214"/>
      <c r="AD1005" s="220"/>
      <c r="AE1005" s="226"/>
      <c r="AF1005" s="214" t="s">
        <v>10914</v>
      </c>
      <c r="AG1005" s="349">
        <v>1</v>
      </c>
    </row>
    <row r="1006" spans="1:33" s="219" customFormat="1" x14ac:dyDescent="0.3">
      <c r="A1006" s="212" t="s">
        <v>10868</v>
      </c>
      <c r="B1006" s="277">
        <v>41991</v>
      </c>
      <c r="C1006" s="217" t="e">
        <f>[1]!表1_66[[#This Row],[公司]]&amp;[1]!表1_66[[#This Row],[姓名]]</f>
        <v>#REF!</v>
      </c>
      <c r="D1006" s="220" t="s">
        <v>1774</v>
      </c>
      <c r="E1006" s="220" t="s">
        <v>1774</v>
      </c>
      <c r="F1006" s="214" t="s">
        <v>283</v>
      </c>
      <c r="G1006" s="236" t="e">
        <f>HYPERLINK("\同业照片\"&amp;[1]!表1_66[[#This Row],[公司]]&amp;IF([1]!表1_66[[#This Row],[公司]]="","","，"&amp;[1]!表1_66[[#This Row],[姓名]]&amp;".jpg"),"照片")</f>
        <v>#REF!</v>
      </c>
      <c r="H1006" s="232" t="s">
        <v>926</v>
      </c>
      <c r="I1006" s="214" t="s">
        <v>36</v>
      </c>
      <c r="J1006" s="214" t="s">
        <v>45</v>
      </c>
      <c r="K1006" s="212">
        <v>1</v>
      </c>
      <c r="L1006" s="212"/>
      <c r="M1006" s="212">
        <v>1</v>
      </c>
      <c r="N1006" s="213" t="s">
        <v>1437</v>
      </c>
      <c r="O1006" s="214"/>
      <c r="P1006" s="213" t="s">
        <v>2477</v>
      </c>
      <c r="Q1006" s="215"/>
      <c r="R1006" s="215" t="s">
        <v>392</v>
      </c>
      <c r="S1006"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006" s="220" t="s">
        <v>3799</v>
      </c>
      <c r="U1006" s="215">
        <v>13916610732</v>
      </c>
      <c r="V1006" s="213" t="s">
        <v>1321</v>
      </c>
      <c r="W1006" s="225" t="s">
        <v>351</v>
      </c>
      <c r="X1006" s="226"/>
      <c r="Y1006" s="226"/>
      <c r="Z1006" s="244" t="s">
        <v>392</v>
      </c>
      <c r="AA1006" s="214"/>
      <c r="AB1006" s="214"/>
      <c r="AC1006" s="214"/>
      <c r="AD1006" s="220"/>
      <c r="AE1006" s="226" t="s">
        <v>1892</v>
      </c>
      <c r="AF1006" s="214" t="s">
        <v>3800</v>
      </c>
      <c r="AG1006" s="349">
        <v>1</v>
      </c>
    </row>
    <row r="1007" spans="1:33" s="219" customFormat="1" x14ac:dyDescent="0.3">
      <c r="A1007" s="212" t="s">
        <v>10868</v>
      </c>
      <c r="B1007" s="277">
        <v>41991</v>
      </c>
      <c r="C1007" s="217" t="e">
        <f>[1]!表1_66[[#This Row],[公司]]&amp;[1]!表1_66[[#This Row],[姓名]]</f>
        <v>#REF!</v>
      </c>
      <c r="D1007" s="220" t="s">
        <v>10915</v>
      </c>
      <c r="E1007" s="220" t="s">
        <v>10916</v>
      </c>
      <c r="F1007" s="214"/>
      <c r="G1007" s="236" t="e">
        <f>HYPERLINK("\同业照片\"&amp;[1]!表1_66[[#This Row],[公司]]&amp;IF([1]!表1_66[[#This Row],[公司]]="","","，"&amp;[1]!表1_66[[#This Row],[姓名]]&amp;".jpg"),"照片")</f>
        <v>#REF!</v>
      </c>
      <c r="H1007" s="232" t="s">
        <v>10917</v>
      </c>
      <c r="I1007" s="214" t="s">
        <v>10796</v>
      </c>
      <c r="J1007" s="214" t="s">
        <v>11</v>
      </c>
      <c r="K1007" s="212"/>
      <c r="L1007" s="212"/>
      <c r="M1007" s="212"/>
      <c r="N1007" s="213"/>
      <c r="O1007" s="214"/>
      <c r="P1007" s="213" t="s">
        <v>10918</v>
      </c>
      <c r="Q1007" s="215"/>
      <c r="R1007" s="215"/>
      <c r="S1007"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007" s="220"/>
      <c r="U1007" s="215">
        <v>13716352529</v>
      </c>
      <c r="V1007" s="213"/>
      <c r="W1007" s="225"/>
      <c r="X1007" s="226"/>
      <c r="Y1007" s="226"/>
      <c r="Z1007" s="248"/>
      <c r="AA1007" s="214"/>
      <c r="AB1007" s="214"/>
      <c r="AC1007" s="214"/>
      <c r="AD1007" s="220"/>
      <c r="AE1007" s="226"/>
      <c r="AF1007" s="214"/>
      <c r="AG1007" s="349">
        <v>1</v>
      </c>
    </row>
    <row r="1008" spans="1:33" s="219" customFormat="1" x14ac:dyDescent="0.3">
      <c r="A1008" s="212" t="s">
        <v>10868</v>
      </c>
      <c r="B1008" s="277">
        <v>41991</v>
      </c>
      <c r="C1008" s="217" t="e">
        <f>[1]!表1_66[[#This Row],[公司]]&amp;[1]!表1_66[[#This Row],[姓名]]</f>
        <v>#REF!</v>
      </c>
      <c r="D1008" s="220" t="s">
        <v>10919</v>
      </c>
      <c r="E1008" s="220" t="s">
        <v>3708</v>
      </c>
      <c r="F1008" s="214"/>
      <c r="G1008" s="236" t="e">
        <f>HYPERLINK("\同业照片\"&amp;[1]!表1_66[[#This Row],[公司]]&amp;IF([1]!表1_66[[#This Row],[公司]]="","","，"&amp;[1]!表1_66[[#This Row],[姓名]]&amp;".jpg"),"照片")</f>
        <v>#REF!</v>
      </c>
      <c r="H1008" s="232" t="s">
        <v>10920</v>
      </c>
      <c r="I1008" s="214" t="s">
        <v>8702</v>
      </c>
      <c r="J1008" s="214" t="s">
        <v>1</v>
      </c>
      <c r="K1008" s="212"/>
      <c r="L1008" s="212"/>
      <c r="M1008" s="212"/>
      <c r="N1008" s="213" t="s">
        <v>10921</v>
      </c>
      <c r="O1008" s="214"/>
      <c r="P1008" s="213" t="s">
        <v>1171</v>
      </c>
      <c r="Q1008" s="215"/>
      <c r="R1008" s="215"/>
      <c r="S100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008" s="220"/>
      <c r="U1008" s="215">
        <v>18059761228</v>
      </c>
      <c r="V1008" s="213"/>
      <c r="W1008" s="225"/>
      <c r="X1008" s="226"/>
      <c r="Y1008" s="226"/>
      <c r="Z1008" s="244"/>
      <c r="AA1008" s="214"/>
      <c r="AB1008" s="214"/>
      <c r="AC1008" s="214"/>
      <c r="AD1008" s="220"/>
      <c r="AE1008" s="226"/>
      <c r="AF1008" s="214" t="s">
        <v>10922</v>
      </c>
      <c r="AG1008" s="349">
        <v>1</v>
      </c>
    </row>
    <row r="1009" spans="1:33" s="219" customFormat="1" x14ac:dyDescent="0.3">
      <c r="A1009" s="212" t="s">
        <v>10868</v>
      </c>
      <c r="B1009" s="277">
        <v>41991</v>
      </c>
      <c r="C1009" s="217" t="e">
        <f>[1]!表1_66[[#This Row],[公司]]&amp;[1]!表1_66[[#This Row],[姓名]]</f>
        <v>#REF!</v>
      </c>
      <c r="D1009" s="220" t="s">
        <v>10923</v>
      </c>
      <c r="E1009" s="220" t="s">
        <v>2546</v>
      </c>
      <c r="F1009" s="214"/>
      <c r="G1009" s="236" t="e">
        <f>HYPERLINK("\同业照片\"&amp;[1]!表1_66[[#This Row],[公司]]&amp;IF([1]!表1_66[[#This Row],[公司]]="","","，"&amp;[1]!表1_66[[#This Row],[姓名]]&amp;".jpg"),"照片")</f>
        <v>#REF!</v>
      </c>
      <c r="H1009" s="232" t="s">
        <v>10924</v>
      </c>
      <c r="I1009" s="214" t="s">
        <v>8702</v>
      </c>
      <c r="J1009" s="214" t="s">
        <v>1</v>
      </c>
      <c r="K1009" s="212">
        <v>1</v>
      </c>
      <c r="L1009" s="212">
        <v>1</v>
      </c>
      <c r="M1009" s="212">
        <v>1</v>
      </c>
      <c r="N1009" s="213" t="s">
        <v>1173</v>
      </c>
      <c r="O1009" s="214"/>
      <c r="P1009" s="213" t="s">
        <v>10925</v>
      </c>
      <c r="Q1009" s="215"/>
      <c r="R1009" s="215"/>
      <c r="S100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009" s="220"/>
      <c r="U1009" s="215">
        <v>13426197120</v>
      </c>
      <c r="V1009" s="213"/>
      <c r="W1009" s="225"/>
      <c r="X1009" s="226"/>
      <c r="Y1009" s="226"/>
      <c r="Z1009" s="248"/>
      <c r="AA1009" s="214"/>
      <c r="AB1009" s="214"/>
      <c r="AC1009" s="214"/>
      <c r="AD1009" s="220"/>
      <c r="AE1009" s="226"/>
      <c r="AF1009" s="214" t="s">
        <v>10926</v>
      </c>
      <c r="AG1009" s="349">
        <v>1</v>
      </c>
    </row>
    <row r="1010" spans="1:33" s="219" customFormat="1" x14ac:dyDescent="0.3">
      <c r="A1010" s="212" t="s">
        <v>10868</v>
      </c>
      <c r="B1010" s="277">
        <v>41991</v>
      </c>
      <c r="C1010" s="217" t="e">
        <f>[1]!表1_66[[#This Row],[公司]]&amp;[1]!表1_66[[#This Row],[姓名]]</f>
        <v>#REF!</v>
      </c>
      <c r="D1010" s="220" t="s">
        <v>10927</v>
      </c>
      <c r="E1010" s="220" t="s">
        <v>7008</v>
      </c>
      <c r="F1010" s="214"/>
      <c r="G1010" s="236" t="e">
        <f>HYPERLINK("\同业照片\"&amp;[1]!表1_66[[#This Row],[公司]]&amp;IF([1]!表1_66[[#This Row],[公司]]="","","，"&amp;[1]!表1_66[[#This Row],[姓名]]&amp;".jpg"),"照片")</f>
        <v>#REF!</v>
      </c>
      <c r="H1010" s="232" t="s">
        <v>3769</v>
      </c>
      <c r="I1010" s="214" t="s">
        <v>583</v>
      </c>
      <c r="J1010" s="214" t="s">
        <v>1</v>
      </c>
      <c r="K1010" s="212">
        <v>1</v>
      </c>
      <c r="L1010" s="212">
        <v>1</v>
      </c>
      <c r="M1010" s="212">
        <v>1</v>
      </c>
      <c r="N1010" s="213" t="s">
        <v>10928</v>
      </c>
      <c r="O1010" s="214"/>
      <c r="P1010" s="213" t="s">
        <v>2254</v>
      </c>
      <c r="Q1010" s="215"/>
      <c r="R1010" s="215"/>
      <c r="S101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010" s="220" t="s">
        <v>10929</v>
      </c>
      <c r="U1010" s="215">
        <v>18221863806</v>
      </c>
      <c r="V1010" s="213" t="s">
        <v>10930</v>
      </c>
      <c r="W1010" s="225"/>
      <c r="X1010" s="226"/>
      <c r="Y1010" s="226"/>
      <c r="Z1010" s="244"/>
      <c r="AA1010" s="214"/>
      <c r="AB1010" s="214"/>
      <c r="AC1010" s="214"/>
      <c r="AD1010" s="220"/>
      <c r="AE1010" s="226"/>
      <c r="AF1010" s="214" t="s">
        <v>10931</v>
      </c>
      <c r="AG1010" s="349">
        <v>1</v>
      </c>
    </row>
    <row r="1011" spans="1:33" s="219" customFormat="1" x14ac:dyDescent="0.3">
      <c r="A1011" s="212" t="s">
        <v>10868</v>
      </c>
      <c r="B1011" s="277">
        <v>41991</v>
      </c>
      <c r="C1011" s="217" t="e">
        <f>[1]!表1_66[[#This Row],[公司]]&amp;[1]!表1_66[[#This Row],[姓名]]</f>
        <v>#REF!</v>
      </c>
      <c r="D1011" s="220" t="s">
        <v>10932</v>
      </c>
      <c r="E1011" s="220" t="s">
        <v>10933</v>
      </c>
      <c r="F1011" s="214" t="s">
        <v>54</v>
      </c>
      <c r="G1011" s="236" t="e">
        <f>HYPERLINK("\同业照片\"&amp;[1]!表1_66[[#This Row],[公司]]&amp;IF([1]!表1_66[[#This Row],[公司]]="","","，"&amp;[1]!表1_66[[#This Row],[姓名]]&amp;".jpg"),"照片")</f>
        <v>#REF!</v>
      </c>
      <c r="H1011" s="232" t="s">
        <v>1947</v>
      </c>
      <c r="I1011" s="214" t="s">
        <v>887</v>
      </c>
      <c r="J1011" s="214" t="s">
        <v>45</v>
      </c>
      <c r="K1011" s="212">
        <v>1</v>
      </c>
      <c r="L1011" s="212">
        <v>1</v>
      </c>
      <c r="M1011" s="212">
        <v>1</v>
      </c>
      <c r="N1011" s="213" t="s">
        <v>1234</v>
      </c>
      <c r="O1011" s="214"/>
      <c r="P1011" s="213" t="s">
        <v>2537</v>
      </c>
      <c r="Q1011" s="215"/>
      <c r="R1011" s="215"/>
      <c r="S101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011" s="220" t="s">
        <v>10934</v>
      </c>
      <c r="U1011" s="215">
        <v>18502120579</v>
      </c>
      <c r="V1011" s="213" t="s">
        <v>10935</v>
      </c>
      <c r="W1011" s="225"/>
      <c r="X1011" s="226"/>
      <c r="Y1011" s="226"/>
      <c r="Z1011" s="248"/>
      <c r="AA1011" s="214"/>
      <c r="AB1011" s="214"/>
      <c r="AC1011" s="214"/>
      <c r="AD1011" s="220"/>
      <c r="AE1011" s="226"/>
      <c r="AF1011" s="214" t="s">
        <v>2241</v>
      </c>
      <c r="AG1011" s="349">
        <v>1</v>
      </c>
    </row>
    <row r="1012" spans="1:33" s="219" customFormat="1" x14ac:dyDescent="0.3">
      <c r="A1012" s="212" t="s">
        <v>10868</v>
      </c>
      <c r="B1012" s="277">
        <v>41991</v>
      </c>
      <c r="C1012" s="217" t="e">
        <f>[1]!表1_66[[#This Row],[公司]]&amp;[1]!表1_66[[#This Row],[姓名]]</f>
        <v>#REF!</v>
      </c>
      <c r="D1012" s="220" t="s">
        <v>2523</v>
      </c>
      <c r="E1012" s="220" t="s">
        <v>2523</v>
      </c>
      <c r="F1012" s="214" t="s">
        <v>2249</v>
      </c>
      <c r="G1012" s="236" t="e">
        <f>HYPERLINK("\同业照片\"&amp;[1]!表1_66[[#This Row],[公司]]&amp;IF([1]!表1_66[[#This Row],[公司]]="","","，"&amp;[1]!表1_66[[#This Row],[姓名]]&amp;".jpg"),"照片")</f>
        <v>#REF!</v>
      </c>
      <c r="H1012" s="232" t="s">
        <v>9407</v>
      </c>
      <c r="I1012" s="214" t="s">
        <v>711</v>
      </c>
      <c r="J1012" s="214" t="s">
        <v>1</v>
      </c>
      <c r="K1012" s="212">
        <v>1</v>
      </c>
      <c r="L1012" s="212">
        <v>1</v>
      </c>
      <c r="M1012" s="212">
        <v>1</v>
      </c>
      <c r="N1012" s="213" t="s">
        <v>1362</v>
      </c>
      <c r="O1012" s="214"/>
      <c r="P1012" s="213" t="s">
        <v>2902</v>
      </c>
      <c r="Q1012" s="215" t="s">
        <v>1407</v>
      </c>
      <c r="R1012" s="215" t="s">
        <v>392</v>
      </c>
      <c r="S101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012" s="220" t="s">
        <v>10936</v>
      </c>
      <c r="U1012" s="215">
        <v>18502110705</v>
      </c>
      <c r="V1012" s="213" t="s">
        <v>8215</v>
      </c>
      <c r="W1012" s="225" t="s">
        <v>351</v>
      </c>
      <c r="X1012" s="226"/>
      <c r="Y1012" s="226" t="s">
        <v>10937</v>
      </c>
      <c r="Z1012" s="244" t="s">
        <v>392</v>
      </c>
      <c r="AA1012" s="214"/>
      <c r="AB1012" s="214"/>
      <c r="AC1012" s="214"/>
      <c r="AD1012" s="220">
        <v>15800615899</v>
      </c>
      <c r="AE1012" s="226"/>
      <c r="AF1012" s="214" t="s">
        <v>1781</v>
      </c>
      <c r="AG1012" s="349">
        <v>1</v>
      </c>
    </row>
    <row r="1013" spans="1:33" s="219" customFormat="1" x14ac:dyDescent="0.3">
      <c r="A1013" s="212" t="s">
        <v>10868</v>
      </c>
      <c r="B1013" s="277">
        <v>41991</v>
      </c>
      <c r="C1013" s="217" t="e">
        <f>[1]!表1_66[[#This Row],[公司]]&amp;[1]!表1_66[[#This Row],[姓名]]</f>
        <v>#REF!</v>
      </c>
      <c r="D1013" s="220" t="s">
        <v>1861</v>
      </c>
      <c r="E1013" s="220" t="s">
        <v>1861</v>
      </c>
      <c r="F1013" s="214" t="s">
        <v>283</v>
      </c>
      <c r="G1013" s="236" t="e">
        <f>HYPERLINK("\同业照片\"&amp;[1]!表1_66[[#This Row],[公司]]&amp;IF([1]!表1_66[[#This Row],[公司]]="","","，"&amp;[1]!表1_66[[#This Row],[姓名]]&amp;".jpg"),"照片")</f>
        <v>#REF!</v>
      </c>
      <c r="H1013" s="232" t="s">
        <v>95</v>
      </c>
      <c r="I1013" s="214" t="s">
        <v>36</v>
      </c>
      <c r="J1013" s="214" t="s">
        <v>45</v>
      </c>
      <c r="K1013" s="212">
        <v>1</v>
      </c>
      <c r="L1013" s="212"/>
      <c r="M1013" s="212">
        <v>1</v>
      </c>
      <c r="N1013" s="213" t="s">
        <v>653</v>
      </c>
      <c r="O1013" s="214"/>
      <c r="P1013" s="213"/>
      <c r="Q1013" s="215"/>
      <c r="R1013" s="215" t="s">
        <v>392</v>
      </c>
      <c r="S1013"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013" s="220" t="s">
        <v>2201</v>
      </c>
      <c r="U1013" s="215">
        <v>13818123176</v>
      </c>
      <c r="V1013" s="213" t="s">
        <v>1862</v>
      </c>
      <c r="W1013" s="225" t="s">
        <v>351</v>
      </c>
      <c r="X1013" s="226"/>
      <c r="Y1013" s="226"/>
      <c r="Z1013" s="248" t="s">
        <v>392</v>
      </c>
      <c r="AA1013" s="214"/>
      <c r="AB1013" s="214"/>
      <c r="AC1013" s="214"/>
      <c r="AD1013" s="220"/>
      <c r="AE1013" s="226"/>
      <c r="AF1013" s="214" t="s">
        <v>677</v>
      </c>
      <c r="AG1013" s="349">
        <v>1</v>
      </c>
    </row>
    <row r="1014" spans="1:33" s="219" customFormat="1" x14ac:dyDescent="0.3">
      <c r="A1014" s="212" t="s">
        <v>10868</v>
      </c>
      <c r="B1014" s="277">
        <v>41991</v>
      </c>
      <c r="C1014" s="217" t="e">
        <f>[1]!表1_66[[#This Row],[公司]]&amp;[1]!表1_66[[#This Row],[姓名]]</f>
        <v>#REF!</v>
      </c>
      <c r="D1014" s="220" t="s">
        <v>10938</v>
      </c>
      <c r="E1014" s="220" t="s">
        <v>5801</v>
      </c>
      <c r="F1014" s="214" t="s">
        <v>2276</v>
      </c>
      <c r="G1014" s="236" t="e">
        <f>HYPERLINK("\同业照片\"&amp;[1]!表1_66[[#This Row],[公司]]&amp;IF([1]!表1_66[[#This Row],[公司]]="","","，"&amp;[1]!表1_66[[#This Row],[姓名]]&amp;".jpg"),"照片")</f>
        <v>#REF!</v>
      </c>
      <c r="H1014" s="232" t="s">
        <v>926</v>
      </c>
      <c r="I1014" s="214" t="s">
        <v>36</v>
      </c>
      <c r="J1014" s="214" t="s">
        <v>45</v>
      </c>
      <c r="K1014" s="212">
        <v>1</v>
      </c>
      <c r="L1014" s="212"/>
      <c r="M1014" s="212"/>
      <c r="N1014" s="213" t="s">
        <v>1311</v>
      </c>
      <c r="O1014" s="214"/>
      <c r="P1014" s="213" t="s">
        <v>2254</v>
      </c>
      <c r="Q1014" s="215"/>
      <c r="R1014" s="215" t="s">
        <v>392</v>
      </c>
      <c r="S101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014" s="220" t="s">
        <v>8216</v>
      </c>
      <c r="U1014" s="215">
        <v>15021525163</v>
      </c>
      <c r="V1014" s="213" t="s">
        <v>10939</v>
      </c>
      <c r="W1014" s="225" t="s">
        <v>351</v>
      </c>
      <c r="X1014" s="226"/>
      <c r="Y1014" s="226"/>
      <c r="Z1014" s="244" t="s">
        <v>392</v>
      </c>
      <c r="AA1014" s="214"/>
      <c r="AB1014" s="214"/>
      <c r="AC1014" s="214"/>
      <c r="AD1014" s="220"/>
      <c r="AE1014" s="226" t="s">
        <v>10940</v>
      </c>
      <c r="AF1014" s="214" t="s">
        <v>3800</v>
      </c>
      <c r="AG1014" s="349">
        <v>1</v>
      </c>
    </row>
    <row r="1015" spans="1:33" s="219" customFormat="1" x14ac:dyDescent="0.3">
      <c r="A1015" s="212" t="s">
        <v>10868</v>
      </c>
      <c r="B1015" s="277">
        <v>41991</v>
      </c>
      <c r="C1015" s="217" t="e">
        <f>[1]!表1_66[[#This Row],[公司]]&amp;[1]!表1_66[[#This Row],[姓名]]</f>
        <v>#REF!</v>
      </c>
      <c r="D1015" s="220" t="s">
        <v>10941</v>
      </c>
      <c r="E1015" s="220" t="s">
        <v>10942</v>
      </c>
      <c r="F1015" s="214" t="s">
        <v>2249</v>
      </c>
      <c r="G1015" s="236" t="e">
        <f>HYPERLINK("\同业照片\"&amp;[1]!表1_66[[#This Row],[公司]]&amp;IF([1]!表1_66[[#This Row],[公司]]="","","，"&amp;[1]!表1_66[[#This Row],[姓名]]&amp;".jpg"),"照片")</f>
        <v>#REF!</v>
      </c>
      <c r="H1015" s="232" t="s">
        <v>10943</v>
      </c>
      <c r="I1015" s="214" t="s">
        <v>9</v>
      </c>
      <c r="J1015" s="214" t="s">
        <v>2549</v>
      </c>
      <c r="K1015" s="212">
        <v>1</v>
      </c>
      <c r="L1015" s="212">
        <v>1</v>
      </c>
      <c r="M1015" s="212">
        <v>1</v>
      </c>
      <c r="N1015" s="213"/>
      <c r="O1015" s="214"/>
      <c r="P1015" s="213"/>
      <c r="Q1015" s="215"/>
      <c r="R1015" s="215"/>
      <c r="S1015"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015" s="220"/>
      <c r="U1015" s="215">
        <v>13752119168</v>
      </c>
      <c r="V1015" s="213" t="s">
        <v>5962</v>
      </c>
      <c r="W1015" s="225"/>
      <c r="X1015" s="226"/>
      <c r="Y1015" s="226"/>
      <c r="Z1015" s="248"/>
      <c r="AA1015" s="214"/>
      <c r="AB1015" s="214"/>
      <c r="AC1015" s="214"/>
      <c r="AD1015" s="220"/>
      <c r="AE1015" s="226"/>
      <c r="AF1015" s="214" t="s">
        <v>10944</v>
      </c>
      <c r="AG1015" s="349">
        <v>1</v>
      </c>
    </row>
    <row r="1016" spans="1:33" s="219" customFormat="1" x14ac:dyDescent="0.3">
      <c r="A1016" s="212" t="s">
        <v>10868</v>
      </c>
      <c r="B1016" s="277">
        <v>41991</v>
      </c>
      <c r="C1016" s="217" t="e">
        <f>[1]!表1_66[[#This Row],[公司]]&amp;[1]!表1_66[[#This Row],[姓名]]</f>
        <v>#REF!</v>
      </c>
      <c r="D1016" s="220" t="s">
        <v>10945</v>
      </c>
      <c r="E1016" s="220" t="s">
        <v>2248</v>
      </c>
      <c r="F1016" s="214"/>
      <c r="G1016" s="236" t="e">
        <f>HYPERLINK("\同业照片\"&amp;[1]!表1_66[[#This Row],[公司]]&amp;IF([1]!表1_66[[#This Row],[公司]]="","","，"&amp;[1]!表1_66[[#This Row],[姓名]]&amp;".jpg"),"照片")</f>
        <v>#REF!</v>
      </c>
      <c r="H1016" s="232" t="s">
        <v>10946</v>
      </c>
      <c r="I1016" s="214" t="s">
        <v>9</v>
      </c>
      <c r="J1016" s="214" t="s">
        <v>1</v>
      </c>
      <c r="K1016" s="212">
        <v>1</v>
      </c>
      <c r="L1016" s="212"/>
      <c r="M1016" s="212">
        <v>1</v>
      </c>
      <c r="N1016" s="213"/>
      <c r="O1016" s="214"/>
      <c r="P1016" s="213" t="s">
        <v>1171</v>
      </c>
      <c r="Q1016" s="215"/>
      <c r="R1016" s="215"/>
      <c r="S1016"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016" s="220" t="s">
        <v>10947</v>
      </c>
      <c r="U1016" s="215"/>
      <c r="V1016" s="213"/>
      <c r="W1016" s="225"/>
      <c r="X1016" s="226"/>
      <c r="Y1016" s="226"/>
      <c r="Z1016" s="244"/>
      <c r="AA1016" s="214"/>
      <c r="AB1016" s="214"/>
      <c r="AC1016" s="214"/>
      <c r="AD1016" s="220"/>
      <c r="AE1016" s="226"/>
      <c r="AF1016" s="214" t="s">
        <v>10948</v>
      </c>
      <c r="AG1016" s="349">
        <v>1</v>
      </c>
    </row>
    <row r="1017" spans="1:33" s="219" customFormat="1" x14ac:dyDescent="0.3">
      <c r="A1017" s="212" t="s">
        <v>10868</v>
      </c>
      <c r="B1017" s="277">
        <v>41991</v>
      </c>
      <c r="C1017" s="217" t="e">
        <f>[1]!表1_66[[#This Row],[公司]]&amp;[1]!表1_66[[#This Row],[姓名]]</f>
        <v>#REF!</v>
      </c>
      <c r="D1017" s="220" t="s">
        <v>10949</v>
      </c>
      <c r="E1017" s="220" t="s">
        <v>6995</v>
      </c>
      <c r="F1017" s="214"/>
      <c r="G1017" s="236" t="e">
        <f>HYPERLINK("\同业照片\"&amp;[1]!表1_66[[#This Row],[公司]]&amp;IF([1]!表1_66[[#This Row],[公司]]="","","，"&amp;[1]!表1_66[[#This Row],[姓名]]&amp;".jpg"),"照片")</f>
        <v>#REF!</v>
      </c>
      <c r="H1017" s="232" t="s">
        <v>10950</v>
      </c>
      <c r="I1017" s="214" t="s">
        <v>9</v>
      </c>
      <c r="J1017" s="214" t="s">
        <v>1</v>
      </c>
      <c r="K1017" s="212">
        <v>1</v>
      </c>
      <c r="L1017" s="212"/>
      <c r="M1017" s="212">
        <v>1</v>
      </c>
      <c r="N1017" s="213"/>
      <c r="O1017" s="214"/>
      <c r="P1017" s="213" t="s">
        <v>2254</v>
      </c>
      <c r="Q1017" s="215"/>
      <c r="R1017" s="215"/>
      <c r="S1017"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017" s="220"/>
      <c r="U1017" s="215">
        <v>18684993225</v>
      </c>
      <c r="V1017" s="213"/>
      <c r="W1017" s="225"/>
      <c r="X1017" s="226"/>
      <c r="Y1017" s="226"/>
      <c r="Z1017" s="248"/>
      <c r="AA1017" s="214"/>
      <c r="AB1017" s="214"/>
      <c r="AC1017" s="214"/>
      <c r="AD1017" s="220"/>
      <c r="AE1017" s="226"/>
      <c r="AF1017" s="214" t="s">
        <v>10951</v>
      </c>
      <c r="AG1017" s="349">
        <v>1</v>
      </c>
    </row>
    <row r="1018" spans="1:33" s="219" customFormat="1" x14ac:dyDescent="0.3">
      <c r="A1018" s="212" t="s">
        <v>10952</v>
      </c>
      <c r="B1018" s="277">
        <v>41991</v>
      </c>
      <c r="C1018" s="217" t="e">
        <f>[1]!表1_66[[#This Row],[公司]]&amp;[1]!表1_66[[#This Row],[姓名]]</f>
        <v>#REF!</v>
      </c>
      <c r="D1018" s="220" t="s">
        <v>10953</v>
      </c>
      <c r="E1018" s="220" t="s">
        <v>10954</v>
      </c>
      <c r="F1018" s="214" t="s">
        <v>54</v>
      </c>
      <c r="G1018" s="236" t="e">
        <f>HYPERLINK("\同业照片\"&amp;[1]!表1_66[[#This Row],[公司]]&amp;IF([1]!表1_66[[#This Row],[公司]]="","","，"&amp;[1]!表1_66[[#This Row],[姓名]]&amp;".jpg"),"照片")</f>
        <v>#REF!</v>
      </c>
      <c r="H1018" s="232" t="s">
        <v>10515</v>
      </c>
      <c r="I1018" s="214" t="s">
        <v>36</v>
      </c>
      <c r="J1018" s="214" t="s">
        <v>1</v>
      </c>
      <c r="K1018" s="212">
        <v>1</v>
      </c>
      <c r="L1018" s="212">
        <v>1</v>
      </c>
      <c r="M1018" s="212">
        <v>1</v>
      </c>
      <c r="N1018" s="213" t="s">
        <v>958</v>
      </c>
      <c r="O1018" s="214"/>
      <c r="P1018" s="213" t="s">
        <v>2373</v>
      </c>
      <c r="Q1018" s="215"/>
      <c r="R1018" s="215" t="s">
        <v>392</v>
      </c>
      <c r="S101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018" s="220" t="s">
        <v>10955</v>
      </c>
      <c r="U1018" s="215">
        <v>15618923869</v>
      </c>
      <c r="V1018" s="213" t="s">
        <v>10956</v>
      </c>
      <c r="W1018" s="225"/>
      <c r="X1018" s="226" t="s">
        <v>1184</v>
      </c>
      <c r="Y1018" s="226" t="s">
        <v>10957</v>
      </c>
      <c r="Z1018" s="244">
        <v>3.2118119890905997E+17</v>
      </c>
      <c r="AA1018" s="214"/>
      <c r="AB1018" s="214"/>
      <c r="AC1018" s="214"/>
      <c r="AD1018" s="220"/>
      <c r="AE1018" s="226"/>
      <c r="AF1018" s="214" t="s">
        <v>2732</v>
      </c>
      <c r="AG1018" s="349">
        <v>1</v>
      </c>
    </row>
    <row r="1019" spans="1:33" s="219" customFormat="1" x14ac:dyDescent="0.3">
      <c r="A1019" s="212" t="s">
        <v>10868</v>
      </c>
      <c r="B1019" s="277">
        <v>41991</v>
      </c>
      <c r="C1019" s="217" t="e">
        <f>[1]!表1_66[[#This Row],[公司]]&amp;[1]!表1_66[[#This Row],[姓名]]</f>
        <v>#REF!</v>
      </c>
      <c r="D1019" s="220" t="s">
        <v>10958</v>
      </c>
      <c r="E1019" s="220" t="s">
        <v>6997</v>
      </c>
      <c r="F1019" s="214"/>
      <c r="G1019" s="236" t="e">
        <f>HYPERLINK("\同业照片\"&amp;[1]!表1_66[[#This Row],[公司]]&amp;IF([1]!表1_66[[#This Row],[公司]]="","","，"&amp;[1]!表1_66[[#This Row],[姓名]]&amp;".jpg"),"照片")</f>
        <v>#REF!</v>
      </c>
      <c r="H1019" s="232" t="s">
        <v>10959</v>
      </c>
      <c r="I1019" s="214" t="s">
        <v>9</v>
      </c>
      <c r="J1019" s="214" t="s">
        <v>1</v>
      </c>
      <c r="K1019" s="212"/>
      <c r="L1019" s="212"/>
      <c r="M1019" s="212"/>
      <c r="N1019" s="213" t="s">
        <v>8641</v>
      </c>
      <c r="O1019" s="214"/>
      <c r="P1019" s="213"/>
      <c r="Q1019" s="215"/>
      <c r="R1019" s="215"/>
      <c r="S101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019" s="220"/>
      <c r="U1019" s="215">
        <v>15026870622</v>
      </c>
      <c r="V1019" s="213"/>
      <c r="W1019" s="225"/>
      <c r="X1019" s="226"/>
      <c r="Y1019" s="226"/>
      <c r="Z1019" s="248"/>
      <c r="AA1019" s="214"/>
      <c r="AB1019" s="214"/>
      <c r="AC1019" s="214"/>
      <c r="AD1019" s="220"/>
      <c r="AE1019" s="226"/>
      <c r="AF1019" s="214" t="s">
        <v>10960</v>
      </c>
      <c r="AG1019" s="349">
        <v>1</v>
      </c>
    </row>
    <row r="1020" spans="1:33" s="219" customFormat="1" x14ac:dyDescent="0.3">
      <c r="A1020" s="212" t="s">
        <v>10868</v>
      </c>
      <c r="B1020" s="277">
        <v>41991</v>
      </c>
      <c r="C1020" s="217" t="e">
        <f>[1]!表1_66[[#This Row],[公司]]&amp;[1]!表1_66[[#This Row],[姓名]]</f>
        <v>#REF!</v>
      </c>
      <c r="D1020" s="220" t="s">
        <v>3603</v>
      </c>
      <c r="E1020" s="220" t="s">
        <v>7010</v>
      </c>
      <c r="F1020" s="214"/>
      <c r="G1020" s="236" t="e">
        <f>HYPERLINK("\同业照片\"&amp;[1]!表1_66[[#This Row],[公司]]&amp;IF([1]!表1_66[[#This Row],[公司]]="","","，"&amp;[1]!表1_66[[#This Row],[姓名]]&amp;".jpg"),"照片")</f>
        <v>#REF!</v>
      </c>
      <c r="H1020" s="232" t="s">
        <v>10961</v>
      </c>
      <c r="I1020" s="214" t="s">
        <v>9</v>
      </c>
      <c r="J1020" s="214" t="s">
        <v>1</v>
      </c>
      <c r="K1020" s="212">
        <v>1</v>
      </c>
      <c r="L1020" s="212">
        <v>1</v>
      </c>
      <c r="M1020" s="212">
        <v>1</v>
      </c>
      <c r="N1020" s="213"/>
      <c r="O1020" s="214"/>
      <c r="P1020" s="213" t="s">
        <v>2254</v>
      </c>
      <c r="Q1020" s="215"/>
      <c r="R1020" s="215"/>
      <c r="S102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020" s="220" t="s">
        <v>10962</v>
      </c>
      <c r="U1020" s="215"/>
      <c r="V1020" s="213" t="s">
        <v>10963</v>
      </c>
      <c r="W1020" s="225"/>
      <c r="X1020" s="226"/>
      <c r="Y1020" s="226"/>
      <c r="Z1020" s="244"/>
      <c r="AA1020" s="214"/>
      <c r="AB1020" s="214"/>
      <c r="AC1020" s="214"/>
      <c r="AD1020" s="220"/>
      <c r="AE1020" s="226"/>
      <c r="AF1020" s="214" t="s">
        <v>10964</v>
      </c>
      <c r="AG1020" s="349">
        <v>1</v>
      </c>
    </row>
    <row r="1021" spans="1:33" s="219" customFormat="1" x14ac:dyDescent="0.3">
      <c r="A1021" s="212" t="s">
        <v>10868</v>
      </c>
      <c r="B1021" s="277">
        <v>41991</v>
      </c>
      <c r="C1021" s="217" t="e">
        <f>[1]!表1_66[[#This Row],[公司]]&amp;[1]!表1_66[[#This Row],[姓名]]</f>
        <v>#REF!</v>
      </c>
      <c r="D1021" s="220" t="s">
        <v>10965</v>
      </c>
      <c r="E1021" s="220" t="s">
        <v>2250</v>
      </c>
      <c r="F1021" s="214" t="s">
        <v>54</v>
      </c>
      <c r="G1021" s="236" t="e">
        <f>HYPERLINK("\同业照片\"&amp;[1]!表1_66[[#This Row],[公司]]&amp;IF([1]!表1_66[[#This Row],[公司]]="","","，"&amp;[1]!表1_66[[#This Row],[姓名]]&amp;".jpg"),"照片")</f>
        <v>#REF!</v>
      </c>
      <c r="H1021" s="232" t="s">
        <v>3813</v>
      </c>
      <c r="I1021" s="214" t="s">
        <v>9</v>
      </c>
      <c r="J1021" s="214" t="s">
        <v>45</v>
      </c>
      <c r="K1021" s="212">
        <v>1</v>
      </c>
      <c r="L1021" s="212">
        <v>1</v>
      </c>
      <c r="M1021" s="212">
        <v>1</v>
      </c>
      <c r="N1021" s="213" t="s">
        <v>3814</v>
      </c>
      <c r="O1021" s="214"/>
      <c r="P1021" s="213" t="s">
        <v>1171</v>
      </c>
      <c r="Q1021" s="215"/>
      <c r="R1021" s="215"/>
      <c r="S102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021" s="220" t="s">
        <v>10966</v>
      </c>
      <c r="U1021" s="215">
        <v>13564767246</v>
      </c>
      <c r="V1021" s="213" t="s">
        <v>10967</v>
      </c>
      <c r="W1021" s="225"/>
      <c r="X1021" s="226"/>
      <c r="Y1021" s="226"/>
      <c r="Z1021" s="248"/>
      <c r="AA1021" s="214"/>
      <c r="AB1021" s="214"/>
      <c r="AC1021" s="214"/>
      <c r="AD1021" s="220"/>
      <c r="AE1021" s="226"/>
      <c r="AF1021" s="214" t="s">
        <v>10019</v>
      </c>
      <c r="AG1021" s="349">
        <v>1</v>
      </c>
    </row>
    <row r="1022" spans="1:33" s="219" customFormat="1" x14ac:dyDescent="0.3">
      <c r="A1022" s="212" t="s">
        <v>10868</v>
      </c>
      <c r="B1022" s="277">
        <v>41991</v>
      </c>
      <c r="C1022" s="217" t="e">
        <f>[1]!表1_66[[#This Row],[公司]]&amp;[1]!表1_66[[#This Row],[姓名]]</f>
        <v>#REF!</v>
      </c>
      <c r="D1022" s="220" t="s">
        <v>10968</v>
      </c>
      <c r="E1022" s="220" t="s">
        <v>9453</v>
      </c>
      <c r="F1022" s="214"/>
      <c r="G1022" s="236" t="e">
        <f>HYPERLINK("\同业照片\"&amp;[1]!表1_66[[#This Row],[公司]]&amp;IF([1]!表1_66[[#This Row],[公司]]="","","，"&amp;[1]!表1_66[[#This Row],[姓名]]&amp;".jpg"),"照片")</f>
        <v>#REF!</v>
      </c>
      <c r="H1022" s="232" t="s">
        <v>10969</v>
      </c>
      <c r="I1022" s="214" t="s">
        <v>3526</v>
      </c>
      <c r="J1022" s="214" t="s">
        <v>1</v>
      </c>
      <c r="K1022" s="212">
        <v>1</v>
      </c>
      <c r="L1022" s="212"/>
      <c r="M1022" s="212"/>
      <c r="N1022" s="213" t="s">
        <v>10970</v>
      </c>
      <c r="O1022" s="214"/>
      <c r="P1022" s="213" t="s">
        <v>10971</v>
      </c>
      <c r="Q1022" s="215"/>
      <c r="R1022" s="215"/>
      <c r="S102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022" s="220" t="s">
        <v>10972</v>
      </c>
      <c r="U1022" s="215">
        <v>13701710866</v>
      </c>
      <c r="V1022" s="213"/>
      <c r="W1022" s="225"/>
      <c r="X1022" s="226"/>
      <c r="Y1022" s="226"/>
      <c r="Z1022" s="244"/>
      <c r="AA1022" s="214"/>
      <c r="AB1022" s="214"/>
      <c r="AC1022" s="214"/>
      <c r="AD1022" s="220"/>
      <c r="AE1022" s="226"/>
      <c r="AF1022" s="214"/>
      <c r="AG1022" s="349">
        <v>1</v>
      </c>
    </row>
    <row r="1023" spans="1:33" s="219" customFormat="1" x14ac:dyDescent="0.3">
      <c r="A1023" s="212" t="s">
        <v>10868</v>
      </c>
      <c r="B1023" s="277">
        <v>41991</v>
      </c>
      <c r="C1023" s="217" t="e">
        <f>[1]!表1_66[[#This Row],[公司]]&amp;[1]!表1_66[[#This Row],[姓名]]</f>
        <v>#REF!</v>
      </c>
      <c r="D1023" s="220" t="s">
        <v>10973</v>
      </c>
      <c r="E1023" s="220" t="s">
        <v>1893</v>
      </c>
      <c r="F1023" s="214"/>
      <c r="G1023" s="236" t="e">
        <f>HYPERLINK("\同业照片\"&amp;[1]!表1_66[[#This Row],[公司]]&amp;IF([1]!表1_66[[#This Row],[公司]]="","","，"&amp;[1]!表1_66[[#This Row],[姓名]]&amp;".jpg"),"照片")</f>
        <v>#REF!</v>
      </c>
      <c r="H1023" s="232" t="s">
        <v>10974</v>
      </c>
      <c r="I1023" s="214" t="s">
        <v>8702</v>
      </c>
      <c r="J1023" s="214" t="s">
        <v>1</v>
      </c>
      <c r="K1023" s="212"/>
      <c r="L1023" s="212"/>
      <c r="M1023" s="212"/>
      <c r="N1023" s="213" t="s">
        <v>10975</v>
      </c>
      <c r="O1023" s="214"/>
      <c r="P1023" s="213"/>
      <c r="Q1023" s="215"/>
      <c r="R1023" s="215"/>
      <c r="S1023"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023" s="220"/>
      <c r="U1023" s="215">
        <v>18516142521</v>
      </c>
      <c r="V1023" s="213"/>
      <c r="W1023" s="225"/>
      <c r="X1023" s="226"/>
      <c r="Y1023" s="226"/>
      <c r="Z1023" s="248"/>
      <c r="AA1023" s="214"/>
      <c r="AB1023" s="214"/>
      <c r="AC1023" s="214"/>
      <c r="AD1023" s="220"/>
      <c r="AE1023" s="226"/>
      <c r="AF1023" s="214" t="s">
        <v>10976</v>
      </c>
      <c r="AG1023" s="349">
        <v>1</v>
      </c>
    </row>
    <row r="1024" spans="1:33" s="219" customFormat="1" x14ac:dyDescent="0.3">
      <c r="A1024" s="212" t="s">
        <v>10868</v>
      </c>
      <c r="B1024" s="277">
        <v>41991</v>
      </c>
      <c r="C1024" s="217" t="e">
        <f>[1]!表1_66[[#This Row],[公司]]&amp;[1]!表1_66[[#This Row],[姓名]]</f>
        <v>#REF!</v>
      </c>
      <c r="D1024" s="220" t="s">
        <v>10977</v>
      </c>
      <c r="E1024" s="220" t="s">
        <v>2275</v>
      </c>
      <c r="F1024" s="214"/>
      <c r="G1024" s="236" t="e">
        <f>HYPERLINK("\同业照片\"&amp;[1]!表1_66[[#This Row],[公司]]&amp;IF([1]!表1_66[[#This Row],[公司]]="","","，"&amp;[1]!表1_66[[#This Row],[姓名]]&amp;".jpg"),"照片")</f>
        <v>#REF!</v>
      </c>
      <c r="H1024" s="232" t="s">
        <v>10969</v>
      </c>
      <c r="I1024" s="214" t="s">
        <v>3526</v>
      </c>
      <c r="J1024" s="214" t="s">
        <v>1</v>
      </c>
      <c r="K1024" s="212"/>
      <c r="L1024" s="212"/>
      <c r="M1024" s="212"/>
      <c r="N1024" s="213" t="s">
        <v>10978</v>
      </c>
      <c r="O1024" s="214"/>
      <c r="P1024" s="213" t="s">
        <v>10979</v>
      </c>
      <c r="Q1024" s="215"/>
      <c r="R1024" s="215"/>
      <c r="S102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024" s="220" t="s">
        <v>10980</v>
      </c>
      <c r="U1024" s="215">
        <v>13661719719</v>
      </c>
      <c r="V1024" s="213" t="s">
        <v>10981</v>
      </c>
      <c r="W1024" s="225"/>
      <c r="X1024" s="226"/>
      <c r="Y1024" s="226"/>
      <c r="Z1024" s="244"/>
      <c r="AA1024" s="214"/>
      <c r="AB1024" s="214"/>
      <c r="AC1024" s="214"/>
      <c r="AD1024" s="220"/>
      <c r="AE1024" s="226"/>
      <c r="AF1024" s="214"/>
      <c r="AG1024" s="349">
        <v>1</v>
      </c>
    </row>
    <row r="1025" spans="1:33" s="219" customFormat="1" x14ac:dyDescent="0.3">
      <c r="A1025" s="212" t="s">
        <v>10868</v>
      </c>
      <c r="B1025" s="277">
        <v>41991</v>
      </c>
      <c r="C1025" s="217" t="e">
        <f>[1]!表1_66[[#This Row],[公司]]&amp;[1]!表1_66[[#This Row],[姓名]]</f>
        <v>#REF!</v>
      </c>
      <c r="D1025" s="220" t="s">
        <v>10982</v>
      </c>
      <c r="E1025" s="220" t="s">
        <v>6994</v>
      </c>
      <c r="F1025" s="214"/>
      <c r="G1025" s="236" t="e">
        <f>HYPERLINK("\同业照片\"&amp;[1]!表1_66[[#This Row],[公司]]&amp;IF([1]!表1_66[[#This Row],[公司]]="","","，"&amp;[1]!表1_66[[#This Row],[姓名]]&amp;".jpg"),"照片")</f>
        <v>#REF!</v>
      </c>
      <c r="H1025" s="232" t="s">
        <v>112</v>
      </c>
      <c r="I1025" s="214" t="s">
        <v>2</v>
      </c>
      <c r="J1025" s="214" t="s">
        <v>1</v>
      </c>
      <c r="K1025" s="212">
        <v>1</v>
      </c>
      <c r="L1025" s="212">
        <v>1</v>
      </c>
      <c r="M1025" s="212">
        <v>1</v>
      </c>
      <c r="N1025" s="213" t="s">
        <v>1357</v>
      </c>
      <c r="O1025" s="214"/>
      <c r="P1025" s="213"/>
      <c r="Q1025" s="215"/>
      <c r="R1025" s="215"/>
      <c r="S1025"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025" s="220"/>
      <c r="U1025" s="215">
        <v>13564181479</v>
      </c>
      <c r="V1025" s="213"/>
      <c r="W1025" s="225"/>
      <c r="X1025" s="226"/>
      <c r="Y1025" s="226"/>
      <c r="Z1025" s="248"/>
      <c r="AA1025" s="214"/>
      <c r="AB1025" s="214"/>
      <c r="AC1025" s="214"/>
      <c r="AD1025" s="220"/>
      <c r="AE1025" s="226"/>
      <c r="AF1025" s="214" t="s">
        <v>10983</v>
      </c>
      <c r="AG1025" s="349">
        <v>1</v>
      </c>
    </row>
    <row r="1026" spans="1:33" s="219" customFormat="1" x14ac:dyDescent="0.3">
      <c r="A1026" s="212" t="s">
        <v>10868</v>
      </c>
      <c r="B1026" s="277">
        <v>41991</v>
      </c>
      <c r="C1026" s="217" t="e">
        <f>[1]!表1_66[[#This Row],[公司]]&amp;[1]!表1_66[[#This Row],[姓名]]</f>
        <v>#REF!</v>
      </c>
      <c r="D1026" s="220" t="s">
        <v>374</v>
      </c>
      <c r="E1026" s="220" t="s">
        <v>787</v>
      </c>
      <c r="F1026" s="214" t="s">
        <v>54</v>
      </c>
      <c r="G1026" s="236" t="e">
        <f>HYPERLINK("\同业照片\"&amp;[1]!表1_66[[#This Row],[公司]]&amp;IF([1]!表1_66[[#This Row],[公司]]="","","，"&amp;[1]!表1_66[[#This Row],[姓名]]&amp;".jpg"),"照片")</f>
        <v>#REF!</v>
      </c>
      <c r="H1026" s="232" t="s">
        <v>44</v>
      </c>
      <c r="I1026" s="214" t="s">
        <v>36</v>
      </c>
      <c r="J1026" s="214" t="s">
        <v>45</v>
      </c>
      <c r="K1026" s="212">
        <v>1</v>
      </c>
      <c r="L1026" s="212">
        <v>1</v>
      </c>
      <c r="M1026" s="212">
        <v>1</v>
      </c>
      <c r="N1026" s="213" t="s">
        <v>958</v>
      </c>
      <c r="O1026" s="214"/>
      <c r="P1026" s="213" t="s">
        <v>2254</v>
      </c>
      <c r="Q1026" s="215"/>
      <c r="R1026" s="215" t="s">
        <v>392</v>
      </c>
      <c r="S1026"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026" s="220" t="s">
        <v>376</v>
      </c>
      <c r="U1026" s="215">
        <v>13816854105</v>
      </c>
      <c r="V1026" s="213" t="s">
        <v>375</v>
      </c>
      <c r="W1026" s="225" t="s">
        <v>351</v>
      </c>
      <c r="X1026" s="226"/>
      <c r="Y1026" s="226"/>
      <c r="Z1026" s="244" t="s">
        <v>392</v>
      </c>
      <c r="AA1026" s="214"/>
      <c r="AB1026" s="214"/>
      <c r="AC1026" s="214"/>
      <c r="AD1026" s="220"/>
      <c r="AE1026" s="226"/>
      <c r="AF1026" s="214" t="s">
        <v>10984</v>
      </c>
      <c r="AG1026" s="349">
        <v>1</v>
      </c>
    </row>
    <row r="1027" spans="1:33" s="219" customFormat="1" x14ac:dyDescent="0.3">
      <c r="A1027" s="212" t="s">
        <v>10868</v>
      </c>
      <c r="B1027" s="277">
        <v>41991</v>
      </c>
      <c r="C1027" s="217" t="e">
        <f>[1]!表1_66[[#This Row],[公司]]&amp;[1]!表1_66[[#This Row],[姓名]]</f>
        <v>#REF!</v>
      </c>
      <c r="D1027" s="220" t="s">
        <v>10985</v>
      </c>
      <c r="E1027" s="220" t="s">
        <v>7020</v>
      </c>
      <c r="F1027" s="214"/>
      <c r="G1027" s="236" t="e">
        <f>HYPERLINK("\同业照片\"&amp;[1]!表1_66[[#This Row],[公司]]&amp;IF([1]!表1_66[[#This Row],[公司]]="","","，"&amp;[1]!表1_66[[#This Row],[姓名]]&amp;".jpg"),"照片")</f>
        <v>#REF!</v>
      </c>
      <c r="H1027" s="232" t="s">
        <v>27</v>
      </c>
      <c r="I1027" s="214" t="s">
        <v>2</v>
      </c>
      <c r="J1027" s="214" t="s">
        <v>1</v>
      </c>
      <c r="K1027" s="212">
        <v>1</v>
      </c>
      <c r="L1027" s="212"/>
      <c r="M1027" s="212">
        <v>1</v>
      </c>
      <c r="N1027" s="213"/>
      <c r="O1027" s="214"/>
      <c r="P1027" s="213" t="s">
        <v>2254</v>
      </c>
      <c r="Q1027" s="215"/>
      <c r="R1027" s="215"/>
      <c r="S1027"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027" s="220" t="s">
        <v>10986</v>
      </c>
      <c r="U1027" s="215">
        <v>15026778066</v>
      </c>
      <c r="V1027" s="213" t="s">
        <v>10987</v>
      </c>
      <c r="W1027" s="225"/>
      <c r="X1027" s="226"/>
      <c r="Y1027" s="226"/>
      <c r="Z1027" s="248"/>
      <c r="AA1027" s="214"/>
      <c r="AB1027" s="214"/>
      <c r="AC1027" s="214"/>
      <c r="AD1027" s="220"/>
      <c r="AE1027" s="226"/>
      <c r="AF1027" s="214" t="s">
        <v>10988</v>
      </c>
      <c r="AG1027" s="349">
        <v>1</v>
      </c>
    </row>
    <row r="1028" spans="1:33" s="219" customFormat="1" x14ac:dyDescent="0.3">
      <c r="A1028" s="212" t="s">
        <v>10868</v>
      </c>
      <c r="B1028" s="277">
        <v>41991</v>
      </c>
      <c r="C1028" s="217" t="e">
        <f>[1]!表1_66[[#This Row],[公司]]&amp;[1]!表1_66[[#This Row],[姓名]]</f>
        <v>#REF!</v>
      </c>
      <c r="D1028" s="220" t="s">
        <v>10989</v>
      </c>
      <c r="E1028" s="220" t="s">
        <v>10990</v>
      </c>
      <c r="F1028" s="214" t="s">
        <v>2249</v>
      </c>
      <c r="G1028" s="236" t="e">
        <f>HYPERLINK("\同业照片\"&amp;[1]!表1_66[[#This Row],[公司]]&amp;IF([1]!表1_66[[#This Row],[公司]]="","","，"&amp;[1]!表1_66[[#This Row],[姓名]]&amp;".jpg"),"照片")</f>
        <v>#REF!</v>
      </c>
      <c r="H1028" s="232" t="s">
        <v>108</v>
      </c>
      <c r="I1028" s="214" t="s">
        <v>2</v>
      </c>
      <c r="J1028" s="214" t="s">
        <v>1</v>
      </c>
      <c r="K1028" s="212">
        <v>1</v>
      </c>
      <c r="L1028" s="212">
        <v>1</v>
      </c>
      <c r="M1028" s="212">
        <v>1</v>
      </c>
      <c r="N1028" s="213" t="s">
        <v>958</v>
      </c>
      <c r="O1028" s="214"/>
      <c r="P1028" s="213"/>
      <c r="Q1028" s="215"/>
      <c r="R1028" s="215"/>
      <c r="S102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028" s="220" t="s">
        <v>10991</v>
      </c>
      <c r="U1028" s="215">
        <v>13761079609</v>
      </c>
      <c r="V1028" s="213" t="s">
        <v>10992</v>
      </c>
      <c r="W1028" s="225"/>
      <c r="X1028" s="226"/>
      <c r="Y1028" s="226"/>
      <c r="Z1028" s="244"/>
      <c r="AA1028" s="214"/>
      <c r="AB1028" s="214"/>
      <c r="AC1028" s="214"/>
      <c r="AD1028" s="220"/>
      <c r="AE1028" s="226"/>
      <c r="AF1028" s="214"/>
      <c r="AG1028" s="349">
        <v>1</v>
      </c>
    </row>
    <row r="1029" spans="1:33" s="219" customFormat="1" x14ac:dyDescent="0.3">
      <c r="A1029" s="212" t="s">
        <v>10868</v>
      </c>
      <c r="B1029" s="277">
        <v>41991</v>
      </c>
      <c r="C1029" s="217" t="e">
        <f>[1]!表1_66[[#This Row],[公司]]&amp;[1]!表1_66[[#This Row],[姓名]]</f>
        <v>#REF!</v>
      </c>
      <c r="D1029" s="220" t="s">
        <v>894</v>
      </c>
      <c r="E1029" s="220" t="s">
        <v>2275</v>
      </c>
      <c r="F1029" s="214" t="s">
        <v>54</v>
      </c>
      <c r="G1029" s="236" t="e">
        <f>HYPERLINK("\同业照片\"&amp;[1]!表1_66[[#This Row],[公司]]&amp;IF([1]!表1_66[[#This Row],[公司]]="","","，"&amp;[1]!表1_66[[#This Row],[姓名]]&amp;".jpg"),"照片")</f>
        <v>#REF!</v>
      </c>
      <c r="H1029" s="232" t="s">
        <v>1526</v>
      </c>
      <c r="I1029" s="214" t="s">
        <v>887</v>
      </c>
      <c r="J1029" s="214" t="s">
        <v>56</v>
      </c>
      <c r="K1029" s="212">
        <v>1</v>
      </c>
      <c r="L1029" s="212">
        <v>1</v>
      </c>
      <c r="M1029" s="212">
        <v>1</v>
      </c>
      <c r="N1029" s="213" t="s">
        <v>1527</v>
      </c>
      <c r="O1029" s="214"/>
      <c r="P1029" s="213" t="s">
        <v>2537</v>
      </c>
      <c r="Q1029" s="215"/>
      <c r="R1029" s="215">
        <v>1.1643483368</v>
      </c>
      <c r="S102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029" s="220" t="s">
        <v>10993</v>
      </c>
      <c r="U1029" s="215">
        <v>18600268864</v>
      </c>
      <c r="V1029" s="213" t="s">
        <v>1528</v>
      </c>
      <c r="W1029" s="225" t="s">
        <v>351</v>
      </c>
      <c r="X1029" s="226"/>
      <c r="Y1029" s="226" t="s">
        <v>3658</v>
      </c>
      <c r="Z1029" s="248" t="s">
        <v>3042</v>
      </c>
      <c r="AA1029" s="214"/>
      <c r="AB1029" s="214"/>
      <c r="AC1029" s="214"/>
      <c r="AD1029" s="220">
        <v>13488811146</v>
      </c>
      <c r="AE1029" s="226"/>
      <c r="AF1029" s="214" t="s">
        <v>9766</v>
      </c>
      <c r="AG1029" s="349">
        <v>1</v>
      </c>
    </row>
    <row r="1030" spans="1:33" s="219" customFormat="1" x14ac:dyDescent="0.3">
      <c r="A1030" s="212" t="s">
        <v>10868</v>
      </c>
      <c r="B1030" s="277">
        <v>41991</v>
      </c>
      <c r="C1030" s="217" t="e">
        <f>[1]!表1_66[[#This Row],[公司]]&amp;[1]!表1_66[[#This Row],[姓名]]</f>
        <v>#REF!</v>
      </c>
      <c r="D1030" s="220" t="s">
        <v>10994</v>
      </c>
      <c r="E1030" s="220" t="s">
        <v>7015</v>
      </c>
      <c r="F1030" s="214"/>
      <c r="G1030" s="236" t="e">
        <f>HYPERLINK("\同业照片\"&amp;[1]!表1_66[[#This Row],[公司]]&amp;IF([1]!表1_66[[#This Row],[公司]]="","","，"&amp;[1]!表1_66[[#This Row],[姓名]]&amp;".jpg"),"照片")</f>
        <v>#REF!</v>
      </c>
      <c r="H1030" s="232" t="s">
        <v>10995</v>
      </c>
      <c r="I1030" s="214" t="s">
        <v>12</v>
      </c>
      <c r="J1030" s="214" t="s">
        <v>1</v>
      </c>
      <c r="K1030" s="212">
        <v>1</v>
      </c>
      <c r="L1030" s="212">
        <v>1</v>
      </c>
      <c r="M1030" s="212">
        <v>1</v>
      </c>
      <c r="N1030" s="213"/>
      <c r="O1030" s="214"/>
      <c r="P1030" s="213" t="s">
        <v>2254</v>
      </c>
      <c r="Q1030" s="215"/>
      <c r="R1030" s="215"/>
      <c r="S103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030" s="220" t="s">
        <v>10996</v>
      </c>
      <c r="U1030" s="215">
        <v>18616982652</v>
      </c>
      <c r="V1030" s="213" t="s">
        <v>10997</v>
      </c>
      <c r="W1030" s="225"/>
      <c r="X1030" s="226"/>
      <c r="Y1030" s="226"/>
      <c r="Z1030" s="244"/>
      <c r="AA1030" s="214"/>
      <c r="AB1030" s="214"/>
      <c r="AC1030" s="214"/>
      <c r="AD1030" s="220"/>
      <c r="AE1030" s="226"/>
      <c r="AF1030" s="214" t="s">
        <v>10998</v>
      </c>
      <c r="AG1030" s="349">
        <v>1</v>
      </c>
    </row>
    <row r="1031" spans="1:33" s="219" customFormat="1" x14ac:dyDescent="0.3">
      <c r="A1031" s="212" t="s">
        <v>10868</v>
      </c>
      <c r="B1031" s="277">
        <v>41991</v>
      </c>
      <c r="C1031" s="217" t="e">
        <f>[1]!表1_66[[#This Row],[公司]]&amp;[1]!表1_66[[#This Row],[姓名]]</f>
        <v>#REF!</v>
      </c>
      <c r="D1031" s="220" t="s">
        <v>10999</v>
      </c>
      <c r="E1031" s="220" t="s">
        <v>11000</v>
      </c>
      <c r="F1031" s="214" t="s">
        <v>2249</v>
      </c>
      <c r="G1031" s="236" t="e">
        <f>HYPERLINK("\同业照片\"&amp;[1]!表1_66[[#This Row],[公司]]&amp;IF([1]!表1_66[[#This Row],[公司]]="","","，"&amp;[1]!表1_66[[#This Row],[姓名]]&amp;".jpg"),"照片")</f>
        <v>#REF!</v>
      </c>
      <c r="H1031" s="232" t="s">
        <v>976</v>
      </c>
      <c r="I1031" s="214" t="s">
        <v>2</v>
      </c>
      <c r="J1031" s="214" t="s">
        <v>1</v>
      </c>
      <c r="K1031" s="212">
        <v>1</v>
      </c>
      <c r="L1031" s="212">
        <v>1</v>
      </c>
      <c r="M1031" s="212">
        <v>1</v>
      </c>
      <c r="N1031" s="213" t="s">
        <v>958</v>
      </c>
      <c r="O1031" s="214"/>
      <c r="P1031" s="213" t="s">
        <v>2254</v>
      </c>
      <c r="Q1031" s="215"/>
      <c r="R1031" s="215"/>
      <c r="S103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031" s="220" t="s">
        <v>11001</v>
      </c>
      <c r="U1031" s="215">
        <v>13818910443</v>
      </c>
      <c r="V1031" s="213" t="s">
        <v>11002</v>
      </c>
      <c r="W1031" s="225"/>
      <c r="X1031" s="226"/>
      <c r="Y1031" s="226"/>
      <c r="Z1031" s="248"/>
      <c r="AA1031" s="214"/>
      <c r="AB1031" s="214"/>
      <c r="AC1031" s="214"/>
      <c r="AD1031" s="220"/>
      <c r="AE1031" s="226"/>
      <c r="AF1031" s="214" t="s">
        <v>2240</v>
      </c>
      <c r="AG1031" s="349">
        <v>1</v>
      </c>
    </row>
    <row r="1032" spans="1:33" s="219" customFormat="1" x14ac:dyDescent="0.3">
      <c r="A1032" s="212" t="s">
        <v>10868</v>
      </c>
      <c r="B1032" s="277">
        <v>41991</v>
      </c>
      <c r="C1032" s="217" t="e">
        <f>[1]!表1_66[[#This Row],[公司]]&amp;[1]!表1_66[[#This Row],[姓名]]</f>
        <v>#REF!</v>
      </c>
      <c r="D1032" s="220" t="s">
        <v>11003</v>
      </c>
      <c r="E1032" s="220" t="s">
        <v>6999</v>
      </c>
      <c r="F1032" s="214"/>
      <c r="G1032" s="236" t="e">
        <f>HYPERLINK("\同业照片\"&amp;[1]!表1_66[[#This Row],[公司]]&amp;IF([1]!表1_66[[#This Row],[公司]]="","","，"&amp;[1]!表1_66[[#This Row],[姓名]]&amp;".jpg"),"照片")</f>
        <v>#REF!</v>
      </c>
      <c r="H1032" s="232" t="s">
        <v>113</v>
      </c>
      <c r="I1032" s="214" t="s">
        <v>2</v>
      </c>
      <c r="J1032" s="214" t="s">
        <v>1</v>
      </c>
      <c r="K1032" s="212">
        <v>1</v>
      </c>
      <c r="L1032" s="212">
        <v>1</v>
      </c>
      <c r="M1032" s="212">
        <v>1</v>
      </c>
      <c r="N1032" s="213"/>
      <c r="O1032" s="214"/>
      <c r="P1032" s="213" t="s">
        <v>2254</v>
      </c>
      <c r="Q1032" s="215"/>
      <c r="R1032" s="215"/>
      <c r="S103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032" s="220" t="s">
        <v>11004</v>
      </c>
      <c r="U1032" s="215"/>
      <c r="V1032" s="213"/>
      <c r="W1032" s="225"/>
      <c r="X1032" s="226"/>
      <c r="Y1032" s="226"/>
      <c r="Z1032" s="244"/>
      <c r="AA1032" s="214"/>
      <c r="AB1032" s="214"/>
      <c r="AC1032" s="214"/>
      <c r="AD1032" s="220"/>
      <c r="AE1032" s="226"/>
      <c r="AF1032" s="214" t="s">
        <v>11005</v>
      </c>
      <c r="AG1032" s="349">
        <v>1</v>
      </c>
    </row>
    <row r="1033" spans="1:33" s="219" customFormat="1" x14ac:dyDescent="0.3">
      <c r="A1033" s="212" t="s">
        <v>10868</v>
      </c>
      <c r="B1033" s="277">
        <v>41991</v>
      </c>
      <c r="C1033" s="217" t="e">
        <f>[1]!表1_66[[#This Row],[公司]]&amp;[1]!表1_66[[#This Row],[姓名]]</f>
        <v>#REF!</v>
      </c>
      <c r="D1033" s="220" t="s">
        <v>11006</v>
      </c>
      <c r="E1033" s="220" t="s">
        <v>7017</v>
      </c>
      <c r="F1033" s="214"/>
      <c r="G1033" s="236" t="e">
        <f>HYPERLINK("\同业照片\"&amp;[1]!表1_66[[#This Row],[公司]]&amp;IF([1]!表1_66[[#This Row],[公司]]="","","，"&amp;[1]!表1_66[[#This Row],[姓名]]&amp;".jpg"),"照片")</f>
        <v>#REF!</v>
      </c>
      <c r="H1033" s="232" t="s">
        <v>11007</v>
      </c>
      <c r="I1033" s="214" t="s">
        <v>9</v>
      </c>
      <c r="J1033" s="214" t="s">
        <v>1</v>
      </c>
      <c r="K1033" s="212">
        <v>1</v>
      </c>
      <c r="L1033" s="212"/>
      <c r="M1033" s="212">
        <v>1</v>
      </c>
      <c r="N1033" s="213"/>
      <c r="O1033" s="214"/>
      <c r="P1033" s="213" t="s">
        <v>2254</v>
      </c>
      <c r="Q1033" s="215"/>
      <c r="R1033" s="215"/>
      <c r="S1033"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033" s="220"/>
      <c r="U1033" s="215">
        <v>13774202944</v>
      </c>
      <c r="V1033" s="213" t="s">
        <v>11008</v>
      </c>
      <c r="W1033" s="225"/>
      <c r="X1033" s="226"/>
      <c r="Y1033" s="226"/>
      <c r="Z1033" s="248"/>
      <c r="AA1033" s="214"/>
      <c r="AB1033" s="214"/>
      <c r="AC1033" s="214"/>
      <c r="AD1033" s="220"/>
      <c r="AE1033" s="226"/>
      <c r="AF1033" s="214" t="s">
        <v>11009</v>
      </c>
      <c r="AG1033" s="349">
        <v>1</v>
      </c>
    </row>
    <row r="1034" spans="1:33" s="219" customFormat="1" x14ac:dyDescent="0.3">
      <c r="A1034" s="212" t="s">
        <v>10868</v>
      </c>
      <c r="B1034" s="277">
        <v>41991</v>
      </c>
      <c r="C1034" s="217" t="e">
        <f>[1]!表1_66[[#This Row],[公司]]&amp;[1]!表1_66[[#This Row],[姓名]]</f>
        <v>#REF!</v>
      </c>
      <c r="D1034" s="220" t="s">
        <v>1967</v>
      </c>
      <c r="E1034" s="220" t="s">
        <v>758</v>
      </c>
      <c r="F1034" s="214" t="s">
        <v>2249</v>
      </c>
      <c r="G1034" s="236" t="e">
        <f>HYPERLINK("\同业照片\"&amp;[1]!表1_66[[#This Row],[公司]]&amp;IF([1]!表1_66[[#This Row],[公司]]="","","，"&amp;[1]!表1_66[[#This Row],[姓名]]&amp;".jpg"),"照片")</f>
        <v>#REF!</v>
      </c>
      <c r="H1034" s="232" t="s">
        <v>1963</v>
      </c>
      <c r="I1034" s="214" t="s">
        <v>36</v>
      </c>
      <c r="J1034" s="214" t="s">
        <v>1</v>
      </c>
      <c r="K1034" s="212">
        <v>1</v>
      </c>
      <c r="L1034" s="212">
        <v>1</v>
      </c>
      <c r="M1034" s="212">
        <v>1</v>
      </c>
      <c r="N1034" s="213" t="s">
        <v>958</v>
      </c>
      <c r="O1034" s="214"/>
      <c r="P1034" s="213" t="s">
        <v>2537</v>
      </c>
      <c r="Q1034" s="215"/>
      <c r="R1034" s="215" t="s">
        <v>392</v>
      </c>
      <c r="S103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034" s="220" t="s">
        <v>11010</v>
      </c>
      <c r="U1034" s="215">
        <v>18610024816</v>
      </c>
      <c r="V1034" s="213" t="s">
        <v>2281</v>
      </c>
      <c r="W1034" s="225" t="s">
        <v>351</v>
      </c>
      <c r="X1034" s="226" t="s">
        <v>11011</v>
      </c>
      <c r="Y1034" s="226" t="s">
        <v>3666</v>
      </c>
      <c r="Z1034" s="244" t="s">
        <v>3665</v>
      </c>
      <c r="AA1034" s="214"/>
      <c r="AB1034" s="214"/>
      <c r="AC1034" s="214"/>
      <c r="AD1034" s="220">
        <v>13810352763</v>
      </c>
      <c r="AE1034" s="226"/>
      <c r="AF1034" s="214" t="s">
        <v>1269</v>
      </c>
      <c r="AG1034" s="349">
        <v>1</v>
      </c>
    </row>
    <row r="1035" spans="1:33" s="219" customFormat="1" x14ac:dyDescent="0.3">
      <c r="A1035" s="212" t="s">
        <v>10868</v>
      </c>
      <c r="B1035" s="277">
        <v>41991</v>
      </c>
      <c r="C1035" s="217" t="e">
        <f>[1]!表1_66[[#This Row],[公司]]&amp;[1]!表1_66[[#This Row],[姓名]]</f>
        <v>#REF!</v>
      </c>
      <c r="D1035" s="220" t="s">
        <v>11012</v>
      </c>
      <c r="E1035" s="220" t="s">
        <v>11013</v>
      </c>
      <c r="F1035" s="214"/>
      <c r="G1035" s="236" t="e">
        <f>HYPERLINK("\同业照片\"&amp;[1]!表1_66[[#This Row],[公司]]&amp;IF([1]!表1_66[[#This Row],[公司]]="","","，"&amp;[1]!表1_66[[#This Row],[姓名]]&amp;".jpg"),"照片")</f>
        <v>#REF!</v>
      </c>
      <c r="H1035" s="232" t="s">
        <v>11014</v>
      </c>
      <c r="I1035" s="214" t="s">
        <v>9</v>
      </c>
      <c r="J1035" s="214" t="s">
        <v>1</v>
      </c>
      <c r="K1035" s="212">
        <v>1</v>
      </c>
      <c r="L1035" s="212">
        <v>1</v>
      </c>
      <c r="M1035" s="212">
        <v>1</v>
      </c>
      <c r="N1035" s="213" t="s">
        <v>3911</v>
      </c>
      <c r="O1035" s="214"/>
      <c r="P1035" s="213" t="s">
        <v>2537</v>
      </c>
      <c r="Q1035" s="215"/>
      <c r="R1035" s="215"/>
      <c r="S1035"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035" s="220" t="s">
        <v>6964</v>
      </c>
      <c r="U1035" s="215">
        <v>18621863286</v>
      </c>
      <c r="V1035" s="213" t="s">
        <v>11015</v>
      </c>
      <c r="W1035" s="225"/>
      <c r="X1035" s="226"/>
      <c r="Y1035" s="226"/>
      <c r="Z1035" s="248"/>
      <c r="AA1035" s="214"/>
      <c r="AB1035" s="214"/>
      <c r="AC1035" s="214"/>
      <c r="AD1035" s="220"/>
      <c r="AE1035" s="226"/>
      <c r="AF1035" s="214" t="s">
        <v>11016</v>
      </c>
      <c r="AG1035" s="349">
        <v>1</v>
      </c>
    </row>
    <row r="1036" spans="1:33" s="219" customFormat="1" x14ac:dyDescent="0.3">
      <c r="A1036" s="212" t="s">
        <v>10868</v>
      </c>
      <c r="B1036" s="277">
        <v>41991</v>
      </c>
      <c r="C1036" s="217" t="e">
        <f>[1]!表1_66[[#This Row],[公司]]&amp;[1]!表1_66[[#This Row],[姓名]]</f>
        <v>#REF!</v>
      </c>
      <c r="D1036" s="220" t="s">
        <v>11017</v>
      </c>
      <c r="E1036" s="220" t="s">
        <v>11017</v>
      </c>
      <c r="F1036" s="214" t="s">
        <v>2249</v>
      </c>
      <c r="G1036" s="236" t="e">
        <f>HYPERLINK("\同业照片\"&amp;[1]!表1_66[[#This Row],[公司]]&amp;IF([1]!表1_66[[#This Row],[公司]]="","","，"&amp;[1]!表1_66[[#This Row],[姓名]]&amp;".jpg"),"照片")</f>
        <v>#REF!</v>
      </c>
      <c r="H1036" s="232" t="s">
        <v>11018</v>
      </c>
      <c r="I1036" s="214" t="s">
        <v>583</v>
      </c>
      <c r="J1036" s="214" t="s">
        <v>1</v>
      </c>
      <c r="K1036" s="212">
        <v>1</v>
      </c>
      <c r="L1036" s="212">
        <v>1</v>
      </c>
      <c r="M1036" s="212">
        <v>1</v>
      </c>
      <c r="N1036" s="213" t="s">
        <v>2247</v>
      </c>
      <c r="O1036" s="214"/>
      <c r="P1036" s="213"/>
      <c r="Q1036" s="215"/>
      <c r="R1036" s="215"/>
      <c r="S1036"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036" s="220" t="s">
        <v>11019</v>
      </c>
      <c r="U1036" s="215">
        <v>13912612079</v>
      </c>
      <c r="V1036" s="213" t="s">
        <v>11020</v>
      </c>
      <c r="W1036" s="225"/>
      <c r="X1036" s="226"/>
      <c r="Y1036" s="226"/>
      <c r="Z1036" s="244"/>
      <c r="AA1036" s="214"/>
      <c r="AB1036" s="214"/>
      <c r="AC1036" s="214"/>
      <c r="AD1036" s="220"/>
      <c r="AE1036" s="226"/>
      <c r="AF1036" s="214"/>
      <c r="AG1036" s="349">
        <v>1</v>
      </c>
    </row>
    <row r="1037" spans="1:33" s="219" customFormat="1" x14ac:dyDescent="0.3">
      <c r="A1037" s="212" t="s">
        <v>10868</v>
      </c>
      <c r="B1037" s="277">
        <v>41991</v>
      </c>
      <c r="C1037" s="217" t="e">
        <f>[1]!表1_66[[#This Row],[公司]]&amp;[1]!表1_66[[#This Row],[姓名]]</f>
        <v>#REF!</v>
      </c>
      <c r="D1037" s="220" t="s">
        <v>11021</v>
      </c>
      <c r="E1037" s="220" t="s">
        <v>2539</v>
      </c>
      <c r="F1037" s="214"/>
      <c r="G1037" s="236" t="e">
        <f>HYPERLINK("\同业照片\"&amp;[1]!表1_66[[#This Row],[公司]]&amp;IF([1]!表1_66[[#This Row],[公司]]="","","，"&amp;[1]!表1_66[[#This Row],[姓名]]&amp;".jpg"),"照片")</f>
        <v>#REF!</v>
      </c>
      <c r="H1037" s="232" t="s">
        <v>6962</v>
      </c>
      <c r="I1037" s="214" t="s">
        <v>12</v>
      </c>
      <c r="J1037" s="214" t="s">
        <v>11</v>
      </c>
      <c r="K1037" s="212">
        <v>1</v>
      </c>
      <c r="L1037" s="212"/>
      <c r="M1037" s="212"/>
      <c r="N1037" s="213" t="s">
        <v>8517</v>
      </c>
      <c r="O1037" s="214"/>
      <c r="P1037" s="213" t="s">
        <v>11022</v>
      </c>
      <c r="Q1037" s="215"/>
      <c r="R1037" s="215"/>
      <c r="S1037"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037" s="220"/>
      <c r="U1037" s="215">
        <v>18611821754</v>
      </c>
      <c r="V1037" s="213"/>
      <c r="W1037" s="225"/>
      <c r="X1037" s="226"/>
      <c r="Y1037" s="226"/>
      <c r="Z1037" s="248"/>
      <c r="AA1037" s="214"/>
      <c r="AB1037" s="214"/>
      <c r="AC1037" s="214"/>
      <c r="AD1037" s="220"/>
      <c r="AE1037" s="226"/>
      <c r="AF1037" s="214" t="s">
        <v>11023</v>
      </c>
      <c r="AG1037" s="349">
        <v>1</v>
      </c>
    </row>
    <row r="1038" spans="1:33" s="219" customFormat="1" x14ac:dyDescent="0.3">
      <c r="A1038" s="212" t="s">
        <v>10868</v>
      </c>
      <c r="B1038" s="277">
        <v>41991</v>
      </c>
      <c r="C1038" s="217" t="e">
        <f>[1]!表1_66[[#This Row],[公司]]&amp;[1]!表1_66[[#This Row],[姓名]]</f>
        <v>#REF!</v>
      </c>
      <c r="D1038" s="220" t="s">
        <v>11024</v>
      </c>
      <c r="E1038" s="220" t="s">
        <v>7026</v>
      </c>
      <c r="F1038" s="214"/>
      <c r="G1038" s="236" t="e">
        <f>HYPERLINK("\同业照片\"&amp;[1]!表1_66[[#This Row],[公司]]&amp;IF([1]!表1_66[[#This Row],[公司]]="","","，"&amp;[1]!表1_66[[#This Row],[姓名]]&amp;".jpg"),"照片")</f>
        <v>#REF!</v>
      </c>
      <c r="H1038" s="232" t="s">
        <v>10876</v>
      </c>
      <c r="I1038" s="214" t="s">
        <v>1341</v>
      </c>
      <c r="J1038" s="214" t="s">
        <v>1</v>
      </c>
      <c r="K1038" s="212"/>
      <c r="L1038" s="212"/>
      <c r="M1038" s="212"/>
      <c r="N1038" s="213"/>
      <c r="O1038" s="214"/>
      <c r="P1038" s="213"/>
      <c r="Q1038" s="215"/>
      <c r="R1038" s="215"/>
      <c r="S103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038" s="220"/>
      <c r="U1038" s="215">
        <v>18918503097</v>
      </c>
      <c r="V1038" s="213"/>
      <c r="W1038" s="225"/>
      <c r="X1038" s="226"/>
      <c r="Y1038" s="226"/>
      <c r="Z1038" s="244"/>
      <c r="AA1038" s="214"/>
      <c r="AB1038" s="214"/>
      <c r="AC1038" s="214"/>
      <c r="AD1038" s="220"/>
      <c r="AE1038" s="226"/>
      <c r="AF1038" s="214"/>
      <c r="AG1038" s="349">
        <v>1</v>
      </c>
    </row>
    <row r="1039" spans="1:33" s="219" customFormat="1" x14ac:dyDescent="0.3">
      <c r="A1039" s="212" t="s">
        <v>10868</v>
      </c>
      <c r="B1039" s="277">
        <v>41991</v>
      </c>
      <c r="C1039" s="217" t="e">
        <f>[1]!表1_66[[#This Row],[公司]]&amp;[1]!表1_66[[#This Row],[姓名]]</f>
        <v>#REF!</v>
      </c>
      <c r="D1039" s="220" t="s">
        <v>11025</v>
      </c>
      <c r="E1039" s="220" t="s">
        <v>6996</v>
      </c>
      <c r="F1039" s="214"/>
      <c r="G1039" s="236" t="e">
        <f>HYPERLINK("\同业照片\"&amp;[1]!表1_66[[#This Row],[公司]]&amp;IF([1]!表1_66[[#This Row],[公司]]="","","，"&amp;[1]!表1_66[[#This Row],[姓名]]&amp;".jpg"),"照片")</f>
        <v>#REF!</v>
      </c>
      <c r="H1039" s="232" t="s">
        <v>11026</v>
      </c>
      <c r="I1039" s="214" t="s">
        <v>8702</v>
      </c>
      <c r="J1039" s="214" t="s">
        <v>1</v>
      </c>
      <c r="K1039" s="212"/>
      <c r="L1039" s="212"/>
      <c r="M1039" s="212"/>
      <c r="N1039" s="213" t="s">
        <v>11027</v>
      </c>
      <c r="O1039" s="214"/>
      <c r="P1039" s="213"/>
      <c r="Q1039" s="215"/>
      <c r="R1039" s="215"/>
      <c r="S103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039" s="220"/>
      <c r="U1039" s="215">
        <v>13918363482</v>
      </c>
      <c r="V1039" s="213"/>
      <c r="W1039" s="225"/>
      <c r="X1039" s="226"/>
      <c r="Y1039" s="226"/>
      <c r="Z1039" s="248"/>
      <c r="AA1039" s="214"/>
      <c r="AB1039" s="214"/>
      <c r="AC1039" s="214"/>
      <c r="AD1039" s="220"/>
      <c r="AE1039" s="226"/>
      <c r="AF1039" s="214" t="s">
        <v>11028</v>
      </c>
      <c r="AG1039" s="349">
        <v>1</v>
      </c>
    </row>
    <row r="1040" spans="1:33" s="219" customFormat="1" x14ac:dyDescent="0.3">
      <c r="A1040" s="212" t="s">
        <v>10868</v>
      </c>
      <c r="B1040" s="277">
        <v>41991</v>
      </c>
      <c r="C1040" s="217" t="e">
        <f>[1]!表1_66[[#This Row],[公司]]&amp;[1]!表1_66[[#This Row],[姓名]]</f>
        <v>#REF!</v>
      </c>
      <c r="D1040" s="220" t="s">
        <v>11029</v>
      </c>
      <c r="E1040" s="220" t="s">
        <v>11030</v>
      </c>
      <c r="F1040" s="214" t="s">
        <v>2249</v>
      </c>
      <c r="G1040" s="236" t="e">
        <f>HYPERLINK("\同业照片\"&amp;[1]!表1_66[[#This Row],[公司]]&amp;IF([1]!表1_66[[#This Row],[公司]]="","","，"&amp;[1]!表1_66[[#This Row],[姓名]]&amp;".jpg"),"照片")</f>
        <v>#REF!</v>
      </c>
      <c r="H1040" s="232" t="s">
        <v>976</v>
      </c>
      <c r="I1040" s="214" t="s">
        <v>2</v>
      </c>
      <c r="J1040" s="214" t="s">
        <v>1</v>
      </c>
      <c r="K1040" s="212">
        <v>1</v>
      </c>
      <c r="L1040" s="212">
        <v>1</v>
      </c>
      <c r="M1040" s="212">
        <v>1</v>
      </c>
      <c r="N1040" s="213" t="s">
        <v>958</v>
      </c>
      <c r="O1040" s="214"/>
      <c r="P1040" s="213" t="s">
        <v>2254</v>
      </c>
      <c r="Q1040" s="215"/>
      <c r="R1040" s="215"/>
      <c r="S104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040" s="220"/>
      <c r="U1040" s="215">
        <v>18918378238</v>
      </c>
      <c r="V1040" s="213" t="s">
        <v>11031</v>
      </c>
      <c r="W1040" s="225"/>
      <c r="X1040" s="226"/>
      <c r="Y1040" s="226"/>
      <c r="Z1040" s="244"/>
      <c r="AA1040" s="214"/>
      <c r="AB1040" s="214"/>
      <c r="AC1040" s="214"/>
      <c r="AD1040" s="220"/>
      <c r="AE1040" s="226"/>
      <c r="AF1040" s="214" t="s">
        <v>2240</v>
      </c>
      <c r="AG1040" s="349">
        <v>1</v>
      </c>
    </row>
    <row r="1041" spans="1:33" s="219" customFormat="1" x14ac:dyDescent="0.3">
      <c r="A1041" s="212" t="s">
        <v>10868</v>
      </c>
      <c r="B1041" s="277">
        <v>41991</v>
      </c>
      <c r="C1041" s="217" t="e">
        <f>[1]!表1_66[[#This Row],[公司]]&amp;[1]!表1_66[[#This Row],[姓名]]</f>
        <v>#REF!</v>
      </c>
      <c r="D1041" s="220" t="s">
        <v>1871</v>
      </c>
      <c r="E1041" s="220" t="s">
        <v>765</v>
      </c>
      <c r="F1041" s="214" t="s">
        <v>54</v>
      </c>
      <c r="G1041" s="236" t="e">
        <f>HYPERLINK("\同业照片\"&amp;[1]!表1_66[[#This Row],[公司]]&amp;IF([1]!表1_66[[#This Row],[公司]]="","","，"&amp;[1]!表1_66[[#This Row],[姓名]]&amp;".jpg"),"照片")</f>
        <v>#REF!</v>
      </c>
      <c r="H1041" s="232" t="s">
        <v>11032</v>
      </c>
      <c r="I1041" s="214" t="s">
        <v>907</v>
      </c>
      <c r="J1041" s="214" t="s">
        <v>45</v>
      </c>
      <c r="K1041" s="212">
        <v>1</v>
      </c>
      <c r="L1041" s="212">
        <v>0</v>
      </c>
      <c r="M1041" s="212">
        <v>1</v>
      </c>
      <c r="N1041" s="213"/>
      <c r="O1041" s="214"/>
      <c r="P1041" s="213" t="s">
        <v>2556</v>
      </c>
      <c r="Q1041" s="215"/>
      <c r="R1041" s="215" t="s">
        <v>392</v>
      </c>
      <c r="S104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041" s="220" t="s">
        <v>11033</v>
      </c>
      <c r="U1041" s="215">
        <v>18917976672</v>
      </c>
      <c r="V1041" s="213" t="s">
        <v>1872</v>
      </c>
      <c r="W1041" s="225" t="s">
        <v>351</v>
      </c>
      <c r="X1041" s="226"/>
      <c r="Y1041" s="226"/>
      <c r="Z1041" s="248" t="s">
        <v>392</v>
      </c>
      <c r="AA1041" s="214"/>
      <c r="AB1041" s="214"/>
      <c r="AC1041" s="214"/>
      <c r="AD1041" s="220"/>
      <c r="AE1041" s="226" t="s">
        <v>1873</v>
      </c>
      <c r="AF1041" s="214" t="s">
        <v>678</v>
      </c>
      <c r="AG1041" s="349">
        <v>1</v>
      </c>
    </row>
    <row r="1042" spans="1:33" s="219" customFormat="1" x14ac:dyDescent="0.3">
      <c r="A1042" s="212" t="s">
        <v>10868</v>
      </c>
      <c r="B1042" s="277">
        <v>41991</v>
      </c>
      <c r="C1042" s="217" t="e">
        <f>[1]!表1_66[[#This Row],[公司]]&amp;[1]!表1_66[[#This Row],[姓名]]</f>
        <v>#REF!</v>
      </c>
      <c r="D1042" s="220" t="s">
        <v>11034</v>
      </c>
      <c r="E1042" s="220" t="s">
        <v>2144</v>
      </c>
      <c r="F1042" s="214"/>
      <c r="G1042" s="236" t="e">
        <f>HYPERLINK("\同业照片\"&amp;[1]!表1_66[[#This Row],[公司]]&amp;IF([1]!表1_66[[#This Row],[公司]]="","","，"&amp;[1]!表1_66[[#This Row],[姓名]]&amp;".jpg"),"照片")</f>
        <v>#REF!</v>
      </c>
      <c r="H1042" s="232" t="s">
        <v>1183</v>
      </c>
      <c r="I1042" s="214" t="s">
        <v>2</v>
      </c>
      <c r="J1042" s="214" t="s">
        <v>11</v>
      </c>
      <c r="K1042" s="212">
        <v>1</v>
      </c>
      <c r="L1042" s="212">
        <v>1</v>
      </c>
      <c r="M1042" s="212"/>
      <c r="N1042" s="213" t="s">
        <v>11035</v>
      </c>
      <c r="O1042" s="214"/>
      <c r="P1042" s="213"/>
      <c r="Q1042" s="215"/>
      <c r="R1042" s="215"/>
      <c r="S104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042" s="220"/>
      <c r="U1042" s="215">
        <v>18610277530</v>
      </c>
      <c r="V1042" s="213"/>
      <c r="W1042" s="225"/>
      <c r="X1042" s="226"/>
      <c r="Y1042" s="226"/>
      <c r="Z1042" s="244"/>
      <c r="AA1042" s="214"/>
      <c r="AB1042" s="214"/>
      <c r="AC1042" s="214"/>
      <c r="AD1042" s="220"/>
      <c r="AE1042" s="226"/>
      <c r="AF1042" s="214"/>
      <c r="AG1042" s="349">
        <v>1</v>
      </c>
    </row>
    <row r="1043" spans="1:33" s="219" customFormat="1" x14ac:dyDescent="0.3">
      <c r="A1043" s="212" t="s">
        <v>10868</v>
      </c>
      <c r="B1043" s="277">
        <v>41991</v>
      </c>
      <c r="C1043" s="217" t="e">
        <f>[1]!表1_66[[#This Row],[公司]]&amp;[1]!表1_66[[#This Row],[姓名]]</f>
        <v>#REF!</v>
      </c>
      <c r="D1043" s="220" t="s">
        <v>805</v>
      </c>
      <c r="E1043" s="220" t="s">
        <v>805</v>
      </c>
      <c r="F1043" s="214" t="s">
        <v>54</v>
      </c>
      <c r="G1043" s="236" t="e">
        <f>HYPERLINK("\同业照片\"&amp;[1]!表1_66[[#This Row],[公司]]&amp;IF([1]!表1_66[[#This Row],[公司]]="","","，"&amp;[1]!表1_66[[#This Row],[姓名]]&amp;".jpg"),"照片")</f>
        <v>#REF!</v>
      </c>
      <c r="H1043" s="232" t="s">
        <v>1919</v>
      </c>
      <c r="I1043" s="214" t="s">
        <v>582</v>
      </c>
      <c r="J1043" s="214" t="s">
        <v>45</v>
      </c>
      <c r="K1043" s="212">
        <v>1</v>
      </c>
      <c r="L1043" s="212">
        <v>1</v>
      </c>
      <c r="M1043" s="212">
        <v>1</v>
      </c>
      <c r="N1043" s="213" t="s">
        <v>1234</v>
      </c>
      <c r="O1043" s="214"/>
      <c r="P1043" s="213"/>
      <c r="Q1043" s="215" t="s">
        <v>1921</v>
      </c>
      <c r="R1043" s="215" t="s">
        <v>392</v>
      </c>
      <c r="S1043"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043" s="220" t="s">
        <v>1834</v>
      </c>
      <c r="U1043" s="215">
        <v>13671979452</v>
      </c>
      <c r="V1043" s="213" t="s">
        <v>1922</v>
      </c>
      <c r="W1043" s="225" t="s">
        <v>351</v>
      </c>
      <c r="X1043" s="226" t="s">
        <v>1792</v>
      </c>
      <c r="Y1043" s="226"/>
      <c r="Z1043" s="248" t="s">
        <v>392</v>
      </c>
      <c r="AA1043" s="214"/>
      <c r="AB1043" s="214"/>
      <c r="AC1043" s="214"/>
      <c r="AD1043" s="220"/>
      <c r="AE1043" s="226"/>
      <c r="AF1043" s="214" t="s">
        <v>2230</v>
      </c>
      <c r="AG1043" s="349">
        <v>1</v>
      </c>
    </row>
    <row r="1044" spans="1:33" s="219" customFormat="1" x14ac:dyDescent="0.3">
      <c r="A1044" s="212" t="s">
        <v>10868</v>
      </c>
      <c r="B1044" s="277">
        <v>41991</v>
      </c>
      <c r="C1044" s="217" t="e">
        <f>[1]!表1_66[[#This Row],[公司]]&amp;[1]!表1_66[[#This Row],[姓名]]</f>
        <v>#REF!</v>
      </c>
      <c r="D1044" s="220" t="s">
        <v>11036</v>
      </c>
      <c r="E1044" s="220" t="s">
        <v>7024</v>
      </c>
      <c r="F1044" s="214"/>
      <c r="G1044" s="236" t="e">
        <f>HYPERLINK("\同业照片\"&amp;[1]!表1_66[[#This Row],[公司]]&amp;IF([1]!表1_66[[#This Row],[公司]]="","","，"&amp;[1]!表1_66[[#This Row],[姓名]]&amp;".jpg"),"照片")</f>
        <v>#REF!</v>
      </c>
      <c r="H1044" s="232" t="s">
        <v>11037</v>
      </c>
      <c r="I1044" s="214" t="s">
        <v>10796</v>
      </c>
      <c r="J1044" s="214" t="s">
        <v>1</v>
      </c>
      <c r="K1044" s="212"/>
      <c r="L1044" s="212"/>
      <c r="M1044" s="212"/>
      <c r="N1044" s="213"/>
      <c r="O1044" s="214"/>
      <c r="P1044" s="213"/>
      <c r="Q1044" s="215"/>
      <c r="R1044" s="215"/>
      <c r="S104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044" s="220"/>
      <c r="U1044" s="215">
        <v>13817815028</v>
      </c>
      <c r="V1044" s="213"/>
      <c r="W1044" s="225"/>
      <c r="X1044" s="226"/>
      <c r="Y1044" s="226"/>
      <c r="Z1044" s="244"/>
      <c r="AA1044" s="214"/>
      <c r="AB1044" s="214"/>
      <c r="AC1044" s="214"/>
      <c r="AD1044" s="220"/>
      <c r="AE1044" s="226"/>
      <c r="AF1044" s="214"/>
      <c r="AG1044" s="349">
        <v>1</v>
      </c>
    </row>
    <row r="1045" spans="1:33" s="219" customFormat="1" x14ac:dyDescent="0.3">
      <c r="A1045" s="212" t="s">
        <v>10868</v>
      </c>
      <c r="B1045" s="277">
        <v>41991</v>
      </c>
      <c r="C1045" s="217" t="e">
        <f>[1]!表1_66[[#This Row],[公司]]&amp;[1]!表1_66[[#This Row],[姓名]]</f>
        <v>#REF!</v>
      </c>
      <c r="D1045" s="220" t="s">
        <v>2344</v>
      </c>
      <c r="E1045" s="220" t="s">
        <v>2344</v>
      </c>
      <c r="F1045" s="214" t="s">
        <v>2249</v>
      </c>
      <c r="G1045" s="236" t="e">
        <f>HYPERLINK("\同业照片\"&amp;[1]!表1_66[[#This Row],[公司]]&amp;IF([1]!表1_66[[#This Row],[公司]]="","","，"&amp;[1]!表1_66[[#This Row],[姓名]]&amp;".jpg"),"照片")</f>
        <v>#REF!</v>
      </c>
      <c r="H1045" s="232" t="s">
        <v>3009</v>
      </c>
      <c r="I1045" s="214" t="s">
        <v>9</v>
      </c>
      <c r="J1045" s="214" t="s">
        <v>1</v>
      </c>
      <c r="K1045" s="212">
        <v>1</v>
      </c>
      <c r="L1045" s="212">
        <v>1</v>
      </c>
      <c r="M1045" s="212">
        <v>1</v>
      </c>
      <c r="N1045" s="213" t="s">
        <v>1234</v>
      </c>
      <c r="O1045" s="214"/>
      <c r="P1045" s="213" t="s">
        <v>2537</v>
      </c>
      <c r="Q1045" s="215" t="s">
        <v>1407</v>
      </c>
      <c r="R1045" s="215" t="s">
        <v>392</v>
      </c>
      <c r="S1045"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045" s="220" t="s">
        <v>11038</v>
      </c>
      <c r="U1045" s="215">
        <v>13918223406</v>
      </c>
      <c r="V1045" s="213" t="s">
        <v>3012</v>
      </c>
      <c r="W1045" s="225"/>
      <c r="X1045" s="226" t="s">
        <v>3014</v>
      </c>
      <c r="Y1045" s="226"/>
      <c r="Z1045" s="248" t="s">
        <v>392</v>
      </c>
      <c r="AA1045" s="214"/>
      <c r="AB1045" s="214"/>
      <c r="AC1045" s="214"/>
      <c r="AD1045" s="220"/>
      <c r="AE1045" s="226"/>
      <c r="AF1045" s="214" t="s">
        <v>3015</v>
      </c>
      <c r="AG1045" s="349">
        <v>1</v>
      </c>
    </row>
    <row r="1046" spans="1:33" s="219" customFormat="1" x14ac:dyDescent="0.3">
      <c r="A1046" s="212" t="s">
        <v>10868</v>
      </c>
      <c r="B1046" s="277">
        <v>41991</v>
      </c>
      <c r="C1046" s="217" t="e">
        <f>[1]!表1_66[[#This Row],[公司]]&amp;[1]!表1_66[[#This Row],[姓名]]</f>
        <v>#REF!</v>
      </c>
      <c r="D1046" s="220" t="s">
        <v>11039</v>
      </c>
      <c r="E1046" s="220" t="s">
        <v>11039</v>
      </c>
      <c r="F1046" s="214" t="s">
        <v>2249</v>
      </c>
      <c r="G1046" s="236" t="e">
        <f>HYPERLINK("\同业照片\"&amp;[1]!表1_66[[#This Row],[公司]]&amp;IF([1]!表1_66[[#This Row],[公司]]="","","，"&amp;[1]!表1_66[[#This Row],[姓名]]&amp;".jpg"),"照片")</f>
        <v>#REF!</v>
      </c>
      <c r="H1046" s="232" t="s">
        <v>10943</v>
      </c>
      <c r="I1046" s="214" t="s">
        <v>9</v>
      </c>
      <c r="J1046" s="214" t="s">
        <v>2549</v>
      </c>
      <c r="K1046" s="212">
        <v>1</v>
      </c>
      <c r="L1046" s="212">
        <v>1</v>
      </c>
      <c r="M1046" s="212">
        <v>1</v>
      </c>
      <c r="N1046" s="213"/>
      <c r="O1046" s="214"/>
      <c r="P1046" s="213" t="s">
        <v>2537</v>
      </c>
      <c r="Q1046" s="215"/>
      <c r="R1046" s="215"/>
      <c r="S1046"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046" s="220" t="s">
        <v>11040</v>
      </c>
      <c r="U1046" s="215">
        <v>13141302639</v>
      </c>
      <c r="V1046" s="213" t="s">
        <v>11041</v>
      </c>
      <c r="W1046" s="225"/>
      <c r="X1046" s="226" t="s">
        <v>10636</v>
      </c>
      <c r="Y1046" s="226" t="s">
        <v>11042</v>
      </c>
      <c r="Z1046" s="244" t="s">
        <v>11043</v>
      </c>
      <c r="AA1046" s="214"/>
      <c r="AB1046" s="214"/>
      <c r="AC1046" s="214"/>
      <c r="AD1046" s="220"/>
      <c r="AE1046" s="226"/>
      <c r="AF1046" s="214" t="s">
        <v>10944</v>
      </c>
      <c r="AG1046" s="349">
        <v>1</v>
      </c>
    </row>
    <row r="1047" spans="1:33" s="219" customFormat="1" x14ac:dyDescent="0.3">
      <c r="A1047" s="212" t="s">
        <v>10868</v>
      </c>
      <c r="B1047" s="277">
        <v>41991</v>
      </c>
      <c r="C1047" s="217" t="e">
        <f>[1]!表1_66[[#This Row],[公司]]&amp;[1]!表1_66[[#This Row],[姓名]]</f>
        <v>#REF!</v>
      </c>
      <c r="D1047" s="220" t="s">
        <v>1762</v>
      </c>
      <c r="E1047" s="220" t="s">
        <v>693</v>
      </c>
      <c r="F1047" s="214" t="s">
        <v>54</v>
      </c>
      <c r="G1047" s="236" t="e">
        <f>HYPERLINK("\同业照片\"&amp;[1]!表1_66[[#This Row],[公司]]&amp;IF([1]!表1_66[[#This Row],[公司]]="","","，"&amp;[1]!表1_66[[#This Row],[姓名]]&amp;".jpg"),"照片")</f>
        <v>#REF!</v>
      </c>
      <c r="H1047" s="232" t="s">
        <v>7</v>
      </c>
      <c r="I1047" s="214" t="s">
        <v>36</v>
      </c>
      <c r="J1047" s="214" t="s">
        <v>3004</v>
      </c>
      <c r="K1047" s="212">
        <v>1</v>
      </c>
      <c r="L1047" s="212">
        <v>1</v>
      </c>
      <c r="M1047" s="212">
        <v>1</v>
      </c>
      <c r="N1047" s="213" t="s">
        <v>1234</v>
      </c>
      <c r="O1047" s="214"/>
      <c r="P1047" s="213" t="s">
        <v>11044</v>
      </c>
      <c r="Q1047" s="215"/>
      <c r="R1047" s="215">
        <v>0.61523279040000001</v>
      </c>
      <c r="S1047"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047" s="220" t="s">
        <v>11045</v>
      </c>
      <c r="U1047" s="215">
        <v>18682178456</v>
      </c>
      <c r="V1047" s="213" t="s">
        <v>11046</v>
      </c>
      <c r="W1047" s="225" t="s">
        <v>9396</v>
      </c>
      <c r="X1047" s="226" t="s">
        <v>11047</v>
      </c>
      <c r="Y1047" s="226" t="s">
        <v>1763</v>
      </c>
      <c r="Z1047" s="248" t="s">
        <v>3072</v>
      </c>
      <c r="AA1047" s="214"/>
      <c r="AB1047" s="214"/>
      <c r="AC1047" s="214"/>
      <c r="AD1047" s="220"/>
      <c r="AE1047" s="226"/>
      <c r="AF1047" s="214" t="s">
        <v>2221</v>
      </c>
      <c r="AG1047" s="349">
        <v>1</v>
      </c>
    </row>
    <row r="1048" spans="1:33" s="219" customFormat="1" x14ac:dyDescent="0.3">
      <c r="A1048" s="212" t="s">
        <v>10868</v>
      </c>
      <c r="B1048" s="277">
        <v>41991</v>
      </c>
      <c r="C1048" s="217" t="e">
        <f>[1]!表1_66[[#This Row],[公司]]&amp;[1]!表1_66[[#This Row],[姓名]]</f>
        <v>#REF!</v>
      </c>
      <c r="D1048" s="220" t="s">
        <v>2044</v>
      </c>
      <c r="E1048" s="220" t="s">
        <v>2468</v>
      </c>
      <c r="F1048" s="214" t="s">
        <v>2249</v>
      </c>
      <c r="G1048" s="236" t="e">
        <f>HYPERLINK("\同业照片\"&amp;[1]!表1_66[[#This Row],[公司]]&amp;IF([1]!表1_66[[#This Row],[公司]]="","","，"&amp;[1]!表1_66[[#This Row],[姓名]]&amp;".jpg"),"照片")</f>
        <v>#REF!</v>
      </c>
      <c r="H1048" s="232" t="s">
        <v>80</v>
      </c>
      <c r="I1048" s="214" t="s">
        <v>36</v>
      </c>
      <c r="J1048" s="214" t="s">
        <v>3004</v>
      </c>
      <c r="K1048" s="212">
        <v>1</v>
      </c>
      <c r="L1048" s="212">
        <v>1</v>
      </c>
      <c r="M1048" s="212">
        <v>1</v>
      </c>
      <c r="N1048" s="213" t="s">
        <v>1245</v>
      </c>
      <c r="O1048" s="214"/>
      <c r="P1048" s="213" t="s">
        <v>38</v>
      </c>
      <c r="Q1048" s="215"/>
      <c r="R1048" s="215">
        <v>22.901319967199999</v>
      </c>
      <c r="S104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048" s="220" t="s">
        <v>2045</v>
      </c>
      <c r="U1048" s="215">
        <v>13632500479</v>
      </c>
      <c r="V1048" s="213" t="s">
        <v>2047</v>
      </c>
      <c r="W1048" s="225" t="s">
        <v>351</v>
      </c>
      <c r="X1048" s="226"/>
      <c r="Y1048" s="226"/>
      <c r="Z1048" s="244" t="s">
        <v>3066</v>
      </c>
      <c r="AA1048" s="214"/>
      <c r="AB1048" s="214"/>
      <c r="AC1048" s="214" t="s">
        <v>392</v>
      </c>
      <c r="AD1048" s="220" t="s">
        <v>2046</v>
      </c>
      <c r="AE1048" s="226"/>
      <c r="AF1048" s="214" t="s">
        <v>2729</v>
      </c>
      <c r="AG1048" s="349">
        <v>1</v>
      </c>
    </row>
    <row r="1049" spans="1:33" s="219" customFormat="1" x14ac:dyDescent="0.3">
      <c r="A1049" s="212" t="s">
        <v>10868</v>
      </c>
      <c r="B1049" s="277">
        <v>41991</v>
      </c>
      <c r="C1049" s="217" t="e">
        <f>[1]!表1_66[[#This Row],[公司]]&amp;[1]!表1_66[[#This Row],[姓名]]</f>
        <v>#REF!</v>
      </c>
      <c r="D1049" s="220" t="s">
        <v>11048</v>
      </c>
      <c r="E1049" s="220" t="s">
        <v>6825</v>
      </c>
      <c r="F1049" s="214"/>
      <c r="G1049" s="236" t="e">
        <f>HYPERLINK("\同业照片\"&amp;[1]!表1_66[[#This Row],[公司]]&amp;IF([1]!表1_66[[#This Row],[公司]]="","","，"&amp;[1]!表1_66[[#This Row],[姓名]]&amp;".jpg"),"照片")</f>
        <v>#REF!</v>
      </c>
      <c r="H1049" s="232" t="s">
        <v>10043</v>
      </c>
      <c r="I1049" s="214" t="s">
        <v>583</v>
      </c>
      <c r="J1049" s="214" t="s">
        <v>2549</v>
      </c>
      <c r="K1049" s="212">
        <v>1</v>
      </c>
      <c r="L1049" s="212">
        <v>1</v>
      </c>
      <c r="M1049" s="212">
        <v>1</v>
      </c>
      <c r="N1049" s="213" t="s">
        <v>1359</v>
      </c>
      <c r="O1049" s="214"/>
      <c r="P1049" s="213" t="s">
        <v>2254</v>
      </c>
      <c r="Q1049" s="215"/>
      <c r="R1049" s="215" t="s">
        <v>392</v>
      </c>
      <c r="S104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049" s="220" t="s">
        <v>6826</v>
      </c>
      <c r="U1049" s="215">
        <v>13821025691</v>
      </c>
      <c r="V1049" s="213" t="s">
        <v>6827</v>
      </c>
      <c r="W1049" s="225"/>
      <c r="X1049" s="226"/>
      <c r="Y1049" s="226"/>
      <c r="Z1049" s="248" t="s">
        <v>392</v>
      </c>
      <c r="AA1049" s="214"/>
      <c r="AB1049" s="214"/>
      <c r="AC1049" s="214"/>
      <c r="AD1049" s="220"/>
      <c r="AE1049" s="226"/>
      <c r="AF1049" s="214" t="s">
        <v>4058</v>
      </c>
      <c r="AG1049" s="349">
        <v>1</v>
      </c>
    </row>
    <row r="1050" spans="1:33" s="219" customFormat="1" x14ac:dyDescent="0.3">
      <c r="A1050" s="212" t="s">
        <v>10868</v>
      </c>
      <c r="B1050" s="277">
        <v>41991</v>
      </c>
      <c r="C1050" s="217" t="e">
        <f>[1]!表1_66[[#This Row],[公司]]&amp;[1]!表1_66[[#This Row],[姓名]]</f>
        <v>#REF!</v>
      </c>
      <c r="D1050" s="220" t="s">
        <v>11049</v>
      </c>
      <c r="E1050" s="220" t="s">
        <v>4282</v>
      </c>
      <c r="F1050" s="214"/>
      <c r="G1050" s="236" t="e">
        <f>HYPERLINK("\同业照片\"&amp;[1]!表1_66[[#This Row],[公司]]&amp;IF([1]!表1_66[[#This Row],[公司]]="","","，"&amp;[1]!表1_66[[#This Row],[姓名]]&amp;".jpg"),"照片")</f>
        <v>#REF!</v>
      </c>
      <c r="H1050" s="232" t="s">
        <v>360</v>
      </c>
      <c r="I1050" s="214" t="s">
        <v>9</v>
      </c>
      <c r="J1050" s="214" t="s">
        <v>11</v>
      </c>
      <c r="K1050" s="212">
        <v>1</v>
      </c>
      <c r="L1050" s="212"/>
      <c r="M1050" s="212">
        <v>1</v>
      </c>
      <c r="N1050" s="213"/>
      <c r="O1050" s="214"/>
      <c r="P1050" s="213" t="s">
        <v>1171</v>
      </c>
      <c r="Q1050" s="215"/>
      <c r="R1050" s="215"/>
      <c r="S105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050" s="220" t="s">
        <v>11050</v>
      </c>
      <c r="U1050" s="215">
        <v>13901091950</v>
      </c>
      <c r="V1050" s="213" t="s">
        <v>11051</v>
      </c>
      <c r="W1050" s="225"/>
      <c r="X1050" s="226"/>
      <c r="Y1050" s="226"/>
      <c r="Z1050" s="248"/>
      <c r="AA1050" s="214"/>
      <c r="AB1050" s="214"/>
      <c r="AC1050" s="214"/>
      <c r="AD1050" s="220"/>
      <c r="AE1050" s="226"/>
      <c r="AF1050" s="214" t="s">
        <v>11052</v>
      </c>
      <c r="AG1050" s="349">
        <v>1</v>
      </c>
    </row>
    <row r="1051" spans="1:33" s="219" customFormat="1" x14ac:dyDescent="0.3">
      <c r="A1051" s="212" t="s">
        <v>10868</v>
      </c>
      <c r="B1051" s="277">
        <v>41991</v>
      </c>
      <c r="C1051" s="217" t="e">
        <f>[1]!表1_66[[#This Row],[公司]]&amp;[1]!表1_66[[#This Row],[姓名]]</f>
        <v>#REF!</v>
      </c>
      <c r="D1051" s="220" t="s">
        <v>11053</v>
      </c>
      <c r="E1051" s="220" t="s">
        <v>7011</v>
      </c>
      <c r="F1051" s="214"/>
      <c r="G1051" s="236" t="e">
        <f>HYPERLINK("\同业照片\"&amp;[1]!表1_66[[#This Row],[公司]]&amp;IF([1]!表1_66[[#This Row],[公司]]="","","，"&amp;[1]!表1_66[[#This Row],[姓名]]&amp;".jpg"),"照片")</f>
        <v>#REF!</v>
      </c>
      <c r="H1051" s="232" t="s">
        <v>9662</v>
      </c>
      <c r="I1051" s="214" t="s">
        <v>12</v>
      </c>
      <c r="J1051" s="214" t="s">
        <v>1</v>
      </c>
      <c r="K1051" s="212">
        <v>1</v>
      </c>
      <c r="L1051" s="212">
        <v>1</v>
      </c>
      <c r="M1051" s="212">
        <v>1</v>
      </c>
      <c r="N1051" s="213"/>
      <c r="O1051" s="214"/>
      <c r="P1051" s="213" t="s">
        <v>2254</v>
      </c>
      <c r="Q1051" s="215"/>
      <c r="R1051" s="215"/>
      <c r="S105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051" s="220" t="s">
        <v>11054</v>
      </c>
      <c r="U1051" s="215">
        <v>18621906285</v>
      </c>
      <c r="V1051" s="213" t="s">
        <v>11055</v>
      </c>
      <c r="W1051" s="225"/>
      <c r="X1051" s="226"/>
      <c r="Y1051" s="226"/>
      <c r="Z1051" s="244"/>
      <c r="AA1051" s="214"/>
      <c r="AB1051" s="214"/>
      <c r="AC1051" s="214"/>
      <c r="AD1051" s="220"/>
      <c r="AE1051" s="226"/>
      <c r="AF1051" s="214" t="s">
        <v>11056</v>
      </c>
      <c r="AG1051" s="349">
        <v>1</v>
      </c>
    </row>
    <row r="1052" spans="1:33" s="219" customFormat="1" x14ac:dyDescent="0.3">
      <c r="A1052" s="212" t="s">
        <v>10868</v>
      </c>
      <c r="B1052" s="277">
        <v>41991</v>
      </c>
      <c r="C1052" s="217" t="e">
        <f>[1]!表1_66[[#This Row],[公司]]&amp;[1]!表1_66[[#This Row],[姓名]]</f>
        <v>#REF!</v>
      </c>
      <c r="D1052" s="220" t="s">
        <v>11057</v>
      </c>
      <c r="E1052" s="220" t="s">
        <v>7007</v>
      </c>
      <c r="F1052" s="214"/>
      <c r="G1052" s="236" t="e">
        <f>HYPERLINK("\同业照片\"&amp;[1]!表1_66[[#This Row],[公司]]&amp;IF([1]!表1_66[[#This Row],[公司]]="","","，"&amp;[1]!表1_66[[#This Row],[姓名]]&amp;".jpg"),"照片")</f>
        <v>#REF!</v>
      </c>
      <c r="H1052" s="232" t="s">
        <v>7873</v>
      </c>
      <c r="I1052" s="214" t="s">
        <v>583</v>
      </c>
      <c r="J1052" s="214" t="s">
        <v>11</v>
      </c>
      <c r="K1052" s="212"/>
      <c r="L1052" s="212"/>
      <c r="M1052" s="212"/>
      <c r="N1052" s="213" t="s">
        <v>6963</v>
      </c>
      <c r="O1052" s="214"/>
      <c r="P1052" s="213" t="s">
        <v>7545</v>
      </c>
      <c r="Q1052" s="215"/>
      <c r="R1052" s="215"/>
      <c r="S105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052" s="220"/>
      <c r="U1052" s="215">
        <v>13426212309</v>
      </c>
      <c r="V1052" s="213"/>
      <c r="W1052" s="225"/>
      <c r="X1052" s="226"/>
      <c r="Y1052" s="226"/>
      <c r="Z1052" s="248"/>
      <c r="AA1052" s="214"/>
      <c r="AB1052" s="214"/>
      <c r="AC1052" s="214"/>
      <c r="AD1052" s="220"/>
      <c r="AE1052" s="226"/>
      <c r="AF1052" s="214" t="s">
        <v>11058</v>
      </c>
      <c r="AG1052" s="349">
        <v>1</v>
      </c>
    </row>
    <row r="1053" spans="1:33" s="219" customFormat="1" x14ac:dyDescent="0.3">
      <c r="A1053" s="212" t="s">
        <v>10868</v>
      </c>
      <c r="B1053" s="277">
        <v>41991</v>
      </c>
      <c r="C1053" s="217" t="e">
        <f>[1]!表1_66[[#This Row],[公司]]&amp;[1]!表1_66[[#This Row],[姓名]]</f>
        <v>#REF!</v>
      </c>
      <c r="D1053" s="220" t="s">
        <v>2516</v>
      </c>
      <c r="E1053" s="220" t="s">
        <v>2468</v>
      </c>
      <c r="F1053" s="214"/>
      <c r="G1053" s="236" t="e">
        <f>HYPERLINK("\同业照片\"&amp;[1]!表1_66[[#This Row],[公司]]&amp;IF([1]!表1_66[[#This Row],[公司]]="","","，"&amp;[1]!表1_66[[#This Row],[姓名]]&amp;".jpg"),"照片")</f>
        <v>#REF!</v>
      </c>
      <c r="H1053" s="232" t="s">
        <v>4122</v>
      </c>
      <c r="I1053" s="214" t="s">
        <v>583</v>
      </c>
      <c r="J1053" s="214" t="s">
        <v>1</v>
      </c>
      <c r="K1053" s="212">
        <v>1</v>
      </c>
      <c r="L1053" s="212">
        <v>1</v>
      </c>
      <c r="M1053" s="212">
        <v>1</v>
      </c>
      <c r="N1053" s="213" t="s">
        <v>11059</v>
      </c>
      <c r="O1053" s="214"/>
      <c r="P1053" s="213" t="s">
        <v>2537</v>
      </c>
      <c r="Q1053" s="215"/>
      <c r="R1053" s="215"/>
      <c r="S1053"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053" s="220" t="s">
        <v>11060</v>
      </c>
      <c r="U1053" s="215">
        <v>13917368541</v>
      </c>
      <c r="V1053" s="213" t="s">
        <v>11061</v>
      </c>
      <c r="W1053" s="225"/>
      <c r="X1053" s="226"/>
      <c r="Y1053" s="226"/>
      <c r="Z1053" s="244"/>
      <c r="AA1053" s="214"/>
      <c r="AB1053" s="214"/>
      <c r="AC1053" s="214"/>
      <c r="AD1053" s="220"/>
      <c r="AE1053" s="226"/>
      <c r="AF1053" s="214" t="s">
        <v>10108</v>
      </c>
      <c r="AG1053" s="349">
        <v>1</v>
      </c>
    </row>
    <row r="1054" spans="1:33" s="219" customFormat="1" x14ac:dyDescent="0.3">
      <c r="A1054" s="212" t="s">
        <v>10868</v>
      </c>
      <c r="B1054" s="277">
        <v>41991</v>
      </c>
      <c r="C1054" s="217" t="e">
        <f>[1]!表1_66[[#This Row],[公司]]&amp;[1]!表1_66[[#This Row],[姓名]]</f>
        <v>#REF!</v>
      </c>
      <c r="D1054" s="220" t="s">
        <v>11062</v>
      </c>
      <c r="E1054" s="220" t="s">
        <v>1833</v>
      </c>
      <c r="F1054" s="214"/>
      <c r="G1054" s="236" t="e">
        <f>HYPERLINK("\同业照片\"&amp;[1]!表1_66[[#This Row],[公司]]&amp;IF([1]!表1_66[[#This Row],[公司]]="","","，"&amp;[1]!表1_66[[#This Row],[姓名]]&amp;".jpg"),"照片")</f>
        <v>#REF!</v>
      </c>
      <c r="H1054" s="232" t="s">
        <v>2652</v>
      </c>
      <c r="I1054" s="214" t="s">
        <v>339</v>
      </c>
      <c r="J1054" s="214" t="s">
        <v>1</v>
      </c>
      <c r="K1054" s="212">
        <v>1</v>
      </c>
      <c r="L1054" s="212">
        <v>1</v>
      </c>
      <c r="M1054" s="212">
        <v>1</v>
      </c>
      <c r="N1054" s="213" t="s">
        <v>9318</v>
      </c>
      <c r="O1054" s="214"/>
      <c r="P1054" s="213" t="s">
        <v>2254</v>
      </c>
      <c r="Q1054" s="215"/>
      <c r="R1054" s="215"/>
      <c r="S105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054" s="220"/>
      <c r="U1054" s="215">
        <v>13585503236</v>
      </c>
      <c r="V1054" s="213"/>
      <c r="W1054" s="225"/>
      <c r="X1054" s="226"/>
      <c r="Y1054" s="226"/>
      <c r="Z1054" s="248"/>
      <c r="AA1054" s="214"/>
      <c r="AB1054" s="214"/>
      <c r="AC1054" s="214"/>
      <c r="AD1054" s="220"/>
      <c r="AE1054" s="226"/>
      <c r="AF1054" s="214" t="s">
        <v>11063</v>
      </c>
      <c r="AG1054" s="349">
        <v>1</v>
      </c>
    </row>
    <row r="1055" spans="1:33" s="219" customFormat="1" x14ac:dyDescent="0.3">
      <c r="A1055" s="212" t="s">
        <v>10868</v>
      </c>
      <c r="B1055" s="277">
        <v>41991</v>
      </c>
      <c r="C1055" s="217" t="e">
        <f>[1]!表1_66[[#This Row],[公司]]&amp;[1]!表1_66[[#This Row],[姓名]]</f>
        <v>#REF!</v>
      </c>
      <c r="D1055" s="220" t="s">
        <v>11064</v>
      </c>
      <c r="E1055" s="220" t="s">
        <v>2468</v>
      </c>
      <c r="F1055" s="214"/>
      <c r="G1055" s="236" t="e">
        <f>HYPERLINK("\同业照片\"&amp;[1]!表1_66[[#This Row],[公司]]&amp;IF([1]!表1_66[[#This Row],[公司]]="","","，"&amp;[1]!表1_66[[#This Row],[姓名]]&amp;".jpg"),"照片")</f>
        <v>#REF!</v>
      </c>
      <c r="H1055" s="232" t="s">
        <v>11065</v>
      </c>
      <c r="I1055" s="214" t="s">
        <v>2</v>
      </c>
      <c r="J1055" s="214" t="s">
        <v>1</v>
      </c>
      <c r="K1055" s="212">
        <v>1</v>
      </c>
      <c r="L1055" s="212">
        <v>1</v>
      </c>
      <c r="M1055" s="212">
        <v>1</v>
      </c>
      <c r="N1055" s="213" t="s">
        <v>11066</v>
      </c>
      <c r="O1055" s="214"/>
      <c r="P1055" s="213" t="s">
        <v>2537</v>
      </c>
      <c r="Q1055" s="215"/>
      <c r="R1055" s="215"/>
      <c r="S1055"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055" s="220"/>
      <c r="U1055" s="215">
        <v>13524273387</v>
      </c>
      <c r="V1055" s="213"/>
      <c r="W1055" s="225"/>
      <c r="X1055" s="226"/>
      <c r="Y1055" s="226"/>
      <c r="Z1055" s="244"/>
      <c r="AA1055" s="214"/>
      <c r="AB1055" s="214"/>
      <c r="AC1055" s="214"/>
      <c r="AD1055" s="220"/>
      <c r="AE1055" s="226"/>
      <c r="AF1055" s="214" t="s">
        <v>6967</v>
      </c>
      <c r="AG1055" s="349">
        <v>1</v>
      </c>
    </row>
    <row r="1056" spans="1:33" s="219" customFormat="1" x14ac:dyDescent="0.3">
      <c r="A1056" s="212" t="s">
        <v>10868</v>
      </c>
      <c r="B1056" s="277">
        <v>41991</v>
      </c>
      <c r="C1056" s="217" t="e">
        <f>[1]!表1_66[[#This Row],[公司]]&amp;[1]!表1_66[[#This Row],[姓名]]</f>
        <v>#REF!</v>
      </c>
      <c r="D1056" s="220" t="s">
        <v>11067</v>
      </c>
      <c r="E1056" s="220" t="s">
        <v>7019</v>
      </c>
      <c r="F1056" s="214"/>
      <c r="G1056" s="236" t="e">
        <f>HYPERLINK("\同业照片\"&amp;[1]!表1_66[[#This Row],[公司]]&amp;IF([1]!表1_66[[#This Row],[公司]]="","","，"&amp;[1]!表1_66[[#This Row],[姓名]]&amp;".jpg"),"照片")</f>
        <v>#REF!</v>
      </c>
      <c r="H1056" s="232" t="s">
        <v>642</v>
      </c>
      <c r="I1056" s="214" t="s">
        <v>2</v>
      </c>
      <c r="J1056" s="214" t="s">
        <v>1</v>
      </c>
      <c r="K1056" s="212">
        <v>1</v>
      </c>
      <c r="L1056" s="212">
        <v>1</v>
      </c>
      <c r="M1056" s="212">
        <v>1</v>
      </c>
      <c r="N1056" s="213" t="s">
        <v>11068</v>
      </c>
      <c r="O1056" s="214"/>
      <c r="P1056" s="213" t="s">
        <v>2535</v>
      </c>
      <c r="Q1056" s="215"/>
      <c r="R1056" s="215"/>
      <c r="S1056"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056" s="220" t="s">
        <v>11069</v>
      </c>
      <c r="U1056" s="215">
        <v>15618959056</v>
      </c>
      <c r="V1056" s="213" t="s">
        <v>11070</v>
      </c>
      <c r="W1056" s="225"/>
      <c r="X1056" s="226"/>
      <c r="Y1056" s="226"/>
      <c r="Z1056" s="248"/>
      <c r="AA1056" s="214"/>
      <c r="AB1056" s="214"/>
      <c r="AC1056" s="214"/>
      <c r="AD1056" s="220"/>
      <c r="AE1056" s="226"/>
      <c r="AF1056" s="214" t="s">
        <v>11071</v>
      </c>
      <c r="AG1056" s="349">
        <v>1</v>
      </c>
    </row>
    <row r="1057" spans="1:33" s="219" customFormat="1" x14ac:dyDescent="0.3">
      <c r="A1057" s="212" t="s">
        <v>10868</v>
      </c>
      <c r="B1057" s="277">
        <v>41991</v>
      </c>
      <c r="C1057" s="217" t="e">
        <f>[1]!表1_66[[#This Row],[公司]]&amp;[1]!表1_66[[#This Row],[姓名]]</f>
        <v>#REF!</v>
      </c>
      <c r="D1057" s="220" t="s">
        <v>11072</v>
      </c>
      <c r="E1057" s="220" t="s">
        <v>2468</v>
      </c>
      <c r="F1057" s="214"/>
      <c r="G1057" s="236" t="e">
        <f>HYPERLINK("\同业照片\"&amp;[1]!表1_66[[#This Row],[公司]]&amp;IF([1]!表1_66[[#This Row],[公司]]="","","，"&amp;[1]!表1_66[[#This Row],[姓名]]&amp;".jpg"),"照片")</f>
        <v>#REF!</v>
      </c>
      <c r="H1057" s="232" t="s">
        <v>11073</v>
      </c>
      <c r="I1057" s="214" t="s">
        <v>9</v>
      </c>
      <c r="J1057" s="214" t="s">
        <v>1</v>
      </c>
      <c r="K1057" s="212">
        <v>1</v>
      </c>
      <c r="L1057" s="212"/>
      <c r="M1057" s="212">
        <v>1</v>
      </c>
      <c r="N1057" s="213"/>
      <c r="O1057" s="214"/>
      <c r="P1057" s="213" t="s">
        <v>3742</v>
      </c>
      <c r="Q1057" s="215"/>
      <c r="R1057" s="215"/>
      <c r="S1057"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057" s="220" t="s">
        <v>11074</v>
      </c>
      <c r="U1057" s="215"/>
      <c r="V1057" s="213"/>
      <c r="W1057" s="225"/>
      <c r="X1057" s="226"/>
      <c r="Y1057" s="226"/>
      <c r="Z1057" s="244"/>
      <c r="AA1057" s="214"/>
      <c r="AB1057" s="214"/>
      <c r="AC1057" s="214"/>
      <c r="AD1057" s="220"/>
      <c r="AE1057" s="226"/>
      <c r="AF1057" s="214" t="s">
        <v>11075</v>
      </c>
      <c r="AG1057" s="349">
        <v>1</v>
      </c>
    </row>
    <row r="1058" spans="1:33" s="219" customFormat="1" x14ac:dyDescent="0.3">
      <c r="A1058" s="212" t="s">
        <v>10868</v>
      </c>
      <c r="B1058" s="277">
        <v>41991</v>
      </c>
      <c r="C1058" s="217" t="e">
        <f>[1]!表1_66[[#This Row],[公司]]&amp;[1]!表1_66[[#This Row],[姓名]]</f>
        <v>#REF!</v>
      </c>
      <c r="D1058" s="220" t="s">
        <v>11076</v>
      </c>
      <c r="E1058" s="220" t="s">
        <v>7016</v>
      </c>
      <c r="F1058" s="214" t="s">
        <v>2249</v>
      </c>
      <c r="G1058" s="236" t="e">
        <f>HYPERLINK("\同业照片\"&amp;[1]!表1_66[[#This Row],[公司]]&amp;IF([1]!表1_66[[#This Row],[公司]]="","","，"&amp;[1]!表1_66[[#This Row],[姓名]]&amp;".jpg"),"照片")</f>
        <v>#REF!</v>
      </c>
      <c r="H1058" s="232" t="s">
        <v>821</v>
      </c>
      <c r="I1058" s="214" t="s">
        <v>2</v>
      </c>
      <c r="J1058" s="214" t="s">
        <v>1</v>
      </c>
      <c r="K1058" s="212">
        <v>1</v>
      </c>
      <c r="L1058" s="212">
        <v>1</v>
      </c>
      <c r="M1058" s="212">
        <v>1</v>
      </c>
      <c r="N1058" s="213" t="s">
        <v>958</v>
      </c>
      <c r="O1058" s="214"/>
      <c r="P1058" s="213" t="s">
        <v>2254</v>
      </c>
      <c r="Q1058" s="215"/>
      <c r="R1058" s="215"/>
      <c r="S105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058" s="220" t="s">
        <v>11077</v>
      </c>
      <c r="U1058" s="215">
        <v>18911795576</v>
      </c>
      <c r="V1058" s="213" t="s">
        <v>11078</v>
      </c>
      <c r="W1058" s="225"/>
      <c r="X1058" s="226"/>
      <c r="Y1058" s="226"/>
      <c r="Z1058" s="248"/>
      <c r="AA1058" s="214"/>
      <c r="AB1058" s="214"/>
      <c r="AC1058" s="214"/>
      <c r="AD1058" s="220"/>
      <c r="AE1058" s="226"/>
      <c r="AF1058" s="214" t="s">
        <v>11079</v>
      </c>
      <c r="AG1058" s="349">
        <v>1</v>
      </c>
    </row>
    <row r="1059" spans="1:33" s="219" customFormat="1" x14ac:dyDescent="0.3">
      <c r="A1059" s="212" t="s">
        <v>10868</v>
      </c>
      <c r="B1059" s="277">
        <v>41991</v>
      </c>
      <c r="C1059" s="217" t="e">
        <f>[1]!表1_66[[#This Row],[公司]]&amp;[1]!表1_66[[#This Row],[姓名]]</f>
        <v>#REF!</v>
      </c>
      <c r="D1059" s="220" t="s">
        <v>11080</v>
      </c>
      <c r="E1059" s="220" t="s">
        <v>2255</v>
      </c>
      <c r="F1059" s="214"/>
      <c r="G1059" s="236" t="e">
        <f>HYPERLINK("\同业照片\"&amp;[1]!表1_66[[#This Row],[公司]]&amp;IF([1]!表1_66[[#This Row],[公司]]="","","，"&amp;[1]!表1_66[[#This Row],[姓名]]&amp;".jpg"),"照片")</f>
        <v>#REF!</v>
      </c>
      <c r="H1059" s="232" t="s">
        <v>4162</v>
      </c>
      <c r="I1059" s="214" t="s">
        <v>9</v>
      </c>
      <c r="J1059" s="214" t="s">
        <v>1</v>
      </c>
      <c r="K1059" s="212">
        <v>1</v>
      </c>
      <c r="L1059" s="212">
        <v>1</v>
      </c>
      <c r="M1059" s="212">
        <v>1</v>
      </c>
      <c r="N1059" s="213"/>
      <c r="O1059" s="214"/>
      <c r="P1059" s="213" t="s">
        <v>11081</v>
      </c>
      <c r="Q1059" s="215"/>
      <c r="R1059" s="215"/>
      <c r="S105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059" s="220"/>
      <c r="U1059" s="215">
        <v>18616387495</v>
      </c>
      <c r="V1059" s="213"/>
      <c r="W1059" s="225"/>
      <c r="X1059" s="226"/>
      <c r="Y1059" s="226"/>
      <c r="Z1059" s="244"/>
      <c r="AA1059" s="214"/>
      <c r="AB1059" s="214"/>
      <c r="AC1059" s="214"/>
      <c r="AD1059" s="220"/>
      <c r="AE1059" s="226"/>
      <c r="AF1059" s="214" t="s">
        <v>11082</v>
      </c>
      <c r="AG1059" s="349">
        <v>1</v>
      </c>
    </row>
    <row r="1060" spans="1:33" s="219" customFormat="1" x14ac:dyDescent="0.3">
      <c r="A1060" s="212" t="s">
        <v>10868</v>
      </c>
      <c r="B1060" s="277">
        <v>41991</v>
      </c>
      <c r="C1060" s="217" t="e">
        <f>[1]!表1_66[[#This Row],[公司]]&amp;[1]!表1_66[[#This Row],[姓名]]</f>
        <v>#REF!</v>
      </c>
      <c r="D1060" s="220" t="s">
        <v>11083</v>
      </c>
      <c r="E1060" s="220" t="s">
        <v>6998</v>
      </c>
      <c r="F1060" s="214"/>
      <c r="G1060" s="236" t="e">
        <f>HYPERLINK("\同业照片\"&amp;[1]!表1_66[[#This Row],[公司]]&amp;IF([1]!表1_66[[#This Row],[公司]]="","","，"&amp;[1]!表1_66[[#This Row],[姓名]]&amp;".jpg"),"照片")</f>
        <v>#REF!</v>
      </c>
      <c r="H1060" s="232" t="s">
        <v>113</v>
      </c>
      <c r="I1060" s="214" t="s">
        <v>2</v>
      </c>
      <c r="J1060" s="214" t="s">
        <v>1</v>
      </c>
      <c r="K1060" s="212">
        <v>1</v>
      </c>
      <c r="L1060" s="212">
        <v>1</v>
      </c>
      <c r="M1060" s="212">
        <v>1</v>
      </c>
      <c r="N1060" s="213" t="s">
        <v>8638</v>
      </c>
      <c r="O1060" s="214"/>
      <c r="P1060" s="213" t="s">
        <v>8610</v>
      </c>
      <c r="Q1060" s="215"/>
      <c r="R1060" s="215"/>
      <c r="S106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060" s="220" t="s">
        <v>11084</v>
      </c>
      <c r="U1060" s="215"/>
      <c r="V1060" s="213"/>
      <c r="W1060" s="225"/>
      <c r="X1060" s="226"/>
      <c r="Y1060" s="226"/>
      <c r="Z1060" s="248"/>
      <c r="AA1060" s="214"/>
      <c r="AB1060" s="214"/>
      <c r="AC1060" s="214"/>
      <c r="AD1060" s="220"/>
      <c r="AE1060" s="226"/>
      <c r="AF1060" s="214" t="s">
        <v>6966</v>
      </c>
      <c r="AG1060" s="349">
        <v>1</v>
      </c>
    </row>
    <row r="1061" spans="1:33" s="219" customFormat="1" x14ac:dyDescent="0.3">
      <c r="A1061" s="212" t="s">
        <v>10868</v>
      </c>
      <c r="B1061" s="277">
        <v>41991</v>
      </c>
      <c r="C1061" s="217" t="e">
        <f>[1]!表1_66[[#This Row],[公司]]&amp;[1]!表1_66[[#This Row],[姓名]]</f>
        <v>#REF!</v>
      </c>
      <c r="D1061" s="220" t="s">
        <v>11085</v>
      </c>
      <c r="E1061" s="220" t="s">
        <v>9378</v>
      </c>
      <c r="F1061" s="214"/>
      <c r="G1061" s="236" t="e">
        <f>HYPERLINK("\同业照片\"&amp;[1]!表1_66[[#This Row],[公司]]&amp;IF([1]!表1_66[[#This Row],[公司]]="","","，"&amp;[1]!表1_66[[#This Row],[姓名]]&amp;".jpg"),"照片")</f>
        <v>#REF!</v>
      </c>
      <c r="H1061" s="232" t="s">
        <v>8221</v>
      </c>
      <c r="I1061" s="214" t="s">
        <v>9</v>
      </c>
      <c r="J1061" s="214" t="s">
        <v>11086</v>
      </c>
      <c r="K1061" s="212">
        <v>1</v>
      </c>
      <c r="L1061" s="212">
        <v>1</v>
      </c>
      <c r="M1061" s="212">
        <v>1</v>
      </c>
      <c r="N1061" s="213" t="s">
        <v>3911</v>
      </c>
      <c r="O1061" s="214"/>
      <c r="P1061" s="213" t="s">
        <v>2537</v>
      </c>
      <c r="Q1061" s="215"/>
      <c r="R1061" s="215"/>
      <c r="S106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061" s="220"/>
      <c r="U1061" s="215">
        <v>13396556495</v>
      </c>
      <c r="V1061" s="213"/>
      <c r="W1061" s="225"/>
      <c r="X1061" s="226"/>
      <c r="Y1061" s="226"/>
      <c r="Z1061" s="244"/>
      <c r="AA1061" s="214"/>
      <c r="AB1061" s="214"/>
      <c r="AC1061" s="214"/>
      <c r="AD1061" s="220"/>
      <c r="AE1061" s="226"/>
      <c r="AF1061" s="214" t="s">
        <v>11087</v>
      </c>
      <c r="AG1061" s="349">
        <v>1</v>
      </c>
    </row>
    <row r="1062" spans="1:33" s="219" customFormat="1" x14ac:dyDescent="0.3">
      <c r="A1062" s="212" t="s">
        <v>10868</v>
      </c>
      <c r="B1062" s="277">
        <v>41991</v>
      </c>
      <c r="C1062" s="217" t="e">
        <f>[1]!表1_66[[#This Row],[公司]]&amp;[1]!表1_66[[#This Row],[姓名]]</f>
        <v>#REF!</v>
      </c>
      <c r="D1062" s="220" t="s">
        <v>11088</v>
      </c>
      <c r="E1062" s="220" t="s">
        <v>11089</v>
      </c>
      <c r="F1062" s="214"/>
      <c r="G1062" s="236" t="e">
        <f>HYPERLINK("\同业照片\"&amp;[1]!表1_66[[#This Row],[公司]]&amp;IF([1]!表1_66[[#This Row],[公司]]="","","，"&amp;[1]!表1_66[[#This Row],[姓名]]&amp;".jpg"),"照片")</f>
        <v>#REF!</v>
      </c>
      <c r="H1062" s="232" t="s">
        <v>11090</v>
      </c>
      <c r="I1062" s="214" t="s">
        <v>9</v>
      </c>
      <c r="J1062" s="214" t="s">
        <v>1</v>
      </c>
      <c r="K1062" s="212">
        <v>1</v>
      </c>
      <c r="L1062" s="212"/>
      <c r="M1062" s="212">
        <v>1</v>
      </c>
      <c r="N1062" s="213"/>
      <c r="O1062" s="214"/>
      <c r="P1062" s="213" t="s">
        <v>11091</v>
      </c>
      <c r="Q1062" s="215"/>
      <c r="R1062" s="215"/>
      <c r="S106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062" s="220" t="s">
        <v>11092</v>
      </c>
      <c r="U1062" s="215">
        <v>18600805962</v>
      </c>
      <c r="V1062" s="213" t="s">
        <v>11093</v>
      </c>
      <c r="W1062" s="225"/>
      <c r="X1062" s="226"/>
      <c r="Y1062" s="226"/>
      <c r="Z1062" s="248"/>
      <c r="AA1062" s="214"/>
      <c r="AB1062" s="214"/>
      <c r="AC1062" s="214"/>
      <c r="AD1062" s="220"/>
      <c r="AE1062" s="226"/>
      <c r="AF1062" s="214" t="s">
        <v>11094</v>
      </c>
      <c r="AG1062" s="349">
        <v>1</v>
      </c>
    </row>
    <row r="1063" spans="1:33" s="219" customFormat="1" x14ac:dyDescent="0.3">
      <c r="A1063" s="212" t="s">
        <v>10868</v>
      </c>
      <c r="B1063" s="277">
        <v>41991</v>
      </c>
      <c r="C1063" s="217" t="e">
        <f>[1]!表1_66[[#This Row],[公司]]&amp;[1]!表1_66[[#This Row],[姓名]]</f>
        <v>#REF!</v>
      </c>
      <c r="D1063" s="220" t="s">
        <v>1823</v>
      </c>
      <c r="E1063" s="220" t="s">
        <v>735</v>
      </c>
      <c r="F1063" s="214" t="s">
        <v>54</v>
      </c>
      <c r="G1063" s="236" t="e">
        <f>HYPERLINK("\同业照片\"&amp;[1]!表1_66[[#This Row],[公司]]&amp;IF([1]!表1_66[[#This Row],[公司]]="","","，"&amp;[1]!表1_66[[#This Row],[姓名]]&amp;".jpg"),"照片")</f>
        <v>#REF!</v>
      </c>
      <c r="H1063" s="232" t="s">
        <v>1824</v>
      </c>
      <c r="I1063" s="214" t="s">
        <v>582</v>
      </c>
      <c r="J1063" s="214" t="s">
        <v>45</v>
      </c>
      <c r="K1063" s="212">
        <v>1</v>
      </c>
      <c r="L1063" s="212">
        <v>1</v>
      </c>
      <c r="M1063" s="212">
        <v>1</v>
      </c>
      <c r="N1063" s="213" t="s">
        <v>1825</v>
      </c>
      <c r="O1063" s="214"/>
      <c r="P1063" s="213"/>
      <c r="Q1063" s="215" t="s">
        <v>1826</v>
      </c>
      <c r="R1063" s="215" t="s">
        <v>392</v>
      </c>
      <c r="S1063"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063" s="220" t="s">
        <v>1827</v>
      </c>
      <c r="U1063" s="215">
        <v>13524504465</v>
      </c>
      <c r="V1063" s="213" t="s">
        <v>1828</v>
      </c>
      <c r="W1063" s="225" t="s">
        <v>351</v>
      </c>
      <c r="X1063" s="226" t="s">
        <v>1829</v>
      </c>
      <c r="Y1063" s="226" t="s">
        <v>1830</v>
      </c>
      <c r="Z1063" s="244" t="s">
        <v>392</v>
      </c>
      <c r="AA1063" s="214"/>
      <c r="AB1063" s="214"/>
      <c r="AC1063" s="214"/>
      <c r="AD1063" s="220"/>
      <c r="AE1063" s="226"/>
      <c r="AF1063" s="214" t="s">
        <v>675</v>
      </c>
      <c r="AG1063" s="349">
        <v>1</v>
      </c>
    </row>
    <row r="1064" spans="1:33" s="219" customFormat="1" x14ac:dyDescent="0.3">
      <c r="A1064" s="212" t="s">
        <v>10868</v>
      </c>
      <c r="B1064" s="277">
        <v>41991</v>
      </c>
      <c r="C1064" s="217" t="e">
        <f>[1]!表1_66[[#This Row],[公司]]&amp;[1]!表1_66[[#This Row],[姓名]]</f>
        <v>#REF!</v>
      </c>
      <c r="D1064" s="220" t="s">
        <v>11095</v>
      </c>
      <c r="E1064" s="220" t="s">
        <v>7027</v>
      </c>
      <c r="F1064" s="214"/>
      <c r="G1064" s="236" t="e">
        <f>HYPERLINK("\同业照片\"&amp;[1]!表1_66[[#This Row],[公司]]&amp;IF([1]!表1_66[[#This Row],[公司]]="","","，"&amp;[1]!表1_66[[#This Row],[姓名]]&amp;".jpg"),"照片")</f>
        <v>#REF!</v>
      </c>
      <c r="H1064" s="232" t="s">
        <v>10876</v>
      </c>
      <c r="I1064" s="214" t="s">
        <v>10796</v>
      </c>
      <c r="J1064" s="214" t="s">
        <v>11</v>
      </c>
      <c r="K1064" s="212"/>
      <c r="L1064" s="212"/>
      <c r="M1064" s="212"/>
      <c r="N1064" s="213"/>
      <c r="O1064" s="214"/>
      <c r="P1064" s="213" t="s">
        <v>11096</v>
      </c>
      <c r="Q1064" s="215"/>
      <c r="R1064" s="215"/>
      <c r="S106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064" s="220"/>
      <c r="U1064" s="215">
        <v>18601665733</v>
      </c>
      <c r="V1064" s="213"/>
      <c r="W1064" s="225"/>
      <c r="X1064" s="226"/>
      <c r="Y1064" s="226"/>
      <c r="Z1064" s="248"/>
      <c r="AA1064" s="214"/>
      <c r="AB1064" s="214"/>
      <c r="AC1064" s="214"/>
      <c r="AD1064" s="220"/>
      <c r="AE1064" s="226"/>
      <c r="AF1064" s="214"/>
      <c r="AG1064" s="349">
        <v>1</v>
      </c>
    </row>
    <row r="1065" spans="1:33" s="219" customFormat="1" x14ac:dyDescent="0.3">
      <c r="A1065" s="212" t="s">
        <v>10868</v>
      </c>
      <c r="B1065" s="277">
        <v>41991</v>
      </c>
      <c r="C1065" s="217" t="e">
        <f>[1]!表1_66[[#This Row],[公司]]&amp;[1]!表1_66[[#This Row],[姓名]]</f>
        <v>#REF!</v>
      </c>
      <c r="D1065" s="220" t="s">
        <v>11097</v>
      </c>
      <c r="E1065" s="220" t="s">
        <v>2470</v>
      </c>
      <c r="F1065" s="214"/>
      <c r="G1065" s="236" t="e">
        <f>HYPERLINK("\同业照片\"&amp;[1]!表1_66[[#This Row],[公司]]&amp;IF([1]!表1_66[[#This Row],[公司]]="","","，"&amp;[1]!表1_66[[#This Row],[姓名]]&amp;".jpg"),"照片")</f>
        <v>#REF!</v>
      </c>
      <c r="H1065" s="232" t="s">
        <v>11090</v>
      </c>
      <c r="I1065" s="214" t="s">
        <v>9</v>
      </c>
      <c r="J1065" s="214" t="s">
        <v>1</v>
      </c>
      <c r="K1065" s="212">
        <v>1</v>
      </c>
      <c r="L1065" s="212"/>
      <c r="M1065" s="212">
        <v>1</v>
      </c>
      <c r="N1065" s="213" t="s">
        <v>2247</v>
      </c>
      <c r="O1065" s="214"/>
      <c r="P1065" s="213" t="s">
        <v>3163</v>
      </c>
      <c r="Q1065" s="215"/>
      <c r="R1065" s="215"/>
      <c r="S1065"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065" s="220"/>
      <c r="U1065" s="215">
        <v>13472708954</v>
      </c>
      <c r="V1065" s="213" t="s">
        <v>11098</v>
      </c>
      <c r="W1065" s="225"/>
      <c r="X1065" s="226"/>
      <c r="Y1065" s="226"/>
      <c r="Z1065" s="244"/>
      <c r="AA1065" s="214"/>
      <c r="AB1065" s="214"/>
      <c r="AC1065" s="214"/>
      <c r="AD1065" s="220"/>
      <c r="AE1065" s="226"/>
      <c r="AF1065" s="214" t="s">
        <v>11094</v>
      </c>
      <c r="AG1065" s="349">
        <v>1</v>
      </c>
    </row>
    <row r="1066" spans="1:33" s="219" customFormat="1" x14ac:dyDescent="0.3">
      <c r="A1066" s="212" t="s">
        <v>10868</v>
      </c>
      <c r="B1066" s="277">
        <v>41991</v>
      </c>
      <c r="C1066" s="217" t="e">
        <f>[1]!表1_66[[#This Row],[公司]]&amp;[1]!表1_66[[#This Row],[姓名]]</f>
        <v>#REF!</v>
      </c>
      <c r="D1066" s="220" t="s">
        <v>11099</v>
      </c>
      <c r="E1066" s="220" t="s">
        <v>1598</v>
      </c>
      <c r="F1066" s="214" t="s">
        <v>54</v>
      </c>
      <c r="G1066" s="236" t="e">
        <f>HYPERLINK("\同业照片\"&amp;[1]!表1_66[[#This Row],[公司]]&amp;IF([1]!表1_66[[#This Row],[公司]]="","","，"&amp;[1]!表1_66[[#This Row],[姓名]]&amp;".jpg"),"照片")</f>
        <v>#REF!</v>
      </c>
      <c r="H1066" s="232" t="s">
        <v>976</v>
      </c>
      <c r="I1066" s="214" t="s">
        <v>2</v>
      </c>
      <c r="J1066" s="214" t="s">
        <v>45</v>
      </c>
      <c r="K1066" s="212">
        <v>1</v>
      </c>
      <c r="L1066" s="212">
        <v>1</v>
      </c>
      <c r="M1066" s="212">
        <v>1</v>
      </c>
      <c r="N1066" s="213" t="s">
        <v>1234</v>
      </c>
      <c r="O1066" s="214"/>
      <c r="P1066" s="213" t="s">
        <v>8780</v>
      </c>
      <c r="Q1066" s="215"/>
      <c r="R1066" s="215" t="s">
        <v>392</v>
      </c>
      <c r="S1066"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066" s="220" t="s">
        <v>11100</v>
      </c>
      <c r="U1066" s="215">
        <v>15026780511</v>
      </c>
      <c r="V1066" s="213" t="s">
        <v>11101</v>
      </c>
      <c r="W1066" s="225" t="s">
        <v>351</v>
      </c>
      <c r="X1066" s="226"/>
      <c r="Y1066" s="226"/>
      <c r="Z1066" s="248" t="s">
        <v>392</v>
      </c>
      <c r="AA1066" s="214"/>
      <c r="AB1066" s="214"/>
      <c r="AC1066" s="214"/>
      <c r="AD1066" s="220"/>
      <c r="AE1066" s="226"/>
      <c r="AF1066" s="214" t="s">
        <v>2240</v>
      </c>
      <c r="AG1066" s="349">
        <v>1</v>
      </c>
    </row>
    <row r="1067" spans="1:33" s="219" customFormat="1" x14ac:dyDescent="0.3">
      <c r="A1067" s="212" t="s">
        <v>10868</v>
      </c>
      <c r="B1067" s="277">
        <v>41991</v>
      </c>
      <c r="C1067" s="217" t="e">
        <f>[1]!表1_66[[#This Row],[公司]]&amp;[1]!表1_66[[#This Row],[姓名]]</f>
        <v>#REF!</v>
      </c>
      <c r="D1067" s="220" t="s">
        <v>11102</v>
      </c>
      <c r="E1067" s="220" t="s">
        <v>7022</v>
      </c>
      <c r="F1067" s="214"/>
      <c r="G1067" s="236" t="e">
        <f>HYPERLINK("\同业照片\"&amp;[1]!表1_66[[#This Row],[公司]]&amp;IF([1]!表1_66[[#This Row],[公司]]="","","，"&amp;[1]!表1_66[[#This Row],[姓名]]&amp;".jpg"),"照片")</f>
        <v>#REF!</v>
      </c>
      <c r="H1067" s="232" t="s">
        <v>7843</v>
      </c>
      <c r="I1067" s="214" t="s">
        <v>9</v>
      </c>
      <c r="J1067" s="214" t="s">
        <v>11</v>
      </c>
      <c r="K1067" s="212">
        <v>1</v>
      </c>
      <c r="L1067" s="212">
        <v>1</v>
      </c>
      <c r="M1067" s="212">
        <v>1</v>
      </c>
      <c r="N1067" s="213" t="s">
        <v>3745</v>
      </c>
      <c r="O1067" s="214"/>
      <c r="P1067" s="213" t="s">
        <v>2254</v>
      </c>
      <c r="Q1067" s="215"/>
      <c r="R1067" s="215"/>
      <c r="S1067"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067" s="220" t="s">
        <v>11103</v>
      </c>
      <c r="U1067" s="215">
        <v>13811179011</v>
      </c>
      <c r="V1067" s="213" t="s">
        <v>7862</v>
      </c>
      <c r="W1067" s="225"/>
      <c r="X1067" s="226"/>
      <c r="Y1067" s="226"/>
      <c r="Z1067" s="244"/>
      <c r="AA1067" s="214"/>
      <c r="AB1067" s="214"/>
      <c r="AC1067" s="214"/>
      <c r="AD1067" s="220"/>
      <c r="AE1067" s="226"/>
      <c r="AF1067" s="214" t="s">
        <v>11104</v>
      </c>
      <c r="AG1067" s="349">
        <v>1</v>
      </c>
    </row>
    <row r="1068" spans="1:33" s="219" customFormat="1" x14ac:dyDescent="0.3">
      <c r="A1068" s="212" t="s">
        <v>10868</v>
      </c>
      <c r="B1068" s="277">
        <v>41991</v>
      </c>
      <c r="C1068" s="217" t="e">
        <f>[1]!表1_66[[#This Row],[公司]]&amp;[1]!表1_66[[#This Row],[姓名]]</f>
        <v>#REF!</v>
      </c>
      <c r="D1068" s="220" t="s">
        <v>11105</v>
      </c>
      <c r="E1068" s="220" t="s">
        <v>11106</v>
      </c>
      <c r="F1068" s="214" t="s">
        <v>2249</v>
      </c>
      <c r="G1068" s="236" t="e">
        <f>HYPERLINK("\同业照片\"&amp;[1]!表1_66[[#This Row],[公司]]&amp;IF([1]!表1_66[[#This Row],[公司]]="","","，"&amp;[1]!表1_66[[#This Row],[姓名]]&amp;".jpg"),"照片")</f>
        <v>#REF!</v>
      </c>
      <c r="H1068" s="232" t="s">
        <v>10298</v>
      </c>
      <c r="I1068" s="214" t="s">
        <v>583</v>
      </c>
      <c r="J1068" s="214" t="s">
        <v>3174</v>
      </c>
      <c r="K1068" s="212">
        <v>1</v>
      </c>
      <c r="L1068" s="212">
        <v>1</v>
      </c>
      <c r="M1068" s="212">
        <v>1</v>
      </c>
      <c r="N1068" s="213" t="s">
        <v>2687</v>
      </c>
      <c r="O1068" s="214"/>
      <c r="P1068" s="213" t="s">
        <v>2537</v>
      </c>
      <c r="Q1068" s="215"/>
      <c r="R1068" s="215"/>
      <c r="S106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068" s="220" t="s">
        <v>11107</v>
      </c>
      <c r="U1068" s="215">
        <v>18010019861</v>
      </c>
      <c r="V1068" s="213" t="s">
        <v>11108</v>
      </c>
      <c r="W1068" s="225"/>
      <c r="X1068" s="226"/>
      <c r="Y1068" s="226" t="s">
        <v>10332</v>
      </c>
      <c r="Z1068" s="248" t="s">
        <v>10333</v>
      </c>
      <c r="AA1068" s="214"/>
      <c r="AB1068" s="214"/>
      <c r="AC1068" s="214"/>
      <c r="AD1068" s="220"/>
      <c r="AE1068" s="226"/>
      <c r="AF1068" s="214" t="s">
        <v>5996</v>
      </c>
      <c r="AG1068" s="349">
        <v>1</v>
      </c>
    </row>
    <row r="1069" spans="1:33" s="219" customFormat="1" x14ac:dyDescent="0.3">
      <c r="A1069" s="212" t="s">
        <v>10868</v>
      </c>
      <c r="B1069" s="277">
        <v>41991</v>
      </c>
      <c r="C1069" s="217" t="e">
        <f>[1]!表1_66[[#This Row],[公司]]&amp;[1]!表1_66[[#This Row],[姓名]]</f>
        <v>#REF!</v>
      </c>
      <c r="D1069" s="220" t="s">
        <v>11109</v>
      </c>
      <c r="E1069" s="220" t="s">
        <v>7004</v>
      </c>
      <c r="F1069" s="214"/>
      <c r="G1069" s="236" t="e">
        <f>HYPERLINK("\同业照片\"&amp;[1]!表1_66[[#This Row],[公司]]&amp;IF([1]!表1_66[[#This Row],[公司]]="","","，"&amp;[1]!表1_66[[#This Row],[姓名]]&amp;".jpg"),"照片")</f>
        <v>#REF!</v>
      </c>
      <c r="H1069" s="232" t="s">
        <v>2521</v>
      </c>
      <c r="I1069" s="214" t="s">
        <v>12</v>
      </c>
      <c r="J1069" s="214" t="s">
        <v>11</v>
      </c>
      <c r="K1069" s="212"/>
      <c r="L1069" s="212"/>
      <c r="M1069" s="212"/>
      <c r="N1069" s="213"/>
      <c r="O1069" s="214"/>
      <c r="P1069" s="213" t="s">
        <v>11110</v>
      </c>
      <c r="Q1069" s="215"/>
      <c r="R1069" s="215"/>
      <c r="S106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069" s="220"/>
      <c r="U1069" s="215">
        <v>18611684176</v>
      </c>
      <c r="V1069" s="213" t="s">
        <v>11111</v>
      </c>
      <c r="W1069" s="225"/>
      <c r="X1069" s="226"/>
      <c r="Y1069" s="226"/>
      <c r="Z1069" s="248"/>
      <c r="AA1069" s="214"/>
      <c r="AB1069" s="214"/>
      <c r="AC1069" s="214"/>
      <c r="AD1069" s="220"/>
      <c r="AE1069" s="226"/>
      <c r="AF1069" s="214" t="s">
        <v>11112</v>
      </c>
      <c r="AG1069" s="349">
        <v>1</v>
      </c>
    </row>
    <row r="1070" spans="1:33" s="219" customFormat="1" x14ac:dyDescent="0.3">
      <c r="A1070" s="212" t="s">
        <v>10868</v>
      </c>
      <c r="B1070" s="277">
        <v>41991</v>
      </c>
      <c r="C1070" s="217" t="e">
        <f>[1]!表1_66[[#This Row],[公司]]&amp;[1]!表1_66[[#This Row],[姓名]]</f>
        <v>#REF!</v>
      </c>
      <c r="D1070" s="220" t="s">
        <v>11113</v>
      </c>
      <c r="E1070" s="220" t="s">
        <v>7006</v>
      </c>
      <c r="F1070" s="214"/>
      <c r="G1070" s="236" t="e">
        <f>HYPERLINK("\同业照片\"&amp;[1]!表1_66[[#This Row],[公司]]&amp;IF([1]!表1_66[[#This Row],[公司]]="","","，"&amp;[1]!表1_66[[#This Row],[姓名]]&amp;".jpg"),"照片")</f>
        <v>#REF!</v>
      </c>
      <c r="H1070" s="232" t="s">
        <v>11114</v>
      </c>
      <c r="I1070" s="214" t="s">
        <v>8702</v>
      </c>
      <c r="J1070" s="214" t="s">
        <v>1</v>
      </c>
      <c r="K1070" s="212">
        <v>1</v>
      </c>
      <c r="L1070" s="212">
        <v>1</v>
      </c>
      <c r="M1070" s="212">
        <v>1</v>
      </c>
      <c r="N1070" s="213" t="s">
        <v>11115</v>
      </c>
      <c r="O1070" s="214"/>
      <c r="P1070" s="213" t="s">
        <v>8629</v>
      </c>
      <c r="Q1070" s="215"/>
      <c r="R1070" s="215"/>
      <c r="S107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070" s="220"/>
      <c r="U1070" s="215">
        <v>13917853118</v>
      </c>
      <c r="V1070" s="213" t="s">
        <v>11116</v>
      </c>
      <c r="W1070" s="225"/>
      <c r="X1070" s="226"/>
      <c r="Y1070" s="226"/>
      <c r="Z1070" s="244"/>
      <c r="AA1070" s="214"/>
      <c r="AB1070" s="214"/>
      <c r="AC1070" s="214"/>
      <c r="AD1070" s="220"/>
      <c r="AE1070" s="226"/>
      <c r="AF1070" s="214" t="s">
        <v>11117</v>
      </c>
      <c r="AG1070" s="349">
        <v>1</v>
      </c>
    </row>
    <row r="1071" spans="1:33" s="219" customFormat="1" x14ac:dyDescent="0.3">
      <c r="A1071" s="212" t="s">
        <v>10868</v>
      </c>
      <c r="B1071" s="277">
        <v>41991</v>
      </c>
      <c r="C1071" s="217" t="e">
        <f>[1]!表1_66[[#This Row],[公司]]&amp;[1]!表1_66[[#This Row],[姓名]]</f>
        <v>#REF!</v>
      </c>
      <c r="D1071" s="220" t="s">
        <v>1312</v>
      </c>
      <c r="E1071" s="220" t="s">
        <v>1312</v>
      </c>
      <c r="F1071" s="214" t="s">
        <v>54</v>
      </c>
      <c r="G1071" s="236" t="e">
        <f>HYPERLINK("\同业照片\"&amp;[1]!表1_66[[#This Row],[公司]]&amp;IF([1]!表1_66[[#This Row],[公司]]="","","，"&amp;[1]!表1_66[[#This Row],[姓名]]&amp;".jpg"),"照片")</f>
        <v>#REF!</v>
      </c>
      <c r="H1071" s="232" t="s">
        <v>107</v>
      </c>
      <c r="I1071" s="214" t="s">
        <v>2</v>
      </c>
      <c r="J1071" s="214" t="s">
        <v>45</v>
      </c>
      <c r="K1071" s="212">
        <v>1</v>
      </c>
      <c r="L1071" s="212">
        <v>1</v>
      </c>
      <c r="M1071" s="212">
        <v>1</v>
      </c>
      <c r="N1071" s="213" t="s">
        <v>958</v>
      </c>
      <c r="O1071" s="214"/>
      <c r="P1071" s="213">
        <v>70</v>
      </c>
      <c r="Q1071" s="215" t="s">
        <v>9611</v>
      </c>
      <c r="R1071" s="215" t="s">
        <v>392</v>
      </c>
      <c r="S107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071" s="220" t="s">
        <v>11118</v>
      </c>
      <c r="U1071" s="215">
        <v>13818278658</v>
      </c>
      <c r="V1071" s="213" t="s">
        <v>11119</v>
      </c>
      <c r="W1071" s="225" t="s">
        <v>351</v>
      </c>
      <c r="X1071" s="226" t="s">
        <v>1796</v>
      </c>
      <c r="Y1071" s="226"/>
      <c r="Z1071" s="248" t="s">
        <v>392</v>
      </c>
      <c r="AA1071" s="214"/>
      <c r="AB1071" s="214"/>
      <c r="AC1071" s="214"/>
      <c r="AD1071" s="220"/>
      <c r="AE1071" s="226"/>
      <c r="AF1071" s="214" t="s">
        <v>2223</v>
      </c>
      <c r="AG1071" s="349">
        <v>1</v>
      </c>
    </row>
    <row r="1072" spans="1:33" s="219" customFormat="1" x14ac:dyDescent="0.3">
      <c r="A1072" s="212" t="s">
        <v>10868</v>
      </c>
      <c r="B1072" s="277">
        <v>41991</v>
      </c>
      <c r="C1072" s="217" t="e">
        <f>[1]!表1_66[[#This Row],[公司]]&amp;[1]!表1_66[[#This Row],[姓名]]</f>
        <v>#REF!</v>
      </c>
      <c r="D1072" s="220" t="s">
        <v>11120</v>
      </c>
      <c r="E1072" s="220" t="s">
        <v>7013</v>
      </c>
      <c r="F1072" s="214"/>
      <c r="G1072" s="236" t="e">
        <f>HYPERLINK("\同业照片\"&amp;[1]!表1_66[[#This Row],[公司]]&amp;IF([1]!表1_66[[#This Row],[公司]]="","","，"&amp;[1]!表1_66[[#This Row],[姓名]]&amp;".jpg"),"照片")</f>
        <v>#REF!</v>
      </c>
      <c r="H1072" s="232" t="s">
        <v>11090</v>
      </c>
      <c r="I1072" s="214" t="s">
        <v>9</v>
      </c>
      <c r="J1072" s="214" t="s">
        <v>1</v>
      </c>
      <c r="K1072" s="212">
        <v>1</v>
      </c>
      <c r="L1072" s="212"/>
      <c r="M1072" s="212">
        <v>1</v>
      </c>
      <c r="N1072" s="213"/>
      <c r="O1072" s="214"/>
      <c r="P1072" s="213" t="s">
        <v>2254</v>
      </c>
      <c r="Q1072" s="215"/>
      <c r="R1072" s="215"/>
      <c r="S107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072" s="220" t="s">
        <v>11121</v>
      </c>
      <c r="U1072" s="215">
        <v>13764355080</v>
      </c>
      <c r="V1072" s="213" t="s">
        <v>11122</v>
      </c>
      <c r="W1072" s="225"/>
      <c r="X1072" s="226"/>
      <c r="Y1072" s="226"/>
      <c r="Z1072" s="244"/>
      <c r="AA1072" s="214"/>
      <c r="AB1072" s="214"/>
      <c r="AC1072" s="214"/>
      <c r="AD1072" s="220"/>
      <c r="AE1072" s="226"/>
      <c r="AF1072" s="214" t="s">
        <v>11094</v>
      </c>
      <c r="AG1072" s="349">
        <v>1</v>
      </c>
    </row>
    <row r="1073" spans="1:33" s="219" customFormat="1" x14ac:dyDescent="0.3">
      <c r="A1073" s="212" t="s">
        <v>10868</v>
      </c>
      <c r="B1073" s="277">
        <v>41991</v>
      </c>
      <c r="C1073" s="217" t="e">
        <f>[1]!表1_66[[#This Row],[公司]]&amp;[1]!表1_66[[#This Row],[姓名]]</f>
        <v>#REF!</v>
      </c>
      <c r="D1073" s="220" t="s">
        <v>11123</v>
      </c>
      <c r="E1073" s="220" t="s">
        <v>7025</v>
      </c>
      <c r="F1073" s="214"/>
      <c r="G1073" s="236" t="e">
        <f>HYPERLINK("\同业照片\"&amp;[1]!表1_66[[#This Row],[公司]]&amp;IF([1]!表1_66[[#This Row],[公司]]="","","，"&amp;[1]!表1_66[[#This Row],[姓名]]&amp;".jpg"),"照片")</f>
        <v>#REF!</v>
      </c>
      <c r="H1073" s="232" t="s">
        <v>11124</v>
      </c>
      <c r="I1073" s="214" t="s">
        <v>10796</v>
      </c>
      <c r="J1073" s="214" t="s">
        <v>1</v>
      </c>
      <c r="K1073" s="212"/>
      <c r="L1073" s="212"/>
      <c r="M1073" s="212"/>
      <c r="N1073" s="213"/>
      <c r="O1073" s="214"/>
      <c r="P1073" s="213"/>
      <c r="Q1073" s="215"/>
      <c r="R1073" s="215"/>
      <c r="S1073"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073" s="220"/>
      <c r="U1073" s="215">
        <v>18602186206</v>
      </c>
      <c r="V1073" s="213"/>
      <c r="W1073" s="225"/>
      <c r="X1073" s="226"/>
      <c r="Y1073" s="226"/>
      <c r="Z1073" s="248"/>
      <c r="AA1073" s="214"/>
      <c r="AB1073" s="214"/>
      <c r="AC1073" s="214"/>
      <c r="AD1073" s="220"/>
      <c r="AE1073" s="226"/>
      <c r="AF1073" s="214"/>
      <c r="AG1073" s="349">
        <v>1</v>
      </c>
    </row>
    <row r="1074" spans="1:33" s="219" customFormat="1" x14ac:dyDescent="0.3">
      <c r="A1074" s="212" t="s">
        <v>10868</v>
      </c>
      <c r="B1074" s="277">
        <v>41991</v>
      </c>
      <c r="C1074" s="217" t="e">
        <f>[1]!表1_66[[#This Row],[公司]]&amp;[1]!表1_66[[#This Row],[姓名]]</f>
        <v>#REF!</v>
      </c>
      <c r="D1074" s="220" t="s">
        <v>11125</v>
      </c>
      <c r="E1074" s="220" t="s">
        <v>11125</v>
      </c>
      <c r="F1074" s="214" t="s">
        <v>2276</v>
      </c>
      <c r="G1074" s="236" t="e">
        <f>HYPERLINK("\同业照片\"&amp;[1]!表1_66[[#This Row],[公司]]&amp;IF([1]!表1_66[[#This Row],[公司]]="","","，"&amp;[1]!表1_66[[#This Row],[姓名]]&amp;".jpg"),"照片")</f>
        <v>#REF!</v>
      </c>
      <c r="H1074" s="232" t="s">
        <v>55</v>
      </c>
      <c r="I1074" s="214" t="s">
        <v>36</v>
      </c>
      <c r="J1074" s="214" t="s">
        <v>56</v>
      </c>
      <c r="K1074" s="212">
        <v>1</v>
      </c>
      <c r="L1074" s="212">
        <v>1</v>
      </c>
      <c r="M1074" s="212">
        <v>1</v>
      </c>
      <c r="N1074" s="213" t="s">
        <v>958</v>
      </c>
      <c r="O1074" s="214"/>
      <c r="P1074" s="213" t="s">
        <v>2254</v>
      </c>
      <c r="Q1074" s="215"/>
      <c r="R1074" s="215"/>
      <c r="S107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074" s="220" t="s">
        <v>11126</v>
      </c>
      <c r="U1074" s="215">
        <v>18610154851</v>
      </c>
      <c r="V1074" s="213" t="s">
        <v>11127</v>
      </c>
      <c r="W1074" s="225"/>
      <c r="X1074" s="226"/>
      <c r="Y1074" s="226"/>
      <c r="Z1074" s="244"/>
      <c r="AA1074" s="214"/>
      <c r="AB1074" s="214"/>
      <c r="AC1074" s="214"/>
      <c r="AD1074" s="220"/>
      <c r="AE1074" s="226" t="s">
        <v>11128</v>
      </c>
      <c r="AF1074" s="214" t="s">
        <v>667</v>
      </c>
      <c r="AG1074" s="349">
        <v>1</v>
      </c>
    </row>
    <row r="1075" spans="1:33" s="219" customFormat="1" x14ac:dyDescent="0.3">
      <c r="A1075" s="212" t="s">
        <v>10868</v>
      </c>
      <c r="B1075" s="277">
        <v>41991</v>
      </c>
      <c r="C1075" s="217" t="e">
        <f>[1]!表1_66[[#This Row],[公司]]&amp;[1]!表1_66[[#This Row],[姓名]]</f>
        <v>#REF!</v>
      </c>
      <c r="D1075" s="220" t="s">
        <v>11129</v>
      </c>
      <c r="E1075" s="220" t="s">
        <v>7005</v>
      </c>
      <c r="F1075" s="214"/>
      <c r="G1075" s="236" t="e">
        <f>HYPERLINK("\同业照片\"&amp;[1]!表1_66[[#This Row],[公司]]&amp;IF([1]!表1_66[[#This Row],[公司]]="","","，"&amp;[1]!表1_66[[#This Row],[姓名]]&amp;".jpg"),"照片")</f>
        <v>#REF!</v>
      </c>
      <c r="H1075" s="232" t="s">
        <v>10797</v>
      </c>
      <c r="I1075" s="214" t="s">
        <v>583</v>
      </c>
      <c r="J1075" s="214" t="s">
        <v>1</v>
      </c>
      <c r="K1075" s="212">
        <v>1</v>
      </c>
      <c r="L1075" s="212">
        <v>1</v>
      </c>
      <c r="M1075" s="212">
        <v>1</v>
      </c>
      <c r="N1075" s="213"/>
      <c r="O1075" s="214"/>
      <c r="P1075" s="213" t="s">
        <v>8614</v>
      </c>
      <c r="Q1075" s="215"/>
      <c r="R1075" s="215"/>
      <c r="S1075"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075" s="220"/>
      <c r="U1075" s="215">
        <v>18210672089</v>
      </c>
      <c r="V1075" s="213"/>
      <c r="W1075" s="225"/>
      <c r="X1075" s="226"/>
      <c r="Y1075" s="226"/>
      <c r="Z1075" s="248"/>
      <c r="AA1075" s="214"/>
      <c r="AB1075" s="214"/>
      <c r="AC1075" s="214"/>
      <c r="AD1075" s="220"/>
      <c r="AE1075" s="226"/>
      <c r="AF1075" s="214" t="s">
        <v>11130</v>
      </c>
      <c r="AG1075" s="349">
        <v>1</v>
      </c>
    </row>
    <row r="1076" spans="1:33" s="219" customFormat="1" x14ac:dyDescent="0.3">
      <c r="A1076" s="212" t="s">
        <v>10868</v>
      </c>
      <c r="B1076" s="277">
        <v>41991</v>
      </c>
      <c r="C1076" s="217" t="e">
        <f>[1]!表1_66[[#This Row],[公司]]&amp;[1]!表1_66[[#This Row],[姓名]]</f>
        <v>#REF!</v>
      </c>
      <c r="D1076" s="220" t="s">
        <v>11131</v>
      </c>
      <c r="E1076" s="220" t="s">
        <v>11132</v>
      </c>
      <c r="F1076" s="214"/>
      <c r="G1076" s="236" t="e">
        <f>HYPERLINK("\同业照片\"&amp;[1]!表1_66[[#This Row],[公司]]&amp;IF([1]!表1_66[[#This Row],[公司]]="","","，"&amp;[1]!表1_66[[#This Row],[姓名]]&amp;".jpg"),"照片")</f>
        <v>#REF!</v>
      </c>
      <c r="H1076" s="232" t="s">
        <v>9950</v>
      </c>
      <c r="I1076" s="214" t="s">
        <v>11133</v>
      </c>
      <c r="J1076" s="214" t="s">
        <v>1</v>
      </c>
      <c r="K1076" s="212"/>
      <c r="L1076" s="212"/>
      <c r="M1076" s="212"/>
      <c r="N1076" s="213"/>
      <c r="O1076" s="214"/>
      <c r="P1076" s="213" t="s">
        <v>11134</v>
      </c>
      <c r="Q1076" s="215"/>
      <c r="R1076" s="215"/>
      <c r="S1076"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076" s="220" t="s">
        <v>11135</v>
      </c>
      <c r="U1076" s="215"/>
      <c r="V1076" s="213"/>
      <c r="W1076" s="225"/>
      <c r="X1076" s="226"/>
      <c r="Y1076" s="226"/>
      <c r="Z1076" s="244"/>
      <c r="AA1076" s="214"/>
      <c r="AB1076" s="214"/>
      <c r="AC1076" s="214"/>
      <c r="AD1076" s="220"/>
      <c r="AE1076" s="226"/>
      <c r="AF1076" s="214"/>
      <c r="AG1076" s="349">
        <v>1</v>
      </c>
    </row>
    <row r="1077" spans="1:33" s="219" customFormat="1" x14ac:dyDescent="0.3">
      <c r="A1077" s="212" t="s">
        <v>10868</v>
      </c>
      <c r="B1077" s="277">
        <v>41991</v>
      </c>
      <c r="C1077" s="217" t="e">
        <f>[1]!表1_66[[#This Row],[公司]]&amp;[1]!表1_66[[#This Row],[姓名]]</f>
        <v>#REF!</v>
      </c>
      <c r="D1077" s="220" t="s">
        <v>11136</v>
      </c>
      <c r="E1077" s="220" t="s">
        <v>1440</v>
      </c>
      <c r="F1077" s="214"/>
      <c r="G1077" s="236" t="e">
        <f>HYPERLINK("\同业照片\"&amp;[1]!表1_66[[#This Row],[公司]]&amp;IF([1]!表1_66[[#This Row],[公司]]="","","，"&amp;[1]!表1_66[[#This Row],[姓名]]&amp;".jpg"),"照片")</f>
        <v>#REF!</v>
      </c>
      <c r="H1077" s="232" t="s">
        <v>10879</v>
      </c>
      <c r="I1077" s="214" t="s">
        <v>3526</v>
      </c>
      <c r="J1077" s="214" t="s">
        <v>11</v>
      </c>
      <c r="K1077" s="212"/>
      <c r="L1077" s="212"/>
      <c r="M1077" s="212"/>
      <c r="N1077" s="213" t="s">
        <v>2906</v>
      </c>
      <c r="O1077" s="214"/>
      <c r="P1077" s="213"/>
      <c r="Q1077" s="215"/>
      <c r="R1077" s="215"/>
      <c r="S1077"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077" s="220" t="s">
        <v>11137</v>
      </c>
      <c r="U1077" s="215"/>
      <c r="V1077" s="213"/>
      <c r="W1077" s="225"/>
      <c r="X1077" s="226"/>
      <c r="Y1077" s="226"/>
      <c r="Z1077" s="248"/>
      <c r="AA1077" s="214"/>
      <c r="AB1077" s="214"/>
      <c r="AC1077" s="214"/>
      <c r="AD1077" s="220"/>
      <c r="AE1077" s="226"/>
      <c r="AF1077" s="214"/>
      <c r="AG1077" s="349">
        <v>1</v>
      </c>
    </row>
    <row r="1078" spans="1:33" s="219" customFormat="1" x14ac:dyDescent="0.3">
      <c r="A1078" s="212" t="s">
        <v>10868</v>
      </c>
      <c r="B1078" s="277">
        <v>41991</v>
      </c>
      <c r="C1078" s="217" t="e">
        <f>[1]!表1_66[[#This Row],[公司]]&amp;[1]!表1_66[[#This Row],[姓名]]</f>
        <v>#REF!</v>
      </c>
      <c r="D1078" s="220" t="s">
        <v>11138</v>
      </c>
      <c r="E1078" s="220" t="s">
        <v>6993</v>
      </c>
      <c r="F1078" s="214"/>
      <c r="G1078" s="236" t="e">
        <f>HYPERLINK("\同业照片\"&amp;[1]!表1_66[[#This Row],[公司]]&amp;IF([1]!表1_66[[#This Row],[公司]]="","","，"&amp;[1]!表1_66[[#This Row],[姓名]]&amp;".jpg"),"照片")</f>
        <v>#REF!</v>
      </c>
      <c r="H1078" s="232" t="s">
        <v>107</v>
      </c>
      <c r="I1078" s="214" t="s">
        <v>2</v>
      </c>
      <c r="J1078" s="214" t="s">
        <v>1</v>
      </c>
      <c r="K1078" s="212">
        <v>1</v>
      </c>
      <c r="L1078" s="212">
        <v>1</v>
      </c>
      <c r="M1078" s="212">
        <v>1</v>
      </c>
      <c r="N1078" s="213" t="s">
        <v>958</v>
      </c>
      <c r="O1078" s="214"/>
      <c r="P1078" s="213" t="s">
        <v>8645</v>
      </c>
      <c r="Q1078" s="215"/>
      <c r="R1078" s="215"/>
      <c r="S107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078" s="220" t="s">
        <v>8670</v>
      </c>
      <c r="U1078" s="215">
        <v>13764598793</v>
      </c>
      <c r="V1078" s="271" t="s">
        <v>8676</v>
      </c>
      <c r="W1078" s="225"/>
      <c r="X1078" s="226"/>
      <c r="Y1078" s="226"/>
      <c r="Z1078" s="244"/>
      <c r="AA1078" s="214"/>
      <c r="AB1078" s="214"/>
      <c r="AC1078" s="214"/>
      <c r="AD1078" s="220"/>
      <c r="AE1078" s="226"/>
      <c r="AF1078" s="214" t="s">
        <v>11139</v>
      </c>
      <c r="AG1078" s="349">
        <v>1</v>
      </c>
    </row>
    <row r="1079" spans="1:33" s="219" customFormat="1" x14ac:dyDescent="0.3">
      <c r="A1079" s="212" t="s">
        <v>10868</v>
      </c>
      <c r="B1079" s="277">
        <v>41991</v>
      </c>
      <c r="C1079" s="217" t="e">
        <f>[1]!表1_66[[#This Row],[公司]]&amp;[1]!表1_66[[#This Row],[姓名]]</f>
        <v>#REF!</v>
      </c>
      <c r="D1079" s="220" t="s">
        <v>2346</v>
      </c>
      <c r="E1079" s="220" t="s">
        <v>694</v>
      </c>
      <c r="F1079" s="214" t="s">
        <v>283</v>
      </c>
      <c r="G1079" s="236" t="e">
        <f>HYPERLINK("\同业照片\"&amp;[1]!表1_66[[#This Row],[公司]]&amp;IF([1]!表1_66[[#This Row],[公司]]="","","，"&amp;[1]!表1_66[[#This Row],[姓名]]&amp;".jpg"),"照片")</f>
        <v>#REF!</v>
      </c>
      <c r="H1079" s="232" t="s">
        <v>85</v>
      </c>
      <c r="I1079" s="214" t="s">
        <v>36</v>
      </c>
      <c r="J1079" s="214" t="s">
        <v>1</v>
      </c>
      <c r="K1079" s="212">
        <v>1</v>
      </c>
      <c r="L1079" s="212"/>
      <c r="M1079" s="212">
        <v>1</v>
      </c>
      <c r="N1079" s="213" t="s">
        <v>1262</v>
      </c>
      <c r="O1079" s="214"/>
      <c r="P1079" s="213"/>
      <c r="Q1079" s="215"/>
      <c r="R1079" s="215">
        <v>27.982124900599999</v>
      </c>
      <c r="S107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079" s="220" t="s">
        <v>2200</v>
      </c>
      <c r="U1079" s="215">
        <v>13916399696</v>
      </c>
      <c r="V1079" s="213" t="s">
        <v>2171</v>
      </c>
      <c r="W1079" s="225" t="s">
        <v>351</v>
      </c>
      <c r="X1079" s="226"/>
      <c r="Y1079" s="226"/>
      <c r="Z1079" s="248" t="s">
        <v>3053</v>
      </c>
      <c r="AA1079" s="214"/>
      <c r="AB1079" s="214"/>
      <c r="AC1079" s="214"/>
      <c r="AD1079" s="220"/>
      <c r="AE1079" s="226"/>
      <c r="AF1079" s="214" t="s">
        <v>9402</v>
      </c>
      <c r="AG1079" s="349">
        <v>1</v>
      </c>
    </row>
    <row r="1080" spans="1:33" s="219" customFormat="1" x14ac:dyDescent="0.3">
      <c r="A1080" s="212" t="s">
        <v>10868</v>
      </c>
      <c r="B1080" s="277">
        <v>41991</v>
      </c>
      <c r="C1080" s="217" t="e">
        <f>[1]!表1_66[[#This Row],[公司]]&amp;[1]!表1_66[[#This Row],[姓名]]</f>
        <v>#REF!</v>
      </c>
      <c r="D1080" s="220" t="s">
        <v>11140</v>
      </c>
      <c r="E1080" s="220" t="s">
        <v>2282</v>
      </c>
      <c r="F1080" s="214" t="s">
        <v>2276</v>
      </c>
      <c r="G1080" s="236" t="e">
        <f>HYPERLINK("\同业照片\"&amp;[1]!表1_66[[#This Row],[公司]]&amp;IF([1]!表1_66[[#This Row],[公司]]="","","，"&amp;[1]!表1_66[[#This Row],[姓名]]&amp;".jpg"),"照片")</f>
        <v>#REF!</v>
      </c>
      <c r="H1080" s="232" t="s">
        <v>11141</v>
      </c>
      <c r="I1080" s="214" t="s">
        <v>3526</v>
      </c>
      <c r="J1080" s="214" t="s">
        <v>1</v>
      </c>
      <c r="K1080" s="212">
        <v>1</v>
      </c>
      <c r="L1080" s="212">
        <v>1</v>
      </c>
      <c r="M1080" s="212">
        <v>1</v>
      </c>
      <c r="N1080" s="213" t="s">
        <v>8517</v>
      </c>
      <c r="O1080" s="214"/>
      <c r="P1080" s="213" t="s">
        <v>11142</v>
      </c>
      <c r="Q1080" s="215" t="s">
        <v>1438</v>
      </c>
      <c r="R1080" s="215" t="s">
        <v>392</v>
      </c>
      <c r="S108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080" s="220" t="s">
        <v>11143</v>
      </c>
      <c r="U1080" s="215">
        <v>18665883670</v>
      </c>
      <c r="V1080" s="213" t="s">
        <v>11144</v>
      </c>
      <c r="W1080" s="225" t="s">
        <v>351</v>
      </c>
      <c r="X1080" s="226"/>
      <c r="Y1080" s="226"/>
      <c r="Z1080" s="244" t="s">
        <v>392</v>
      </c>
      <c r="AA1080" s="214"/>
      <c r="AB1080" s="214"/>
      <c r="AC1080" s="214"/>
      <c r="AD1080" s="220"/>
      <c r="AE1080" s="226"/>
      <c r="AF1080" s="214" t="s">
        <v>2006</v>
      </c>
      <c r="AG1080" s="349">
        <v>1</v>
      </c>
    </row>
    <row r="1081" spans="1:33" s="219" customFormat="1" x14ac:dyDescent="0.3">
      <c r="A1081" s="212" t="s">
        <v>10868</v>
      </c>
      <c r="B1081" s="277">
        <v>41991</v>
      </c>
      <c r="C1081" s="217" t="e">
        <f>[1]!表1_66[[#This Row],[公司]]&amp;[1]!表1_66[[#This Row],[姓名]]</f>
        <v>#REF!</v>
      </c>
      <c r="D1081" s="220" t="s">
        <v>11145</v>
      </c>
      <c r="E1081" s="220" t="s">
        <v>6992</v>
      </c>
      <c r="F1081" s="214"/>
      <c r="G1081" s="236" t="e">
        <f>HYPERLINK("\同业照片\"&amp;[1]!表1_66[[#This Row],[公司]]&amp;IF([1]!表1_66[[#This Row],[公司]]="","","，"&amp;[1]!表1_66[[#This Row],[姓名]]&amp;".jpg"),"照片")</f>
        <v>#REF!</v>
      </c>
      <c r="H1081" s="232" t="s">
        <v>10950</v>
      </c>
      <c r="I1081" s="214" t="s">
        <v>9</v>
      </c>
      <c r="J1081" s="214" t="s">
        <v>1</v>
      </c>
      <c r="K1081" s="212">
        <v>1</v>
      </c>
      <c r="L1081" s="212"/>
      <c r="M1081" s="212">
        <v>1</v>
      </c>
      <c r="N1081" s="213"/>
      <c r="O1081" s="214"/>
      <c r="P1081" s="213" t="s">
        <v>11146</v>
      </c>
      <c r="Q1081" s="215"/>
      <c r="R1081" s="215"/>
      <c r="S108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081" s="220"/>
      <c r="U1081" s="215">
        <v>13917579254</v>
      </c>
      <c r="V1081" s="213"/>
      <c r="W1081" s="225"/>
      <c r="X1081" s="226"/>
      <c r="Y1081" s="226"/>
      <c r="Z1081" s="248"/>
      <c r="AA1081" s="214"/>
      <c r="AB1081" s="214"/>
      <c r="AC1081" s="214"/>
      <c r="AD1081" s="220"/>
      <c r="AE1081" s="226"/>
      <c r="AF1081" s="214" t="s">
        <v>10951</v>
      </c>
      <c r="AG1081" s="349">
        <v>1</v>
      </c>
    </row>
    <row r="1082" spans="1:33" s="219" customFormat="1" x14ac:dyDescent="0.3">
      <c r="A1082" s="212" t="s">
        <v>10868</v>
      </c>
      <c r="B1082" s="277">
        <v>41991</v>
      </c>
      <c r="C1082" s="217" t="e">
        <f>[1]!表1_66[[#This Row],[公司]]&amp;[1]!表1_66[[#This Row],[姓名]]</f>
        <v>#REF!</v>
      </c>
      <c r="D1082" s="220" t="s">
        <v>3528</v>
      </c>
      <c r="E1082" s="220" t="s">
        <v>1466</v>
      </c>
      <c r="F1082" s="214"/>
      <c r="G1082" s="236" t="e">
        <f>HYPERLINK("\同业照片\"&amp;[1]!表1_66[[#This Row],[公司]]&amp;IF([1]!表1_66[[#This Row],[公司]]="","","，"&amp;[1]!表1_66[[#This Row],[姓名]]&amp;".jpg"),"照片")</f>
        <v>#REF!</v>
      </c>
      <c r="H1082" s="232" t="s">
        <v>11147</v>
      </c>
      <c r="I1082" s="214" t="s">
        <v>9</v>
      </c>
      <c r="J1082" s="214" t="s">
        <v>11</v>
      </c>
      <c r="K1082" s="212">
        <v>1</v>
      </c>
      <c r="L1082" s="212">
        <v>1</v>
      </c>
      <c r="M1082" s="212">
        <v>1</v>
      </c>
      <c r="N1082" s="213"/>
      <c r="O1082" s="214"/>
      <c r="P1082" s="213" t="s">
        <v>2254</v>
      </c>
      <c r="Q1082" s="215"/>
      <c r="R1082" s="215"/>
      <c r="S108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082" s="220"/>
      <c r="U1082" s="215">
        <v>18600090382</v>
      </c>
      <c r="V1082" s="213"/>
      <c r="W1082" s="225"/>
      <c r="X1082" s="226"/>
      <c r="Y1082" s="226"/>
      <c r="Z1082" s="244"/>
      <c r="AA1082" s="214"/>
      <c r="AB1082" s="214"/>
      <c r="AC1082" s="214"/>
      <c r="AD1082" s="220"/>
      <c r="AE1082" s="226"/>
      <c r="AF1082" s="214" t="s">
        <v>11148</v>
      </c>
      <c r="AG1082" s="349">
        <v>1</v>
      </c>
    </row>
    <row r="1083" spans="1:33" s="219" customFormat="1" x14ac:dyDescent="0.3">
      <c r="A1083" s="212" t="s">
        <v>10868</v>
      </c>
      <c r="B1083" s="277">
        <v>41991</v>
      </c>
      <c r="C1083" s="217" t="e">
        <f>[1]!表1_66[[#This Row],[公司]]&amp;[1]!表1_66[[#This Row],[姓名]]</f>
        <v>#REF!</v>
      </c>
      <c r="D1083" s="220" t="s">
        <v>11149</v>
      </c>
      <c r="E1083" s="220" t="s">
        <v>7018</v>
      </c>
      <c r="F1083" s="214"/>
      <c r="G1083" s="236" t="e">
        <f>HYPERLINK("\同业照片\"&amp;[1]!表1_66[[#This Row],[公司]]&amp;IF([1]!表1_66[[#This Row],[公司]]="","","，"&amp;[1]!表1_66[[#This Row],[姓名]]&amp;".jpg"),"照片")</f>
        <v>#REF!</v>
      </c>
      <c r="H1083" s="232" t="s">
        <v>10920</v>
      </c>
      <c r="I1083" s="214" t="s">
        <v>8702</v>
      </c>
      <c r="J1083" s="214" t="s">
        <v>1</v>
      </c>
      <c r="K1083" s="212"/>
      <c r="L1083" s="212"/>
      <c r="M1083" s="212"/>
      <c r="N1083" s="213" t="s">
        <v>10921</v>
      </c>
      <c r="O1083" s="214"/>
      <c r="P1083" s="213" t="s">
        <v>11150</v>
      </c>
      <c r="Q1083" s="215"/>
      <c r="R1083" s="215"/>
      <c r="S1083"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083" s="220" t="s">
        <v>11151</v>
      </c>
      <c r="U1083" s="215">
        <v>15280047594</v>
      </c>
      <c r="V1083" s="213" t="s">
        <v>11152</v>
      </c>
      <c r="W1083" s="225"/>
      <c r="X1083" s="226"/>
      <c r="Y1083" s="226"/>
      <c r="Z1083" s="248"/>
      <c r="AA1083" s="214"/>
      <c r="AB1083" s="214"/>
      <c r="AC1083" s="214"/>
      <c r="AD1083" s="220"/>
      <c r="AE1083" s="226"/>
      <c r="AF1083" s="214" t="s">
        <v>10922</v>
      </c>
      <c r="AG1083" s="349">
        <v>1</v>
      </c>
    </row>
    <row r="1084" spans="1:33" s="219" customFormat="1" x14ac:dyDescent="0.3">
      <c r="A1084" s="212" t="s">
        <v>10868</v>
      </c>
      <c r="B1084" s="277">
        <v>41991</v>
      </c>
      <c r="C1084" s="217" t="e">
        <f>[1]!表1_66[[#This Row],[公司]]&amp;[1]!表1_66[[#This Row],[姓名]]</f>
        <v>#REF!</v>
      </c>
      <c r="D1084" s="220" t="s">
        <v>3783</v>
      </c>
      <c r="E1084" s="220" t="s">
        <v>3783</v>
      </c>
      <c r="F1084" s="214" t="s">
        <v>54</v>
      </c>
      <c r="G1084" s="236" t="e">
        <f>HYPERLINK("\同业照片\"&amp;[1]!表1_66[[#This Row],[公司]]&amp;IF([1]!表1_66[[#This Row],[公司]]="","","，"&amp;[1]!表1_66[[#This Row],[姓名]]&amp;".jpg"),"照片")</f>
        <v>#REF!</v>
      </c>
      <c r="H1084" s="232" t="s">
        <v>472</v>
      </c>
      <c r="I1084" s="214" t="s">
        <v>36</v>
      </c>
      <c r="J1084" s="214" t="s">
        <v>45</v>
      </c>
      <c r="K1084" s="212">
        <v>1</v>
      </c>
      <c r="L1084" s="212">
        <v>1</v>
      </c>
      <c r="M1084" s="212">
        <v>1</v>
      </c>
      <c r="N1084" s="213" t="s">
        <v>1362</v>
      </c>
      <c r="O1084" s="214"/>
      <c r="P1084" s="213"/>
      <c r="Q1084" s="215"/>
      <c r="R1084" s="215" t="s">
        <v>392</v>
      </c>
      <c r="S108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084" s="220" t="s">
        <v>11153</v>
      </c>
      <c r="U1084" s="215">
        <v>13918318523</v>
      </c>
      <c r="V1084" s="213" t="s">
        <v>11154</v>
      </c>
      <c r="W1084" s="225" t="s">
        <v>351</v>
      </c>
      <c r="X1084" s="226"/>
      <c r="Y1084" s="226"/>
      <c r="Z1084" s="244"/>
      <c r="AA1084" s="214"/>
      <c r="AB1084" s="214"/>
      <c r="AC1084" s="214"/>
      <c r="AD1084" s="220"/>
      <c r="AE1084" s="226"/>
      <c r="AF1084" s="214" t="s">
        <v>1840</v>
      </c>
      <c r="AG1084" s="349">
        <v>1</v>
      </c>
    </row>
    <row r="1085" spans="1:33" s="219" customFormat="1" x14ac:dyDescent="0.3">
      <c r="A1085" s="212" t="s">
        <v>10868</v>
      </c>
      <c r="B1085" s="277">
        <v>41991</v>
      </c>
      <c r="C1085" s="217" t="e">
        <f>[1]!表1_66[[#This Row],[公司]]&amp;[1]!表1_66[[#This Row],[姓名]]</f>
        <v>#REF!</v>
      </c>
      <c r="D1085" s="220" t="s">
        <v>8217</v>
      </c>
      <c r="E1085" s="220" t="s">
        <v>7009</v>
      </c>
      <c r="F1085" s="214"/>
      <c r="G1085" s="236" t="e">
        <f>HYPERLINK("\同业照片\"&amp;[1]!表1_66[[#This Row],[公司]]&amp;IF([1]!表1_66[[#This Row],[公司]]="","","，"&amp;[1]!表1_66[[#This Row],[姓名]]&amp;".jpg"),"照片")</f>
        <v>#REF!</v>
      </c>
      <c r="H1085" s="232" t="s">
        <v>11090</v>
      </c>
      <c r="I1085" s="214" t="s">
        <v>9</v>
      </c>
      <c r="J1085" s="214" t="s">
        <v>1</v>
      </c>
      <c r="K1085" s="212">
        <v>1</v>
      </c>
      <c r="L1085" s="212"/>
      <c r="M1085" s="212">
        <v>1</v>
      </c>
      <c r="N1085" s="213"/>
      <c r="O1085" s="214"/>
      <c r="P1085" s="213" t="s">
        <v>2254</v>
      </c>
      <c r="Q1085" s="215"/>
      <c r="R1085" s="215"/>
      <c r="S1085"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085" s="220" t="s">
        <v>11121</v>
      </c>
      <c r="U1085" s="215">
        <v>18321166791</v>
      </c>
      <c r="V1085" s="213" t="s">
        <v>11155</v>
      </c>
      <c r="W1085" s="225"/>
      <c r="X1085" s="226"/>
      <c r="Y1085" s="226"/>
      <c r="Z1085" s="248"/>
      <c r="AA1085" s="214"/>
      <c r="AB1085" s="214"/>
      <c r="AC1085" s="214"/>
      <c r="AD1085" s="220"/>
      <c r="AE1085" s="226"/>
      <c r="AF1085" s="214" t="s">
        <v>6965</v>
      </c>
      <c r="AG1085" s="349">
        <v>1</v>
      </c>
    </row>
    <row r="1086" spans="1:33" s="219" customFormat="1" x14ac:dyDescent="0.3">
      <c r="A1086" s="212" t="s">
        <v>10868</v>
      </c>
      <c r="B1086" s="277">
        <v>41991</v>
      </c>
      <c r="C1086" s="217" t="e">
        <f>[1]!表1_66[[#This Row],[公司]]&amp;[1]!表1_66[[#This Row],[姓名]]</f>
        <v>#REF!</v>
      </c>
      <c r="D1086" s="220" t="s">
        <v>1925</v>
      </c>
      <c r="E1086" s="220" t="s">
        <v>736</v>
      </c>
      <c r="F1086" s="214" t="s">
        <v>54</v>
      </c>
      <c r="G1086" s="236" t="e">
        <f>HYPERLINK("\同业照片\"&amp;[1]!表1_66[[#This Row],[公司]]&amp;IF([1]!表1_66[[#This Row],[公司]]="","","，"&amp;[1]!表1_66[[#This Row],[姓名]]&amp;".jpg"),"照片")</f>
        <v>#REF!</v>
      </c>
      <c r="H1086" s="232" t="s">
        <v>109</v>
      </c>
      <c r="I1086" s="214" t="s">
        <v>36</v>
      </c>
      <c r="J1086" s="214" t="s">
        <v>45</v>
      </c>
      <c r="K1086" s="212">
        <v>1</v>
      </c>
      <c r="L1086" s="212">
        <v>1</v>
      </c>
      <c r="M1086" s="212">
        <v>1</v>
      </c>
      <c r="N1086" s="213" t="s">
        <v>958</v>
      </c>
      <c r="O1086" s="214"/>
      <c r="P1086" s="213" t="s">
        <v>2254</v>
      </c>
      <c r="Q1086" s="215"/>
      <c r="R1086" s="215" t="s">
        <v>392</v>
      </c>
      <c r="S1086"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086" s="220" t="s">
        <v>11156</v>
      </c>
      <c r="U1086" s="215">
        <v>13621901472</v>
      </c>
      <c r="V1086" s="213" t="s">
        <v>11157</v>
      </c>
      <c r="W1086" s="225" t="s">
        <v>9396</v>
      </c>
      <c r="X1086" s="226" t="s">
        <v>1908</v>
      </c>
      <c r="Y1086" s="226"/>
      <c r="Z1086" s="244" t="s">
        <v>392</v>
      </c>
      <c r="AA1086" s="214"/>
      <c r="AB1086" s="214"/>
      <c r="AC1086" s="214"/>
      <c r="AD1086" s="220"/>
      <c r="AE1086" s="226"/>
      <c r="AF1086" s="214" t="s">
        <v>1926</v>
      </c>
      <c r="AG1086" s="349">
        <v>1</v>
      </c>
    </row>
    <row r="1087" spans="1:33" s="219" customFormat="1" x14ac:dyDescent="0.3">
      <c r="A1087" s="212" t="s">
        <v>10868</v>
      </c>
      <c r="B1087" s="277">
        <v>41991</v>
      </c>
      <c r="C1087" s="217" t="e">
        <f>[1]!表1_66[[#This Row],[公司]]&amp;[1]!表1_66[[#This Row],[姓名]]</f>
        <v>#REF!</v>
      </c>
      <c r="D1087" s="220" t="s">
        <v>11158</v>
      </c>
      <c r="E1087" s="220" t="s">
        <v>2320</v>
      </c>
      <c r="F1087" s="214" t="s">
        <v>2276</v>
      </c>
      <c r="G1087" s="236" t="e">
        <f>HYPERLINK("\同业照片\"&amp;[1]!表1_66[[#This Row],[公司]]&amp;IF([1]!表1_66[[#This Row],[公司]]="","","，"&amp;[1]!表1_66[[#This Row],[姓名]]&amp;".jpg"),"照片")</f>
        <v>#REF!</v>
      </c>
      <c r="H1087" s="232" t="s">
        <v>55</v>
      </c>
      <c r="I1087" s="214" t="s">
        <v>36</v>
      </c>
      <c r="J1087" s="214" t="s">
        <v>56</v>
      </c>
      <c r="K1087" s="212">
        <v>1</v>
      </c>
      <c r="L1087" s="212">
        <v>1</v>
      </c>
      <c r="M1087" s="212">
        <v>1</v>
      </c>
      <c r="N1087" s="213" t="s">
        <v>1357</v>
      </c>
      <c r="O1087" s="214"/>
      <c r="P1087" s="213" t="s">
        <v>2537</v>
      </c>
      <c r="Q1087" s="215"/>
      <c r="R1087" s="215"/>
      <c r="S1087"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087" s="220"/>
      <c r="U1087" s="215">
        <v>18616835102</v>
      </c>
      <c r="V1087" s="213" t="s">
        <v>11159</v>
      </c>
      <c r="W1087" s="225"/>
      <c r="X1087" s="226"/>
      <c r="Y1087" s="226"/>
      <c r="Z1087" s="248"/>
      <c r="AA1087" s="214"/>
      <c r="AB1087" s="214"/>
      <c r="AC1087" s="214"/>
      <c r="AD1087" s="220"/>
      <c r="AE1087" s="226"/>
      <c r="AF1087" s="214"/>
      <c r="AG1087" s="349">
        <v>1</v>
      </c>
    </row>
    <row r="1088" spans="1:33" s="219" customFormat="1" x14ac:dyDescent="0.3">
      <c r="A1088" s="212" t="s">
        <v>10868</v>
      </c>
      <c r="B1088" s="277">
        <v>41991</v>
      </c>
      <c r="C1088" s="217" t="e">
        <f>[1]!表1_66[[#This Row],[公司]]&amp;[1]!表1_66[[#This Row],[姓名]]</f>
        <v>#REF!</v>
      </c>
      <c r="D1088" s="220" t="s">
        <v>11160</v>
      </c>
      <c r="E1088" s="220" t="s">
        <v>7001</v>
      </c>
      <c r="F1088" s="214"/>
      <c r="G1088" s="236" t="e">
        <f>HYPERLINK("\同业照片\"&amp;[1]!表1_66[[#This Row],[公司]]&amp;IF([1]!表1_66[[#This Row],[公司]]="","","，"&amp;[1]!表1_66[[#This Row],[姓名]]&amp;".jpg"),"照片")</f>
        <v>#REF!</v>
      </c>
      <c r="H1088" s="232" t="s">
        <v>11161</v>
      </c>
      <c r="I1088" s="214" t="s">
        <v>9</v>
      </c>
      <c r="J1088" s="214" t="s">
        <v>1</v>
      </c>
      <c r="K1088" s="212">
        <v>1</v>
      </c>
      <c r="L1088" s="212">
        <v>1</v>
      </c>
      <c r="M1088" s="212">
        <v>1</v>
      </c>
      <c r="N1088" s="213"/>
      <c r="O1088" s="214"/>
      <c r="P1088" s="213" t="s">
        <v>8356</v>
      </c>
      <c r="Q1088" s="215"/>
      <c r="R1088" s="215"/>
      <c r="S108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088" s="220"/>
      <c r="U1088" s="215">
        <v>13764401065</v>
      </c>
      <c r="V1088" s="213" t="s">
        <v>11162</v>
      </c>
      <c r="W1088" s="225"/>
      <c r="X1088" s="226"/>
      <c r="Y1088" s="226"/>
      <c r="Z1088" s="244"/>
      <c r="AA1088" s="214"/>
      <c r="AB1088" s="214"/>
      <c r="AC1088" s="214"/>
      <c r="AD1088" s="220"/>
      <c r="AE1088" s="226"/>
      <c r="AF1088" s="214" t="s">
        <v>11163</v>
      </c>
      <c r="AG1088" s="349">
        <v>1</v>
      </c>
    </row>
    <row r="1089" spans="1:33" s="219" customFormat="1" x14ac:dyDescent="0.3">
      <c r="A1089" s="212" t="s">
        <v>10868</v>
      </c>
      <c r="B1089" s="277">
        <v>41991</v>
      </c>
      <c r="C1089" s="217" t="e">
        <f>[1]!表1_66[[#This Row],[公司]]&amp;[1]!表1_66[[#This Row],[姓名]]</f>
        <v>#REF!</v>
      </c>
      <c r="D1089" s="220" t="s">
        <v>11164</v>
      </c>
      <c r="E1089" s="220" t="s">
        <v>7021</v>
      </c>
      <c r="F1089" s="214"/>
      <c r="G1089" s="236" t="e">
        <f>HYPERLINK("\同业照片\"&amp;[1]!表1_66[[#This Row],[公司]]&amp;IF([1]!表1_66[[#This Row],[公司]]="","","，"&amp;[1]!表1_66[[#This Row],[姓名]]&amp;".jpg"),"照片")</f>
        <v>#REF!</v>
      </c>
      <c r="H1089" s="232" t="s">
        <v>3657</v>
      </c>
      <c r="I1089" s="214" t="s">
        <v>12</v>
      </c>
      <c r="J1089" s="214" t="s">
        <v>1</v>
      </c>
      <c r="K1089" s="212">
        <v>1</v>
      </c>
      <c r="L1089" s="212"/>
      <c r="M1089" s="212">
        <v>1</v>
      </c>
      <c r="N1089" s="213" t="s">
        <v>1360</v>
      </c>
      <c r="O1089" s="214"/>
      <c r="P1089" s="213" t="s">
        <v>8780</v>
      </c>
      <c r="Q1089" s="215"/>
      <c r="R1089" s="215"/>
      <c r="S108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089" s="220" t="s">
        <v>11165</v>
      </c>
      <c r="U1089" s="215">
        <v>18116299730</v>
      </c>
      <c r="V1089" s="213" t="s">
        <v>11166</v>
      </c>
      <c r="W1089" s="225"/>
      <c r="X1089" s="226"/>
      <c r="Y1089" s="226"/>
      <c r="Z1089" s="248"/>
      <c r="AA1089" s="214"/>
      <c r="AB1089" s="214"/>
      <c r="AC1089" s="214"/>
      <c r="AD1089" s="220"/>
      <c r="AE1089" s="226"/>
      <c r="AF1089" s="214" t="s">
        <v>11167</v>
      </c>
      <c r="AG1089" s="349">
        <v>1</v>
      </c>
    </row>
    <row r="1090" spans="1:33" s="219" customFormat="1" x14ac:dyDescent="0.3">
      <c r="A1090" s="212" t="s">
        <v>10868</v>
      </c>
      <c r="B1090" s="277">
        <v>41991</v>
      </c>
      <c r="C1090" s="217" t="e">
        <f>[1]!表1_66[[#This Row],[公司]]&amp;[1]!表1_66[[#This Row],[姓名]]</f>
        <v>#REF!</v>
      </c>
      <c r="D1090" s="220" t="s">
        <v>2922</v>
      </c>
      <c r="E1090" s="220" t="s">
        <v>2320</v>
      </c>
      <c r="F1090" s="214" t="s">
        <v>54</v>
      </c>
      <c r="G1090" s="236" t="e">
        <f>HYPERLINK("\同业照片\"&amp;[1]!表1_66[[#This Row],[公司]]&amp;IF([1]!表1_66[[#This Row],[公司]]="","","，"&amp;[1]!表1_66[[#This Row],[姓名]]&amp;".jpg"),"照片")</f>
        <v>#REF!</v>
      </c>
      <c r="H1090" s="232" t="s">
        <v>976</v>
      </c>
      <c r="I1090" s="214" t="s">
        <v>2</v>
      </c>
      <c r="J1090" s="214" t="s">
        <v>45</v>
      </c>
      <c r="K1090" s="212">
        <v>1</v>
      </c>
      <c r="L1090" s="212">
        <v>1</v>
      </c>
      <c r="M1090" s="212">
        <v>1</v>
      </c>
      <c r="N1090" s="213" t="s">
        <v>1234</v>
      </c>
      <c r="O1090" s="214"/>
      <c r="P1090" s="213" t="s">
        <v>2537</v>
      </c>
      <c r="Q1090" s="215" t="s">
        <v>2923</v>
      </c>
      <c r="R1090" s="215" t="s">
        <v>392</v>
      </c>
      <c r="S109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090" s="220" t="s">
        <v>11168</v>
      </c>
      <c r="U1090" s="215">
        <v>18616802618</v>
      </c>
      <c r="V1090" s="213" t="s">
        <v>11169</v>
      </c>
      <c r="W1090" s="225"/>
      <c r="X1090" s="226"/>
      <c r="Y1090" s="226"/>
      <c r="Z1090" s="244" t="s">
        <v>392</v>
      </c>
      <c r="AA1090" s="214"/>
      <c r="AB1090" s="214"/>
      <c r="AC1090" s="214" t="s">
        <v>2926</v>
      </c>
      <c r="AD1090" s="220"/>
      <c r="AE1090" s="226"/>
      <c r="AF1090" s="214" t="s">
        <v>2240</v>
      </c>
      <c r="AG1090" s="349">
        <v>1</v>
      </c>
    </row>
    <row r="1091" spans="1:33" s="219" customFormat="1" x14ac:dyDescent="0.3">
      <c r="A1091" s="212" t="s">
        <v>10868</v>
      </c>
      <c r="B1091" s="277">
        <v>41991</v>
      </c>
      <c r="C1091" s="217" t="e">
        <f>[1]!表1_66[[#This Row],[公司]]&amp;[1]!表1_66[[#This Row],[姓名]]</f>
        <v>#REF!</v>
      </c>
      <c r="D1091" s="220" t="s">
        <v>2438</v>
      </c>
      <c r="E1091" s="220" t="s">
        <v>11170</v>
      </c>
      <c r="F1091" s="214"/>
      <c r="G1091" s="236" t="e">
        <f>HYPERLINK("\同业照片\"&amp;[1]!表1_66[[#This Row],[公司]]&amp;IF([1]!表1_66[[#This Row],[公司]]="","","，"&amp;[1]!表1_66[[#This Row],[姓名]]&amp;".jpg"),"照片")</f>
        <v>#REF!</v>
      </c>
      <c r="H1091" s="232" t="s">
        <v>1193</v>
      </c>
      <c r="I1091" s="214" t="s">
        <v>2</v>
      </c>
      <c r="J1091" s="214" t="s">
        <v>1</v>
      </c>
      <c r="K1091" s="212">
        <v>1</v>
      </c>
      <c r="L1091" s="212">
        <v>1</v>
      </c>
      <c r="M1091" s="212">
        <v>1</v>
      </c>
      <c r="N1091" s="213" t="s">
        <v>2687</v>
      </c>
      <c r="O1091" s="214"/>
      <c r="P1091" s="213" t="s">
        <v>2254</v>
      </c>
      <c r="Q1091" s="215"/>
      <c r="R1091" s="215"/>
      <c r="S109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091" s="220" t="s">
        <v>11171</v>
      </c>
      <c r="U1091" s="215">
        <v>18616824167</v>
      </c>
      <c r="V1091" s="213" t="s">
        <v>11172</v>
      </c>
      <c r="W1091" s="225"/>
      <c r="X1091" s="226"/>
      <c r="Y1091" s="226"/>
      <c r="Z1091" s="248"/>
      <c r="AA1091" s="214"/>
      <c r="AB1091" s="214"/>
      <c r="AC1091" s="214"/>
      <c r="AD1091" s="220"/>
      <c r="AE1091" s="226"/>
      <c r="AF1091" s="214" t="s">
        <v>11173</v>
      </c>
      <c r="AG1091" s="349">
        <v>1</v>
      </c>
    </row>
    <row r="1092" spans="1:33" s="219" customFormat="1" x14ac:dyDescent="0.3">
      <c r="A1092" s="212" t="s">
        <v>857</v>
      </c>
      <c r="B1092" s="277">
        <v>41995</v>
      </c>
      <c r="C1092" s="217" t="e">
        <f>[1]!表1_66[[#This Row],[公司]]&amp;[1]!表1_66[[#This Row],[姓名]]</f>
        <v>#REF!</v>
      </c>
      <c r="D1092" s="220" t="s">
        <v>321</v>
      </c>
      <c r="E1092" s="220" t="s">
        <v>321</v>
      </c>
      <c r="F1092" s="214" t="s">
        <v>2249</v>
      </c>
      <c r="G1092" s="236" t="e">
        <f>HYPERLINK("\同业照片\"&amp;[1]!表1_66[[#This Row],[公司]]&amp;IF([1]!表1_66[[#This Row],[公司]]="","","，"&amp;[1]!表1_66[[#This Row],[姓名]]&amp;".jpg"),"照片")</f>
        <v>#REF!</v>
      </c>
      <c r="H1092" s="232" t="s">
        <v>106</v>
      </c>
      <c r="I1092" s="214" t="s">
        <v>36</v>
      </c>
      <c r="J1092" s="214" t="s">
        <v>1</v>
      </c>
      <c r="K1092" s="212">
        <v>1</v>
      </c>
      <c r="L1092" s="212">
        <v>1</v>
      </c>
      <c r="M1092" s="212">
        <v>1</v>
      </c>
      <c r="N1092" s="213" t="s">
        <v>1234</v>
      </c>
      <c r="O1092" s="214"/>
      <c r="P1092" s="213" t="s">
        <v>1432</v>
      </c>
      <c r="Q1092" s="215"/>
      <c r="R1092" s="215"/>
      <c r="S109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092" s="220"/>
      <c r="U1092" s="215"/>
      <c r="V1092" s="213" t="s">
        <v>11174</v>
      </c>
      <c r="W1092" s="225"/>
      <c r="X1092" s="226"/>
      <c r="Y1092" s="226"/>
      <c r="Z1092" s="244"/>
      <c r="AA1092" s="214"/>
      <c r="AB1092" s="214"/>
      <c r="AC1092" s="214"/>
      <c r="AD1092" s="220"/>
      <c r="AE1092" s="226"/>
      <c r="AF1092" s="214" t="s">
        <v>2181</v>
      </c>
      <c r="AG1092" s="349">
        <v>1</v>
      </c>
    </row>
    <row r="1093" spans="1:33" s="219" customFormat="1" x14ac:dyDescent="0.3">
      <c r="A1093" s="212" t="s">
        <v>857</v>
      </c>
      <c r="B1093" s="277">
        <v>41996</v>
      </c>
      <c r="C1093" s="217" t="e">
        <f>[1]!表1_66[[#This Row],[公司]]&amp;[1]!表1_66[[#This Row],[姓名]]</f>
        <v>#REF!</v>
      </c>
      <c r="D1093" s="220" t="s">
        <v>3771</v>
      </c>
      <c r="E1093" s="220" t="s">
        <v>11175</v>
      </c>
      <c r="F1093" s="214" t="s">
        <v>2276</v>
      </c>
      <c r="G1093" s="236" t="e">
        <f>HYPERLINK("\同业照片\"&amp;[1]!表1_66[[#This Row],[公司]]&amp;IF([1]!表1_66[[#This Row],[公司]]="","","，"&amp;[1]!表1_66[[#This Row],[姓名]]&amp;".jpg"),"照片")</f>
        <v>#REF!</v>
      </c>
      <c r="H1093" s="232" t="s">
        <v>7290</v>
      </c>
      <c r="I1093" s="214" t="s">
        <v>339</v>
      </c>
      <c r="J1093" s="214" t="s">
        <v>11</v>
      </c>
      <c r="K1093" s="212">
        <v>1</v>
      </c>
      <c r="L1093" s="212"/>
      <c r="M1093" s="212">
        <v>1</v>
      </c>
      <c r="N1093" s="213" t="s">
        <v>2479</v>
      </c>
      <c r="O1093" s="214"/>
      <c r="P1093" s="213" t="s">
        <v>2537</v>
      </c>
      <c r="Q1093" s="215"/>
      <c r="R1093" s="215"/>
      <c r="S1093"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093" s="220" t="s">
        <v>11176</v>
      </c>
      <c r="U1093" s="215">
        <v>15801219561</v>
      </c>
      <c r="V1093" s="213" t="s">
        <v>7049</v>
      </c>
      <c r="W1093" s="225"/>
      <c r="X1093" s="226"/>
      <c r="Y1093" s="226"/>
      <c r="Z1093" s="248"/>
      <c r="AA1093" s="214"/>
      <c r="AB1093" s="214"/>
      <c r="AC1093" s="214"/>
      <c r="AD1093" s="220"/>
      <c r="AE1093" s="226"/>
      <c r="AF1093" s="214" t="s">
        <v>6956</v>
      </c>
      <c r="AG1093" s="349">
        <v>1</v>
      </c>
    </row>
    <row r="1094" spans="1:33" s="219" customFormat="1" x14ac:dyDescent="0.3">
      <c r="A1094" s="212" t="s">
        <v>857</v>
      </c>
      <c r="B1094" s="277">
        <v>41996</v>
      </c>
      <c r="C1094" s="217" t="e">
        <f>[1]!表1_66[[#This Row],[公司]]&amp;[1]!表1_66[[#This Row],[姓名]]</f>
        <v>#REF!</v>
      </c>
      <c r="D1094" s="220" t="s">
        <v>11177</v>
      </c>
      <c r="E1094" s="220" t="s">
        <v>7052</v>
      </c>
      <c r="F1094" s="214" t="s">
        <v>54</v>
      </c>
      <c r="G1094" s="236" t="e">
        <f>HYPERLINK("\同业照片\"&amp;[1]!表1_66[[#This Row],[公司]]&amp;IF([1]!表1_66[[#This Row],[公司]]="","","，"&amp;[1]!表1_66[[#This Row],[姓名]]&amp;".jpg"),"照片")</f>
        <v>#REF!</v>
      </c>
      <c r="H1094" s="232" t="s">
        <v>343</v>
      </c>
      <c r="I1094" s="214" t="s">
        <v>711</v>
      </c>
      <c r="J1094" s="214" t="s">
        <v>56</v>
      </c>
      <c r="K1094" s="212">
        <v>1</v>
      </c>
      <c r="L1094" s="212">
        <v>1</v>
      </c>
      <c r="M1094" s="212">
        <v>1</v>
      </c>
      <c r="N1094" s="213" t="s">
        <v>958</v>
      </c>
      <c r="O1094" s="214"/>
      <c r="P1094" s="213" t="s">
        <v>2254</v>
      </c>
      <c r="Q1094" s="215"/>
      <c r="R1094" s="215"/>
      <c r="S109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094" s="220" t="s">
        <v>11178</v>
      </c>
      <c r="U1094" s="215">
        <v>13718290276</v>
      </c>
      <c r="V1094" s="213" t="s">
        <v>11179</v>
      </c>
      <c r="W1094" s="225"/>
      <c r="X1094" s="226"/>
      <c r="Y1094" s="226"/>
      <c r="Z1094" s="244"/>
      <c r="AA1094" s="214"/>
      <c r="AB1094" s="214"/>
      <c r="AC1094" s="214"/>
      <c r="AD1094" s="220"/>
      <c r="AE1094" s="226"/>
      <c r="AF1094" s="214" t="s">
        <v>664</v>
      </c>
      <c r="AG1094" s="349">
        <v>1</v>
      </c>
    </row>
    <row r="1095" spans="1:33" s="219" customFormat="1" x14ac:dyDescent="0.3">
      <c r="A1095" s="212" t="s">
        <v>612</v>
      </c>
      <c r="B1095" s="277">
        <v>41996</v>
      </c>
      <c r="C1095" s="217" t="e">
        <f>[1]!表1_66[[#This Row],[公司]]&amp;[1]!表1_66[[#This Row],[姓名]]</f>
        <v>#REF!</v>
      </c>
      <c r="D1095" s="220" t="s">
        <v>1505</v>
      </c>
      <c r="E1095" s="220" t="s">
        <v>2452</v>
      </c>
      <c r="F1095" s="214" t="s">
        <v>2249</v>
      </c>
      <c r="G1095" s="236" t="e">
        <f>HYPERLINK("\同业照片\"&amp;[1]!表1_66[[#This Row],[公司]]&amp;IF([1]!表1_66[[#This Row],[公司]]="","","，"&amp;[1]!表1_66[[#This Row],[姓名]]&amp;".jpg"),"照片")</f>
        <v>#REF!</v>
      </c>
      <c r="H1095" s="232" t="s">
        <v>64</v>
      </c>
      <c r="I1095" s="214" t="s">
        <v>36</v>
      </c>
      <c r="J1095" s="214" t="s">
        <v>56</v>
      </c>
      <c r="K1095" s="212">
        <v>1</v>
      </c>
      <c r="L1095" s="212"/>
      <c r="M1095" s="212">
        <v>1</v>
      </c>
      <c r="N1095" s="213" t="s">
        <v>1186</v>
      </c>
      <c r="O1095" s="214"/>
      <c r="P1095" s="213"/>
      <c r="Q1095" s="215" t="s">
        <v>297</v>
      </c>
      <c r="R1095" s="215" t="s">
        <v>392</v>
      </c>
      <c r="S1095"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095" s="220" t="s">
        <v>1506</v>
      </c>
      <c r="U1095" s="215">
        <v>13466561042</v>
      </c>
      <c r="V1095" s="213" t="s">
        <v>1507</v>
      </c>
      <c r="W1095" s="225" t="s">
        <v>351</v>
      </c>
      <c r="X1095" s="226"/>
      <c r="Y1095" s="226"/>
      <c r="Z1095" s="248" t="s">
        <v>392</v>
      </c>
      <c r="AA1095" s="214"/>
      <c r="AB1095" s="214"/>
      <c r="AC1095" s="214" t="s">
        <v>392</v>
      </c>
      <c r="AD1095" s="220" t="s">
        <v>392</v>
      </c>
      <c r="AE1095" s="226"/>
      <c r="AF1095" s="214" t="s">
        <v>2211</v>
      </c>
      <c r="AG1095" s="349">
        <v>1</v>
      </c>
    </row>
    <row r="1096" spans="1:33" s="219" customFormat="1" x14ac:dyDescent="0.3">
      <c r="A1096" s="212" t="s">
        <v>857</v>
      </c>
      <c r="B1096" s="277">
        <v>41996</v>
      </c>
      <c r="C1096" s="217" t="e">
        <f>[1]!表1_66[[#This Row],[公司]]&amp;[1]!表1_66[[#This Row],[姓名]]</f>
        <v>#REF!</v>
      </c>
      <c r="D1096" s="220" t="s">
        <v>11180</v>
      </c>
      <c r="E1096" s="220" t="s">
        <v>7051</v>
      </c>
      <c r="F1096" s="214" t="s">
        <v>54</v>
      </c>
      <c r="G1096" s="236" t="e">
        <f>HYPERLINK("\同业照片\"&amp;[1]!表1_66[[#This Row],[公司]]&amp;IF([1]!表1_66[[#This Row],[公司]]="","","，"&amp;[1]!表1_66[[#This Row],[姓名]]&amp;".jpg"),"照片")</f>
        <v>#REF!</v>
      </c>
      <c r="H1096" s="232" t="s">
        <v>343</v>
      </c>
      <c r="I1096" s="214" t="s">
        <v>711</v>
      </c>
      <c r="J1096" s="214" t="s">
        <v>56</v>
      </c>
      <c r="K1096" s="212">
        <v>1</v>
      </c>
      <c r="L1096" s="212">
        <v>1</v>
      </c>
      <c r="M1096" s="212">
        <v>1</v>
      </c>
      <c r="N1096" s="213" t="s">
        <v>958</v>
      </c>
      <c r="O1096" s="214"/>
      <c r="P1096" s="213" t="s">
        <v>2254</v>
      </c>
      <c r="Q1096" s="215"/>
      <c r="R1096" s="215"/>
      <c r="S1096"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096" s="220" t="s">
        <v>11181</v>
      </c>
      <c r="U1096" s="215">
        <v>15810751644</v>
      </c>
      <c r="V1096" s="213" t="s">
        <v>11182</v>
      </c>
      <c r="W1096" s="225"/>
      <c r="X1096" s="226"/>
      <c r="Y1096" s="226"/>
      <c r="Z1096" s="244"/>
      <c r="AA1096" s="214"/>
      <c r="AB1096" s="214"/>
      <c r="AC1096" s="214"/>
      <c r="AD1096" s="220"/>
      <c r="AE1096" s="226"/>
      <c r="AF1096" s="214" t="s">
        <v>664</v>
      </c>
      <c r="AG1096" s="349">
        <v>1</v>
      </c>
    </row>
    <row r="1097" spans="1:33" s="219" customFormat="1" x14ac:dyDescent="0.3">
      <c r="A1097" s="212" t="s">
        <v>857</v>
      </c>
      <c r="B1097" s="277">
        <v>41996</v>
      </c>
      <c r="C1097" s="217" t="e">
        <f>[1]!表1_66[[#This Row],[公司]]&amp;[1]!表1_66[[#This Row],[姓名]]</f>
        <v>#REF!</v>
      </c>
      <c r="D1097" s="220" t="s">
        <v>11183</v>
      </c>
      <c r="E1097" s="220" t="s">
        <v>4168</v>
      </c>
      <c r="F1097" s="214" t="s">
        <v>2249</v>
      </c>
      <c r="G1097" s="236" t="e">
        <f>HYPERLINK("\同业照片\"&amp;[1]!表1_66[[#This Row],[公司]]&amp;IF([1]!表1_66[[#This Row],[公司]]="","","，"&amp;[1]!表1_66[[#This Row],[姓名]]&amp;".jpg"),"照片")</f>
        <v>#REF!</v>
      </c>
      <c r="H1097" s="232" t="s">
        <v>8218</v>
      </c>
      <c r="I1097" s="214" t="s">
        <v>9</v>
      </c>
      <c r="J1097" s="214" t="s">
        <v>3174</v>
      </c>
      <c r="K1097" s="212">
        <v>1</v>
      </c>
      <c r="L1097" s="212">
        <v>1</v>
      </c>
      <c r="M1097" s="212">
        <v>1</v>
      </c>
      <c r="N1097" s="213"/>
      <c r="O1097" s="214"/>
      <c r="P1097" s="213" t="s">
        <v>10112</v>
      </c>
      <c r="Q1097" s="215"/>
      <c r="R1097" s="215"/>
      <c r="S1097"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097" s="220" t="s">
        <v>11184</v>
      </c>
      <c r="U1097" s="215"/>
      <c r="V1097" s="213" t="s">
        <v>11185</v>
      </c>
      <c r="W1097" s="225"/>
      <c r="X1097" s="226"/>
      <c r="Y1097" s="226"/>
      <c r="Z1097" s="248"/>
      <c r="AA1097" s="214"/>
      <c r="AB1097" s="214" t="s">
        <v>8219</v>
      </c>
      <c r="AC1097" s="214"/>
      <c r="AD1097" s="220"/>
      <c r="AE1097" s="226"/>
      <c r="AF1097" s="214" t="s">
        <v>11186</v>
      </c>
      <c r="AG1097" s="349">
        <v>1</v>
      </c>
    </row>
    <row r="1098" spans="1:33" s="219" customFormat="1" x14ac:dyDescent="0.3">
      <c r="A1098" s="212" t="s">
        <v>612</v>
      </c>
      <c r="B1098" s="277">
        <v>41997</v>
      </c>
      <c r="C1098" s="217" t="e">
        <f>[1]!表1_66[[#This Row],[公司]]&amp;[1]!表1_66[[#This Row],[姓名]]</f>
        <v>#REF!</v>
      </c>
      <c r="D1098" s="220" t="s">
        <v>1752</v>
      </c>
      <c r="E1098" s="220" t="s">
        <v>1753</v>
      </c>
      <c r="F1098" s="214" t="s">
        <v>933</v>
      </c>
      <c r="G1098" s="236" t="e">
        <f>HYPERLINK("\同业照片\"&amp;[1]!表1_66[[#This Row],[公司]]&amp;IF([1]!表1_66[[#This Row],[公司]]="","","，"&amp;[1]!表1_66[[#This Row],[姓名]]&amp;".jpg"),"照片")</f>
        <v>#REF!</v>
      </c>
      <c r="H1098" s="232" t="s">
        <v>100</v>
      </c>
      <c r="I1098" s="214" t="s">
        <v>2</v>
      </c>
      <c r="J1098" s="214" t="s">
        <v>56</v>
      </c>
      <c r="K1098" s="212">
        <v>1</v>
      </c>
      <c r="L1098" s="212">
        <v>1</v>
      </c>
      <c r="M1098" s="212">
        <v>1</v>
      </c>
      <c r="N1098" s="213" t="s">
        <v>958</v>
      </c>
      <c r="O1098" s="214"/>
      <c r="P1098" s="213" t="s">
        <v>2525</v>
      </c>
      <c r="Q1098" s="215"/>
      <c r="R1098" s="215" t="s">
        <v>392</v>
      </c>
      <c r="S109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098" s="220"/>
      <c r="U1098" s="215">
        <v>13801176845</v>
      </c>
      <c r="V1098" s="213" t="s">
        <v>392</v>
      </c>
      <c r="W1098" s="225" t="s">
        <v>9396</v>
      </c>
      <c r="X1098" s="226" t="s">
        <v>292</v>
      </c>
      <c r="Y1098" s="226"/>
      <c r="Z1098" s="244" t="s">
        <v>392</v>
      </c>
      <c r="AA1098" s="214"/>
      <c r="AB1098" s="214"/>
      <c r="AC1098" s="214"/>
      <c r="AD1098" s="220"/>
      <c r="AE1098" s="226" t="s">
        <v>1754</v>
      </c>
      <c r="AF1098" s="214"/>
      <c r="AG1098" s="349">
        <v>1</v>
      </c>
    </row>
    <row r="1099" spans="1:33" s="219" customFormat="1" x14ac:dyDescent="0.3">
      <c r="A1099" s="212" t="s">
        <v>612</v>
      </c>
      <c r="B1099" s="277">
        <v>41999</v>
      </c>
      <c r="C1099" s="217" t="e">
        <f>[1]!表1_66[[#This Row],[公司]]&amp;[1]!表1_66[[#This Row],[姓名]]</f>
        <v>#REF!</v>
      </c>
      <c r="D1099" s="220" t="s">
        <v>1694</v>
      </c>
      <c r="E1099" s="220" t="s">
        <v>1695</v>
      </c>
      <c r="F1099" s="214" t="s">
        <v>2249</v>
      </c>
      <c r="G1099" s="236" t="e">
        <f>HYPERLINK("\同业照片\"&amp;[1]!表1_66[[#This Row],[公司]]&amp;IF([1]!表1_66[[#This Row],[公司]]="","","，"&amp;[1]!表1_66[[#This Row],[姓名]]&amp;".jpg"),"照片")</f>
        <v>#REF!</v>
      </c>
      <c r="H1099" s="232" t="s">
        <v>1693</v>
      </c>
      <c r="I1099" s="214" t="s">
        <v>36</v>
      </c>
      <c r="J1099" s="214" t="s">
        <v>56</v>
      </c>
      <c r="K1099" s="212">
        <v>1</v>
      </c>
      <c r="L1099" s="212">
        <v>1</v>
      </c>
      <c r="M1099" s="212">
        <v>1</v>
      </c>
      <c r="N1099" s="213" t="s">
        <v>1186</v>
      </c>
      <c r="O1099" s="214"/>
      <c r="P1099" s="213" t="s">
        <v>10054</v>
      </c>
      <c r="Q1099" s="215"/>
      <c r="R1099" s="215" t="s">
        <v>392</v>
      </c>
      <c r="S109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099" s="220" t="s">
        <v>329</v>
      </c>
      <c r="U1099" s="215">
        <v>18611703588</v>
      </c>
      <c r="V1099" s="213" t="s">
        <v>11187</v>
      </c>
      <c r="W1099" s="225" t="s">
        <v>351</v>
      </c>
      <c r="X1099" s="226"/>
      <c r="Y1099" s="226"/>
      <c r="Z1099" s="248" t="s">
        <v>392</v>
      </c>
      <c r="AA1099" s="214"/>
      <c r="AB1099" s="214"/>
      <c r="AC1099" s="214" t="s">
        <v>392</v>
      </c>
      <c r="AD1099" s="220">
        <v>13661293927</v>
      </c>
      <c r="AE1099" s="226"/>
      <c r="AF1099" s="214" t="s">
        <v>2724</v>
      </c>
      <c r="AG1099" s="349">
        <v>1</v>
      </c>
    </row>
    <row r="1100" spans="1:33" s="219" customFormat="1" x14ac:dyDescent="0.3">
      <c r="A1100" s="212" t="s">
        <v>857</v>
      </c>
      <c r="B1100" s="277">
        <v>41999</v>
      </c>
      <c r="C1100" s="217" t="e">
        <f>[1]!表1_66[[#This Row],[公司]]&amp;[1]!表1_66[[#This Row],[姓名]]</f>
        <v>#REF!</v>
      </c>
      <c r="D1100" s="220" t="s">
        <v>11188</v>
      </c>
      <c r="E1100" s="220" t="s">
        <v>7053</v>
      </c>
      <c r="F1100" s="214" t="s">
        <v>2276</v>
      </c>
      <c r="G1100" s="236" t="e">
        <f>HYPERLINK("\同业照片\"&amp;[1]!表1_66[[#This Row],[公司]]&amp;IF([1]!表1_66[[#This Row],[公司]]="","","，"&amp;[1]!表1_66[[#This Row],[姓名]]&amp;".jpg"),"照片")</f>
        <v>#REF!</v>
      </c>
      <c r="H1100" s="232" t="s">
        <v>63</v>
      </c>
      <c r="I1100" s="214" t="s">
        <v>36</v>
      </c>
      <c r="J1100" s="214" t="s">
        <v>56</v>
      </c>
      <c r="K1100" s="212">
        <v>1</v>
      </c>
      <c r="L1100" s="212">
        <v>1</v>
      </c>
      <c r="M1100" s="212">
        <v>1</v>
      </c>
      <c r="N1100" s="213" t="s">
        <v>958</v>
      </c>
      <c r="O1100" s="214"/>
      <c r="P1100" s="213" t="s">
        <v>1432</v>
      </c>
      <c r="Q1100" s="215"/>
      <c r="R1100" s="215"/>
      <c r="S110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100" s="220" t="s">
        <v>11189</v>
      </c>
      <c r="U1100" s="215">
        <v>15201435719</v>
      </c>
      <c r="V1100" s="213" t="s">
        <v>11190</v>
      </c>
      <c r="W1100" s="225"/>
      <c r="X1100" s="226"/>
      <c r="Y1100" s="226"/>
      <c r="Z1100" s="244"/>
      <c r="AA1100" s="214"/>
      <c r="AB1100" s="214"/>
      <c r="AC1100" s="214"/>
      <c r="AD1100" s="220"/>
      <c r="AE1100" s="226"/>
      <c r="AF1100" s="214" t="s">
        <v>660</v>
      </c>
      <c r="AG1100" s="349">
        <v>1</v>
      </c>
    </row>
    <row r="1101" spans="1:33" s="219" customFormat="1" x14ac:dyDescent="0.3">
      <c r="A1101" s="212" t="s">
        <v>612</v>
      </c>
      <c r="B1101" s="277">
        <v>41999</v>
      </c>
      <c r="C1101" s="217" t="e">
        <f>[1]!表1_66[[#This Row],[公司]]&amp;[1]!表1_66[[#This Row],[姓名]]</f>
        <v>#REF!</v>
      </c>
      <c r="D1101" s="220" t="s">
        <v>11191</v>
      </c>
      <c r="E1101" s="220" t="s">
        <v>11191</v>
      </c>
      <c r="F1101" s="214" t="s">
        <v>2249</v>
      </c>
      <c r="G1101" s="236" t="e">
        <f>HYPERLINK("\同业照片\"&amp;[1]!表1_66[[#This Row],[公司]]&amp;IF([1]!表1_66[[#This Row],[公司]]="","","，"&amp;[1]!表1_66[[#This Row],[姓名]]&amp;".jpg"),"照片")</f>
        <v>#REF!</v>
      </c>
      <c r="H1101" s="232" t="s">
        <v>1693</v>
      </c>
      <c r="I1101" s="214" t="s">
        <v>36</v>
      </c>
      <c r="J1101" s="214" t="s">
        <v>56</v>
      </c>
      <c r="K1101" s="212">
        <v>1</v>
      </c>
      <c r="L1101" s="212"/>
      <c r="M1101" s="212">
        <v>1</v>
      </c>
      <c r="N1101" s="213" t="s">
        <v>1186</v>
      </c>
      <c r="O1101" s="214"/>
      <c r="P1101" s="213" t="s">
        <v>2902</v>
      </c>
      <c r="Q1101" s="215"/>
      <c r="R1101" s="215"/>
      <c r="S110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101" s="220" t="s">
        <v>11192</v>
      </c>
      <c r="U1101" s="215">
        <v>13923882927</v>
      </c>
      <c r="V1101" s="213"/>
      <c r="W1101" s="225"/>
      <c r="X1101" s="226"/>
      <c r="Y1101" s="226"/>
      <c r="Z1101" s="248"/>
      <c r="AA1101" s="214"/>
      <c r="AB1101" s="214"/>
      <c r="AC1101" s="214"/>
      <c r="AD1101" s="220"/>
      <c r="AE1101" s="226"/>
      <c r="AF1101" s="214"/>
      <c r="AG1101" s="349">
        <v>1</v>
      </c>
    </row>
    <row r="1102" spans="1:33" s="219" customFormat="1" x14ac:dyDescent="0.3">
      <c r="A1102" s="212" t="s">
        <v>612</v>
      </c>
      <c r="B1102" s="277">
        <v>42002</v>
      </c>
      <c r="C1102" s="217" t="e">
        <f>[1]!表1_66[[#This Row],[公司]]&amp;[1]!表1_66[[#This Row],[姓名]]</f>
        <v>#REF!</v>
      </c>
      <c r="D1102" s="220" t="s">
        <v>1596</v>
      </c>
      <c r="E1102" s="220" t="s">
        <v>1596</v>
      </c>
      <c r="F1102" s="214" t="s">
        <v>2249</v>
      </c>
      <c r="G1102" s="236" t="e">
        <f>HYPERLINK("\同业照片\"&amp;[1]!表1_66[[#This Row],[公司]]&amp;IF([1]!表1_66[[#This Row],[公司]]="","","，"&amp;[1]!表1_66[[#This Row],[姓名]]&amp;".jpg"),"照片")</f>
        <v>#REF!</v>
      </c>
      <c r="H1102" s="232" t="s">
        <v>1589</v>
      </c>
      <c r="I1102" s="214" t="s">
        <v>711</v>
      </c>
      <c r="J1102" s="214" t="s">
        <v>56</v>
      </c>
      <c r="K1102" s="212">
        <v>1</v>
      </c>
      <c r="L1102" s="212">
        <v>1</v>
      </c>
      <c r="M1102" s="212">
        <v>1</v>
      </c>
      <c r="N1102" s="213" t="s">
        <v>1173</v>
      </c>
      <c r="O1102" s="214" t="s">
        <v>11193</v>
      </c>
      <c r="P1102" s="213" t="s">
        <v>2254</v>
      </c>
      <c r="Q1102" s="215"/>
      <c r="R1102" s="215" t="s">
        <v>392</v>
      </c>
      <c r="S110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102" s="220" t="s">
        <v>11194</v>
      </c>
      <c r="U1102" s="215">
        <v>18600269867</v>
      </c>
      <c r="V1102" s="213" t="s">
        <v>3645</v>
      </c>
      <c r="W1102" s="225" t="s">
        <v>351</v>
      </c>
      <c r="X1102" s="226"/>
      <c r="Y1102" s="226"/>
      <c r="Z1102" s="244" t="s">
        <v>392</v>
      </c>
      <c r="AA1102" s="214"/>
      <c r="AB1102" s="214"/>
      <c r="AC1102" s="214" t="s">
        <v>392</v>
      </c>
      <c r="AD1102" s="220">
        <v>13810659654</v>
      </c>
      <c r="AE1102" s="226"/>
      <c r="AF1102" s="214" t="s">
        <v>2215</v>
      </c>
      <c r="AG1102" s="349">
        <v>1</v>
      </c>
    </row>
    <row r="1103" spans="1:33" s="219" customFormat="1" x14ac:dyDescent="0.3">
      <c r="A1103" s="212" t="s">
        <v>612</v>
      </c>
      <c r="B1103" s="277">
        <v>42002</v>
      </c>
      <c r="C1103" s="217" t="e">
        <f>[1]!表1_66[[#This Row],[公司]]&amp;[1]!表1_66[[#This Row],[姓名]]</f>
        <v>#REF!</v>
      </c>
      <c r="D1103" s="220" t="s">
        <v>11195</v>
      </c>
      <c r="E1103" s="220" t="s">
        <v>7055</v>
      </c>
      <c r="F1103" s="214" t="s">
        <v>2249</v>
      </c>
      <c r="G1103" s="236" t="e">
        <f>HYPERLINK("\同业照片\"&amp;[1]!表1_66[[#This Row],[公司]]&amp;IF([1]!表1_66[[#This Row],[公司]]="","","，"&amp;[1]!表1_66[[#This Row],[姓名]]&amp;".jpg"),"照片")</f>
        <v>#REF!</v>
      </c>
      <c r="H1103" s="232" t="s">
        <v>1589</v>
      </c>
      <c r="I1103" s="214" t="s">
        <v>711</v>
      </c>
      <c r="J1103" s="214" t="s">
        <v>56</v>
      </c>
      <c r="K1103" s="212">
        <v>1</v>
      </c>
      <c r="L1103" s="212">
        <v>1</v>
      </c>
      <c r="M1103" s="212">
        <v>1</v>
      </c>
      <c r="N1103" s="213" t="s">
        <v>1173</v>
      </c>
      <c r="O1103" s="214" t="s">
        <v>11193</v>
      </c>
      <c r="P1103" s="213" t="s">
        <v>2254</v>
      </c>
      <c r="Q1103" s="215"/>
      <c r="R1103" s="215"/>
      <c r="S1103"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103" s="220" t="s">
        <v>11196</v>
      </c>
      <c r="U1103" s="215">
        <v>13810502141</v>
      </c>
      <c r="V1103" s="213" t="s">
        <v>11197</v>
      </c>
      <c r="W1103" s="225"/>
      <c r="X1103" s="226"/>
      <c r="Y1103" s="226"/>
      <c r="Z1103" s="248"/>
      <c r="AA1103" s="214"/>
      <c r="AB1103" s="214"/>
      <c r="AC1103" s="214"/>
      <c r="AD1103" s="220"/>
      <c r="AE1103" s="226"/>
      <c r="AF1103" s="214" t="s">
        <v>2215</v>
      </c>
      <c r="AG1103" s="349">
        <v>1</v>
      </c>
    </row>
    <row r="1104" spans="1:33" s="219" customFormat="1" x14ac:dyDescent="0.3">
      <c r="A1104" s="212" t="s">
        <v>612</v>
      </c>
      <c r="B1104" s="277">
        <v>42002</v>
      </c>
      <c r="C1104" s="217" t="e">
        <f>[1]!表1_66[[#This Row],[公司]]&amp;[1]!表1_66[[#This Row],[姓名]]</f>
        <v>#REF!</v>
      </c>
      <c r="D1104" s="220" t="s">
        <v>11198</v>
      </c>
      <c r="E1104" s="220" t="s">
        <v>2330</v>
      </c>
      <c r="F1104" s="214" t="s">
        <v>2276</v>
      </c>
      <c r="G1104" s="236" t="e">
        <f>HYPERLINK("\同业照片\"&amp;[1]!表1_66[[#This Row],[公司]]&amp;IF([1]!表1_66[[#This Row],[公司]]="","","，"&amp;[1]!表1_66[[#This Row],[姓名]]&amp;".jpg"),"照片")</f>
        <v>#REF!</v>
      </c>
      <c r="H1104" s="232" t="s">
        <v>1589</v>
      </c>
      <c r="I1104" s="214" t="s">
        <v>711</v>
      </c>
      <c r="J1104" s="214" t="s">
        <v>56</v>
      </c>
      <c r="K1104" s="212">
        <v>1</v>
      </c>
      <c r="L1104" s="212">
        <v>1</v>
      </c>
      <c r="M1104" s="212">
        <v>1</v>
      </c>
      <c r="N1104" s="213" t="s">
        <v>1173</v>
      </c>
      <c r="O1104" s="214" t="s">
        <v>11193</v>
      </c>
      <c r="P1104" s="213" t="s">
        <v>7357</v>
      </c>
      <c r="Q1104" s="215"/>
      <c r="R1104" s="215"/>
      <c r="S110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104" s="220" t="s">
        <v>11199</v>
      </c>
      <c r="U1104" s="215">
        <v>13801153772</v>
      </c>
      <c r="V1104" s="213" t="s">
        <v>11200</v>
      </c>
      <c r="W1104" s="225"/>
      <c r="X1104" s="226"/>
      <c r="Y1104" s="226"/>
      <c r="Z1104" s="244"/>
      <c r="AA1104" s="214"/>
      <c r="AB1104" s="214"/>
      <c r="AC1104" s="214"/>
      <c r="AD1104" s="220"/>
      <c r="AE1104" s="226"/>
      <c r="AF1104" s="214" t="s">
        <v>2215</v>
      </c>
      <c r="AG1104" s="349">
        <v>1</v>
      </c>
    </row>
    <row r="1105" spans="1:33" s="219" customFormat="1" x14ac:dyDescent="0.3">
      <c r="A1105" s="212" t="s">
        <v>857</v>
      </c>
      <c r="B1105" s="277">
        <v>42002</v>
      </c>
      <c r="C1105" s="217" t="e">
        <f>[1]!表1_66[[#This Row],[公司]]&amp;[1]!表1_66[[#This Row],[姓名]]</f>
        <v>#REF!</v>
      </c>
      <c r="D1105" s="220" t="s">
        <v>11201</v>
      </c>
      <c r="E1105" s="220" t="s">
        <v>7054</v>
      </c>
      <c r="F1105" s="214" t="s">
        <v>2249</v>
      </c>
      <c r="G1105" s="236" t="e">
        <f>HYPERLINK("\同业照片\"&amp;[1]!表1_66[[#This Row],[公司]]&amp;IF([1]!表1_66[[#This Row],[公司]]="","","，"&amp;[1]!表1_66[[#This Row],[姓名]]&amp;".jpg"),"照片")</f>
        <v>#REF!</v>
      </c>
      <c r="H1105" s="232" t="s">
        <v>346</v>
      </c>
      <c r="I1105" s="214" t="s">
        <v>711</v>
      </c>
      <c r="J1105" s="214" t="s">
        <v>56</v>
      </c>
      <c r="K1105" s="212">
        <v>1</v>
      </c>
      <c r="L1105" s="212">
        <v>1</v>
      </c>
      <c r="M1105" s="212">
        <v>1</v>
      </c>
      <c r="N1105" s="213" t="s">
        <v>958</v>
      </c>
      <c r="O1105" s="214"/>
      <c r="P1105" s="213" t="s">
        <v>2254</v>
      </c>
      <c r="Q1105" s="215"/>
      <c r="R1105" s="215"/>
      <c r="S1105"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105" s="220" t="s">
        <v>11202</v>
      </c>
      <c r="U1105" s="215">
        <v>15711099058</v>
      </c>
      <c r="V1105" s="213" t="s">
        <v>11203</v>
      </c>
      <c r="W1105" s="225"/>
      <c r="X1105" s="226"/>
      <c r="Y1105" s="226"/>
      <c r="Z1105" s="248"/>
      <c r="AA1105" s="214"/>
      <c r="AB1105" s="214"/>
      <c r="AC1105" s="214"/>
      <c r="AD1105" s="220"/>
      <c r="AE1105" s="226" t="s">
        <v>11204</v>
      </c>
      <c r="AF1105" s="214" t="s">
        <v>10028</v>
      </c>
      <c r="AG1105" s="349">
        <v>1</v>
      </c>
    </row>
    <row r="1106" spans="1:33" s="219" customFormat="1" x14ac:dyDescent="0.3">
      <c r="A1106" s="212" t="s">
        <v>612</v>
      </c>
      <c r="B1106" s="277">
        <v>42002</v>
      </c>
      <c r="C1106" s="217" t="e">
        <f>[1]!表1_66[[#This Row],[公司]]&amp;[1]!表1_66[[#This Row],[姓名]]</f>
        <v>#REF!</v>
      </c>
      <c r="D1106" s="220" t="s">
        <v>710</v>
      </c>
      <c r="E1106" s="220" t="s">
        <v>732</v>
      </c>
      <c r="F1106" s="214" t="s">
        <v>2276</v>
      </c>
      <c r="G1106" s="236" t="e">
        <f>HYPERLINK("\同业照片\"&amp;[1]!表1_66[[#This Row],[公司]]&amp;IF([1]!表1_66[[#This Row],[公司]]="","","，"&amp;[1]!表1_66[[#This Row],[姓名]]&amp;".jpg"),"照片")</f>
        <v>#REF!</v>
      </c>
      <c r="H1106" s="232" t="s">
        <v>3482</v>
      </c>
      <c r="I1106" s="214" t="s">
        <v>9</v>
      </c>
      <c r="J1106" s="214" t="s">
        <v>56</v>
      </c>
      <c r="K1106" s="212">
        <v>1</v>
      </c>
      <c r="L1106" s="212">
        <v>1</v>
      </c>
      <c r="M1106" s="212">
        <v>1</v>
      </c>
      <c r="N1106" s="213" t="s">
        <v>2247</v>
      </c>
      <c r="O1106" s="214"/>
      <c r="P1106" s="213" t="s">
        <v>2254</v>
      </c>
      <c r="Q1106" s="215"/>
      <c r="R1106" s="215" t="s">
        <v>392</v>
      </c>
      <c r="S1106"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106" s="220"/>
      <c r="U1106" s="215">
        <v>13439969601</v>
      </c>
      <c r="V1106" s="213" t="s">
        <v>11205</v>
      </c>
      <c r="W1106" s="225" t="s">
        <v>351</v>
      </c>
      <c r="X1106" s="226" t="s">
        <v>8473</v>
      </c>
      <c r="Y1106" s="226"/>
      <c r="Z1106" s="244" t="s">
        <v>392</v>
      </c>
      <c r="AA1106" s="214"/>
      <c r="AB1106" s="214"/>
      <c r="AC1106" s="214" t="s">
        <v>392</v>
      </c>
      <c r="AD1106" s="220" t="s">
        <v>392</v>
      </c>
      <c r="AE1106" s="226"/>
      <c r="AF1106" s="214" t="s">
        <v>9570</v>
      </c>
      <c r="AG1106" s="349">
        <v>1</v>
      </c>
    </row>
    <row r="1107" spans="1:33" s="219" customFormat="1" x14ac:dyDescent="0.3">
      <c r="A1107" s="212" t="s">
        <v>612</v>
      </c>
      <c r="B1107" s="277">
        <v>42003</v>
      </c>
      <c r="C1107" s="217" t="e">
        <f>[1]!表1_66[[#This Row],[公司]]&amp;[1]!表1_66[[#This Row],[姓名]]</f>
        <v>#REF!</v>
      </c>
      <c r="D1107" s="220" t="s">
        <v>1712</v>
      </c>
      <c r="E1107" s="220" t="s">
        <v>2546</v>
      </c>
      <c r="F1107" s="214" t="s">
        <v>54</v>
      </c>
      <c r="G1107" s="236" t="e">
        <f>HYPERLINK("\同业照片\"&amp;[1]!表1_66[[#This Row],[公司]]&amp;IF([1]!表1_66[[#This Row],[公司]]="","","，"&amp;[1]!表1_66[[#This Row],[姓名]]&amp;".jpg"),"照片")</f>
        <v>#REF!</v>
      </c>
      <c r="H1107" s="232" t="s">
        <v>347</v>
      </c>
      <c r="I1107" s="214" t="s">
        <v>339</v>
      </c>
      <c r="J1107" s="214" t="s">
        <v>56</v>
      </c>
      <c r="K1107" s="212">
        <v>1</v>
      </c>
      <c r="L1107" s="212">
        <v>1</v>
      </c>
      <c r="M1107" s="212"/>
      <c r="N1107" s="213" t="s">
        <v>11206</v>
      </c>
      <c r="O1107" s="214"/>
      <c r="P1107" s="213" t="s">
        <v>3151</v>
      </c>
      <c r="Q1107" s="215"/>
      <c r="R1107" s="215" t="s">
        <v>392</v>
      </c>
      <c r="S1107"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107" s="220" t="s">
        <v>11207</v>
      </c>
      <c r="U1107" s="215">
        <v>13520452400</v>
      </c>
      <c r="V1107" s="213" t="s">
        <v>11208</v>
      </c>
      <c r="W1107" s="225" t="s">
        <v>351</v>
      </c>
      <c r="X1107" s="226" t="s">
        <v>11209</v>
      </c>
      <c r="Y1107" s="226" t="s">
        <v>1713</v>
      </c>
      <c r="Z1107" s="248" t="s">
        <v>392</v>
      </c>
      <c r="AA1107" s="214"/>
      <c r="AB1107" s="214"/>
      <c r="AC1107" s="214"/>
      <c r="AD1107" s="220"/>
      <c r="AE1107" s="226" t="s">
        <v>1714</v>
      </c>
      <c r="AF1107" s="214" t="s">
        <v>11210</v>
      </c>
      <c r="AG1107" s="349">
        <v>1</v>
      </c>
    </row>
    <row r="1108" spans="1:33" s="219" customFormat="1" x14ac:dyDescent="0.3">
      <c r="A1108" s="212" t="s">
        <v>612</v>
      </c>
      <c r="B1108" s="277">
        <v>42003</v>
      </c>
      <c r="C1108" s="217" t="e">
        <f>[1]!表1_66[[#This Row],[公司]]&amp;[1]!表1_66[[#This Row],[姓名]]</f>
        <v>#REF!</v>
      </c>
      <c r="D1108" s="220" t="s">
        <v>11211</v>
      </c>
      <c r="E1108" s="220" t="s">
        <v>2325</v>
      </c>
      <c r="F1108" s="214" t="s">
        <v>54</v>
      </c>
      <c r="G1108" s="236" t="e">
        <f>HYPERLINK("\同业照片\"&amp;[1]!表1_66[[#This Row],[公司]]&amp;IF([1]!表1_66[[#This Row],[公司]]="","","，"&amp;[1]!表1_66[[#This Row],[姓名]]&amp;".jpg"),"照片")</f>
        <v>#REF!</v>
      </c>
      <c r="H1108" s="232" t="s">
        <v>942</v>
      </c>
      <c r="I1108" s="214" t="s">
        <v>36</v>
      </c>
      <c r="J1108" s="214" t="s">
        <v>56</v>
      </c>
      <c r="K1108" s="212">
        <v>1</v>
      </c>
      <c r="L1108" s="212">
        <v>1</v>
      </c>
      <c r="M1108" s="212"/>
      <c r="N1108" s="213" t="s">
        <v>336</v>
      </c>
      <c r="O1108" s="214"/>
      <c r="P1108" s="213" t="s">
        <v>3151</v>
      </c>
      <c r="Q1108" s="215"/>
      <c r="R1108" s="215" t="s">
        <v>392</v>
      </c>
      <c r="S110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108" s="220" t="s">
        <v>11212</v>
      </c>
      <c r="U1108" s="215">
        <v>13910766900</v>
      </c>
      <c r="V1108" s="213" t="s">
        <v>11213</v>
      </c>
      <c r="W1108" s="225" t="s">
        <v>351</v>
      </c>
      <c r="X1108" s="226" t="s">
        <v>11214</v>
      </c>
      <c r="Y1108" s="226"/>
      <c r="Z1108" s="244" t="s">
        <v>392</v>
      </c>
      <c r="AA1108" s="214"/>
      <c r="AB1108" s="214"/>
      <c r="AC1108" s="214"/>
      <c r="AD1108" s="220"/>
      <c r="AE1108" s="226" t="s">
        <v>1722</v>
      </c>
      <c r="AF1108" s="214" t="s">
        <v>2214</v>
      </c>
      <c r="AG1108" s="349">
        <v>1</v>
      </c>
    </row>
    <row r="1109" spans="1:33" s="219" customFormat="1" x14ac:dyDescent="0.3">
      <c r="A1109" s="212" t="s">
        <v>612</v>
      </c>
      <c r="B1109" s="277">
        <v>42003</v>
      </c>
      <c r="C1109" s="217" t="e">
        <f>[1]!表1_66[[#This Row],[公司]]&amp;[1]!表1_66[[#This Row],[姓名]]</f>
        <v>#REF!</v>
      </c>
      <c r="D1109" s="220" t="s">
        <v>11215</v>
      </c>
      <c r="E1109" s="220" t="s">
        <v>11215</v>
      </c>
      <c r="F1109" s="214" t="s">
        <v>2276</v>
      </c>
      <c r="G1109" s="236" t="e">
        <f>HYPERLINK("\同业照片\"&amp;[1]!表1_66[[#This Row],[公司]]&amp;IF([1]!表1_66[[#This Row],[公司]]="","","，"&amp;[1]!表1_66[[#This Row],[姓名]]&amp;".jpg"),"照片")</f>
        <v>#REF!</v>
      </c>
      <c r="H1109" s="232" t="s">
        <v>70</v>
      </c>
      <c r="I1109" s="214" t="s">
        <v>36</v>
      </c>
      <c r="J1109" s="214" t="s">
        <v>56</v>
      </c>
      <c r="K1109" s="212">
        <v>1</v>
      </c>
      <c r="L1109" s="212">
        <v>1</v>
      </c>
      <c r="M1109" s="212"/>
      <c r="N1109" s="213" t="s">
        <v>2538</v>
      </c>
      <c r="O1109" s="214"/>
      <c r="P1109" s="213" t="s">
        <v>2254</v>
      </c>
      <c r="Q1109" s="215"/>
      <c r="R1109" s="215"/>
      <c r="S110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109" s="220" t="s">
        <v>11216</v>
      </c>
      <c r="U1109" s="215">
        <v>18600166770</v>
      </c>
      <c r="V1109" s="213" t="s">
        <v>11217</v>
      </c>
      <c r="W1109" s="225"/>
      <c r="X1109" s="226"/>
      <c r="Y1109" s="226"/>
      <c r="Z1109" s="248"/>
      <c r="AA1109" s="214"/>
      <c r="AB1109" s="214"/>
      <c r="AC1109" s="214"/>
      <c r="AD1109" s="220"/>
      <c r="AE1109" s="226"/>
      <c r="AF1109" s="214" t="s">
        <v>2214</v>
      </c>
      <c r="AG1109" s="349">
        <v>1</v>
      </c>
    </row>
    <row r="1110" spans="1:33" s="219" customFormat="1" x14ac:dyDescent="0.3">
      <c r="A1110" s="212" t="s">
        <v>857</v>
      </c>
      <c r="B1110" s="277">
        <v>42010</v>
      </c>
      <c r="C1110" s="217" t="e">
        <f>[1]!表1_66[[#This Row],[公司]]&amp;[1]!表1_66[[#This Row],[姓名]]</f>
        <v>#REF!</v>
      </c>
      <c r="D1110" s="220" t="s">
        <v>11218</v>
      </c>
      <c r="E1110" s="220" t="s">
        <v>11219</v>
      </c>
      <c r="F1110" s="214" t="s">
        <v>2249</v>
      </c>
      <c r="G1110" s="236" t="e">
        <f>HYPERLINK("\同业照片\"&amp;[1]!表1_66[[#This Row],[公司]]&amp;IF([1]!表1_66[[#This Row],[公司]]="","","，"&amp;[1]!表1_66[[#This Row],[姓名]]&amp;".jpg"),"照片")</f>
        <v>#REF!</v>
      </c>
      <c r="H1110" s="232" t="s">
        <v>11220</v>
      </c>
      <c r="I1110" s="214" t="s">
        <v>339</v>
      </c>
      <c r="J1110" s="214" t="s">
        <v>11</v>
      </c>
      <c r="K1110" s="212">
        <v>1</v>
      </c>
      <c r="L1110" s="212">
        <v>1</v>
      </c>
      <c r="M1110" s="212">
        <v>1</v>
      </c>
      <c r="N1110" s="213" t="s">
        <v>2247</v>
      </c>
      <c r="O1110" s="214"/>
      <c r="P1110" s="213" t="s">
        <v>2254</v>
      </c>
      <c r="Q1110" s="215"/>
      <c r="R1110" s="215"/>
      <c r="S111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110" s="220" t="s">
        <v>11221</v>
      </c>
      <c r="U1110" s="215">
        <v>13810108563</v>
      </c>
      <c r="V1110" s="213" t="s">
        <v>11222</v>
      </c>
      <c r="W1110" s="225"/>
      <c r="X1110" s="226"/>
      <c r="Y1110" s="226"/>
      <c r="Z1110" s="244"/>
      <c r="AA1110" s="214"/>
      <c r="AB1110" s="214"/>
      <c r="AC1110" s="214"/>
      <c r="AD1110" s="220"/>
      <c r="AE1110" s="226"/>
      <c r="AF1110" s="214" t="s">
        <v>11223</v>
      </c>
      <c r="AG1110" s="349">
        <v>1</v>
      </c>
    </row>
    <row r="1111" spans="1:33" s="219" customFormat="1" x14ac:dyDescent="0.3">
      <c r="A1111" s="212" t="s">
        <v>857</v>
      </c>
      <c r="B1111" s="277">
        <v>42010</v>
      </c>
      <c r="C1111" s="217" t="e">
        <f>[1]!表1_66[[#This Row],[公司]]&amp;[1]!表1_66[[#This Row],[姓名]]</f>
        <v>#REF!</v>
      </c>
      <c r="D1111" s="220" t="s">
        <v>7930</v>
      </c>
      <c r="E1111" s="220" t="s">
        <v>7930</v>
      </c>
      <c r="F1111" s="214" t="s">
        <v>2249</v>
      </c>
      <c r="G1111" s="236" t="e">
        <f>HYPERLINK("\同业照片\"&amp;[1]!表1_66[[#This Row],[公司]]&amp;IF([1]!表1_66[[#This Row],[公司]]="","","，"&amp;[1]!表1_66[[#This Row],[姓名]]&amp;".jpg"),"照片")</f>
        <v>#REF!</v>
      </c>
      <c r="H1111" s="232" t="s">
        <v>724</v>
      </c>
      <c r="I1111" s="214" t="s">
        <v>36</v>
      </c>
      <c r="J1111" s="214" t="s">
        <v>56</v>
      </c>
      <c r="K1111" s="212">
        <v>1</v>
      </c>
      <c r="L1111" s="212">
        <v>1</v>
      </c>
      <c r="M1111" s="212">
        <v>1</v>
      </c>
      <c r="N1111" s="213" t="s">
        <v>958</v>
      </c>
      <c r="O1111" s="214"/>
      <c r="P1111" s="213" t="s">
        <v>1432</v>
      </c>
      <c r="Q1111" s="215"/>
      <c r="R1111" s="215"/>
      <c r="S111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111" s="220" t="s">
        <v>11224</v>
      </c>
      <c r="U1111" s="215">
        <v>15011310604</v>
      </c>
      <c r="V1111" s="213" t="s">
        <v>11225</v>
      </c>
      <c r="W1111" s="225"/>
      <c r="X1111" s="226"/>
      <c r="Y1111" s="226"/>
      <c r="Z1111" s="248"/>
      <c r="AA1111" s="214"/>
      <c r="AB1111" s="214"/>
      <c r="AC1111" s="214"/>
      <c r="AD1111" s="220"/>
      <c r="AE1111" s="226"/>
      <c r="AF1111" s="214" t="s">
        <v>9509</v>
      </c>
      <c r="AG1111" s="349">
        <v>1</v>
      </c>
    </row>
    <row r="1112" spans="1:33" s="219" customFormat="1" x14ac:dyDescent="0.3">
      <c r="A1112" s="212" t="s">
        <v>857</v>
      </c>
      <c r="B1112" s="277">
        <v>42010</v>
      </c>
      <c r="C1112" s="217" t="e">
        <f>[1]!表1_66[[#This Row],[公司]]&amp;[1]!表1_66[[#This Row],[姓名]]</f>
        <v>#REF!</v>
      </c>
      <c r="D1112" s="220" t="s">
        <v>11226</v>
      </c>
      <c r="E1112" s="220" t="s">
        <v>11227</v>
      </c>
      <c r="F1112" s="214" t="s">
        <v>2249</v>
      </c>
      <c r="G1112" s="236" t="e">
        <f>HYPERLINK("\同业照片\"&amp;[1]!表1_66[[#This Row],[公司]]&amp;IF([1]!表1_66[[#This Row],[公司]]="","","，"&amp;[1]!表1_66[[#This Row],[姓名]]&amp;".jpg"),"照片")</f>
        <v>#REF!</v>
      </c>
      <c r="H1112" s="232" t="s">
        <v>11220</v>
      </c>
      <c r="I1112" s="214" t="s">
        <v>339</v>
      </c>
      <c r="J1112" s="214" t="s">
        <v>11</v>
      </c>
      <c r="K1112" s="212">
        <v>1</v>
      </c>
      <c r="L1112" s="212">
        <v>1</v>
      </c>
      <c r="M1112" s="212">
        <v>1</v>
      </c>
      <c r="N1112" s="213" t="s">
        <v>2247</v>
      </c>
      <c r="O1112" s="214"/>
      <c r="P1112" s="213" t="s">
        <v>2537</v>
      </c>
      <c r="Q1112" s="215"/>
      <c r="R1112" s="215"/>
      <c r="S111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112" s="220" t="s">
        <v>11228</v>
      </c>
      <c r="U1112" s="215">
        <v>13520326660</v>
      </c>
      <c r="V1112" s="213" t="s">
        <v>11229</v>
      </c>
      <c r="W1112" s="225"/>
      <c r="X1112" s="226"/>
      <c r="Y1112" s="226"/>
      <c r="Z1112" s="244"/>
      <c r="AA1112" s="214"/>
      <c r="AB1112" s="214" t="s">
        <v>11230</v>
      </c>
      <c r="AC1112" s="214"/>
      <c r="AD1112" s="220"/>
      <c r="AE1112" s="226"/>
      <c r="AF1112" s="214" t="s">
        <v>11223</v>
      </c>
      <c r="AG1112" s="349">
        <v>1</v>
      </c>
    </row>
    <row r="1113" spans="1:33" s="219" customFormat="1" x14ac:dyDescent="0.3">
      <c r="A1113" s="212" t="s">
        <v>857</v>
      </c>
      <c r="B1113" s="277">
        <v>42010</v>
      </c>
      <c r="C1113" s="217" t="e">
        <f>[1]!表1_66[[#This Row],[公司]]&amp;[1]!表1_66[[#This Row],[姓名]]</f>
        <v>#REF!</v>
      </c>
      <c r="D1113" s="220" t="s">
        <v>11231</v>
      </c>
      <c r="E1113" s="220" t="s">
        <v>7060</v>
      </c>
      <c r="F1113" s="214" t="s">
        <v>2249</v>
      </c>
      <c r="G1113" s="236" t="e">
        <f>HYPERLINK("\同业照片\"&amp;[1]!表1_66[[#This Row],[公司]]&amp;IF([1]!表1_66[[#This Row],[公司]]="","","，"&amp;[1]!表1_66[[#This Row],[姓名]]&amp;".jpg"),"照片")</f>
        <v>#REF!</v>
      </c>
      <c r="H1113" s="232" t="s">
        <v>10747</v>
      </c>
      <c r="I1113" s="214" t="s">
        <v>2</v>
      </c>
      <c r="J1113" s="214" t="s">
        <v>11</v>
      </c>
      <c r="K1113" s="212">
        <v>1</v>
      </c>
      <c r="L1113" s="212">
        <v>1</v>
      </c>
      <c r="M1113" s="212">
        <v>1</v>
      </c>
      <c r="N1113" s="213" t="s">
        <v>3616</v>
      </c>
      <c r="O1113" s="214"/>
      <c r="P1113" s="213" t="s">
        <v>2254</v>
      </c>
      <c r="Q1113" s="215"/>
      <c r="R1113" s="215"/>
      <c r="S1113"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113" s="220" t="s">
        <v>11232</v>
      </c>
      <c r="U1113" s="215">
        <v>18810603769</v>
      </c>
      <c r="V1113" s="213" t="s">
        <v>11233</v>
      </c>
      <c r="W1113" s="225"/>
      <c r="X1113" s="226"/>
      <c r="Y1113" s="226"/>
      <c r="Z1113" s="248"/>
      <c r="AA1113" s="214"/>
      <c r="AB1113" s="214"/>
      <c r="AC1113" s="214"/>
      <c r="AD1113" s="220"/>
      <c r="AE1113" s="226"/>
      <c r="AF1113" s="214" t="s">
        <v>10750</v>
      </c>
      <c r="AG1113" s="349">
        <v>1</v>
      </c>
    </row>
    <row r="1114" spans="1:33" s="219" customFormat="1" x14ac:dyDescent="0.3">
      <c r="A1114" s="212" t="s">
        <v>857</v>
      </c>
      <c r="B1114" s="277">
        <v>42010</v>
      </c>
      <c r="C1114" s="217" t="e">
        <f>[1]!表1_66[[#This Row],[公司]]&amp;[1]!表1_66[[#This Row],[姓名]]</f>
        <v>#REF!</v>
      </c>
      <c r="D1114" s="220" t="s">
        <v>11234</v>
      </c>
      <c r="E1114" s="220" t="s">
        <v>11235</v>
      </c>
      <c r="F1114" s="214" t="s">
        <v>2249</v>
      </c>
      <c r="G1114" s="236" t="e">
        <f>HYPERLINK("\同业照片\"&amp;[1]!表1_66[[#This Row],[公司]]&amp;IF([1]!表1_66[[#This Row],[公司]]="","","，"&amp;[1]!表1_66[[#This Row],[姓名]]&amp;".jpg"),"照片")</f>
        <v>#REF!</v>
      </c>
      <c r="H1114" s="232" t="s">
        <v>10747</v>
      </c>
      <c r="I1114" s="214" t="s">
        <v>2</v>
      </c>
      <c r="J1114" s="214" t="s">
        <v>11</v>
      </c>
      <c r="K1114" s="212">
        <v>1</v>
      </c>
      <c r="L1114" s="212">
        <v>1</v>
      </c>
      <c r="M1114" s="212">
        <v>1</v>
      </c>
      <c r="N1114" s="213" t="s">
        <v>3616</v>
      </c>
      <c r="O1114" s="214"/>
      <c r="P1114" s="213" t="s">
        <v>2254</v>
      </c>
      <c r="Q1114" s="215"/>
      <c r="R1114" s="215"/>
      <c r="S111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114" s="220" t="s">
        <v>11236</v>
      </c>
      <c r="U1114" s="215">
        <v>18800109084</v>
      </c>
      <c r="V1114" s="213" t="s">
        <v>11237</v>
      </c>
      <c r="W1114" s="225"/>
      <c r="X1114" s="226"/>
      <c r="Y1114" s="226"/>
      <c r="Z1114" s="244"/>
      <c r="AA1114" s="214"/>
      <c r="AB1114" s="214"/>
      <c r="AC1114" s="214"/>
      <c r="AD1114" s="220"/>
      <c r="AE1114" s="226"/>
      <c r="AF1114" s="214" t="s">
        <v>10750</v>
      </c>
      <c r="AG1114" s="349">
        <v>1</v>
      </c>
    </row>
    <row r="1115" spans="1:33" s="219" customFormat="1" x14ac:dyDescent="0.3">
      <c r="A1115" s="212" t="s">
        <v>857</v>
      </c>
      <c r="B1115" s="277">
        <v>42012</v>
      </c>
      <c r="C1115" s="217" t="e">
        <f>[1]!表1_66[[#This Row],[公司]]&amp;[1]!表1_66[[#This Row],[姓名]]</f>
        <v>#REF!</v>
      </c>
      <c r="D1115" s="220" t="s">
        <v>11238</v>
      </c>
      <c r="E1115" s="220" t="s">
        <v>2324</v>
      </c>
      <c r="F1115" s="214" t="s">
        <v>2276</v>
      </c>
      <c r="G1115" s="236" t="e">
        <f>HYPERLINK("\同业照片\"&amp;[1]!表1_66[[#This Row],[公司]]&amp;IF([1]!表1_66[[#This Row],[公司]]="","","，"&amp;[1]!表1_66[[#This Row],[姓名]]&amp;".jpg"),"照片")</f>
        <v>#REF!</v>
      </c>
      <c r="H1115" s="232" t="s">
        <v>11239</v>
      </c>
      <c r="I1115" s="214" t="s">
        <v>9</v>
      </c>
      <c r="J1115" s="214" t="s">
        <v>11</v>
      </c>
      <c r="K1115" s="212">
        <v>1</v>
      </c>
      <c r="L1115" s="212"/>
      <c r="M1115" s="212"/>
      <c r="N1115" s="213" t="s">
        <v>11240</v>
      </c>
      <c r="O1115" s="214"/>
      <c r="P1115" s="213" t="s">
        <v>11241</v>
      </c>
      <c r="Q1115" s="215"/>
      <c r="R1115" s="215"/>
      <c r="S1115"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115" s="220" t="s">
        <v>11242</v>
      </c>
      <c r="U1115" s="215">
        <v>13910964585</v>
      </c>
      <c r="V1115" s="213" t="s">
        <v>11243</v>
      </c>
      <c r="W1115" s="225"/>
      <c r="X1115" s="226"/>
      <c r="Y1115" s="226"/>
      <c r="Z1115" s="248"/>
      <c r="AA1115" s="214"/>
      <c r="AB1115" s="214"/>
      <c r="AC1115" s="214"/>
      <c r="AD1115" s="220"/>
      <c r="AE1115" s="226"/>
      <c r="AF1115" s="214" t="s">
        <v>8220</v>
      </c>
      <c r="AG1115" s="349">
        <v>1</v>
      </c>
    </row>
    <row r="1116" spans="1:33" s="219" customFormat="1" x14ac:dyDescent="0.3">
      <c r="A1116" s="212" t="s">
        <v>857</v>
      </c>
      <c r="B1116" s="277">
        <v>42012</v>
      </c>
      <c r="C1116" s="217" t="e">
        <f>[1]!表1_66[[#This Row],[公司]]&amp;[1]!表1_66[[#This Row],[姓名]]</f>
        <v>#REF!</v>
      </c>
      <c r="D1116" s="220" t="s">
        <v>11244</v>
      </c>
      <c r="E1116" s="220"/>
      <c r="F1116" s="214"/>
      <c r="G1116" s="236" t="e">
        <f>HYPERLINK("\同业照片\"&amp;[1]!表1_66[[#This Row],[公司]]&amp;IF([1]!表1_66[[#This Row],[公司]]="","","，"&amp;[1]!表1_66[[#This Row],[姓名]]&amp;".jpg"),"照片")</f>
        <v>#REF!</v>
      </c>
      <c r="H1116" s="232" t="s">
        <v>11244</v>
      </c>
      <c r="I1116" s="214" t="s">
        <v>9</v>
      </c>
      <c r="J1116" s="214" t="s">
        <v>3174</v>
      </c>
      <c r="K1116" s="212">
        <v>1</v>
      </c>
      <c r="L1116" s="212">
        <v>1</v>
      </c>
      <c r="M1116" s="212">
        <v>1</v>
      </c>
      <c r="N1116" s="213"/>
      <c r="O1116" s="214"/>
      <c r="P1116" s="213"/>
      <c r="Q1116" s="215"/>
      <c r="R1116" s="215"/>
      <c r="S1116"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116" s="220"/>
      <c r="U1116" s="215"/>
      <c r="V1116" s="213" t="s">
        <v>11245</v>
      </c>
      <c r="W1116" s="225"/>
      <c r="X1116" s="226"/>
      <c r="Y1116" s="226"/>
      <c r="Z1116" s="244"/>
      <c r="AA1116" s="214"/>
      <c r="AB1116" s="214"/>
      <c r="AC1116" s="214"/>
      <c r="AD1116" s="220"/>
      <c r="AE1116" s="226"/>
      <c r="AF1116" s="214"/>
      <c r="AG1116" s="349">
        <v>1</v>
      </c>
    </row>
    <row r="1117" spans="1:33" s="219" customFormat="1" x14ac:dyDescent="0.3">
      <c r="A1117" s="212" t="s">
        <v>857</v>
      </c>
      <c r="B1117" s="277">
        <v>42012</v>
      </c>
      <c r="C1117" s="217" t="e">
        <f>[1]!表1_66[[#This Row],[公司]]&amp;[1]!表1_66[[#This Row],[姓名]]</f>
        <v>#REF!</v>
      </c>
      <c r="D1117" s="220" t="s">
        <v>11246</v>
      </c>
      <c r="E1117" s="220" t="s">
        <v>11247</v>
      </c>
      <c r="F1117" s="214" t="s">
        <v>2276</v>
      </c>
      <c r="G1117" s="236" t="e">
        <f>HYPERLINK("\同业照片\"&amp;[1]!表1_66[[#This Row],[公司]]&amp;IF([1]!表1_66[[#This Row],[公司]]="","","，"&amp;[1]!表1_66[[#This Row],[姓名]]&amp;".jpg"),"照片")</f>
        <v>#REF!</v>
      </c>
      <c r="H1117" s="232" t="s">
        <v>11239</v>
      </c>
      <c r="I1117" s="214" t="s">
        <v>9</v>
      </c>
      <c r="J1117" s="214" t="s">
        <v>11</v>
      </c>
      <c r="K1117" s="212">
        <v>1</v>
      </c>
      <c r="L1117" s="212">
        <v>1</v>
      </c>
      <c r="M1117" s="212">
        <v>1</v>
      </c>
      <c r="N1117" s="213" t="s">
        <v>2247</v>
      </c>
      <c r="O1117" s="214"/>
      <c r="P1117" s="213" t="s">
        <v>2537</v>
      </c>
      <c r="Q1117" s="215"/>
      <c r="R1117" s="215"/>
      <c r="S1117"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117" s="220" t="s">
        <v>11248</v>
      </c>
      <c r="U1117" s="215">
        <v>13521033522</v>
      </c>
      <c r="V1117" s="213" t="s">
        <v>11249</v>
      </c>
      <c r="W1117" s="225"/>
      <c r="X1117" s="226"/>
      <c r="Y1117" s="226"/>
      <c r="Z1117" s="248"/>
      <c r="AA1117" s="214"/>
      <c r="AB1117" s="214"/>
      <c r="AC1117" s="214"/>
      <c r="AD1117" s="220"/>
      <c r="AE1117" s="226"/>
      <c r="AF1117" s="214" t="s">
        <v>8220</v>
      </c>
      <c r="AG1117" s="349">
        <v>1</v>
      </c>
    </row>
    <row r="1118" spans="1:33" s="219" customFormat="1" x14ac:dyDescent="0.3">
      <c r="A1118" s="212" t="s">
        <v>857</v>
      </c>
      <c r="B1118" s="277">
        <v>42012</v>
      </c>
      <c r="C1118" s="217" t="e">
        <f>[1]!表1_66[[#This Row],[公司]]&amp;[1]!表1_66[[#This Row],[姓名]]</f>
        <v>#REF!</v>
      </c>
      <c r="D1118" s="220" t="s">
        <v>11250</v>
      </c>
      <c r="E1118" s="220" t="s">
        <v>7066</v>
      </c>
      <c r="F1118" s="214" t="s">
        <v>2249</v>
      </c>
      <c r="G1118" s="236" t="e">
        <f>HYPERLINK("\同业照片\"&amp;[1]!表1_66[[#This Row],[公司]]&amp;IF([1]!表1_66[[#This Row],[公司]]="","","，"&amp;[1]!表1_66[[#This Row],[姓名]]&amp;".jpg"),"照片")</f>
        <v>#REF!</v>
      </c>
      <c r="H1118" s="232" t="s">
        <v>3731</v>
      </c>
      <c r="I1118" s="214" t="s">
        <v>339</v>
      </c>
      <c r="J1118" s="214" t="s">
        <v>11</v>
      </c>
      <c r="K1118" s="212">
        <v>1</v>
      </c>
      <c r="L1118" s="212">
        <v>1</v>
      </c>
      <c r="M1118" s="212">
        <v>1</v>
      </c>
      <c r="N1118" s="213" t="s">
        <v>2479</v>
      </c>
      <c r="O1118" s="214"/>
      <c r="P1118" s="213" t="s">
        <v>2254</v>
      </c>
      <c r="Q1118" s="215"/>
      <c r="R1118" s="215"/>
      <c r="S111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118" s="220" t="s">
        <v>11251</v>
      </c>
      <c r="U1118" s="215">
        <v>13810170686</v>
      </c>
      <c r="V1118" s="213" t="s">
        <v>11252</v>
      </c>
      <c r="W1118" s="225"/>
      <c r="X1118" s="226"/>
      <c r="Y1118" s="226"/>
      <c r="Z1118" s="244"/>
      <c r="AA1118" s="214"/>
      <c r="AB1118" s="214"/>
      <c r="AC1118" s="214"/>
      <c r="AD1118" s="220"/>
      <c r="AE1118" s="226"/>
      <c r="AF1118" s="214" t="s">
        <v>3737</v>
      </c>
      <c r="AG1118" s="349">
        <v>1</v>
      </c>
    </row>
    <row r="1119" spans="1:33" s="219" customFormat="1" x14ac:dyDescent="0.3">
      <c r="A1119" s="212" t="s">
        <v>612</v>
      </c>
      <c r="B1119" s="277">
        <v>42015</v>
      </c>
      <c r="C1119" s="217" t="e">
        <f>[1]!表1_66[[#This Row],[公司]]&amp;[1]!表1_66[[#This Row],[姓名]]</f>
        <v>#REF!</v>
      </c>
      <c r="D1119" s="220" t="s">
        <v>617</v>
      </c>
      <c r="E1119" s="220" t="s">
        <v>743</v>
      </c>
      <c r="F1119" s="214" t="s">
        <v>933</v>
      </c>
      <c r="G1119" s="236" t="e">
        <f>HYPERLINK("\同业照片\"&amp;[1]!表1_66[[#This Row],[公司]]&amp;IF([1]!表1_66[[#This Row],[公司]]="","","，"&amp;[1]!表1_66[[#This Row],[姓名]]&amp;".jpg"),"照片")</f>
        <v>#REF!</v>
      </c>
      <c r="H1119" s="232"/>
      <c r="I1119" s="214" t="s">
        <v>9</v>
      </c>
      <c r="J1119" s="214" t="s">
        <v>45</v>
      </c>
      <c r="K1119" s="212">
        <v>1</v>
      </c>
      <c r="L1119" s="212">
        <v>1</v>
      </c>
      <c r="M1119" s="212">
        <v>1</v>
      </c>
      <c r="N1119" s="213"/>
      <c r="O1119" s="214"/>
      <c r="P1119" s="213"/>
      <c r="Q1119" s="215"/>
      <c r="R1119" s="215" t="s">
        <v>392</v>
      </c>
      <c r="S111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119" s="220"/>
      <c r="U1119" s="215">
        <v>15021928485</v>
      </c>
      <c r="V1119" s="213" t="s">
        <v>11253</v>
      </c>
      <c r="W1119" s="225" t="s">
        <v>351</v>
      </c>
      <c r="X1119" s="226"/>
      <c r="Y1119" s="226"/>
      <c r="Z1119" s="248" t="s">
        <v>392</v>
      </c>
      <c r="AA1119" s="214"/>
      <c r="AB1119" s="214" t="s">
        <v>11254</v>
      </c>
      <c r="AC1119" s="214"/>
      <c r="AD1119" s="220"/>
      <c r="AE1119" s="226"/>
      <c r="AF1119" s="214"/>
      <c r="AG1119" s="349">
        <v>1</v>
      </c>
    </row>
    <row r="1120" spans="1:33" s="219" customFormat="1" x14ac:dyDescent="0.3">
      <c r="A1120" s="212" t="s">
        <v>612</v>
      </c>
      <c r="B1120" s="277">
        <v>42015</v>
      </c>
      <c r="C1120" s="217" t="e">
        <f>[1]!表1_66[[#This Row],[公司]]&amp;[1]!表1_66[[#This Row],[姓名]]</f>
        <v>#REF!</v>
      </c>
      <c r="D1120" s="220" t="s">
        <v>616</v>
      </c>
      <c r="E1120" s="220" t="s">
        <v>744</v>
      </c>
      <c r="F1120" s="214" t="s">
        <v>54</v>
      </c>
      <c r="G1120" s="236" t="e">
        <f>HYPERLINK("\同业照片\"&amp;[1]!表1_66[[#This Row],[公司]]&amp;IF([1]!表1_66[[#This Row],[公司]]="","","，"&amp;[1]!表1_66[[#This Row],[姓名]]&amp;".jpg"),"照片")</f>
        <v>#REF!</v>
      </c>
      <c r="H1120" s="232" t="s">
        <v>11255</v>
      </c>
      <c r="I1120" s="214" t="s">
        <v>2</v>
      </c>
      <c r="J1120" s="214" t="s">
        <v>45</v>
      </c>
      <c r="K1120" s="212">
        <v>1</v>
      </c>
      <c r="L1120" s="212"/>
      <c r="M1120" s="212">
        <v>1</v>
      </c>
      <c r="N1120" s="213" t="s">
        <v>624</v>
      </c>
      <c r="O1120" s="214"/>
      <c r="P1120" s="213"/>
      <c r="Q1120" s="215" t="s">
        <v>1801</v>
      </c>
      <c r="R1120" s="215" t="s">
        <v>392</v>
      </c>
      <c r="S112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120" s="220" t="s">
        <v>625</v>
      </c>
      <c r="U1120" s="215">
        <v>18621726943</v>
      </c>
      <c r="V1120" s="213" t="s">
        <v>3949</v>
      </c>
      <c r="W1120" s="225" t="s">
        <v>351</v>
      </c>
      <c r="X1120" s="226"/>
      <c r="Y1120" s="226" t="s">
        <v>1799</v>
      </c>
      <c r="Z1120" s="244" t="s">
        <v>392</v>
      </c>
      <c r="AA1120" s="214"/>
      <c r="AB1120" s="214"/>
      <c r="AC1120" s="214"/>
      <c r="AD1120" s="220"/>
      <c r="AE1120" s="226"/>
      <c r="AF1120" s="214" t="s">
        <v>2234</v>
      </c>
      <c r="AG1120" s="349">
        <v>1</v>
      </c>
    </row>
    <row r="1121" spans="1:33" s="219" customFormat="1" x14ac:dyDescent="0.3">
      <c r="A1121" s="212" t="s">
        <v>612</v>
      </c>
      <c r="B1121" s="277">
        <v>42016</v>
      </c>
      <c r="C1121" s="217" t="e">
        <f>[1]!表1_66[[#This Row],[公司]]&amp;[1]!表1_66[[#This Row],[姓名]]</f>
        <v>#REF!</v>
      </c>
      <c r="D1121" s="220" t="s">
        <v>2119</v>
      </c>
      <c r="E1121" s="220" t="s">
        <v>717</v>
      </c>
      <c r="F1121" s="214" t="s">
        <v>2249</v>
      </c>
      <c r="G1121" s="236" t="e">
        <f>HYPERLINK("\同业照片\"&amp;[1]!表1_66[[#This Row],[公司]]&amp;IF([1]!表1_66[[#This Row],[公司]]="","","，"&amp;[1]!表1_66[[#This Row],[姓名]]&amp;".jpg"),"照片")</f>
        <v>#REF!</v>
      </c>
      <c r="H1121" s="232" t="s">
        <v>11256</v>
      </c>
      <c r="I1121" s="214" t="s">
        <v>9</v>
      </c>
      <c r="J1121" s="214" t="s">
        <v>3004</v>
      </c>
      <c r="K1121" s="212">
        <v>1</v>
      </c>
      <c r="L1121" s="212">
        <v>1</v>
      </c>
      <c r="M1121" s="212">
        <v>1</v>
      </c>
      <c r="N1121" s="213" t="s">
        <v>2247</v>
      </c>
      <c r="O1121" s="214"/>
      <c r="P1121" s="213" t="s">
        <v>11257</v>
      </c>
      <c r="Q1121" s="215"/>
      <c r="R1121" s="215"/>
      <c r="S112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121" s="220"/>
      <c r="U1121" s="215">
        <v>18688799556</v>
      </c>
      <c r="V1121" s="213" t="s">
        <v>11258</v>
      </c>
      <c r="W1121" s="225" t="s">
        <v>351</v>
      </c>
      <c r="X1121" s="226" t="s">
        <v>11259</v>
      </c>
      <c r="Y1121" s="226"/>
      <c r="Z1121" s="248" t="s">
        <v>3065</v>
      </c>
      <c r="AA1121" s="214"/>
      <c r="AB1121" s="214"/>
      <c r="AC1121" s="214" t="s">
        <v>392</v>
      </c>
      <c r="AD1121" s="220" t="s">
        <v>392</v>
      </c>
      <c r="AE1121" s="226"/>
      <c r="AF1121" s="214" t="s">
        <v>11260</v>
      </c>
      <c r="AG1121" s="349">
        <v>1</v>
      </c>
    </row>
    <row r="1122" spans="1:33" s="219" customFormat="1" x14ac:dyDescent="0.3">
      <c r="A1122" s="212" t="s">
        <v>612</v>
      </c>
      <c r="B1122" s="277">
        <v>42016</v>
      </c>
      <c r="C1122" s="217" t="e">
        <f>[1]!表1_66[[#This Row],[公司]]&amp;[1]!表1_66[[#This Row],[姓名]]</f>
        <v>#REF!</v>
      </c>
      <c r="D1122" s="220" t="s">
        <v>2118</v>
      </c>
      <c r="E1122" s="220" t="s">
        <v>2118</v>
      </c>
      <c r="F1122" s="214" t="s">
        <v>2249</v>
      </c>
      <c r="G1122" s="236" t="e">
        <f>HYPERLINK("\同业照片\"&amp;[1]!表1_66[[#This Row],[公司]]&amp;IF([1]!表1_66[[#This Row],[公司]]="","","，"&amp;[1]!表1_66[[#This Row],[姓名]]&amp;".jpg"),"照片")</f>
        <v>#REF!</v>
      </c>
      <c r="H1122" s="232" t="s">
        <v>11256</v>
      </c>
      <c r="I1122" s="214" t="s">
        <v>9</v>
      </c>
      <c r="J1122" s="214" t="s">
        <v>3004</v>
      </c>
      <c r="K1122" s="212">
        <v>1</v>
      </c>
      <c r="L1122" s="212">
        <v>1</v>
      </c>
      <c r="M1122" s="212">
        <v>1</v>
      </c>
      <c r="N1122" s="213" t="s">
        <v>2247</v>
      </c>
      <c r="O1122" s="214"/>
      <c r="P1122" s="213" t="s">
        <v>2584</v>
      </c>
      <c r="Q1122" s="215"/>
      <c r="R1122" s="215" t="s">
        <v>392</v>
      </c>
      <c r="S112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122" s="220" t="s">
        <v>11261</v>
      </c>
      <c r="U1122" s="215">
        <v>18688755853</v>
      </c>
      <c r="V1122" s="213" t="s">
        <v>11262</v>
      </c>
      <c r="W1122" s="225" t="s">
        <v>351</v>
      </c>
      <c r="X1122" s="226" t="s">
        <v>968</v>
      </c>
      <c r="Y1122" s="226"/>
      <c r="Z1122" s="244" t="s">
        <v>392</v>
      </c>
      <c r="AA1122" s="214"/>
      <c r="AB1122" s="214"/>
      <c r="AC1122" s="214" t="s">
        <v>392</v>
      </c>
      <c r="AD1122" s="220" t="s">
        <v>392</v>
      </c>
      <c r="AE1122" s="226"/>
      <c r="AF1122" s="214" t="s">
        <v>11260</v>
      </c>
      <c r="AG1122" s="349">
        <v>1</v>
      </c>
    </row>
    <row r="1123" spans="1:33" s="219" customFormat="1" x14ac:dyDescent="0.3">
      <c r="A1123" s="212" t="s">
        <v>857</v>
      </c>
      <c r="B1123" s="277">
        <v>42016</v>
      </c>
      <c r="C1123" s="217" t="e">
        <f>[1]!表1_66[[#This Row],[公司]]&amp;[1]!表1_66[[#This Row],[姓名]]</f>
        <v>#REF!</v>
      </c>
      <c r="D1123" s="220" t="s">
        <v>11085</v>
      </c>
      <c r="E1123" s="220" t="s">
        <v>11085</v>
      </c>
      <c r="F1123" s="214" t="s">
        <v>2249</v>
      </c>
      <c r="G1123" s="236" t="e">
        <f>HYPERLINK("\同业照片\"&amp;[1]!表1_66[[#This Row],[公司]]&amp;IF([1]!表1_66[[#This Row],[公司]]="","","，"&amp;[1]!表1_66[[#This Row],[姓名]]&amp;".jpg"),"照片")</f>
        <v>#REF!</v>
      </c>
      <c r="H1123" s="232" t="s">
        <v>8221</v>
      </c>
      <c r="I1123" s="214" t="s">
        <v>9</v>
      </c>
      <c r="J1123" s="214" t="s">
        <v>11086</v>
      </c>
      <c r="K1123" s="212">
        <v>1</v>
      </c>
      <c r="L1123" s="212">
        <v>1</v>
      </c>
      <c r="M1123" s="212">
        <v>1</v>
      </c>
      <c r="N1123" s="213"/>
      <c r="O1123" s="214"/>
      <c r="P1123" s="213"/>
      <c r="Q1123" s="215"/>
      <c r="R1123" s="215"/>
      <c r="S1123"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123" s="220"/>
      <c r="U1123" s="215"/>
      <c r="V1123" s="213" t="s">
        <v>11263</v>
      </c>
      <c r="W1123" s="225"/>
      <c r="X1123" s="226"/>
      <c r="Y1123" s="226"/>
      <c r="Z1123" s="248"/>
      <c r="AA1123" s="214"/>
      <c r="AB1123" s="214"/>
      <c r="AC1123" s="214"/>
      <c r="AD1123" s="220"/>
      <c r="AE1123" s="226"/>
      <c r="AF1123" s="214"/>
      <c r="AG1123" s="349">
        <v>1</v>
      </c>
    </row>
    <row r="1124" spans="1:33" s="219" customFormat="1" x14ac:dyDescent="0.3">
      <c r="A1124" s="212" t="s">
        <v>857</v>
      </c>
      <c r="B1124" s="277">
        <v>42026</v>
      </c>
      <c r="C1124" s="217" t="e">
        <f>[1]!表1_66[[#This Row],[公司]]&amp;[1]!表1_66[[#This Row],[姓名]]</f>
        <v>#REF!</v>
      </c>
      <c r="D1124" s="220" t="s">
        <v>11264</v>
      </c>
      <c r="E1124" s="220" t="s">
        <v>2248</v>
      </c>
      <c r="F1124" s="214" t="s">
        <v>2249</v>
      </c>
      <c r="G1124" s="236" t="e">
        <f>HYPERLINK("\同业照片\"&amp;[1]!表1_66[[#This Row],[公司]]&amp;IF([1]!表1_66[[#This Row],[公司]]="","","，"&amp;[1]!表1_66[[#This Row],[姓名]]&amp;".jpg"),"照片")</f>
        <v>#REF!</v>
      </c>
      <c r="H1124" s="232" t="s">
        <v>347</v>
      </c>
      <c r="I1124" s="214" t="s">
        <v>339</v>
      </c>
      <c r="J1124" s="214" t="s">
        <v>56</v>
      </c>
      <c r="K1124" s="212">
        <v>1</v>
      </c>
      <c r="L1124" s="212"/>
      <c r="M1124" s="212"/>
      <c r="N1124" s="213" t="s">
        <v>11265</v>
      </c>
      <c r="O1124" s="214"/>
      <c r="P1124" s="213"/>
      <c r="Q1124" s="215"/>
      <c r="R1124" s="215"/>
      <c r="S112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124" s="220"/>
      <c r="U1124" s="215"/>
      <c r="V1124" s="213" t="s">
        <v>11266</v>
      </c>
      <c r="W1124" s="225"/>
      <c r="X1124" s="226"/>
      <c r="Y1124" s="226"/>
      <c r="Z1124" s="244"/>
      <c r="AA1124" s="214"/>
      <c r="AB1124" s="214"/>
      <c r="AC1124" s="214"/>
      <c r="AD1124" s="220"/>
      <c r="AE1124" s="226"/>
      <c r="AF1124" s="214" t="s">
        <v>2215</v>
      </c>
      <c r="AG1124" s="349">
        <v>1</v>
      </c>
    </row>
    <row r="1125" spans="1:33" s="219" customFormat="1" x14ac:dyDescent="0.3">
      <c r="A1125" s="212" t="s">
        <v>612</v>
      </c>
      <c r="B1125" s="277">
        <v>42031</v>
      </c>
      <c r="C1125" s="217" t="e">
        <f>[1]!表1_66[[#This Row],[公司]]&amp;[1]!表1_66[[#This Row],[姓名]]</f>
        <v>#REF!</v>
      </c>
      <c r="D1125" s="220" t="s">
        <v>1583</v>
      </c>
      <c r="E1125" s="220" t="s">
        <v>3708</v>
      </c>
      <c r="F1125" s="214" t="s">
        <v>2249</v>
      </c>
      <c r="G1125" s="236" t="e">
        <f>HYPERLINK("\同业照片\"&amp;[1]!表1_66[[#This Row],[公司]]&amp;IF([1]!表1_66[[#This Row],[公司]]="","","，"&amp;[1]!表1_66[[#This Row],[姓名]]&amp;".jpg"),"照片")</f>
        <v>#REF!</v>
      </c>
      <c r="H1125" s="232" t="s">
        <v>1230</v>
      </c>
      <c r="I1125" s="214" t="s">
        <v>36</v>
      </c>
      <c r="J1125" s="214" t="s">
        <v>1</v>
      </c>
      <c r="K1125" s="212">
        <v>1</v>
      </c>
      <c r="L1125" s="212">
        <v>1</v>
      </c>
      <c r="M1125" s="212">
        <v>1</v>
      </c>
      <c r="N1125" s="213" t="s">
        <v>1437</v>
      </c>
      <c r="O1125" s="214"/>
      <c r="P1125" s="213" t="s">
        <v>1361</v>
      </c>
      <c r="Q1125" s="215"/>
      <c r="R1125" s="215"/>
      <c r="S1125"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125" s="220"/>
      <c r="U1125" s="215">
        <v>18610347888</v>
      </c>
      <c r="V1125" s="213" t="s">
        <v>11267</v>
      </c>
      <c r="W1125" s="225" t="s">
        <v>351</v>
      </c>
      <c r="X1125" s="226" t="s">
        <v>11268</v>
      </c>
      <c r="Y1125" s="226"/>
      <c r="Z1125" s="248" t="s">
        <v>3037</v>
      </c>
      <c r="AA1125" s="214"/>
      <c r="AB1125" s="214"/>
      <c r="AC1125" s="214" t="s">
        <v>1575</v>
      </c>
      <c r="AD1125" s="220" t="s">
        <v>392</v>
      </c>
      <c r="AE1125" s="226"/>
      <c r="AF1125" s="214" t="s">
        <v>682</v>
      </c>
      <c r="AG1125" s="349">
        <v>1</v>
      </c>
    </row>
    <row r="1126" spans="1:33" s="219" customFormat="1" x14ac:dyDescent="0.3">
      <c r="A1126" s="212" t="s">
        <v>612</v>
      </c>
      <c r="B1126" s="277">
        <v>42041</v>
      </c>
      <c r="C1126" s="217" t="e">
        <f>[1]!表1_66[[#This Row],[公司]]&amp;[1]!表1_66[[#This Row],[姓名]]</f>
        <v>#REF!</v>
      </c>
      <c r="D1126" s="220" t="s">
        <v>11269</v>
      </c>
      <c r="E1126" s="220" t="s">
        <v>7069</v>
      </c>
      <c r="F1126" s="214" t="s">
        <v>2249</v>
      </c>
      <c r="G1126" s="236" t="e">
        <f>HYPERLINK("\同业照片\"&amp;[1]!表1_66[[#This Row],[公司]]&amp;IF([1]!表1_66[[#This Row],[公司]]="","","，"&amp;[1]!表1_66[[#This Row],[姓名]]&amp;".jpg"),"照片")</f>
        <v>#REF!</v>
      </c>
      <c r="H1126" s="232" t="s">
        <v>1183</v>
      </c>
      <c r="I1126" s="214" t="s">
        <v>36</v>
      </c>
      <c r="J1126" s="214" t="s">
        <v>56</v>
      </c>
      <c r="K1126" s="212">
        <v>1</v>
      </c>
      <c r="L1126" s="212"/>
      <c r="M1126" s="212">
        <v>1</v>
      </c>
      <c r="N1126" s="213" t="s">
        <v>1436</v>
      </c>
      <c r="O1126" s="214"/>
      <c r="P1126" s="213" t="s">
        <v>1349</v>
      </c>
      <c r="Q1126" s="215"/>
      <c r="R1126" s="215"/>
      <c r="S1126"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126" s="220"/>
      <c r="U1126" s="215"/>
      <c r="V1126" s="213" t="s">
        <v>11270</v>
      </c>
      <c r="W1126" s="225"/>
      <c r="X1126" s="226"/>
      <c r="Y1126" s="226"/>
      <c r="Z1126" s="244"/>
      <c r="AA1126" s="214"/>
      <c r="AB1126" s="214"/>
      <c r="AC1126" s="214"/>
      <c r="AD1126" s="220"/>
      <c r="AE1126" s="226"/>
      <c r="AF1126" s="214" t="s">
        <v>10034</v>
      </c>
      <c r="AG1126" s="349">
        <v>1</v>
      </c>
    </row>
    <row r="1127" spans="1:33" s="219" customFormat="1" x14ac:dyDescent="0.3">
      <c r="A1127" s="212" t="s">
        <v>612</v>
      </c>
      <c r="B1127" s="277">
        <v>42041</v>
      </c>
      <c r="C1127" s="217" t="e">
        <f>[1]!表1_66[[#This Row],[公司]]&amp;[1]!表1_66[[#This Row],[姓名]]</f>
        <v>#REF!</v>
      </c>
      <c r="D1127" s="220" t="s">
        <v>1163</v>
      </c>
      <c r="E1127" s="220" t="s">
        <v>807</v>
      </c>
      <c r="F1127" s="214" t="s">
        <v>2276</v>
      </c>
      <c r="G1127" s="236" t="e">
        <f>HYPERLINK("\同业照片\"&amp;[1]!表1_66[[#This Row],[公司]]&amp;IF([1]!表1_66[[#This Row],[公司]]="","","，"&amp;[1]!表1_66[[#This Row],[姓名]]&amp;".jpg"),"照片")</f>
        <v>#REF!</v>
      </c>
      <c r="H1127" s="232" t="s">
        <v>1183</v>
      </c>
      <c r="I1127" s="214" t="s">
        <v>36</v>
      </c>
      <c r="J1127" s="214" t="s">
        <v>56</v>
      </c>
      <c r="K1127" s="212">
        <v>1</v>
      </c>
      <c r="L1127" s="212"/>
      <c r="M1127" s="212">
        <v>1</v>
      </c>
      <c r="N1127" s="213" t="s">
        <v>1436</v>
      </c>
      <c r="O1127" s="214"/>
      <c r="P1127" s="213" t="s">
        <v>1349</v>
      </c>
      <c r="Q1127" s="215"/>
      <c r="R1127" s="215" t="s">
        <v>392</v>
      </c>
      <c r="S1127"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127" s="220"/>
      <c r="U1127" s="215">
        <v>18611776425</v>
      </c>
      <c r="V1127" s="213" t="s">
        <v>11271</v>
      </c>
      <c r="W1127" s="225" t="s">
        <v>351</v>
      </c>
      <c r="X1127" s="226" t="s">
        <v>1189</v>
      </c>
      <c r="Y1127" s="226"/>
      <c r="Z1127" s="248" t="s">
        <v>392</v>
      </c>
      <c r="AA1127" s="214"/>
      <c r="AB1127" s="214"/>
      <c r="AC1127" s="214" t="s">
        <v>392</v>
      </c>
      <c r="AD1127" s="220"/>
      <c r="AE1127" s="226"/>
      <c r="AF1127" s="214" t="s">
        <v>10034</v>
      </c>
      <c r="AG1127" s="349">
        <v>1</v>
      </c>
    </row>
    <row r="1128" spans="1:33" s="219" customFormat="1" x14ac:dyDescent="0.3">
      <c r="A1128" s="212" t="s">
        <v>857</v>
      </c>
      <c r="B1128" s="277">
        <v>42060</v>
      </c>
      <c r="C1128" s="217" t="e">
        <f>[1]!表1_66[[#This Row],[公司]]&amp;[1]!表1_66[[#This Row],[姓名]]</f>
        <v>#REF!</v>
      </c>
      <c r="D1128" s="220" t="s">
        <v>11272</v>
      </c>
      <c r="E1128" s="220" t="s">
        <v>1390</v>
      </c>
      <c r="F1128" s="214" t="s">
        <v>2276</v>
      </c>
      <c r="G1128" s="236" t="e">
        <f>HYPERLINK("\同业照片\"&amp;[1]!表1_66[[#This Row],[公司]]&amp;IF([1]!表1_66[[#This Row],[公司]]="","","，"&amp;[1]!表1_66[[#This Row],[姓名]]&amp;".jpg"),"照片")</f>
        <v>#REF!</v>
      </c>
      <c r="H1128" s="232" t="s">
        <v>3986</v>
      </c>
      <c r="I1128" s="214" t="s">
        <v>9</v>
      </c>
      <c r="J1128" s="214" t="s">
        <v>45</v>
      </c>
      <c r="K1128" s="212">
        <v>1</v>
      </c>
      <c r="L1128" s="212">
        <v>1</v>
      </c>
      <c r="M1128" s="212">
        <v>1</v>
      </c>
      <c r="N1128" s="213"/>
      <c r="O1128" s="214"/>
      <c r="P1128" s="213"/>
      <c r="Q1128" s="215"/>
      <c r="R1128" s="215"/>
      <c r="S112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128" s="220"/>
      <c r="U1128" s="215"/>
      <c r="V1128" s="213" t="s">
        <v>11273</v>
      </c>
      <c r="W1128" s="225"/>
      <c r="X1128" s="226"/>
      <c r="Y1128" s="226"/>
      <c r="Z1128" s="244"/>
      <c r="AA1128" s="214"/>
      <c r="AB1128" s="214"/>
      <c r="AC1128" s="214"/>
      <c r="AD1128" s="220"/>
      <c r="AE1128" s="226"/>
      <c r="AF1128" s="214" t="s">
        <v>5570</v>
      </c>
      <c r="AG1128" s="349">
        <v>1</v>
      </c>
    </row>
    <row r="1129" spans="1:33" s="219" customFormat="1" x14ac:dyDescent="0.3">
      <c r="A1129" s="212" t="s">
        <v>857</v>
      </c>
      <c r="B1129" s="277">
        <v>42060</v>
      </c>
      <c r="C1129" s="217" t="e">
        <f>[1]!表1_66[[#This Row],[公司]]&amp;[1]!表1_66[[#This Row],[姓名]]</f>
        <v>#REF!</v>
      </c>
      <c r="D1129" s="220" t="s">
        <v>11274</v>
      </c>
      <c r="E1129" s="220" t="s">
        <v>7070</v>
      </c>
      <c r="F1129" s="214" t="s">
        <v>2249</v>
      </c>
      <c r="G1129" s="236" t="e">
        <f>HYPERLINK("\同业照片\"&amp;[1]!表1_66[[#This Row],[公司]]&amp;IF([1]!表1_66[[#This Row],[公司]]="","","，"&amp;[1]!表1_66[[#This Row],[姓名]]&amp;".jpg"),"照片")</f>
        <v>#REF!</v>
      </c>
      <c r="H1129" s="232" t="s">
        <v>3986</v>
      </c>
      <c r="I1129" s="214" t="s">
        <v>9</v>
      </c>
      <c r="J1129" s="214" t="s">
        <v>45</v>
      </c>
      <c r="K1129" s="212">
        <v>1</v>
      </c>
      <c r="L1129" s="212">
        <v>1</v>
      </c>
      <c r="M1129" s="212">
        <v>1</v>
      </c>
      <c r="N1129" s="213"/>
      <c r="O1129" s="214"/>
      <c r="P1129" s="213"/>
      <c r="Q1129" s="215"/>
      <c r="R1129" s="215"/>
      <c r="S112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129" s="220"/>
      <c r="U1129" s="215"/>
      <c r="V1129" s="213" t="s">
        <v>11275</v>
      </c>
      <c r="W1129" s="225"/>
      <c r="X1129" s="226"/>
      <c r="Y1129" s="226"/>
      <c r="Z1129" s="248"/>
      <c r="AA1129" s="214"/>
      <c r="AB1129" s="214"/>
      <c r="AC1129" s="214"/>
      <c r="AD1129" s="220"/>
      <c r="AE1129" s="226"/>
      <c r="AF1129" s="214" t="s">
        <v>5570</v>
      </c>
      <c r="AG1129" s="349">
        <v>1</v>
      </c>
    </row>
    <row r="1130" spans="1:33" s="219" customFormat="1" x14ac:dyDescent="0.3">
      <c r="A1130" s="212" t="s">
        <v>857</v>
      </c>
      <c r="B1130" s="277">
        <v>42062</v>
      </c>
      <c r="C1130" s="217" t="e">
        <f>[1]!表1_66[[#This Row],[公司]]&amp;[1]!表1_66[[#This Row],[姓名]]</f>
        <v>#REF!</v>
      </c>
      <c r="D1130" s="220" t="s">
        <v>11276</v>
      </c>
      <c r="E1130" s="220" t="s">
        <v>775</v>
      </c>
      <c r="F1130" s="214" t="s">
        <v>2276</v>
      </c>
      <c r="G1130" s="236" t="e">
        <f>HYPERLINK("\同业照片\"&amp;[1]!表1_66[[#This Row],[公司]]&amp;IF([1]!表1_66[[#This Row],[公司]]="","","，"&amp;[1]!表1_66[[#This Row],[姓名]]&amp;".jpg"),"照片")</f>
        <v>#REF!</v>
      </c>
      <c r="H1130" s="232" t="s">
        <v>11277</v>
      </c>
      <c r="I1130" s="214" t="s">
        <v>339</v>
      </c>
      <c r="J1130" s="214" t="s">
        <v>3174</v>
      </c>
      <c r="K1130" s="212">
        <v>1</v>
      </c>
      <c r="L1130" s="212">
        <v>1</v>
      </c>
      <c r="M1130" s="212">
        <v>1</v>
      </c>
      <c r="N1130" s="213" t="s">
        <v>2247</v>
      </c>
      <c r="O1130" s="214"/>
      <c r="P1130" s="213" t="s">
        <v>2254</v>
      </c>
      <c r="Q1130" s="215"/>
      <c r="R1130" s="215"/>
      <c r="S113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130" s="220" t="s">
        <v>11278</v>
      </c>
      <c r="U1130" s="215">
        <v>13603061596</v>
      </c>
      <c r="V1130" s="213" t="s">
        <v>11279</v>
      </c>
      <c r="W1130" s="225"/>
      <c r="X1130" s="226"/>
      <c r="Y1130" s="226"/>
      <c r="Z1130" s="244"/>
      <c r="AA1130" s="214"/>
      <c r="AB1130" s="214"/>
      <c r="AC1130" s="214"/>
      <c r="AD1130" s="220"/>
      <c r="AE1130" s="226"/>
      <c r="AF1130" s="214" t="s">
        <v>11280</v>
      </c>
      <c r="AG1130" s="349">
        <v>1</v>
      </c>
    </row>
    <row r="1131" spans="1:33" s="219" customFormat="1" x14ac:dyDescent="0.3">
      <c r="A1131" s="212" t="s">
        <v>612</v>
      </c>
      <c r="B1131" s="277">
        <v>42062</v>
      </c>
      <c r="C1131" s="217" t="e">
        <f>[1]!表1_66[[#This Row],[公司]]&amp;[1]!表1_66[[#This Row],[姓名]]</f>
        <v>#REF!</v>
      </c>
      <c r="D1131" s="220" t="s">
        <v>11281</v>
      </c>
      <c r="E1131" s="220" t="s">
        <v>7093</v>
      </c>
      <c r="F1131" s="214" t="s">
        <v>2276</v>
      </c>
      <c r="G1131" s="236" t="e">
        <f>HYPERLINK("\同业照片\"&amp;[1]!表1_66[[#This Row],[公司]]&amp;IF([1]!表1_66[[#This Row],[公司]]="","","，"&amp;[1]!表1_66[[#This Row],[姓名]]&amp;".jpg"),"照片")</f>
        <v>#REF!</v>
      </c>
      <c r="H1131" s="232" t="s">
        <v>55</v>
      </c>
      <c r="I1131" s="214" t="s">
        <v>36</v>
      </c>
      <c r="J1131" s="214" t="s">
        <v>56</v>
      </c>
      <c r="K1131" s="212">
        <v>1</v>
      </c>
      <c r="L1131" s="212">
        <v>1</v>
      </c>
      <c r="M1131" s="212">
        <v>1</v>
      </c>
      <c r="N1131" s="213" t="s">
        <v>958</v>
      </c>
      <c r="O1131" s="214"/>
      <c r="P1131" s="213" t="s">
        <v>2271</v>
      </c>
      <c r="Q1131" s="215"/>
      <c r="R1131" s="215"/>
      <c r="S113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131" s="220" t="s">
        <v>11282</v>
      </c>
      <c r="U1131" s="215"/>
      <c r="V1131" s="213" t="s">
        <v>11283</v>
      </c>
      <c r="W1131" s="225"/>
      <c r="X1131" s="226"/>
      <c r="Y1131" s="226"/>
      <c r="Z1131" s="248"/>
      <c r="AA1131" s="214"/>
      <c r="AB1131" s="214"/>
      <c r="AC1131" s="214"/>
      <c r="AD1131" s="220"/>
      <c r="AE1131" s="226"/>
      <c r="AF1131" s="214" t="s">
        <v>667</v>
      </c>
      <c r="AG1131" s="349">
        <v>1</v>
      </c>
    </row>
    <row r="1132" spans="1:33" s="219" customFormat="1" x14ac:dyDescent="0.3">
      <c r="A1132" s="212" t="s">
        <v>612</v>
      </c>
      <c r="B1132" s="277">
        <v>42062</v>
      </c>
      <c r="C1132" s="217" t="e">
        <f>[1]!表1_66[[#This Row],[公司]]&amp;[1]!表1_66[[#This Row],[姓名]]</f>
        <v>#REF!</v>
      </c>
      <c r="D1132" s="220" t="s">
        <v>1307</v>
      </c>
      <c r="E1132" s="220" t="s">
        <v>1683</v>
      </c>
      <c r="F1132" s="214" t="s">
        <v>933</v>
      </c>
      <c r="G1132" s="236" t="e">
        <f>HYPERLINK("\同业照片\"&amp;[1]!表1_66[[#This Row],[公司]]&amp;IF([1]!表1_66[[#This Row],[公司]]="","","，"&amp;[1]!表1_66[[#This Row],[姓名]]&amp;".jpg"),"照片")</f>
        <v>#REF!</v>
      </c>
      <c r="H1132" s="232" t="s">
        <v>55</v>
      </c>
      <c r="I1132" s="214" t="s">
        <v>36</v>
      </c>
      <c r="J1132" s="214" t="s">
        <v>56</v>
      </c>
      <c r="K1132" s="212">
        <v>1</v>
      </c>
      <c r="L1132" s="212"/>
      <c r="M1132" s="212"/>
      <c r="N1132" s="213" t="s">
        <v>11284</v>
      </c>
      <c r="O1132" s="214"/>
      <c r="P1132" s="213" t="s">
        <v>9942</v>
      </c>
      <c r="Q1132" s="215"/>
      <c r="R1132" s="215" t="s">
        <v>392</v>
      </c>
      <c r="S113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132" s="220" t="s">
        <v>1684</v>
      </c>
      <c r="U1132" s="215"/>
      <c r="V1132" s="213" t="s">
        <v>1685</v>
      </c>
      <c r="W1132" s="225" t="s">
        <v>351</v>
      </c>
      <c r="X1132" s="226"/>
      <c r="Y1132" s="226"/>
      <c r="Z1132" s="244" t="s">
        <v>392</v>
      </c>
      <c r="AA1132" s="214"/>
      <c r="AB1132" s="214"/>
      <c r="AC1132" s="214"/>
      <c r="AD1132" s="220"/>
      <c r="AE1132" s="226"/>
      <c r="AF1132" s="214" t="s">
        <v>667</v>
      </c>
      <c r="AG1132" s="349">
        <v>1</v>
      </c>
    </row>
    <row r="1133" spans="1:33" s="219" customFormat="1" x14ac:dyDescent="0.3">
      <c r="A1133" s="212" t="s">
        <v>857</v>
      </c>
      <c r="B1133" s="277">
        <v>42062</v>
      </c>
      <c r="C1133" s="217" t="e">
        <f>[1]!表1_66[[#This Row],[公司]]&amp;[1]!表1_66[[#This Row],[姓名]]</f>
        <v>#REF!</v>
      </c>
      <c r="D1133" s="220" t="s">
        <v>11285</v>
      </c>
      <c r="E1133" s="220" t="s">
        <v>11286</v>
      </c>
      <c r="F1133" s="214" t="s">
        <v>2276</v>
      </c>
      <c r="G1133" s="236" t="e">
        <f>HYPERLINK("\同业照片\"&amp;[1]!表1_66[[#This Row],[公司]]&amp;IF([1]!表1_66[[#This Row],[公司]]="","","，"&amp;[1]!表1_66[[#This Row],[姓名]]&amp;".jpg"),"照片")</f>
        <v>#REF!</v>
      </c>
      <c r="H1133" s="232" t="s">
        <v>11277</v>
      </c>
      <c r="I1133" s="214" t="s">
        <v>339</v>
      </c>
      <c r="J1133" s="214" t="s">
        <v>3174</v>
      </c>
      <c r="K1133" s="212">
        <v>1</v>
      </c>
      <c r="L1133" s="212">
        <v>1</v>
      </c>
      <c r="M1133" s="212">
        <v>1</v>
      </c>
      <c r="N1133" s="213" t="s">
        <v>2247</v>
      </c>
      <c r="O1133" s="214"/>
      <c r="P1133" s="213" t="s">
        <v>3621</v>
      </c>
      <c r="Q1133" s="215"/>
      <c r="R1133" s="215"/>
      <c r="S1133"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133" s="220" t="s">
        <v>11287</v>
      </c>
      <c r="U1133" s="215">
        <v>13590102619</v>
      </c>
      <c r="V1133" s="213" t="s">
        <v>11288</v>
      </c>
      <c r="W1133" s="225"/>
      <c r="X1133" s="226"/>
      <c r="Y1133" s="226"/>
      <c r="Z1133" s="248"/>
      <c r="AA1133" s="214"/>
      <c r="AB1133" s="214"/>
      <c r="AC1133" s="214"/>
      <c r="AD1133" s="220"/>
      <c r="AE1133" s="226"/>
      <c r="AF1133" s="214" t="s">
        <v>11280</v>
      </c>
      <c r="AG1133" s="349">
        <v>1</v>
      </c>
    </row>
    <row r="1134" spans="1:33" s="219" customFormat="1" x14ac:dyDescent="0.3">
      <c r="A1134" s="212" t="s">
        <v>612</v>
      </c>
      <c r="B1134" s="277">
        <v>42062</v>
      </c>
      <c r="C1134" s="217" t="e">
        <f>[1]!表1_66[[#This Row],[公司]]&amp;[1]!表1_66[[#This Row],[姓名]]</f>
        <v>#REF!</v>
      </c>
      <c r="D1134" s="220" t="s">
        <v>1451</v>
      </c>
      <c r="E1134" s="220" t="s">
        <v>693</v>
      </c>
      <c r="F1134" s="214" t="s">
        <v>54</v>
      </c>
      <c r="G1134" s="236" t="e">
        <f>HYPERLINK("\同业照片\"&amp;[1]!表1_66[[#This Row],[公司]]&amp;IF([1]!表1_66[[#This Row],[公司]]="","","，"&amp;[1]!表1_66[[#This Row],[姓名]]&amp;".jpg"),"照片")</f>
        <v>#REF!</v>
      </c>
      <c r="H1134" s="232" t="s">
        <v>11289</v>
      </c>
      <c r="I1134" s="214" t="s">
        <v>9</v>
      </c>
      <c r="J1134" s="214" t="s">
        <v>56</v>
      </c>
      <c r="K1134" s="212">
        <v>1</v>
      </c>
      <c r="L1134" s="212">
        <v>1</v>
      </c>
      <c r="M1134" s="212">
        <v>1</v>
      </c>
      <c r="N1134" s="213" t="s">
        <v>2247</v>
      </c>
      <c r="O1134" s="214"/>
      <c r="P1134" s="213" t="s">
        <v>1171</v>
      </c>
      <c r="Q1134" s="215"/>
      <c r="R1134" s="215"/>
      <c r="S113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134" s="220" t="s">
        <v>11290</v>
      </c>
      <c r="U1134" s="215">
        <v>13601196648</v>
      </c>
      <c r="V1134" s="213" t="s">
        <v>11291</v>
      </c>
      <c r="W1134" s="225" t="s">
        <v>351</v>
      </c>
      <c r="X1134" s="226" t="s">
        <v>11292</v>
      </c>
      <c r="Y1134" s="226"/>
      <c r="Z1134" s="244" t="s">
        <v>3043</v>
      </c>
      <c r="AA1134" s="214"/>
      <c r="AB1134" s="214"/>
      <c r="AC1134" s="214"/>
      <c r="AD1134" s="220"/>
      <c r="AE1134" s="226"/>
      <c r="AF1134" s="214" t="s">
        <v>11293</v>
      </c>
      <c r="AG1134" s="349">
        <v>1</v>
      </c>
    </row>
    <row r="1135" spans="1:33" s="219" customFormat="1" x14ac:dyDescent="0.3">
      <c r="A1135" s="212" t="s">
        <v>857</v>
      </c>
      <c r="B1135" s="277">
        <v>42062</v>
      </c>
      <c r="C1135" s="217" t="e">
        <f>[1]!表1_66[[#This Row],[公司]]&amp;[1]!表1_66[[#This Row],[姓名]]</f>
        <v>#REF!</v>
      </c>
      <c r="D1135" s="220" t="s">
        <v>11294</v>
      </c>
      <c r="E1135" s="220" t="s">
        <v>7085</v>
      </c>
      <c r="F1135" s="214" t="s">
        <v>2249</v>
      </c>
      <c r="G1135" s="236" t="e">
        <f>HYPERLINK("\同业照片\"&amp;[1]!表1_66[[#This Row],[公司]]&amp;IF([1]!表1_66[[#This Row],[公司]]="","","，"&amp;[1]!表1_66[[#This Row],[姓名]]&amp;".jpg"),"照片")</f>
        <v>#REF!</v>
      </c>
      <c r="H1135" s="232" t="s">
        <v>11295</v>
      </c>
      <c r="I1135" s="214" t="s">
        <v>339</v>
      </c>
      <c r="J1135" s="214" t="s">
        <v>11</v>
      </c>
      <c r="K1135" s="212">
        <v>1</v>
      </c>
      <c r="L1135" s="212">
        <v>1</v>
      </c>
      <c r="M1135" s="212">
        <v>1</v>
      </c>
      <c r="N1135" s="213" t="s">
        <v>3895</v>
      </c>
      <c r="O1135" s="214"/>
      <c r="P1135" s="213" t="s">
        <v>2254</v>
      </c>
      <c r="Q1135" s="215"/>
      <c r="R1135" s="215"/>
      <c r="S1135"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135" s="220" t="s">
        <v>11296</v>
      </c>
      <c r="U1135" s="215">
        <v>18910734635</v>
      </c>
      <c r="V1135" s="213" t="s">
        <v>11297</v>
      </c>
      <c r="W1135" s="225"/>
      <c r="X1135" s="226"/>
      <c r="Y1135" s="226"/>
      <c r="Z1135" s="248"/>
      <c r="AA1135" s="214"/>
      <c r="AB1135" s="214"/>
      <c r="AC1135" s="214"/>
      <c r="AD1135" s="220"/>
      <c r="AE1135" s="226"/>
      <c r="AF1135" s="214" t="s">
        <v>7086</v>
      </c>
      <c r="AG1135" s="349">
        <v>1</v>
      </c>
    </row>
    <row r="1136" spans="1:33" s="219" customFormat="1" x14ac:dyDescent="0.3">
      <c r="A1136" s="212" t="s">
        <v>857</v>
      </c>
      <c r="B1136" s="277">
        <v>42062</v>
      </c>
      <c r="C1136" s="217" t="e">
        <f>[1]!表1_66[[#This Row],[公司]]&amp;[1]!表1_66[[#This Row],[姓名]]</f>
        <v>#REF!</v>
      </c>
      <c r="D1136" s="220" t="s">
        <v>1449</v>
      </c>
      <c r="E1136" s="220" t="s">
        <v>1450</v>
      </c>
      <c r="F1136" s="214" t="s">
        <v>54</v>
      </c>
      <c r="G1136" s="236" t="e">
        <f>HYPERLINK("\同业照片\"&amp;[1]!表1_66[[#This Row],[公司]]&amp;IF([1]!表1_66[[#This Row],[公司]]="","","，"&amp;[1]!表1_66[[#This Row],[姓名]]&amp;".jpg"),"照片")</f>
        <v>#REF!</v>
      </c>
      <c r="H1136" s="232" t="s">
        <v>635</v>
      </c>
      <c r="I1136" s="214" t="s">
        <v>9</v>
      </c>
      <c r="J1136" s="214" t="s">
        <v>56</v>
      </c>
      <c r="K1136" s="212">
        <v>1</v>
      </c>
      <c r="L1136" s="212">
        <v>1</v>
      </c>
      <c r="M1136" s="212">
        <v>1</v>
      </c>
      <c r="N1136" s="213" t="s">
        <v>2247</v>
      </c>
      <c r="O1136" s="214"/>
      <c r="P1136" s="213" t="s">
        <v>2537</v>
      </c>
      <c r="Q1136" s="215"/>
      <c r="R1136" s="215" t="s">
        <v>392</v>
      </c>
      <c r="S1136"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136" s="220" t="s">
        <v>11298</v>
      </c>
      <c r="U1136" s="215">
        <v>18610602626</v>
      </c>
      <c r="V1136" s="213" t="s">
        <v>11299</v>
      </c>
      <c r="W1136" s="225" t="s">
        <v>351</v>
      </c>
      <c r="X1136" s="226" t="s">
        <v>2266</v>
      </c>
      <c r="Y1136" s="226" t="s">
        <v>11300</v>
      </c>
      <c r="Z1136" s="244" t="s">
        <v>392</v>
      </c>
      <c r="AA1136" s="214"/>
      <c r="AB1136" s="214"/>
      <c r="AC1136" s="214"/>
      <c r="AD1136" s="220"/>
      <c r="AE1136" s="226"/>
      <c r="AF1136" s="214" t="s">
        <v>11293</v>
      </c>
      <c r="AG1136" s="349">
        <v>1</v>
      </c>
    </row>
    <row r="1137" spans="1:33" s="219" customFormat="1" x14ac:dyDescent="0.3">
      <c r="A1137" s="212" t="s">
        <v>857</v>
      </c>
      <c r="B1137" s="277">
        <v>42062</v>
      </c>
      <c r="C1137" s="217" t="e">
        <f>[1]!表1_66[[#This Row],[公司]]&amp;[1]!表1_66[[#This Row],[姓名]]</f>
        <v>#REF!</v>
      </c>
      <c r="D1137" s="220" t="s">
        <v>8365</v>
      </c>
      <c r="E1137" s="220" t="s">
        <v>2282</v>
      </c>
      <c r="F1137" s="214" t="s">
        <v>2249</v>
      </c>
      <c r="G1137" s="236" t="e">
        <f>HYPERLINK("\同业照片\"&amp;[1]!表1_66[[#This Row],[公司]]&amp;IF([1]!表1_66[[#This Row],[公司]]="","","，"&amp;[1]!表1_66[[#This Row],[姓名]]&amp;".jpg"),"照片")</f>
        <v>#REF!</v>
      </c>
      <c r="H1137" s="232" t="s">
        <v>11295</v>
      </c>
      <c r="I1137" s="214" t="s">
        <v>339</v>
      </c>
      <c r="J1137" s="214" t="s">
        <v>11</v>
      </c>
      <c r="K1137" s="212">
        <v>1</v>
      </c>
      <c r="L1137" s="212">
        <v>1</v>
      </c>
      <c r="M1137" s="212">
        <v>1</v>
      </c>
      <c r="N1137" s="213" t="s">
        <v>11301</v>
      </c>
      <c r="O1137" s="214"/>
      <c r="P1137" s="213" t="s">
        <v>2537</v>
      </c>
      <c r="Q1137" s="215"/>
      <c r="R1137" s="215"/>
      <c r="S1137"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137" s="220" t="s">
        <v>11302</v>
      </c>
      <c r="U1137" s="215">
        <v>13466615097</v>
      </c>
      <c r="V1137" s="213" t="s">
        <v>11303</v>
      </c>
      <c r="W1137" s="225"/>
      <c r="X1137" s="226"/>
      <c r="Y1137" s="226"/>
      <c r="Z1137" s="248"/>
      <c r="AA1137" s="214"/>
      <c r="AB1137" s="214"/>
      <c r="AC1137" s="214"/>
      <c r="AD1137" s="220"/>
      <c r="AE1137" s="226"/>
      <c r="AF1137" s="214" t="s">
        <v>7086</v>
      </c>
      <c r="AG1137" s="349">
        <v>1</v>
      </c>
    </row>
    <row r="1138" spans="1:33" s="219" customFormat="1" x14ac:dyDescent="0.3">
      <c r="A1138" s="212" t="s">
        <v>612</v>
      </c>
      <c r="B1138" s="277">
        <v>42065</v>
      </c>
      <c r="C1138" s="217" t="e">
        <f>[1]!表1_66[[#This Row],[公司]]&amp;[1]!表1_66[[#This Row],[姓名]]</f>
        <v>#REF!</v>
      </c>
      <c r="D1138" s="220" t="s">
        <v>1493</v>
      </c>
      <c r="E1138" s="220" t="s">
        <v>763</v>
      </c>
      <c r="F1138" s="214" t="s">
        <v>2249</v>
      </c>
      <c r="G1138" s="236" t="e">
        <f>HYPERLINK("\同业照片\"&amp;[1]!表1_66[[#This Row],[公司]]&amp;IF([1]!表1_66[[#This Row],[公司]]="","","，"&amp;[1]!表1_66[[#This Row],[姓名]]&amp;".jpg"),"照片")</f>
        <v>#REF!</v>
      </c>
      <c r="H1138" s="232" t="s">
        <v>1180</v>
      </c>
      <c r="I1138" s="214" t="s">
        <v>36</v>
      </c>
      <c r="J1138" s="214" t="s">
        <v>56</v>
      </c>
      <c r="K1138" s="212">
        <v>1</v>
      </c>
      <c r="L1138" s="212">
        <v>1</v>
      </c>
      <c r="M1138" s="212">
        <v>1</v>
      </c>
      <c r="N1138" s="213" t="s">
        <v>958</v>
      </c>
      <c r="O1138" s="214"/>
      <c r="P1138" s="213" t="s">
        <v>2537</v>
      </c>
      <c r="Q1138" s="215"/>
      <c r="R1138" s="215" t="s">
        <v>392</v>
      </c>
      <c r="S113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138" s="220"/>
      <c r="U1138" s="215">
        <v>18611714251</v>
      </c>
      <c r="V1138" s="213" t="s">
        <v>11304</v>
      </c>
      <c r="W1138" s="225" t="s">
        <v>351</v>
      </c>
      <c r="X1138" s="226" t="s">
        <v>11305</v>
      </c>
      <c r="Y1138" s="226"/>
      <c r="Z1138" s="244" t="s">
        <v>392</v>
      </c>
      <c r="AA1138" s="214"/>
      <c r="AB1138" s="214"/>
      <c r="AC1138" s="214" t="s">
        <v>392</v>
      </c>
      <c r="AD1138" s="220"/>
      <c r="AE1138" s="226"/>
      <c r="AF1138" s="214" t="s">
        <v>658</v>
      </c>
      <c r="AG1138" s="349">
        <v>1</v>
      </c>
    </row>
    <row r="1139" spans="1:33" s="219" customFormat="1" x14ac:dyDescent="0.3">
      <c r="A1139" s="212" t="s">
        <v>857</v>
      </c>
      <c r="B1139" s="277">
        <v>42067</v>
      </c>
      <c r="C1139" s="217" t="e">
        <f>[1]!表1_66[[#This Row],[公司]]&amp;[1]!表1_66[[#This Row],[姓名]]</f>
        <v>#REF!</v>
      </c>
      <c r="D1139" s="220" t="s">
        <v>11306</v>
      </c>
      <c r="E1139" s="220" t="s">
        <v>7118</v>
      </c>
      <c r="F1139" s="214" t="s">
        <v>2249</v>
      </c>
      <c r="G1139" s="236" t="e">
        <f>HYPERLINK("\同业照片\"&amp;[1]!表1_66[[#This Row],[公司]]&amp;IF([1]!表1_66[[#This Row],[公司]]="","","，"&amp;[1]!表1_66[[#This Row],[姓名]]&amp;".jpg"),"照片")</f>
        <v>#REF!</v>
      </c>
      <c r="H1139" s="232" t="s">
        <v>2098</v>
      </c>
      <c r="I1139" s="214" t="s">
        <v>582</v>
      </c>
      <c r="J1139" s="214" t="s">
        <v>3004</v>
      </c>
      <c r="K1139" s="212">
        <v>1</v>
      </c>
      <c r="L1139" s="212">
        <v>1</v>
      </c>
      <c r="M1139" s="212">
        <v>1</v>
      </c>
      <c r="N1139" s="213" t="s">
        <v>720</v>
      </c>
      <c r="O1139" s="214"/>
      <c r="P1139" s="213" t="s">
        <v>2254</v>
      </c>
      <c r="Q1139" s="215"/>
      <c r="R1139" s="215"/>
      <c r="S113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139" s="220" t="s">
        <v>11307</v>
      </c>
      <c r="U1139" s="215"/>
      <c r="V1139" s="213" t="s">
        <v>11308</v>
      </c>
      <c r="W1139" s="225"/>
      <c r="X1139" s="226"/>
      <c r="Y1139" s="226"/>
      <c r="Z1139" s="248"/>
      <c r="AA1139" s="214"/>
      <c r="AB1139" s="214"/>
      <c r="AC1139" s="214"/>
      <c r="AD1139" s="220"/>
      <c r="AE1139" s="226"/>
      <c r="AF1139" s="214" t="s">
        <v>11309</v>
      </c>
      <c r="AG1139" s="349">
        <v>1</v>
      </c>
    </row>
    <row r="1140" spans="1:33" s="219" customFormat="1" x14ac:dyDescent="0.3">
      <c r="A1140" s="212" t="s">
        <v>857</v>
      </c>
      <c r="B1140" s="277">
        <v>42067</v>
      </c>
      <c r="C1140" s="217" t="e">
        <f>[1]!表1_66[[#This Row],[公司]]&amp;[1]!表1_66[[#This Row],[姓名]]</f>
        <v>#REF!</v>
      </c>
      <c r="D1140" s="220" t="s">
        <v>11310</v>
      </c>
      <c r="E1140" s="220" t="s">
        <v>7116</v>
      </c>
      <c r="F1140" s="214" t="s">
        <v>2249</v>
      </c>
      <c r="G1140" s="236" t="e">
        <f>HYPERLINK("\同业照片\"&amp;[1]!表1_66[[#This Row],[公司]]&amp;IF([1]!表1_66[[#This Row],[公司]]="","","，"&amp;[1]!表1_66[[#This Row],[姓名]]&amp;".jpg"),"照片")</f>
        <v>#REF!</v>
      </c>
      <c r="H1140" s="232" t="s">
        <v>10779</v>
      </c>
      <c r="I1140" s="214" t="s">
        <v>9</v>
      </c>
      <c r="J1140" s="214" t="s">
        <v>3174</v>
      </c>
      <c r="K1140" s="212">
        <v>1</v>
      </c>
      <c r="L1140" s="212">
        <v>1</v>
      </c>
      <c r="M1140" s="212">
        <v>1</v>
      </c>
      <c r="N1140" s="213" t="s">
        <v>2247</v>
      </c>
      <c r="O1140" s="214"/>
      <c r="P1140" s="213" t="s">
        <v>2254</v>
      </c>
      <c r="Q1140" s="215"/>
      <c r="R1140" s="215"/>
      <c r="S114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140" s="220" t="s">
        <v>11311</v>
      </c>
      <c r="U1140" s="215">
        <v>13226435192</v>
      </c>
      <c r="V1140" s="213" t="s">
        <v>11312</v>
      </c>
      <c r="W1140" s="225"/>
      <c r="X1140" s="226"/>
      <c r="Y1140" s="226"/>
      <c r="Z1140" s="244"/>
      <c r="AA1140" s="214"/>
      <c r="AB1140" s="214"/>
      <c r="AC1140" s="214"/>
      <c r="AD1140" s="220"/>
      <c r="AE1140" s="226"/>
      <c r="AF1140" s="214" t="s">
        <v>11313</v>
      </c>
      <c r="AG1140" s="349">
        <v>1</v>
      </c>
    </row>
    <row r="1141" spans="1:33" s="219" customFormat="1" x14ac:dyDescent="0.3">
      <c r="A1141" s="212" t="s">
        <v>857</v>
      </c>
      <c r="B1141" s="277">
        <v>42067</v>
      </c>
      <c r="C1141" s="217" t="e">
        <f>[1]!表1_66[[#This Row],[公司]]&amp;[1]!表1_66[[#This Row],[姓名]]</f>
        <v>#REF!</v>
      </c>
      <c r="D1141" s="220" t="s">
        <v>11314</v>
      </c>
      <c r="E1141" s="220" t="s">
        <v>7112</v>
      </c>
      <c r="F1141" s="214" t="s">
        <v>2249</v>
      </c>
      <c r="G1141" s="236" t="e">
        <f>HYPERLINK("\同业照片\"&amp;[1]!表1_66[[#This Row],[公司]]&amp;IF([1]!表1_66[[#This Row],[公司]]="","","，"&amp;[1]!表1_66[[#This Row],[姓名]]&amp;".jpg"),"照片")</f>
        <v>#REF!</v>
      </c>
      <c r="H1141" s="232" t="s">
        <v>916</v>
      </c>
      <c r="I1141" s="214" t="s">
        <v>36</v>
      </c>
      <c r="J1141" s="214" t="s">
        <v>45</v>
      </c>
      <c r="K1141" s="212">
        <v>1</v>
      </c>
      <c r="L1141" s="212">
        <v>1</v>
      </c>
      <c r="M1141" s="212">
        <v>1</v>
      </c>
      <c r="N1141" s="213" t="s">
        <v>1234</v>
      </c>
      <c r="O1141" s="214"/>
      <c r="P1141" s="213" t="s">
        <v>1432</v>
      </c>
      <c r="Q1141" s="215"/>
      <c r="R1141" s="215"/>
      <c r="S114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141" s="220" t="s">
        <v>11315</v>
      </c>
      <c r="U1141" s="215">
        <v>13636611649</v>
      </c>
      <c r="V1141" s="213" t="s">
        <v>11316</v>
      </c>
      <c r="W1141" s="225"/>
      <c r="X1141" s="226"/>
      <c r="Y1141" s="226"/>
      <c r="Z1141" s="248"/>
      <c r="AA1141" s="214"/>
      <c r="AB1141" s="214"/>
      <c r="AC1141" s="214"/>
      <c r="AD1141" s="220"/>
      <c r="AE1141" s="226" t="s">
        <v>11317</v>
      </c>
      <c r="AF1141" s="214" t="s">
        <v>2181</v>
      </c>
      <c r="AG1141" s="349">
        <v>1</v>
      </c>
    </row>
    <row r="1142" spans="1:33" s="219" customFormat="1" x14ac:dyDescent="0.3">
      <c r="A1142" s="212" t="s">
        <v>936</v>
      </c>
      <c r="B1142" s="277">
        <v>42068</v>
      </c>
      <c r="C1142" s="217" t="e">
        <f>[1]!表1_66[[#This Row],[公司]]&amp;[1]!表1_66[[#This Row],[姓名]]</f>
        <v>#REF!</v>
      </c>
      <c r="D1142" s="220" t="s">
        <v>308</v>
      </c>
      <c r="E1142" s="220" t="s">
        <v>11318</v>
      </c>
      <c r="F1142" s="214" t="s">
        <v>54</v>
      </c>
      <c r="G1142" s="236" t="e">
        <f>HYPERLINK("\同业照片\"&amp;[1]!表1_66[[#This Row],[公司]]&amp;IF([1]!表1_66[[#This Row],[公司]]="","","，"&amp;[1]!表1_66[[#This Row],[姓名]]&amp;".jpg"),"照片")</f>
        <v>#REF!</v>
      </c>
      <c r="H1142" s="232" t="s">
        <v>7</v>
      </c>
      <c r="I1142" s="214" t="s">
        <v>36</v>
      </c>
      <c r="J1142" s="214" t="s">
        <v>53</v>
      </c>
      <c r="K1142" s="212">
        <v>1</v>
      </c>
      <c r="L1142" s="212">
        <v>1</v>
      </c>
      <c r="M1142" s="212">
        <v>1</v>
      </c>
      <c r="N1142" s="213" t="s">
        <v>378</v>
      </c>
      <c r="O1142" s="214" t="s">
        <v>3621</v>
      </c>
      <c r="P1142" s="213"/>
      <c r="Q1142" s="215" t="s">
        <v>1361</v>
      </c>
      <c r="R1142" s="215" t="s">
        <v>392</v>
      </c>
      <c r="S114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142" s="220" t="s">
        <v>11319</v>
      </c>
      <c r="U1142" s="215">
        <v>15012586258</v>
      </c>
      <c r="V1142" s="213" t="s">
        <v>11320</v>
      </c>
      <c r="W1142" s="225" t="s">
        <v>351</v>
      </c>
      <c r="X1142" s="226" t="s">
        <v>1594</v>
      </c>
      <c r="Y1142" s="226" t="s">
        <v>1802</v>
      </c>
      <c r="Z1142" s="244" t="s">
        <v>392</v>
      </c>
      <c r="AA1142" s="214"/>
      <c r="AB1142" s="214"/>
      <c r="AC1142" s="214"/>
      <c r="AD1142" s="220"/>
      <c r="AE1142" s="226"/>
      <c r="AF1142" s="214" t="s">
        <v>2228</v>
      </c>
      <c r="AG1142" s="349">
        <v>1</v>
      </c>
    </row>
    <row r="1143" spans="1:33" s="219" customFormat="1" x14ac:dyDescent="0.3">
      <c r="A1143" s="212" t="s">
        <v>857</v>
      </c>
      <c r="B1143" s="277">
        <v>42071</v>
      </c>
      <c r="C1143" s="217" t="e">
        <f>[1]!表1_66[[#This Row],[公司]]&amp;[1]!表1_66[[#This Row],[姓名]]</f>
        <v>#REF!</v>
      </c>
      <c r="D1143" s="220" t="s">
        <v>11321</v>
      </c>
      <c r="E1143" s="220" t="s">
        <v>2325</v>
      </c>
      <c r="F1143" s="214" t="s">
        <v>54</v>
      </c>
      <c r="G1143" s="236" t="e">
        <f>HYPERLINK("\同业照片\"&amp;[1]!表1_66[[#This Row],[公司]]&amp;IF([1]!表1_66[[#This Row],[公司]]="","","，"&amp;[1]!表1_66[[#This Row],[姓名]]&amp;".jpg"),"照片")</f>
        <v>#REF!</v>
      </c>
      <c r="H1143" s="232" t="s">
        <v>66</v>
      </c>
      <c r="I1143" s="214" t="s">
        <v>36</v>
      </c>
      <c r="J1143" s="214" t="s">
        <v>56</v>
      </c>
      <c r="K1143" s="212">
        <v>1</v>
      </c>
      <c r="L1143" s="212">
        <v>1</v>
      </c>
      <c r="M1143" s="212">
        <v>1</v>
      </c>
      <c r="N1143" s="213" t="s">
        <v>958</v>
      </c>
      <c r="O1143" s="214"/>
      <c r="P1143" s="213" t="s">
        <v>3163</v>
      </c>
      <c r="Q1143" s="215"/>
      <c r="R1143" s="215"/>
      <c r="S1143"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143" s="220" t="s">
        <v>11322</v>
      </c>
      <c r="U1143" s="215">
        <v>13811488495</v>
      </c>
      <c r="V1143" s="213" t="s">
        <v>11323</v>
      </c>
      <c r="W1143" s="225"/>
      <c r="X1143" s="226"/>
      <c r="Y1143" s="226"/>
      <c r="Z1143" s="248"/>
      <c r="AA1143" s="214"/>
      <c r="AB1143" s="214"/>
      <c r="AC1143" s="214"/>
      <c r="AD1143" s="220"/>
      <c r="AE1143" s="226"/>
      <c r="AF1143" s="214" t="s">
        <v>10034</v>
      </c>
      <c r="AG1143" s="349">
        <v>1</v>
      </c>
    </row>
    <row r="1144" spans="1:33" s="219" customFormat="1" x14ac:dyDescent="0.3">
      <c r="A1144" s="212" t="s">
        <v>857</v>
      </c>
      <c r="B1144" s="277">
        <v>42071</v>
      </c>
      <c r="C1144" s="217" t="e">
        <f>[1]!表1_66[[#This Row],[公司]]&amp;[1]!表1_66[[#This Row],[姓名]]</f>
        <v>#REF!</v>
      </c>
      <c r="D1144" s="220" t="s">
        <v>11324</v>
      </c>
      <c r="E1144" s="220" t="s">
        <v>3863</v>
      </c>
      <c r="F1144" s="214" t="s">
        <v>54</v>
      </c>
      <c r="G1144" s="236" t="e">
        <f>HYPERLINK("\同业照片\"&amp;[1]!表1_66[[#This Row],[公司]]&amp;IF([1]!表1_66[[#This Row],[公司]]="","","，"&amp;[1]!表1_66[[#This Row],[姓名]]&amp;".jpg"),"照片")</f>
        <v>#REF!</v>
      </c>
      <c r="H1144" s="232" t="s">
        <v>66</v>
      </c>
      <c r="I1144" s="214" t="s">
        <v>36</v>
      </c>
      <c r="J1144" s="214" t="s">
        <v>56</v>
      </c>
      <c r="K1144" s="212">
        <v>1</v>
      </c>
      <c r="L1144" s="212">
        <v>1</v>
      </c>
      <c r="M1144" s="212">
        <v>1</v>
      </c>
      <c r="N1144" s="213" t="s">
        <v>958</v>
      </c>
      <c r="O1144" s="214"/>
      <c r="P1144" s="213" t="s">
        <v>2525</v>
      </c>
      <c r="Q1144" s="215"/>
      <c r="R1144" s="215"/>
      <c r="S114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144" s="220" t="s">
        <v>11325</v>
      </c>
      <c r="U1144" s="215">
        <v>15601233119</v>
      </c>
      <c r="V1144" s="213" t="s">
        <v>11326</v>
      </c>
      <c r="W1144" s="225"/>
      <c r="X1144" s="226"/>
      <c r="Y1144" s="226"/>
      <c r="Z1144" s="244"/>
      <c r="AA1144" s="214"/>
      <c r="AB1144" s="214"/>
      <c r="AC1144" s="214"/>
      <c r="AD1144" s="220"/>
      <c r="AE1144" s="226"/>
      <c r="AF1144" s="214" t="s">
        <v>10034</v>
      </c>
      <c r="AG1144" s="349">
        <v>1</v>
      </c>
    </row>
    <row r="1145" spans="1:33" s="219" customFormat="1" x14ac:dyDescent="0.3">
      <c r="A1145" s="212" t="s">
        <v>857</v>
      </c>
      <c r="B1145" s="277">
        <v>42071</v>
      </c>
      <c r="C1145" s="217" t="e">
        <f>[1]!表1_66[[#This Row],[公司]]&amp;[1]!表1_66[[#This Row],[姓名]]</f>
        <v>#REF!</v>
      </c>
      <c r="D1145" s="220" t="s">
        <v>11327</v>
      </c>
      <c r="E1145" s="220" t="s">
        <v>7119</v>
      </c>
      <c r="F1145" s="214" t="s">
        <v>54</v>
      </c>
      <c r="G1145" s="236" t="e">
        <f>HYPERLINK("\同业照片\"&amp;[1]!表1_66[[#This Row],[公司]]&amp;IF([1]!表1_66[[#This Row],[公司]]="","","，"&amp;[1]!表1_66[[#This Row],[姓名]]&amp;".jpg"),"照片")</f>
        <v>#REF!</v>
      </c>
      <c r="H1145" s="232" t="s">
        <v>66</v>
      </c>
      <c r="I1145" s="214" t="s">
        <v>36</v>
      </c>
      <c r="J1145" s="214" t="s">
        <v>56</v>
      </c>
      <c r="K1145" s="212">
        <v>1</v>
      </c>
      <c r="L1145" s="212">
        <v>1</v>
      </c>
      <c r="M1145" s="212">
        <v>1</v>
      </c>
      <c r="N1145" s="213" t="s">
        <v>958</v>
      </c>
      <c r="O1145" s="214"/>
      <c r="P1145" s="213" t="s">
        <v>2254</v>
      </c>
      <c r="Q1145" s="215"/>
      <c r="R1145" s="215"/>
      <c r="S1145"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145" s="220" t="s">
        <v>11328</v>
      </c>
      <c r="U1145" s="215">
        <v>15120079271</v>
      </c>
      <c r="V1145" s="213" t="s">
        <v>11329</v>
      </c>
      <c r="W1145" s="225"/>
      <c r="X1145" s="226"/>
      <c r="Y1145" s="226"/>
      <c r="Z1145" s="248"/>
      <c r="AA1145" s="214"/>
      <c r="AB1145" s="214"/>
      <c r="AC1145" s="214"/>
      <c r="AD1145" s="220"/>
      <c r="AE1145" s="226"/>
      <c r="AF1145" s="214" t="s">
        <v>10034</v>
      </c>
      <c r="AG1145" s="349">
        <v>1</v>
      </c>
    </row>
    <row r="1146" spans="1:33" s="219" customFormat="1" x14ac:dyDescent="0.3">
      <c r="A1146" s="212" t="s">
        <v>857</v>
      </c>
      <c r="B1146" s="277">
        <v>42071</v>
      </c>
      <c r="C1146" s="217" t="e">
        <f>[1]!表1_66[[#This Row],[公司]]&amp;[1]!表1_66[[#This Row],[姓名]]</f>
        <v>#REF!</v>
      </c>
      <c r="D1146" s="220" t="s">
        <v>11330</v>
      </c>
      <c r="E1146" s="220" t="s">
        <v>7120</v>
      </c>
      <c r="F1146" s="214" t="s">
        <v>2276</v>
      </c>
      <c r="G1146" s="236" t="e">
        <f>HYPERLINK("\同业照片\"&amp;[1]!表1_66[[#This Row],[公司]]&amp;IF([1]!表1_66[[#This Row],[公司]]="","","，"&amp;[1]!表1_66[[#This Row],[姓名]]&amp;".jpg"),"照片")</f>
        <v>#REF!</v>
      </c>
      <c r="H1146" s="232" t="s">
        <v>66</v>
      </c>
      <c r="I1146" s="214" t="s">
        <v>36</v>
      </c>
      <c r="J1146" s="214" t="s">
        <v>56</v>
      </c>
      <c r="K1146" s="212">
        <v>1</v>
      </c>
      <c r="L1146" s="212">
        <v>1</v>
      </c>
      <c r="M1146" s="212">
        <v>1</v>
      </c>
      <c r="N1146" s="213" t="s">
        <v>958</v>
      </c>
      <c r="O1146" s="214"/>
      <c r="P1146" s="213" t="s">
        <v>2254</v>
      </c>
      <c r="Q1146" s="215"/>
      <c r="R1146" s="215"/>
      <c r="S1146"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146" s="220" t="s">
        <v>11331</v>
      </c>
      <c r="U1146" s="215">
        <v>18910790092</v>
      </c>
      <c r="V1146" s="213" t="s">
        <v>11332</v>
      </c>
      <c r="W1146" s="225"/>
      <c r="X1146" s="226"/>
      <c r="Y1146" s="226"/>
      <c r="Z1146" s="244"/>
      <c r="AA1146" s="214"/>
      <c r="AB1146" s="214"/>
      <c r="AC1146" s="214"/>
      <c r="AD1146" s="220"/>
      <c r="AE1146" s="226"/>
      <c r="AF1146" s="214" t="s">
        <v>10034</v>
      </c>
      <c r="AG1146" s="349">
        <v>1</v>
      </c>
    </row>
    <row r="1147" spans="1:33" s="219" customFormat="1" x14ac:dyDescent="0.3">
      <c r="A1147" s="212" t="s">
        <v>936</v>
      </c>
      <c r="B1147" s="277">
        <v>42071</v>
      </c>
      <c r="C1147" s="217" t="e">
        <f>[1]!表1_66[[#This Row],[公司]]&amp;[1]!表1_66[[#This Row],[姓名]]</f>
        <v>#REF!</v>
      </c>
      <c r="D1147" s="220" t="s">
        <v>1638</v>
      </c>
      <c r="E1147" s="220" t="s">
        <v>727</v>
      </c>
      <c r="F1147" s="214" t="s">
        <v>54</v>
      </c>
      <c r="G1147" s="236" t="e">
        <f>HYPERLINK("\同业照片\"&amp;[1]!表1_66[[#This Row],[公司]]&amp;IF([1]!表1_66[[#This Row],[公司]]="","","，"&amp;[1]!表1_66[[#This Row],[姓名]]&amp;".jpg"),"照片")</f>
        <v>#REF!</v>
      </c>
      <c r="H1147" s="232"/>
      <c r="I1147" s="214"/>
      <c r="J1147" s="214" t="s">
        <v>56</v>
      </c>
      <c r="K1147" s="212">
        <v>1</v>
      </c>
      <c r="L1147" s="212">
        <v>1</v>
      </c>
      <c r="M1147" s="212">
        <v>1</v>
      </c>
      <c r="N1147" s="213"/>
      <c r="O1147" s="214"/>
      <c r="P1147" s="213"/>
      <c r="Q1147" s="215"/>
      <c r="R1147" s="215" t="s">
        <v>392</v>
      </c>
      <c r="S1147"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147" s="220"/>
      <c r="U1147" s="215">
        <v>18602125793</v>
      </c>
      <c r="V1147" s="213"/>
      <c r="W1147" s="225" t="s">
        <v>9396</v>
      </c>
      <c r="X1147" s="226" t="s">
        <v>11333</v>
      </c>
      <c r="Y1147" s="226"/>
      <c r="Z1147" s="248" t="s">
        <v>392</v>
      </c>
      <c r="AA1147" s="214"/>
      <c r="AB1147" s="214"/>
      <c r="AC1147" s="214"/>
      <c r="AD1147" s="220"/>
      <c r="AE1147" s="226" t="s">
        <v>1639</v>
      </c>
      <c r="AF1147" s="214" t="s">
        <v>10034</v>
      </c>
      <c r="AG1147" s="349">
        <v>1</v>
      </c>
    </row>
    <row r="1148" spans="1:33" s="219" customFormat="1" x14ac:dyDescent="0.3">
      <c r="A1148" s="212" t="s">
        <v>612</v>
      </c>
      <c r="B1148" s="277">
        <v>42071</v>
      </c>
      <c r="C1148" s="217" t="e">
        <f>[1]!表1_66[[#This Row],[公司]]&amp;[1]!表1_66[[#This Row],[姓名]]</f>
        <v>#REF!</v>
      </c>
      <c r="D1148" s="220" t="s">
        <v>1445</v>
      </c>
      <c r="E1148" s="220" t="s">
        <v>738</v>
      </c>
      <c r="F1148" s="214" t="s">
        <v>54</v>
      </c>
      <c r="G1148" s="236" t="e">
        <f>HYPERLINK("\同业照片\"&amp;[1]!表1_66[[#This Row],[公司]]&amp;IF([1]!表1_66[[#This Row],[公司]]="","","，"&amp;[1]!表1_66[[#This Row],[姓名]]&amp;".jpg"),"照片")</f>
        <v>#REF!</v>
      </c>
      <c r="H1148" s="232" t="s">
        <v>99</v>
      </c>
      <c r="I1148" s="214" t="s">
        <v>2</v>
      </c>
      <c r="J1148" s="214" t="s">
        <v>56</v>
      </c>
      <c r="K1148" s="212">
        <v>1</v>
      </c>
      <c r="L1148" s="212">
        <v>1</v>
      </c>
      <c r="M1148" s="212">
        <v>1</v>
      </c>
      <c r="N1148" s="213" t="s">
        <v>1186</v>
      </c>
      <c r="O1148" s="214" t="s">
        <v>11334</v>
      </c>
      <c r="P1148" s="213"/>
      <c r="Q1148" s="215"/>
      <c r="R1148" s="215" t="s">
        <v>392</v>
      </c>
      <c r="S114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148" s="220"/>
      <c r="U1148" s="215">
        <v>13601150822</v>
      </c>
      <c r="V1148" s="213" t="s">
        <v>11335</v>
      </c>
      <c r="W1148" s="225" t="s">
        <v>9396</v>
      </c>
      <c r="X1148" s="226" t="s">
        <v>11336</v>
      </c>
      <c r="Y1148" s="226"/>
      <c r="Z1148" s="244" t="s">
        <v>392</v>
      </c>
      <c r="AA1148" s="214"/>
      <c r="AB1148" s="214"/>
      <c r="AC1148" s="214"/>
      <c r="AD1148" s="220"/>
      <c r="AE1148" s="226"/>
      <c r="AF1148" s="214" t="s">
        <v>656</v>
      </c>
      <c r="AG1148" s="349">
        <v>1</v>
      </c>
    </row>
    <row r="1149" spans="1:33" s="219" customFormat="1" x14ac:dyDescent="0.3">
      <c r="A1149" s="212" t="s">
        <v>857</v>
      </c>
      <c r="B1149" s="277">
        <v>42071</v>
      </c>
      <c r="C1149" s="217" t="e">
        <f>[1]!表1_66[[#This Row],[公司]]&amp;[1]!表1_66[[#This Row],[姓名]]</f>
        <v>#REF!</v>
      </c>
      <c r="D1149" s="220" t="s">
        <v>11337</v>
      </c>
      <c r="E1149" s="220" t="s">
        <v>7552</v>
      </c>
      <c r="F1149" s="214" t="s">
        <v>54</v>
      </c>
      <c r="G1149" s="236" t="e">
        <f>HYPERLINK("\同业照片\"&amp;[1]!表1_66[[#This Row],[公司]]&amp;IF([1]!表1_66[[#This Row],[公司]]="","","，"&amp;[1]!表1_66[[#This Row],[姓名]]&amp;".jpg"),"照片")</f>
        <v>#REF!</v>
      </c>
      <c r="H1149" s="232" t="s">
        <v>66</v>
      </c>
      <c r="I1149" s="214" t="s">
        <v>36</v>
      </c>
      <c r="J1149" s="214" t="s">
        <v>56</v>
      </c>
      <c r="K1149" s="212">
        <v>1</v>
      </c>
      <c r="L1149" s="212">
        <v>1</v>
      </c>
      <c r="M1149" s="212">
        <v>1</v>
      </c>
      <c r="N1149" s="213" t="s">
        <v>958</v>
      </c>
      <c r="O1149" s="214"/>
      <c r="P1149" s="213" t="s">
        <v>2537</v>
      </c>
      <c r="Q1149" s="215"/>
      <c r="R1149" s="215"/>
      <c r="S114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149" s="220" t="s">
        <v>11338</v>
      </c>
      <c r="U1149" s="215">
        <v>18611719201</v>
      </c>
      <c r="V1149" s="213" t="s">
        <v>11339</v>
      </c>
      <c r="W1149" s="225" t="s">
        <v>9396</v>
      </c>
      <c r="X1149" s="226" t="s">
        <v>2266</v>
      </c>
      <c r="Y1149" s="226"/>
      <c r="Z1149" s="248"/>
      <c r="AA1149" s="214"/>
      <c r="AB1149" s="214"/>
      <c r="AC1149" s="214"/>
      <c r="AD1149" s="220"/>
      <c r="AE1149" s="226"/>
      <c r="AF1149" s="214" t="s">
        <v>10034</v>
      </c>
      <c r="AG1149" s="349">
        <v>1</v>
      </c>
    </row>
    <row r="1150" spans="1:33" s="219" customFormat="1" x14ac:dyDescent="0.3">
      <c r="A1150" s="212" t="s">
        <v>857</v>
      </c>
      <c r="B1150" s="277">
        <v>42074</v>
      </c>
      <c r="C1150" s="217" t="e">
        <f>[1]!表1_66[[#This Row],[公司]]&amp;[1]!表1_66[[#This Row],[姓名]]</f>
        <v>#REF!</v>
      </c>
      <c r="D1150" s="220" t="s">
        <v>11340</v>
      </c>
      <c r="E1150" s="220" t="s">
        <v>2324</v>
      </c>
      <c r="F1150" s="214" t="s">
        <v>2249</v>
      </c>
      <c r="G1150" s="236" t="e">
        <f>HYPERLINK("\同业照片\"&amp;[1]!表1_66[[#This Row],[公司]]&amp;IF([1]!表1_66[[#This Row],[公司]]="","","，"&amp;[1]!表1_66[[#This Row],[姓名]]&amp;".jpg"),"照片")</f>
        <v>#REF!</v>
      </c>
      <c r="H1150" s="232" t="s">
        <v>1701</v>
      </c>
      <c r="I1150" s="214" t="s">
        <v>36</v>
      </c>
      <c r="J1150" s="214" t="s">
        <v>56</v>
      </c>
      <c r="K1150" s="212">
        <v>1</v>
      </c>
      <c r="L1150" s="212">
        <v>1</v>
      </c>
      <c r="M1150" s="212">
        <v>1</v>
      </c>
      <c r="N1150" s="213" t="s">
        <v>7576</v>
      </c>
      <c r="O1150" s="214"/>
      <c r="P1150" s="213" t="s">
        <v>1171</v>
      </c>
      <c r="Q1150" s="215"/>
      <c r="R1150" s="215"/>
      <c r="S115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150" s="220" t="s">
        <v>11341</v>
      </c>
      <c r="U1150" s="215">
        <v>18610279781</v>
      </c>
      <c r="V1150" s="213" t="s">
        <v>11342</v>
      </c>
      <c r="W1150" s="225"/>
      <c r="X1150" s="226"/>
      <c r="Y1150" s="226"/>
      <c r="Z1150" s="244"/>
      <c r="AA1150" s="214"/>
      <c r="AB1150" s="214"/>
      <c r="AC1150" s="214"/>
      <c r="AD1150" s="220"/>
      <c r="AE1150" s="226"/>
      <c r="AF1150" s="214"/>
      <c r="AG1150" s="349">
        <v>1</v>
      </c>
    </row>
    <row r="1151" spans="1:33" s="219" customFormat="1" x14ac:dyDescent="0.3">
      <c r="A1151" s="212" t="s">
        <v>857</v>
      </c>
      <c r="B1151" s="277">
        <v>42074</v>
      </c>
      <c r="C1151" s="217" t="e">
        <f>[1]!表1_66[[#This Row],[公司]]&amp;[1]!表1_66[[#This Row],[姓名]]</f>
        <v>#REF!</v>
      </c>
      <c r="D1151" s="220" t="s">
        <v>11343</v>
      </c>
      <c r="E1151" s="220" t="s">
        <v>11343</v>
      </c>
      <c r="F1151" s="214" t="s">
        <v>2276</v>
      </c>
      <c r="G1151" s="236" t="e">
        <f>HYPERLINK("\同业照片\"&amp;[1]!表1_66[[#This Row],[公司]]&amp;IF([1]!表1_66[[#This Row],[公司]]="","","，"&amp;[1]!表1_66[[#This Row],[姓名]]&amp;".jpg"),"照片")</f>
        <v>#REF!</v>
      </c>
      <c r="H1151" s="232" t="s">
        <v>635</v>
      </c>
      <c r="I1151" s="214" t="s">
        <v>887</v>
      </c>
      <c r="J1151" s="214" t="s">
        <v>56</v>
      </c>
      <c r="K1151" s="212">
        <v>1</v>
      </c>
      <c r="L1151" s="212">
        <v>1</v>
      </c>
      <c r="M1151" s="212">
        <v>1</v>
      </c>
      <c r="N1151" s="213" t="s">
        <v>1443</v>
      </c>
      <c r="O1151" s="214" t="s">
        <v>2514</v>
      </c>
      <c r="P1151" s="213"/>
      <c r="Q1151" s="215"/>
      <c r="R1151" s="215"/>
      <c r="S115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151" s="220" t="s">
        <v>11344</v>
      </c>
      <c r="U1151" s="215">
        <v>13811936287</v>
      </c>
      <c r="V1151" s="213" t="s">
        <v>11345</v>
      </c>
      <c r="W1151" s="225"/>
      <c r="X1151" s="226"/>
      <c r="Y1151" s="226"/>
      <c r="Z1151" s="248"/>
      <c r="AA1151" s="214"/>
      <c r="AB1151" s="214"/>
      <c r="AC1151" s="214"/>
      <c r="AD1151" s="220"/>
      <c r="AE1151" s="226"/>
      <c r="AF1151" s="214" t="s">
        <v>688</v>
      </c>
      <c r="AG1151" s="349">
        <v>1</v>
      </c>
    </row>
    <row r="1152" spans="1:33" s="219" customFormat="1" x14ac:dyDescent="0.3">
      <c r="A1152" s="212" t="s">
        <v>612</v>
      </c>
      <c r="B1152" s="277">
        <v>42074</v>
      </c>
      <c r="C1152" s="217" t="e">
        <f>[1]!表1_66[[#This Row],[公司]]&amp;[1]!表1_66[[#This Row],[姓名]]</f>
        <v>#REF!</v>
      </c>
      <c r="D1152" s="220" t="s">
        <v>1547</v>
      </c>
      <c r="E1152" s="220" t="s">
        <v>11346</v>
      </c>
      <c r="F1152" s="214" t="s">
        <v>2276</v>
      </c>
      <c r="G1152" s="236" t="e">
        <f>HYPERLINK("\同业照片\"&amp;[1]!表1_66[[#This Row],[公司]]&amp;IF([1]!表1_66[[#This Row],[公司]]="","","，"&amp;[1]!表1_66[[#This Row],[姓名]]&amp;".jpg"),"照片")</f>
        <v>#REF!</v>
      </c>
      <c r="H1152" s="232" t="s">
        <v>70</v>
      </c>
      <c r="I1152" s="214" t="s">
        <v>36</v>
      </c>
      <c r="J1152" s="214" t="s">
        <v>56</v>
      </c>
      <c r="K1152" s="212">
        <v>1</v>
      </c>
      <c r="L1152" s="212"/>
      <c r="M1152" s="212">
        <v>1</v>
      </c>
      <c r="N1152" s="213" t="s">
        <v>1354</v>
      </c>
      <c r="O1152" s="214"/>
      <c r="P1152" s="213" t="s">
        <v>1549</v>
      </c>
      <c r="Q1152" s="215" t="s">
        <v>1548</v>
      </c>
      <c r="R1152" s="215" t="s">
        <v>392</v>
      </c>
      <c r="S115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152" s="220" t="s">
        <v>1550</v>
      </c>
      <c r="U1152" s="215">
        <v>18601221252</v>
      </c>
      <c r="V1152" s="213" t="s">
        <v>1551</v>
      </c>
      <c r="W1152" s="225" t="s">
        <v>351</v>
      </c>
      <c r="X1152" s="226"/>
      <c r="Y1152" s="226"/>
      <c r="Z1152" s="244" t="s">
        <v>392</v>
      </c>
      <c r="AA1152" s="214"/>
      <c r="AB1152" s="214"/>
      <c r="AC1152" s="214" t="s">
        <v>392</v>
      </c>
      <c r="AD1152" s="220" t="s">
        <v>392</v>
      </c>
      <c r="AE1152" s="226"/>
      <c r="AF1152" s="214" t="s">
        <v>2214</v>
      </c>
      <c r="AG1152" s="349">
        <v>1</v>
      </c>
    </row>
    <row r="1153" spans="1:33" s="219" customFormat="1" x14ac:dyDescent="0.3">
      <c r="A1153" s="212" t="s">
        <v>857</v>
      </c>
      <c r="B1153" s="277">
        <v>42074</v>
      </c>
      <c r="C1153" s="217" t="e">
        <f>[1]!表1_66[[#This Row],[公司]]&amp;[1]!表1_66[[#This Row],[姓名]]</f>
        <v>#REF!</v>
      </c>
      <c r="D1153" s="220" t="s">
        <v>11347</v>
      </c>
      <c r="E1153" s="220" t="s">
        <v>7122</v>
      </c>
      <c r="F1153" s="214" t="s">
        <v>2276</v>
      </c>
      <c r="G1153" s="236" t="e">
        <f>HYPERLINK("\同业照片\"&amp;[1]!表1_66[[#This Row],[公司]]&amp;IF([1]!表1_66[[#This Row],[公司]]="","","，"&amp;[1]!表1_66[[#This Row],[姓名]]&amp;".jpg"),"照片")</f>
        <v>#REF!</v>
      </c>
      <c r="H1153" s="232" t="s">
        <v>3731</v>
      </c>
      <c r="I1153" s="214" t="s">
        <v>339</v>
      </c>
      <c r="J1153" s="214" t="s">
        <v>11</v>
      </c>
      <c r="K1153" s="212">
        <v>1</v>
      </c>
      <c r="L1153" s="212">
        <v>1</v>
      </c>
      <c r="M1153" s="212">
        <v>1</v>
      </c>
      <c r="N1153" s="213" t="s">
        <v>3895</v>
      </c>
      <c r="O1153" s="214"/>
      <c r="P1153" s="213" t="s">
        <v>11348</v>
      </c>
      <c r="Q1153" s="215"/>
      <c r="R1153" s="215"/>
      <c r="S1153"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153" s="220" t="s">
        <v>11349</v>
      </c>
      <c r="U1153" s="215">
        <v>18511272310</v>
      </c>
      <c r="V1153" s="213" t="s">
        <v>11350</v>
      </c>
      <c r="W1153" s="225"/>
      <c r="X1153" s="226"/>
      <c r="Y1153" s="226"/>
      <c r="Z1153" s="248"/>
      <c r="AA1153" s="214"/>
      <c r="AB1153" s="214"/>
      <c r="AC1153" s="214"/>
      <c r="AD1153" s="220">
        <v>18911001506</v>
      </c>
      <c r="AE1153" s="226"/>
      <c r="AF1153" s="214" t="s">
        <v>3737</v>
      </c>
      <c r="AG1153" s="349">
        <v>1</v>
      </c>
    </row>
    <row r="1154" spans="1:33" s="219" customFormat="1" x14ac:dyDescent="0.3">
      <c r="A1154" s="212" t="s">
        <v>857</v>
      </c>
      <c r="B1154" s="277">
        <v>42074</v>
      </c>
      <c r="C1154" s="217" t="e">
        <f>[1]!表1_66[[#This Row],[公司]]&amp;[1]!表1_66[[#This Row],[姓名]]</f>
        <v>#REF!</v>
      </c>
      <c r="D1154" s="220" t="s">
        <v>11351</v>
      </c>
      <c r="E1154" s="220" t="s">
        <v>7123</v>
      </c>
      <c r="F1154" s="214" t="s">
        <v>2249</v>
      </c>
      <c r="G1154" s="236" t="e">
        <f>HYPERLINK("\同业照片\"&amp;[1]!表1_66[[#This Row],[公司]]&amp;IF([1]!表1_66[[#This Row],[公司]]="","","，"&amp;[1]!表1_66[[#This Row],[姓名]]&amp;".jpg"),"照片")</f>
        <v>#REF!</v>
      </c>
      <c r="H1154" s="232" t="s">
        <v>3145</v>
      </c>
      <c r="I1154" s="214" t="s">
        <v>339</v>
      </c>
      <c r="J1154" s="214" t="s">
        <v>11</v>
      </c>
      <c r="K1154" s="212">
        <v>1</v>
      </c>
      <c r="L1154" s="212">
        <v>1</v>
      </c>
      <c r="M1154" s="212">
        <v>1</v>
      </c>
      <c r="N1154" s="213" t="s">
        <v>2247</v>
      </c>
      <c r="O1154" s="214" t="s">
        <v>2514</v>
      </c>
      <c r="P1154" s="213" t="s">
        <v>2254</v>
      </c>
      <c r="Q1154" s="215"/>
      <c r="R1154" s="215"/>
      <c r="S115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154" s="220" t="s">
        <v>11352</v>
      </c>
      <c r="U1154" s="215">
        <v>13488806498</v>
      </c>
      <c r="V1154" s="213" t="s">
        <v>11353</v>
      </c>
      <c r="W1154" s="225"/>
      <c r="X1154" s="226"/>
      <c r="Y1154" s="226"/>
      <c r="Z1154" s="244"/>
      <c r="AA1154" s="214"/>
      <c r="AB1154" s="214"/>
      <c r="AC1154" s="214"/>
      <c r="AD1154" s="220"/>
      <c r="AE1154" s="226"/>
      <c r="AF1154" s="214" t="s">
        <v>3197</v>
      </c>
      <c r="AG1154" s="349">
        <v>1</v>
      </c>
    </row>
    <row r="1155" spans="1:33" s="219" customFormat="1" x14ac:dyDescent="0.3">
      <c r="A1155" s="212" t="s">
        <v>857</v>
      </c>
      <c r="B1155" s="277">
        <v>42074</v>
      </c>
      <c r="C1155" s="217" t="e">
        <f>[1]!表1_66[[#This Row],[公司]]&amp;[1]!表1_66[[#This Row],[姓名]]</f>
        <v>#REF!</v>
      </c>
      <c r="D1155" s="220" t="s">
        <v>11354</v>
      </c>
      <c r="E1155" s="220" t="s">
        <v>7121</v>
      </c>
      <c r="F1155" s="214" t="s">
        <v>2249</v>
      </c>
      <c r="G1155" s="236" t="e">
        <f>HYPERLINK("\同业照片\"&amp;[1]!表1_66[[#This Row],[公司]]&amp;IF([1]!表1_66[[#This Row],[公司]]="","","，"&amp;[1]!表1_66[[#This Row],[姓名]]&amp;".jpg"),"照片")</f>
        <v>#REF!</v>
      </c>
      <c r="H1155" s="232" t="s">
        <v>1327</v>
      </c>
      <c r="I1155" s="214" t="s">
        <v>583</v>
      </c>
      <c r="J1155" s="214" t="s">
        <v>56</v>
      </c>
      <c r="K1155" s="212">
        <v>1</v>
      </c>
      <c r="L1155" s="212">
        <v>1</v>
      </c>
      <c r="M1155" s="212">
        <v>1</v>
      </c>
      <c r="N1155" s="213" t="s">
        <v>9628</v>
      </c>
      <c r="O1155" s="214"/>
      <c r="P1155" s="213"/>
      <c r="Q1155" s="215" t="s">
        <v>9633</v>
      </c>
      <c r="R1155" s="215"/>
      <c r="S1155"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155" s="220" t="s">
        <v>11355</v>
      </c>
      <c r="U1155" s="215">
        <v>13811601710</v>
      </c>
      <c r="V1155" s="213" t="s">
        <v>11356</v>
      </c>
      <c r="W1155" s="225"/>
      <c r="X1155" s="226"/>
      <c r="Y1155" s="226"/>
      <c r="Z1155" s="248"/>
      <c r="AA1155" s="214"/>
      <c r="AB1155" s="214"/>
      <c r="AC1155" s="214"/>
      <c r="AD1155" s="220"/>
      <c r="AE1155" s="226"/>
      <c r="AF1155" s="214" t="s">
        <v>1169</v>
      </c>
      <c r="AG1155" s="349">
        <v>1</v>
      </c>
    </row>
    <row r="1156" spans="1:33" s="219" customFormat="1" x14ac:dyDescent="0.3">
      <c r="A1156" s="212" t="s">
        <v>857</v>
      </c>
      <c r="B1156" s="277">
        <v>42074</v>
      </c>
      <c r="C1156" s="217" t="e">
        <f>[1]!表1_66[[#This Row],[公司]]&amp;[1]!表1_66[[#This Row],[姓名]]</f>
        <v>#REF!</v>
      </c>
      <c r="D1156" s="220" t="s">
        <v>11357</v>
      </c>
      <c r="E1156" s="220" t="s">
        <v>2275</v>
      </c>
      <c r="F1156" s="214" t="s">
        <v>2249</v>
      </c>
      <c r="G1156" s="236" t="e">
        <f>HYPERLINK("\同业照片\"&amp;[1]!表1_66[[#This Row],[公司]]&amp;IF([1]!表1_66[[#This Row],[公司]]="","","，"&amp;[1]!表1_66[[#This Row],[姓名]]&amp;".jpg"),"照片")</f>
        <v>#REF!</v>
      </c>
      <c r="H1156" s="232" t="s">
        <v>1327</v>
      </c>
      <c r="I1156" s="214" t="s">
        <v>583</v>
      </c>
      <c r="J1156" s="214" t="s">
        <v>56</v>
      </c>
      <c r="K1156" s="212">
        <v>1</v>
      </c>
      <c r="L1156" s="212">
        <v>1</v>
      </c>
      <c r="M1156" s="212">
        <v>1</v>
      </c>
      <c r="N1156" s="213" t="s">
        <v>9628</v>
      </c>
      <c r="O1156" s="214"/>
      <c r="P1156" s="213"/>
      <c r="Q1156" s="215" t="s">
        <v>11358</v>
      </c>
      <c r="R1156" s="215"/>
      <c r="S1156"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156" s="220" t="s">
        <v>11359</v>
      </c>
      <c r="U1156" s="215">
        <v>18611131720</v>
      </c>
      <c r="V1156" s="213" t="s">
        <v>11360</v>
      </c>
      <c r="W1156" s="225"/>
      <c r="X1156" s="226"/>
      <c r="Y1156" s="226"/>
      <c r="Z1156" s="244"/>
      <c r="AA1156" s="214"/>
      <c r="AB1156" s="214"/>
      <c r="AC1156" s="214"/>
      <c r="AD1156" s="220"/>
      <c r="AE1156" s="226"/>
      <c r="AF1156" s="214" t="s">
        <v>1169</v>
      </c>
      <c r="AG1156" s="349">
        <v>1</v>
      </c>
    </row>
    <row r="1157" spans="1:33" s="219" customFormat="1" x14ac:dyDescent="0.3">
      <c r="A1157" s="212" t="s">
        <v>612</v>
      </c>
      <c r="B1157" s="277">
        <v>42074</v>
      </c>
      <c r="C1157" s="217" t="e">
        <f>[1]!表1_66[[#This Row],[公司]]&amp;[1]!表1_66[[#This Row],[姓名]]</f>
        <v>#REF!</v>
      </c>
      <c r="D1157" s="220" t="s">
        <v>2548</v>
      </c>
      <c r="E1157" s="220" t="s">
        <v>11361</v>
      </c>
      <c r="F1157" s="214" t="s">
        <v>2249</v>
      </c>
      <c r="G1157" s="236" t="e">
        <f>HYPERLINK("\同业照片\"&amp;[1]!表1_66[[#This Row],[公司]]&amp;IF([1]!表1_66[[#This Row],[公司]]="","","，"&amp;[1]!表1_66[[#This Row],[姓名]]&amp;".jpg"),"照片")</f>
        <v>#REF!</v>
      </c>
      <c r="H1157" s="232" t="s">
        <v>1327</v>
      </c>
      <c r="I1157" s="214" t="s">
        <v>583</v>
      </c>
      <c r="J1157" s="214" t="s">
        <v>56</v>
      </c>
      <c r="K1157" s="212">
        <v>1</v>
      </c>
      <c r="L1157" s="212">
        <v>1</v>
      </c>
      <c r="M1157" s="212">
        <v>1</v>
      </c>
      <c r="N1157" s="213" t="s">
        <v>11362</v>
      </c>
      <c r="O1157" s="214"/>
      <c r="P1157" s="213" t="s">
        <v>2254</v>
      </c>
      <c r="Q1157" s="215"/>
      <c r="R1157" s="215" t="s">
        <v>392</v>
      </c>
      <c r="S1157"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157" s="220" t="s">
        <v>11363</v>
      </c>
      <c r="U1157" s="215">
        <v>18600501818</v>
      </c>
      <c r="V1157" s="213" t="s">
        <v>11364</v>
      </c>
      <c r="W1157" s="225" t="s">
        <v>9396</v>
      </c>
      <c r="X1157" s="226" t="s">
        <v>11365</v>
      </c>
      <c r="Y1157" s="226"/>
      <c r="Z1157" s="248" t="s">
        <v>392</v>
      </c>
      <c r="AA1157" s="214"/>
      <c r="AB1157" s="214"/>
      <c r="AC1157" s="214" t="s">
        <v>392</v>
      </c>
      <c r="AD1157" s="220"/>
      <c r="AE1157" s="226"/>
      <c r="AF1157" s="214"/>
      <c r="AG1157" s="349">
        <v>1</v>
      </c>
    </row>
    <row r="1158" spans="1:33" s="219" customFormat="1" x14ac:dyDescent="0.3">
      <c r="A1158" s="212" t="s">
        <v>857</v>
      </c>
      <c r="B1158" s="277">
        <v>42074</v>
      </c>
      <c r="C1158" s="217" t="e">
        <f>[1]!表1_66[[#This Row],[公司]]&amp;[1]!表1_66[[#This Row],[姓名]]</f>
        <v>#REF!</v>
      </c>
      <c r="D1158" s="220" t="s">
        <v>11366</v>
      </c>
      <c r="E1158" s="220" t="s">
        <v>628</v>
      </c>
      <c r="F1158" s="214" t="s">
        <v>2249</v>
      </c>
      <c r="G1158" s="236" t="e">
        <f>HYPERLINK("\同业照片\"&amp;[1]!表1_66[[#This Row],[公司]]&amp;IF([1]!表1_66[[#This Row],[公司]]="","","，"&amp;[1]!表1_66[[#This Row],[姓名]]&amp;".jpg"),"照片")</f>
        <v>#REF!</v>
      </c>
      <c r="H1158" s="232" t="s">
        <v>1701</v>
      </c>
      <c r="I1158" s="214" t="s">
        <v>36</v>
      </c>
      <c r="J1158" s="214" t="s">
        <v>56</v>
      </c>
      <c r="K1158" s="212">
        <v>1</v>
      </c>
      <c r="L1158" s="212">
        <v>1</v>
      </c>
      <c r="M1158" s="212">
        <v>1</v>
      </c>
      <c r="N1158" s="213" t="s">
        <v>7576</v>
      </c>
      <c r="O1158" s="214"/>
      <c r="P1158" s="213" t="s">
        <v>2254</v>
      </c>
      <c r="Q1158" s="215"/>
      <c r="R1158" s="215"/>
      <c r="S115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158" s="220" t="s">
        <v>11367</v>
      </c>
      <c r="U1158" s="215">
        <v>18911060331</v>
      </c>
      <c r="V1158" s="213" t="s">
        <v>11368</v>
      </c>
      <c r="W1158" s="225"/>
      <c r="X1158" s="226"/>
      <c r="Y1158" s="226"/>
      <c r="Z1158" s="244"/>
      <c r="AA1158" s="214"/>
      <c r="AB1158" s="214"/>
      <c r="AC1158" s="214"/>
      <c r="AD1158" s="220"/>
      <c r="AE1158" s="226"/>
      <c r="AF1158" s="214"/>
      <c r="AG1158" s="349">
        <v>1</v>
      </c>
    </row>
    <row r="1159" spans="1:33" s="219" customFormat="1" x14ac:dyDescent="0.3">
      <c r="A1159" s="212" t="s">
        <v>612</v>
      </c>
      <c r="B1159" s="277">
        <v>42074</v>
      </c>
      <c r="C1159" s="217" t="e">
        <f>[1]!表1_66[[#This Row],[公司]]&amp;[1]!表1_66[[#This Row],[姓名]]</f>
        <v>#REF!</v>
      </c>
      <c r="D1159" s="220" t="s">
        <v>289</v>
      </c>
      <c r="E1159" s="220" t="s">
        <v>289</v>
      </c>
      <c r="F1159" s="214" t="s">
        <v>2249</v>
      </c>
      <c r="G1159" s="236" t="e">
        <f>HYPERLINK("\同业照片\"&amp;[1]!表1_66[[#This Row],[公司]]&amp;IF([1]!表1_66[[#This Row],[公司]]="","","，"&amp;[1]!表1_66[[#This Row],[姓名]]&amp;".jpg"),"照片")</f>
        <v>#REF!</v>
      </c>
      <c r="H1159" s="232" t="s">
        <v>99</v>
      </c>
      <c r="I1159" s="214" t="s">
        <v>36</v>
      </c>
      <c r="J1159" s="214" t="s">
        <v>56</v>
      </c>
      <c r="K1159" s="212">
        <v>1</v>
      </c>
      <c r="L1159" s="212">
        <v>1</v>
      </c>
      <c r="M1159" s="212"/>
      <c r="N1159" s="213" t="s">
        <v>2538</v>
      </c>
      <c r="O1159" s="214"/>
      <c r="P1159" s="213" t="s">
        <v>2254</v>
      </c>
      <c r="Q1159" s="215"/>
      <c r="R1159" s="215" t="s">
        <v>392</v>
      </c>
      <c r="S115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159" s="220"/>
      <c r="U1159" s="215">
        <v>18611157921</v>
      </c>
      <c r="V1159" s="213" t="s">
        <v>11369</v>
      </c>
      <c r="W1159" s="225" t="s">
        <v>351</v>
      </c>
      <c r="X1159" s="226" t="s">
        <v>942</v>
      </c>
      <c r="Y1159" s="226"/>
      <c r="Z1159" s="248" t="s">
        <v>392</v>
      </c>
      <c r="AA1159" s="214"/>
      <c r="AB1159" s="214"/>
      <c r="AC1159" s="214">
        <v>13466371148</v>
      </c>
      <c r="AD1159" s="220" t="s">
        <v>392</v>
      </c>
      <c r="AE1159" s="226"/>
      <c r="AF1159" s="214" t="s">
        <v>657</v>
      </c>
      <c r="AG1159" s="349">
        <v>1</v>
      </c>
    </row>
    <row r="1160" spans="1:33" s="219" customFormat="1" x14ac:dyDescent="0.3">
      <c r="A1160" s="212" t="s">
        <v>857</v>
      </c>
      <c r="B1160" s="277">
        <v>42087</v>
      </c>
      <c r="C1160" s="217" t="e">
        <f>[1]!表1_66[[#This Row],[公司]]&amp;[1]!表1_66[[#This Row],[姓名]]</f>
        <v>#REF!</v>
      </c>
      <c r="D1160" s="220" t="s">
        <v>3746</v>
      </c>
      <c r="E1160" s="220" t="s">
        <v>728</v>
      </c>
      <c r="F1160" s="214" t="s">
        <v>933</v>
      </c>
      <c r="G1160" s="236" t="e">
        <f>HYPERLINK("\同业照片\"&amp;[1]!表1_66[[#This Row],[公司]]&amp;IF([1]!表1_66[[#This Row],[公司]]="","","，"&amp;[1]!表1_66[[#This Row],[姓名]]&amp;".jpg"),"照片")</f>
        <v>#REF!</v>
      </c>
      <c r="H1160" s="232" t="s">
        <v>2599</v>
      </c>
      <c r="I1160" s="214" t="s">
        <v>887</v>
      </c>
      <c r="J1160" s="214" t="s">
        <v>45</v>
      </c>
      <c r="K1160" s="212">
        <v>1</v>
      </c>
      <c r="L1160" s="212">
        <v>1</v>
      </c>
      <c r="M1160" s="212">
        <v>1</v>
      </c>
      <c r="N1160" s="213" t="s">
        <v>1234</v>
      </c>
      <c r="O1160" s="214"/>
      <c r="P1160" s="213" t="s">
        <v>1432</v>
      </c>
      <c r="Q1160" s="215"/>
      <c r="R1160" s="215" t="s">
        <v>392</v>
      </c>
      <c r="S116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160" s="220"/>
      <c r="U1160" s="215">
        <v>15026949055</v>
      </c>
      <c r="V1160" s="213" t="s">
        <v>11370</v>
      </c>
      <c r="W1160" s="225" t="s">
        <v>9396</v>
      </c>
      <c r="X1160" s="226"/>
      <c r="Y1160" s="226"/>
      <c r="Z1160" s="244" t="s">
        <v>392</v>
      </c>
      <c r="AA1160" s="214"/>
      <c r="AB1160" s="214"/>
      <c r="AC1160" s="214"/>
      <c r="AD1160" s="220"/>
      <c r="AE1160" s="226"/>
      <c r="AF1160" s="214"/>
      <c r="AG1160" s="349">
        <v>1</v>
      </c>
    </row>
    <row r="1161" spans="1:33" s="219" customFormat="1" x14ac:dyDescent="0.3">
      <c r="A1161" s="212" t="s">
        <v>936</v>
      </c>
      <c r="B1161" s="277">
        <v>42089</v>
      </c>
      <c r="C1161" s="217" t="e">
        <f>[1]!表1_66[[#This Row],[公司]]&amp;[1]!表1_66[[#This Row],[姓名]]</f>
        <v>#REF!</v>
      </c>
      <c r="D1161" s="220" t="s">
        <v>11371</v>
      </c>
      <c r="E1161" s="220" t="s">
        <v>11371</v>
      </c>
      <c r="F1161" s="214" t="s">
        <v>2276</v>
      </c>
      <c r="G1161" s="236" t="e">
        <f>HYPERLINK("\同业照片\"&amp;[1]!表1_66[[#This Row],[公司]]&amp;IF([1]!表1_66[[#This Row],[公司]]="","","，"&amp;[1]!表1_66[[#This Row],[姓名]]&amp;".jpg"),"照片")</f>
        <v>#REF!</v>
      </c>
      <c r="H1161" s="232" t="s">
        <v>915</v>
      </c>
      <c r="I1161" s="214" t="s">
        <v>36</v>
      </c>
      <c r="J1161" s="214" t="s">
        <v>45</v>
      </c>
      <c r="K1161" s="212">
        <v>1</v>
      </c>
      <c r="L1161" s="212">
        <v>1</v>
      </c>
      <c r="M1161" s="212">
        <v>1</v>
      </c>
      <c r="N1161" s="213" t="s">
        <v>1394</v>
      </c>
      <c r="O1161" s="214"/>
      <c r="P1161" s="213"/>
      <c r="Q1161" s="215" t="s">
        <v>8538</v>
      </c>
      <c r="R1161" s="215"/>
      <c r="S116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161" s="220" t="s">
        <v>11372</v>
      </c>
      <c r="U1161" s="215">
        <v>13661618183</v>
      </c>
      <c r="V1161" s="213" t="s">
        <v>11373</v>
      </c>
      <c r="W1161" s="225"/>
      <c r="X1161" s="226"/>
      <c r="Y1161" s="226"/>
      <c r="Z1161" s="248"/>
      <c r="AA1161" s="214"/>
      <c r="AB1161" s="214"/>
      <c r="AC1161" s="214"/>
      <c r="AD1161" s="220"/>
      <c r="AE1161" s="226"/>
      <c r="AF1161" s="214" t="s">
        <v>2228</v>
      </c>
      <c r="AG1161" s="349">
        <v>1</v>
      </c>
    </row>
    <row r="1162" spans="1:33" s="219" customFormat="1" x14ac:dyDescent="0.3">
      <c r="A1162" s="212" t="s">
        <v>936</v>
      </c>
      <c r="B1162" s="277">
        <v>42089</v>
      </c>
      <c r="C1162" s="217" t="e">
        <f>[1]!表1_66[[#This Row],[公司]]&amp;[1]!表1_66[[#This Row],[姓名]]</f>
        <v>#REF!</v>
      </c>
      <c r="D1162" s="220" t="s">
        <v>2418</v>
      </c>
      <c r="E1162" s="220" t="s">
        <v>795</v>
      </c>
      <c r="F1162" s="214" t="s">
        <v>54</v>
      </c>
      <c r="G1162" s="236" t="e">
        <f>HYPERLINK("\同业照片\"&amp;[1]!表1_66[[#This Row],[公司]]&amp;IF([1]!表1_66[[#This Row],[公司]]="","","，"&amp;[1]!表1_66[[#This Row],[姓名]]&amp;".jpg"),"照片")</f>
        <v>#REF!</v>
      </c>
      <c r="H1162" s="232" t="s">
        <v>106</v>
      </c>
      <c r="I1162" s="214" t="s">
        <v>36</v>
      </c>
      <c r="J1162" s="214" t="s">
        <v>45</v>
      </c>
      <c r="K1162" s="212">
        <v>1</v>
      </c>
      <c r="L1162" s="212">
        <v>1</v>
      </c>
      <c r="M1162" s="212">
        <v>1</v>
      </c>
      <c r="N1162" s="213" t="s">
        <v>1234</v>
      </c>
      <c r="O1162" s="214"/>
      <c r="P1162" s="213" t="s">
        <v>2254</v>
      </c>
      <c r="Q1162" s="215" t="s">
        <v>1742</v>
      </c>
      <c r="R1162" s="215" t="s">
        <v>392</v>
      </c>
      <c r="S116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162" s="220"/>
      <c r="U1162" s="215">
        <v>13671803695</v>
      </c>
      <c r="V1162" s="213"/>
      <c r="W1162" s="225" t="s">
        <v>351</v>
      </c>
      <c r="X1162" s="226" t="s">
        <v>283</v>
      </c>
      <c r="Y1162" s="226" t="s">
        <v>11374</v>
      </c>
      <c r="Z1162" s="244">
        <v>3.3032919821207098E+17</v>
      </c>
      <c r="AA1162" s="214"/>
      <c r="AB1162" s="214"/>
      <c r="AC1162" s="214" t="s">
        <v>1953</v>
      </c>
      <c r="AD1162" s="220"/>
      <c r="AE1162" s="226" t="s">
        <v>1955</v>
      </c>
      <c r="AF1162" s="214" t="s">
        <v>1954</v>
      </c>
      <c r="AG1162" s="349">
        <v>1</v>
      </c>
    </row>
    <row r="1163" spans="1:33" s="219" customFormat="1" x14ac:dyDescent="0.3">
      <c r="A1163" s="212" t="s">
        <v>8476</v>
      </c>
      <c r="B1163" s="277">
        <v>42093</v>
      </c>
      <c r="C1163" s="217" t="e">
        <f>[1]!表1_66[[#This Row],[公司]]&amp;[1]!表1_66[[#This Row],[姓名]]</f>
        <v>#REF!</v>
      </c>
      <c r="D1163" s="220" t="s">
        <v>11375</v>
      </c>
      <c r="E1163" s="220"/>
      <c r="F1163" s="214"/>
      <c r="G1163" s="236" t="e">
        <f>HYPERLINK("\同业照片\"&amp;[1]!表1_66[[#This Row],[公司]]&amp;IF([1]!表1_66[[#This Row],[公司]]="","","，"&amp;[1]!表1_66[[#This Row],[姓名]]&amp;".jpg"),"照片")</f>
        <v>#REF!</v>
      </c>
      <c r="H1163" s="232" t="s">
        <v>2297</v>
      </c>
      <c r="I1163" s="214" t="s">
        <v>12</v>
      </c>
      <c r="J1163" s="214"/>
      <c r="K1163" s="212"/>
      <c r="L1163" s="212"/>
      <c r="M1163" s="212"/>
      <c r="N1163" s="213" t="s">
        <v>11376</v>
      </c>
      <c r="O1163" s="214"/>
      <c r="P1163" s="213"/>
      <c r="Q1163" s="215"/>
      <c r="R1163" s="215"/>
      <c r="S1163"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163" s="220"/>
      <c r="U1163" s="215">
        <v>18102805700</v>
      </c>
      <c r="V1163" s="213" t="s">
        <v>11377</v>
      </c>
      <c r="W1163" s="225"/>
      <c r="X1163" s="226"/>
      <c r="Y1163" s="226"/>
      <c r="Z1163" s="248"/>
      <c r="AA1163" s="214"/>
      <c r="AB1163" s="214"/>
      <c r="AC1163" s="214"/>
      <c r="AD1163" s="220"/>
      <c r="AE1163" s="226"/>
      <c r="AF1163" s="214"/>
      <c r="AG1163" s="349">
        <v>1</v>
      </c>
    </row>
    <row r="1164" spans="1:33" s="219" customFormat="1" x14ac:dyDescent="0.3">
      <c r="A1164" s="212" t="s">
        <v>8476</v>
      </c>
      <c r="B1164" s="277">
        <v>42093</v>
      </c>
      <c r="C1164" s="217" t="e">
        <f>[1]!表1_66[[#This Row],[公司]]&amp;[1]!表1_66[[#This Row],[姓名]]</f>
        <v>#REF!</v>
      </c>
      <c r="D1164" s="220" t="s">
        <v>11378</v>
      </c>
      <c r="E1164" s="220"/>
      <c r="F1164" s="214"/>
      <c r="G1164" s="236" t="e">
        <f>HYPERLINK("\同业照片\"&amp;[1]!表1_66[[#This Row],[公司]]&amp;IF([1]!表1_66[[#This Row],[公司]]="","","，"&amp;[1]!表1_66[[#This Row],[姓名]]&amp;".jpg"),"照片")</f>
        <v>#REF!</v>
      </c>
      <c r="H1164" s="232" t="s">
        <v>2297</v>
      </c>
      <c r="I1164" s="214" t="s">
        <v>12</v>
      </c>
      <c r="J1164" s="214"/>
      <c r="K1164" s="212"/>
      <c r="L1164" s="212"/>
      <c r="M1164" s="212"/>
      <c r="N1164" s="213" t="s">
        <v>11376</v>
      </c>
      <c r="O1164" s="214"/>
      <c r="P1164" s="213"/>
      <c r="Q1164" s="215"/>
      <c r="R1164" s="215"/>
      <c r="S116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164" s="220"/>
      <c r="U1164" s="215">
        <v>18917609020</v>
      </c>
      <c r="V1164" s="213" t="s">
        <v>11379</v>
      </c>
      <c r="W1164" s="225"/>
      <c r="X1164" s="226"/>
      <c r="Y1164" s="226"/>
      <c r="Z1164" s="244"/>
      <c r="AA1164" s="214"/>
      <c r="AB1164" s="214"/>
      <c r="AC1164" s="214"/>
      <c r="AD1164" s="220"/>
      <c r="AE1164" s="226"/>
      <c r="AF1164" s="214"/>
      <c r="AG1164" s="349">
        <v>1</v>
      </c>
    </row>
    <row r="1165" spans="1:33" s="219" customFormat="1" x14ac:dyDescent="0.3">
      <c r="A1165" s="212" t="s">
        <v>8476</v>
      </c>
      <c r="B1165" s="277">
        <v>42093</v>
      </c>
      <c r="C1165" s="217" t="e">
        <f>[1]!表1_66[[#This Row],[公司]]&amp;[1]!表1_66[[#This Row],[姓名]]</f>
        <v>#REF!</v>
      </c>
      <c r="D1165" s="220" t="s">
        <v>11380</v>
      </c>
      <c r="E1165" s="220"/>
      <c r="F1165" s="214"/>
      <c r="G1165" s="236" t="e">
        <f>HYPERLINK("\同业照片\"&amp;[1]!表1_66[[#This Row],[公司]]&amp;IF([1]!表1_66[[#This Row],[公司]]="","","，"&amp;[1]!表1_66[[#This Row],[姓名]]&amp;".jpg"),"照片")</f>
        <v>#REF!</v>
      </c>
      <c r="H1165" s="232" t="s">
        <v>964</v>
      </c>
      <c r="I1165" s="214" t="s">
        <v>2</v>
      </c>
      <c r="J1165" s="214"/>
      <c r="K1165" s="212"/>
      <c r="L1165" s="212"/>
      <c r="M1165" s="212"/>
      <c r="N1165" s="213"/>
      <c r="O1165" s="214"/>
      <c r="P1165" s="213" t="s">
        <v>8790</v>
      </c>
      <c r="Q1165" s="215"/>
      <c r="R1165" s="215"/>
      <c r="S1165"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165" s="220"/>
      <c r="U1165" s="215">
        <v>18688939802</v>
      </c>
      <c r="V1165" s="213" t="s">
        <v>11381</v>
      </c>
      <c r="W1165" s="225"/>
      <c r="X1165" s="226"/>
      <c r="Y1165" s="226"/>
      <c r="Z1165" s="248"/>
      <c r="AA1165" s="214"/>
      <c r="AB1165" s="214"/>
      <c r="AC1165" s="214"/>
      <c r="AD1165" s="220"/>
      <c r="AE1165" s="226"/>
      <c r="AF1165" s="214"/>
      <c r="AG1165" s="349">
        <v>1</v>
      </c>
    </row>
    <row r="1166" spans="1:33" s="219" customFormat="1" x14ac:dyDescent="0.3">
      <c r="A1166" s="212" t="s">
        <v>8476</v>
      </c>
      <c r="B1166" s="277">
        <v>42093</v>
      </c>
      <c r="C1166" s="217" t="e">
        <f>[1]!表1_66[[#This Row],[公司]]&amp;[1]!表1_66[[#This Row],[姓名]]</f>
        <v>#REF!</v>
      </c>
      <c r="D1166" s="220" t="s">
        <v>11382</v>
      </c>
      <c r="E1166" s="220"/>
      <c r="F1166" s="214"/>
      <c r="G1166" s="236" t="e">
        <f>HYPERLINK("\同业照片\"&amp;[1]!表1_66[[#This Row],[公司]]&amp;IF([1]!表1_66[[#This Row],[公司]]="","","，"&amp;[1]!表1_66[[#This Row],[姓名]]&amp;".jpg"),"照片")</f>
        <v>#REF!</v>
      </c>
      <c r="H1166" s="232" t="s">
        <v>962</v>
      </c>
      <c r="I1166" s="214" t="s">
        <v>2</v>
      </c>
      <c r="J1166" s="214"/>
      <c r="K1166" s="212"/>
      <c r="L1166" s="212"/>
      <c r="M1166" s="212"/>
      <c r="N1166" s="213" t="s">
        <v>958</v>
      </c>
      <c r="O1166" s="214"/>
      <c r="P1166" s="213"/>
      <c r="Q1166" s="215"/>
      <c r="R1166" s="215"/>
      <c r="S1166"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166" s="220"/>
      <c r="U1166" s="215">
        <v>13425198346</v>
      </c>
      <c r="V1166" s="213" t="s">
        <v>11383</v>
      </c>
      <c r="W1166" s="225"/>
      <c r="X1166" s="226"/>
      <c r="Y1166" s="226"/>
      <c r="Z1166" s="244"/>
      <c r="AA1166" s="214"/>
      <c r="AB1166" s="214"/>
      <c r="AC1166" s="214"/>
      <c r="AD1166" s="220"/>
      <c r="AE1166" s="226"/>
      <c r="AF1166" s="214" t="s">
        <v>10303</v>
      </c>
      <c r="AG1166" s="349">
        <v>1</v>
      </c>
    </row>
    <row r="1167" spans="1:33" s="219" customFormat="1" x14ac:dyDescent="0.3">
      <c r="A1167" s="212" t="s">
        <v>8476</v>
      </c>
      <c r="B1167" s="277">
        <v>42093</v>
      </c>
      <c r="C1167" s="217" t="e">
        <f>[1]!表1_66[[#This Row],[公司]]&amp;[1]!表1_66[[#This Row],[姓名]]</f>
        <v>#REF!</v>
      </c>
      <c r="D1167" s="220" t="s">
        <v>11384</v>
      </c>
      <c r="E1167" s="220"/>
      <c r="F1167" s="214"/>
      <c r="G1167" s="236" t="e">
        <f>HYPERLINK("\同业照片\"&amp;[1]!表1_66[[#This Row],[公司]]&amp;IF([1]!表1_66[[#This Row],[公司]]="","","，"&amp;[1]!表1_66[[#This Row],[姓名]]&amp;".jpg"),"照片")</f>
        <v>#REF!</v>
      </c>
      <c r="H1167" s="232" t="s">
        <v>103</v>
      </c>
      <c r="I1167" s="214" t="s">
        <v>2</v>
      </c>
      <c r="J1167" s="214"/>
      <c r="K1167" s="212"/>
      <c r="L1167" s="212"/>
      <c r="M1167" s="212"/>
      <c r="N1167" s="213" t="s">
        <v>2479</v>
      </c>
      <c r="O1167" s="214"/>
      <c r="P1167" s="213"/>
      <c r="Q1167" s="215"/>
      <c r="R1167" s="215"/>
      <c r="S1167"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167" s="220"/>
      <c r="U1167" s="215">
        <v>18613084355</v>
      </c>
      <c r="V1167" s="213" t="s">
        <v>11385</v>
      </c>
      <c r="W1167" s="225"/>
      <c r="X1167" s="226"/>
      <c r="Y1167" s="226"/>
      <c r="Z1167" s="248"/>
      <c r="AA1167" s="214"/>
      <c r="AB1167" s="214"/>
      <c r="AC1167" s="214"/>
      <c r="AD1167" s="220"/>
      <c r="AE1167" s="226"/>
      <c r="AF1167" s="214"/>
      <c r="AG1167" s="349">
        <v>1</v>
      </c>
    </row>
    <row r="1168" spans="1:33" s="219" customFormat="1" x14ac:dyDescent="0.3">
      <c r="A1168" s="212" t="s">
        <v>8476</v>
      </c>
      <c r="B1168" s="277">
        <v>42093</v>
      </c>
      <c r="C1168" s="217" t="e">
        <f>[1]!表1_66[[#This Row],[公司]]&amp;[1]!表1_66[[#This Row],[姓名]]</f>
        <v>#REF!</v>
      </c>
      <c r="D1168" s="227" t="s">
        <v>11386</v>
      </c>
      <c r="E1168" s="220"/>
      <c r="F1168" s="214"/>
      <c r="G1168" s="236" t="e">
        <f>HYPERLINK("\同业照片\"&amp;[1]!表1_66[[#This Row],[公司]]&amp;IF([1]!表1_66[[#This Row],[公司]]="","","，"&amp;[1]!表1_66[[#This Row],[姓名]]&amp;".jpg"),"照片")</f>
        <v>#REF!</v>
      </c>
      <c r="H1168" s="232" t="s">
        <v>2641</v>
      </c>
      <c r="I1168" s="214" t="s">
        <v>2</v>
      </c>
      <c r="J1168" s="214"/>
      <c r="K1168" s="212"/>
      <c r="L1168" s="212"/>
      <c r="M1168" s="212"/>
      <c r="N1168" s="213" t="s">
        <v>8638</v>
      </c>
      <c r="O1168" s="214"/>
      <c r="P1168" s="213"/>
      <c r="Q1168" s="215"/>
      <c r="R1168" s="215"/>
      <c r="S116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168" s="220"/>
      <c r="U1168" s="215">
        <v>13101881908</v>
      </c>
      <c r="V1168" s="213" t="s">
        <v>11387</v>
      </c>
      <c r="W1168" s="225"/>
      <c r="X1168" s="226"/>
      <c r="Y1168" s="226"/>
      <c r="Z1168" s="244"/>
      <c r="AA1168" s="214"/>
      <c r="AB1168" s="214"/>
      <c r="AC1168" s="214"/>
      <c r="AD1168" s="220"/>
      <c r="AE1168" s="226"/>
      <c r="AF1168" s="214"/>
      <c r="AG1168" s="349">
        <v>1</v>
      </c>
    </row>
    <row r="1169" spans="1:33" s="219" customFormat="1" x14ac:dyDescent="0.3">
      <c r="A1169" s="212" t="s">
        <v>8476</v>
      </c>
      <c r="B1169" s="277">
        <v>42093</v>
      </c>
      <c r="C1169" s="217" t="e">
        <f>[1]!表1_66[[#This Row],[公司]]&amp;[1]!表1_66[[#This Row],[姓名]]</f>
        <v>#REF!</v>
      </c>
      <c r="D1169" s="220" t="s">
        <v>11388</v>
      </c>
      <c r="E1169" s="220"/>
      <c r="F1169" s="214"/>
      <c r="G1169" s="236" t="e">
        <f>HYPERLINK("\同业照片\"&amp;[1]!表1_66[[#This Row],[公司]]&amp;IF([1]!表1_66[[#This Row],[公司]]="","","，"&amp;[1]!表1_66[[#This Row],[姓名]]&amp;".jpg"),"照片")</f>
        <v>#REF!</v>
      </c>
      <c r="H1169" s="232" t="s">
        <v>2297</v>
      </c>
      <c r="I1169" s="214" t="s">
        <v>12</v>
      </c>
      <c r="J1169" s="214"/>
      <c r="K1169" s="212"/>
      <c r="L1169" s="212"/>
      <c r="M1169" s="212"/>
      <c r="N1169" s="213" t="s">
        <v>11376</v>
      </c>
      <c r="O1169" s="214"/>
      <c r="P1169" s="213"/>
      <c r="Q1169" s="215"/>
      <c r="R1169" s="215"/>
      <c r="S116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169" s="220"/>
      <c r="U1169" s="215">
        <v>13430207760</v>
      </c>
      <c r="V1169" s="213" t="s">
        <v>11389</v>
      </c>
      <c r="W1169" s="225"/>
      <c r="X1169" s="226"/>
      <c r="Y1169" s="226"/>
      <c r="Z1169" s="248"/>
      <c r="AA1169" s="214"/>
      <c r="AB1169" s="214"/>
      <c r="AC1169" s="214"/>
      <c r="AD1169" s="220"/>
      <c r="AE1169" s="226"/>
      <c r="AF1169" s="214"/>
      <c r="AG1169" s="349">
        <v>1</v>
      </c>
    </row>
    <row r="1170" spans="1:33" s="219" customFormat="1" x14ac:dyDescent="0.3">
      <c r="A1170" s="212" t="s">
        <v>8476</v>
      </c>
      <c r="B1170" s="277">
        <v>42093</v>
      </c>
      <c r="C1170" s="217" t="e">
        <f>[1]!表1_66[[#This Row],[公司]]&amp;[1]!表1_66[[#This Row],[姓名]]</f>
        <v>#REF!</v>
      </c>
      <c r="D1170" s="220" t="s">
        <v>11390</v>
      </c>
      <c r="E1170" s="220"/>
      <c r="F1170" s="214"/>
      <c r="G1170" s="236" t="e">
        <f>HYPERLINK("\同业照片\"&amp;[1]!表1_66[[#This Row],[公司]]&amp;IF([1]!表1_66[[#This Row],[公司]]="","","，"&amp;[1]!表1_66[[#This Row],[姓名]]&amp;".jpg"),"照片")</f>
        <v>#REF!</v>
      </c>
      <c r="H1170" s="232" t="s">
        <v>11391</v>
      </c>
      <c r="I1170" s="214"/>
      <c r="J1170" s="214"/>
      <c r="K1170" s="212"/>
      <c r="L1170" s="212"/>
      <c r="M1170" s="212"/>
      <c r="N1170" s="213" t="s">
        <v>11392</v>
      </c>
      <c r="O1170" s="214"/>
      <c r="P1170" s="213"/>
      <c r="Q1170" s="215"/>
      <c r="R1170" s="215"/>
      <c r="S117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170" s="220"/>
      <c r="U1170" s="215">
        <v>15800336108</v>
      </c>
      <c r="V1170" s="213" t="s">
        <v>11393</v>
      </c>
      <c r="W1170" s="225"/>
      <c r="X1170" s="226"/>
      <c r="Y1170" s="226"/>
      <c r="Z1170" s="244"/>
      <c r="AA1170" s="214"/>
      <c r="AB1170" s="214"/>
      <c r="AC1170" s="214"/>
      <c r="AD1170" s="220"/>
      <c r="AE1170" s="226"/>
      <c r="AF1170" s="214"/>
      <c r="AG1170" s="349">
        <v>1</v>
      </c>
    </row>
    <row r="1171" spans="1:33" s="219" customFormat="1" x14ac:dyDescent="0.3">
      <c r="A1171" s="212" t="s">
        <v>8476</v>
      </c>
      <c r="B1171" s="277">
        <v>42093</v>
      </c>
      <c r="C1171" s="217" t="e">
        <f>[1]!表1_66[[#This Row],[公司]]&amp;[1]!表1_66[[#This Row],[姓名]]</f>
        <v>#REF!</v>
      </c>
      <c r="D1171" s="220" t="s">
        <v>11394</v>
      </c>
      <c r="E1171" s="220"/>
      <c r="F1171" s="214"/>
      <c r="G1171" s="236" t="e">
        <f>HYPERLINK("\同业照片\"&amp;[1]!表1_66[[#This Row],[公司]]&amp;IF([1]!表1_66[[#This Row],[公司]]="","","，"&amp;[1]!表1_66[[#This Row],[姓名]]&amp;".jpg"),"照片")</f>
        <v>#REF!</v>
      </c>
      <c r="H1171" s="232" t="s">
        <v>11391</v>
      </c>
      <c r="I1171" s="214"/>
      <c r="J1171" s="214"/>
      <c r="K1171" s="212"/>
      <c r="L1171" s="212"/>
      <c r="M1171" s="212"/>
      <c r="N1171" s="213" t="s">
        <v>11392</v>
      </c>
      <c r="O1171" s="214"/>
      <c r="P1171" s="213"/>
      <c r="Q1171" s="215"/>
      <c r="R1171" s="215"/>
      <c r="S117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171" s="220"/>
      <c r="U1171" s="215">
        <v>13588026206</v>
      </c>
      <c r="V1171" s="213" t="s">
        <v>11395</v>
      </c>
      <c r="W1171" s="225"/>
      <c r="X1171" s="226"/>
      <c r="Y1171" s="226"/>
      <c r="Z1171" s="248"/>
      <c r="AA1171" s="214"/>
      <c r="AB1171" s="214"/>
      <c r="AC1171" s="214"/>
      <c r="AD1171" s="220"/>
      <c r="AE1171" s="226"/>
      <c r="AF1171" s="214"/>
      <c r="AG1171" s="349">
        <v>1</v>
      </c>
    </row>
    <row r="1172" spans="1:33" s="219" customFormat="1" x14ac:dyDescent="0.3">
      <c r="A1172" s="212" t="s">
        <v>8476</v>
      </c>
      <c r="B1172" s="277">
        <v>42093</v>
      </c>
      <c r="C1172" s="217" t="e">
        <f>[1]!表1_66[[#This Row],[公司]]&amp;[1]!表1_66[[#This Row],[姓名]]</f>
        <v>#REF!</v>
      </c>
      <c r="D1172" s="220" t="s">
        <v>11396</v>
      </c>
      <c r="E1172" s="220"/>
      <c r="F1172" s="214"/>
      <c r="G1172" s="236" t="e">
        <f>HYPERLINK("\同业照片\"&amp;[1]!表1_66[[#This Row],[公司]]&amp;IF([1]!表1_66[[#This Row],[公司]]="","","，"&amp;[1]!表1_66[[#This Row],[姓名]]&amp;".jpg"),"照片")</f>
        <v>#REF!</v>
      </c>
      <c r="H1172" s="232" t="s">
        <v>11391</v>
      </c>
      <c r="I1172" s="214"/>
      <c r="J1172" s="214"/>
      <c r="K1172" s="212"/>
      <c r="L1172" s="212"/>
      <c r="M1172" s="212"/>
      <c r="N1172" s="213" t="s">
        <v>10905</v>
      </c>
      <c r="O1172" s="214"/>
      <c r="P1172" s="213"/>
      <c r="Q1172" s="215"/>
      <c r="R1172" s="215"/>
      <c r="S117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172" s="220"/>
      <c r="U1172" s="215">
        <v>18668118003</v>
      </c>
      <c r="V1172" s="213" t="s">
        <v>11397</v>
      </c>
      <c r="W1172" s="225"/>
      <c r="X1172" s="226"/>
      <c r="Y1172" s="226"/>
      <c r="Z1172" s="244"/>
      <c r="AA1172" s="214"/>
      <c r="AB1172" s="214"/>
      <c r="AC1172" s="214"/>
      <c r="AD1172" s="220"/>
      <c r="AE1172" s="226"/>
      <c r="AF1172" s="214"/>
      <c r="AG1172" s="349">
        <v>1</v>
      </c>
    </row>
    <row r="1173" spans="1:33" s="219" customFormat="1" x14ac:dyDescent="0.3">
      <c r="A1173" s="212" t="s">
        <v>8476</v>
      </c>
      <c r="B1173" s="277">
        <v>42093</v>
      </c>
      <c r="C1173" s="217" t="e">
        <f>[1]!表1_66[[#This Row],[公司]]&amp;[1]!表1_66[[#This Row],[姓名]]</f>
        <v>#REF!</v>
      </c>
      <c r="D1173" s="220" t="s">
        <v>11398</v>
      </c>
      <c r="E1173" s="220"/>
      <c r="F1173" s="214"/>
      <c r="G1173" s="236" t="e">
        <f>HYPERLINK("\同业照片\"&amp;[1]!表1_66[[#This Row],[公司]]&amp;IF([1]!表1_66[[#This Row],[公司]]="","","，"&amp;[1]!表1_66[[#This Row],[姓名]]&amp;".jpg"),"照片")</f>
        <v>#REF!</v>
      </c>
      <c r="H1173" s="232" t="s">
        <v>11391</v>
      </c>
      <c r="I1173" s="214"/>
      <c r="J1173" s="214"/>
      <c r="K1173" s="212"/>
      <c r="L1173" s="212"/>
      <c r="M1173" s="212"/>
      <c r="N1173" s="213" t="s">
        <v>11392</v>
      </c>
      <c r="O1173" s="214"/>
      <c r="P1173" s="213"/>
      <c r="Q1173" s="215"/>
      <c r="R1173" s="215"/>
      <c r="S1173"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173" s="220"/>
      <c r="U1173" s="215">
        <v>15821150398</v>
      </c>
      <c r="V1173" s="213" t="s">
        <v>11399</v>
      </c>
      <c r="W1173" s="225"/>
      <c r="X1173" s="226"/>
      <c r="Y1173" s="226"/>
      <c r="Z1173" s="248"/>
      <c r="AA1173" s="214"/>
      <c r="AB1173" s="214"/>
      <c r="AC1173" s="214"/>
      <c r="AD1173" s="220"/>
      <c r="AE1173" s="226"/>
      <c r="AF1173" s="214"/>
      <c r="AG1173" s="349">
        <v>1</v>
      </c>
    </row>
    <row r="1174" spans="1:33" s="219" customFormat="1" x14ac:dyDescent="0.3">
      <c r="A1174" s="212" t="s">
        <v>8476</v>
      </c>
      <c r="B1174" s="277">
        <v>42093</v>
      </c>
      <c r="C1174" s="217" t="e">
        <f>[1]!表1_66[[#This Row],[公司]]&amp;[1]!表1_66[[#This Row],[姓名]]</f>
        <v>#REF!</v>
      </c>
      <c r="D1174" s="220" t="s">
        <v>11400</v>
      </c>
      <c r="E1174" s="220"/>
      <c r="F1174" s="214"/>
      <c r="G1174" s="236" t="e">
        <f>HYPERLINK("\同业照片\"&amp;[1]!表1_66[[#This Row],[公司]]&amp;IF([1]!表1_66[[#This Row],[公司]]="","","，"&amp;[1]!表1_66[[#This Row],[姓名]]&amp;".jpg"),"照片")</f>
        <v>#REF!</v>
      </c>
      <c r="H1174" s="232" t="s">
        <v>2641</v>
      </c>
      <c r="I1174" s="214" t="s">
        <v>2</v>
      </c>
      <c r="J1174" s="214"/>
      <c r="K1174" s="212"/>
      <c r="L1174" s="212"/>
      <c r="M1174" s="212"/>
      <c r="N1174" s="213" t="s">
        <v>11401</v>
      </c>
      <c r="O1174" s="214"/>
      <c r="P1174" s="213"/>
      <c r="Q1174" s="215"/>
      <c r="R1174" s="215"/>
      <c r="S117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174" s="220"/>
      <c r="U1174" s="215">
        <v>17722513544</v>
      </c>
      <c r="V1174" s="213" t="s">
        <v>11402</v>
      </c>
      <c r="W1174" s="225"/>
      <c r="X1174" s="226"/>
      <c r="Y1174" s="226"/>
      <c r="Z1174" s="244"/>
      <c r="AA1174" s="214"/>
      <c r="AB1174" s="214"/>
      <c r="AC1174" s="214"/>
      <c r="AD1174" s="220"/>
      <c r="AE1174" s="226"/>
      <c r="AF1174" s="214"/>
      <c r="AG1174" s="349">
        <v>1</v>
      </c>
    </row>
    <row r="1175" spans="1:33" s="219" customFormat="1" x14ac:dyDescent="0.3">
      <c r="A1175" s="212" t="s">
        <v>8476</v>
      </c>
      <c r="B1175" s="277">
        <v>42093</v>
      </c>
      <c r="C1175" s="217" t="e">
        <f>[1]!表1_66[[#This Row],[公司]]&amp;[1]!表1_66[[#This Row],[姓名]]</f>
        <v>#REF!</v>
      </c>
      <c r="D1175" s="220" t="s">
        <v>2516</v>
      </c>
      <c r="E1175" s="220"/>
      <c r="F1175" s="214"/>
      <c r="G1175" s="236" t="e">
        <f>HYPERLINK("\同业照片\"&amp;[1]!表1_66[[#This Row],[公司]]&amp;IF([1]!表1_66[[#This Row],[公司]]="","","，"&amp;[1]!表1_66[[#This Row],[姓名]]&amp;".jpg"),"照片")</f>
        <v>#REF!</v>
      </c>
      <c r="H1175" s="232" t="s">
        <v>2297</v>
      </c>
      <c r="I1175" s="214" t="s">
        <v>12</v>
      </c>
      <c r="J1175" s="214"/>
      <c r="K1175" s="212"/>
      <c r="L1175" s="212"/>
      <c r="M1175" s="212"/>
      <c r="N1175" s="213" t="s">
        <v>11376</v>
      </c>
      <c r="O1175" s="214"/>
      <c r="P1175" s="213"/>
      <c r="Q1175" s="215"/>
      <c r="R1175" s="215"/>
      <c r="S1175"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175" s="220"/>
      <c r="U1175" s="215">
        <v>18917609289</v>
      </c>
      <c r="V1175" s="213" t="s">
        <v>11403</v>
      </c>
      <c r="W1175" s="225"/>
      <c r="X1175" s="226"/>
      <c r="Y1175" s="226"/>
      <c r="Z1175" s="248"/>
      <c r="AA1175" s="214"/>
      <c r="AB1175" s="214"/>
      <c r="AC1175" s="214"/>
      <c r="AD1175" s="220"/>
      <c r="AE1175" s="226"/>
      <c r="AF1175" s="214"/>
      <c r="AG1175" s="349">
        <v>1</v>
      </c>
    </row>
    <row r="1176" spans="1:33" s="219" customFormat="1" x14ac:dyDescent="0.3">
      <c r="A1176" s="212" t="s">
        <v>8476</v>
      </c>
      <c r="B1176" s="277">
        <v>42093</v>
      </c>
      <c r="C1176" s="217" t="e">
        <f>[1]!表1_66[[#This Row],[公司]]&amp;[1]!表1_66[[#This Row],[姓名]]</f>
        <v>#REF!</v>
      </c>
      <c r="D1176" s="220" t="s">
        <v>11404</v>
      </c>
      <c r="E1176" s="220"/>
      <c r="F1176" s="214"/>
      <c r="G1176" s="236" t="e">
        <f>HYPERLINK("\同业照片\"&amp;[1]!表1_66[[#This Row],[公司]]&amp;IF([1]!表1_66[[#This Row],[公司]]="","","，"&amp;[1]!表1_66[[#This Row],[姓名]]&amp;".jpg"),"照片")</f>
        <v>#REF!</v>
      </c>
      <c r="H1176" s="232" t="s">
        <v>963</v>
      </c>
      <c r="I1176" s="214" t="s">
        <v>2</v>
      </c>
      <c r="J1176" s="214"/>
      <c r="K1176" s="212"/>
      <c r="L1176" s="212"/>
      <c r="M1176" s="212"/>
      <c r="N1176" s="213" t="s">
        <v>11405</v>
      </c>
      <c r="O1176" s="214"/>
      <c r="P1176" s="213"/>
      <c r="Q1176" s="215"/>
      <c r="R1176" s="215"/>
      <c r="S1176"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176" s="220"/>
      <c r="U1176" s="215">
        <v>18665883334</v>
      </c>
      <c r="V1176" s="213" t="s">
        <v>11406</v>
      </c>
      <c r="W1176" s="225"/>
      <c r="X1176" s="226"/>
      <c r="Y1176" s="226"/>
      <c r="Z1176" s="244"/>
      <c r="AA1176" s="214"/>
      <c r="AB1176" s="214"/>
      <c r="AC1176" s="214"/>
      <c r="AD1176" s="220"/>
      <c r="AE1176" s="226"/>
      <c r="AF1176" s="214"/>
      <c r="AG1176" s="349">
        <v>1</v>
      </c>
    </row>
    <row r="1177" spans="1:33" s="219" customFormat="1" x14ac:dyDescent="0.3">
      <c r="A1177" s="212" t="s">
        <v>8476</v>
      </c>
      <c r="B1177" s="277">
        <v>42093</v>
      </c>
      <c r="C1177" s="217" t="e">
        <f>[1]!表1_66[[#This Row],[公司]]&amp;[1]!表1_66[[#This Row],[姓名]]</f>
        <v>#REF!</v>
      </c>
      <c r="D1177" s="220" t="s">
        <v>11407</v>
      </c>
      <c r="E1177" s="220"/>
      <c r="F1177" s="214"/>
      <c r="G1177" s="236" t="e">
        <f>HYPERLINK("\同业照片\"&amp;[1]!表1_66[[#This Row],[公司]]&amp;IF([1]!表1_66[[#This Row],[公司]]="","","，"&amp;[1]!表1_66[[#This Row],[姓名]]&amp;".jpg"),"照片")</f>
        <v>#REF!</v>
      </c>
      <c r="H1177" s="232" t="s">
        <v>2641</v>
      </c>
      <c r="I1177" s="214" t="s">
        <v>2</v>
      </c>
      <c r="J1177" s="214"/>
      <c r="K1177" s="212"/>
      <c r="L1177" s="212"/>
      <c r="M1177" s="212"/>
      <c r="N1177" s="213" t="s">
        <v>11401</v>
      </c>
      <c r="O1177" s="214"/>
      <c r="P1177" s="213"/>
      <c r="Q1177" s="215"/>
      <c r="R1177" s="215"/>
      <c r="S1177"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177" s="220"/>
      <c r="U1177" s="215">
        <v>13528707102</v>
      </c>
      <c r="V1177" s="213" t="s">
        <v>11408</v>
      </c>
      <c r="W1177" s="225"/>
      <c r="X1177" s="226"/>
      <c r="Y1177" s="226"/>
      <c r="Z1177" s="248"/>
      <c r="AA1177" s="214"/>
      <c r="AB1177" s="214"/>
      <c r="AC1177" s="214"/>
      <c r="AD1177" s="220"/>
      <c r="AE1177" s="226"/>
      <c r="AF1177" s="214"/>
      <c r="AG1177" s="349">
        <v>1</v>
      </c>
    </row>
    <row r="1178" spans="1:33" s="219" customFormat="1" x14ac:dyDescent="0.3">
      <c r="A1178" s="212" t="s">
        <v>8476</v>
      </c>
      <c r="B1178" s="277">
        <v>42093</v>
      </c>
      <c r="C1178" s="217" t="e">
        <f>[1]!表1_66[[#This Row],[公司]]&amp;[1]!表1_66[[#This Row],[姓名]]</f>
        <v>#REF!</v>
      </c>
      <c r="D1178" s="220" t="s">
        <v>11409</v>
      </c>
      <c r="E1178" s="220"/>
      <c r="F1178" s="214"/>
      <c r="G1178" s="236" t="e">
        <f>HYPERLINK("\同业照片\"&amp;[1]!表1_66[[#This Row],[公司]]&amp;IF([1]!表1_66[[#This Row],[公司]]="","","，"&amp;[1]!表1_66[[#This Row],[姓名]]&amp;".jpg"),"照片")</f>
        <v>#REF!</v>
      </c>
      <c r="H1178" s="232" t="s">
        <v>11410</v>
      </c>
      <c r="I1178" s="214" t="s">
        <v>12</v>
      </c>
      <c r="J1178" s="214"/>
      <c r="K1178" s="212"/>
      <c r="L1178" s="212"/>
      <c r="M1178" s="212"/>
      <c r="N1178" s="213" t="s">
        <v>8521</v>
      </c>
      <c r="O1178" s="214"/>
      <c r="P1178" s="213" t="s">
        <v>2477</v>
      </c>
      <c r="Q1178" s="215"/>
      <c r="R1178" s="215"/>
      <c r="S117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178" s="220"/>
      <c r="U1178" s="215">
        <v>13725522102</v>
      </c>
      <c r="V1178" s="213" t="s">
        <v>11411</v>
      </c>
      <c r="W1178" s="225"/>
      <c r="X1178" s="226"/>
      <c r="Y1178" s="226"/>
      <c r="Z1178" s="244"/>
      <c r="AA1178" s="214"/>
      <c r="AB1178" s="214"/>
      <c r="AC1178" s="214"/>
      <c r="AD1178" s="220"/>
      <c r="AE1178" s="226"/>
      <c r="AF1178" s="214"/>
      <c r="AG1178" s="349">
        <v>1</v>
      </c>
    </row>
    <row r="1179" spans="1:33" s="219" customFormat="1" x14ac:dyDescent="0.3">
      <c r="A1179" s="212" t="s">
        <v>8476</v>
      </c>
      <c r="B1179" s="277">
        <v>42093</v>
      </c>
      <c r="C1179" s="217" t="e">
        <f>[1]!表1_66[[#This Row],[公司]]&amp;[1]!表1_66[[#This Row],[姓名]]</f>
        <v>#REF!</v>
      </c>
      <c r="D1179" s="220" t="s">
        <v>11412</v>
      </c>
      <c r="E1179" s="220"/>
      <c r="F1179" s="214"/>
      <c r="G1179" s="236" t="e">
        <f>HYPERLINK("\同业照片\"&amp;[1]!表1_66[[#This Row],[公司]]&amp;IF([1]!表1_66[[#This Row],[公司]]="","","，"&amp;[1]!表1_66[[#This Row],[姓名]]&amp;".jpg"),"照片")</f>
        <v>#REF!</v>
      </c>
      <c r="H1179" s="232" t="s">
        <v>11413</v>
      </c>
      <c r="I1179" s="214"/>
      <c r="J1179" s="214"/>
      <c r="K1179" s="212"/>
      <c r="L1179" s="212"/>
      <c r="M1179" s="212"/>
      <c r="N1179" s="213" t="s">
        <v>11414</v>
      </c>
      <c r="O1179" s="214"/>
      <c r="P1179" s="213"/>
      <c r="Q1179" s="215"/>
      <c r="R1179" s="215"/>
      <c r="S117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179" s="220"/>
      <c r="U1179" s="215">
        <v>13301277397</v>
      </c>
      <c r="V1179" s="213" t="s">
        <v>11415</v>
      </c>
      <c r="W1179" s="225"/>
      <c r="X1179" s="226"/>
      <c r="Y1179" s="226"/>
      <c r="Z1179" s="248"/>
      <c r="AA1179" s="214"/>
      <c r="AB1179" s="214"/>
      <c r="AC1179" s="214"/>
      <c r="AD1179" s="220"/>
      <c r="AE1179" s="226"/>
      <c r="AF1179" s="214"/>
      <c r="AG1179" s="349">
        <v>1</v>
      </c>
    </row>
    <row r="1180" spans="1:33" s="219" customFormat="1" x14ac:dyDescent="0.3">
      <c r="A1180" s="212" t="s">
        <v>8476</v>
      </c>
      <c r="B1180" s="277">
        <v>42093</v>
      </c>
      <c r="C1180" s="217" t="e">
        <f>[1]!表1_66[[#This Row],[公司]]&amp;[1]!表1_66[[#This Row],[姓名]]</f>
        <v>#REF!</v>
      </c>
      <c r="D1180" s="220" t="s">
        <v>11416</v>
      </c>
      <c r="E1180" s="220"/>
      <c r="F1180" s="214"/>
      <c r="G1180" s="236" t="e">
        <f>HYPERLINK("\同业照片\"&amp;[1]!表1_66[[#This Row],[公司]]&amp;IF([1]!表1_66[[#This Row],[公司]]="","","，"&amp;[1]!表1_66[[#This Row],[姓名]]&amp;".jpg"),"照片")</f>
        <v>#REF!</v>
      </c>
      <c r="H1180" s="232" t="s">
        <v>11413</v>
      </c>
      <c r="I1180" s="214"/>
      <c r="J1180" s="214"/>
      <c r="K1180" s="212"/>
      <c r="L1180" s="212"/>
      <c r="M1180" s="212"/>
      <c r="N1180" s="213" t="s">
        <v>11417</v>
      </c>
      <c r="O1180" s="214"/>
      <c r="P1180" s="213"/>
      <c r="Q1180" s="215"/>
      <c r="R1180" s="215"/>
      <c r="S118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180" s="220"/>
      <c r="U1180" s="215">
        <v>18616207613</v>
      </c>
      <c r="V1180" s="213" t="s">
        <v>11418</v>
      </c>
      <c r="W1180" s="225"/>
      <c r="X1180" s="226"/>
      <c r="Y1180" s="226"/>
      <c r="Z1180" s="244"/>
      <c r="AA1180" s="214"/>
      <c r="AB1180" s="214"/>
      <c r="AC1180" s="214"/>
      <c r="AD1180" s="220"/>
      <c r="AE1180" s="226"/>
      <c r="AF1180" s="214"/>
      <c r="AG1180" s="349">
        <v>1</v>
      </c>
    </row>
    <row r="1181" spans="1:33" s="219" customFormat="1" x14ac:dyDescent="0.3">
      <c r="A1181" s="212" t="s">
        <v>8476</v>
      </c>
      <c r="B1181" s="277">
        <v>42093</v>
      </c>
      <c r="C1181" s="217" t="e">
        <f>[1]!表1_66[[#This Row],[公司]]&amp;[1]!表1_66[[#This Row],[姓名]]</f>
        <v>#REF!</v>
      </c>
      <c r="D1181" s="220" t="s">
        <v>11419</v>
      </c>
      <c r="E1181" s="220"/>
      <c r="F1181" s="214"/>
      <c r="G1181" s="236" t="e">
        <f>HYPERLINK("\同业照片\"&amp;[1]!表1_66[[#This Row],[公司]]&amp;IF([1]!表1_66[[#This Row],[公司]]="","","，"&amp;[1]!表1_66[[#This Row],[姓名]]&amp;".jpg"),"照片")</f>
        <v>#REF!</v>
      </c>
      <c r="H1181" s="232" t="s">
        <v>11413</v>
      </c>
      <c r="I1181" s="214"/>
      <c r="J1181" s="214"/>
      <c r="K1181" s="212"/>
      <c r="L1181" s="212"/>
      <c r="M1181" s="212"/>
      <c r="N1181" s="213" t="s">
        <v>11414</v>
      </c>
      <c r="O1181" s="214"/>
      <c r="P1181" s="213"/>
      <c r="Q1181" s="215"/>
      <c r="R1181" s="215"/>
      <c r="S118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181" s="220"/>
      <c r="U1181" s="215">
        <v>15601786964</v>
      </c>
      <c r="V1181" s="213" t="s">
        <v>11420</v>
      </c>
      <c r="W1181" s="225"/>
      <c r="X1181" s="226"/>
      <c r="Y1181" s="226"/>
      <c r="Z1181" s="248"/>
      <c r="AA1181" s="214"/>
      <c r="AB1181" s="214"/>
      <c r="AC1181" s="214"/>
      <c r="AD1181" s="220"/>
      <c r="AE1181" s="226"/>
      <c r="AF1181" s="214"/>
      <c r="AG1181" s="349">
        <v>1</v>
      </c>
    </row>
    <row r="1182" spans="1:33" s="219" customFormat="1" x14ac:dyDescent="0.3">
      <c r="A1182" s="212" t="s">
        <v>1177</v>
      </c>
      <c r="B1182" s="277">
        <v>42123</v>
      </c>
      <c r="C1182" s="217" t="e">
        <f>[1]!表1_66[[#This Row],[公司]]&amp;[1]!表1_66[[#This Row],[姓名]]</f>
        <v>#REF!</v>
      </c>
      <c r="D1182" s="220" t="s">
        <v>612</v>
      </c>
      <c r="E1182" s="220" t="s">
        <v>745</v>
      </c>
      <c r="F1182" s="214" t="s">
        <v>54</v>
      </c>
      <c r="G1182" s="236" t="e">
        <f>HYPERLINK("\同业照片\"&amp;[1]!表1_66[[#This Row],[公司]]&amp;IF([1]!表1_66[[#This Row],[公司]]="","","，"&amp;[1]!表1_66[[#This Row],[姓名]]&amp;".jpg"),"照片")</f>
        <v>#REF!</v>
      </c>
      <c r="H1182" s="232" t="s">
        <v>103</v>
      </c>
      <c r="I1182" s="214" t="s">
        <v>2</v>
      </c>
      <c r="J1182" s="214" t="s">
        <v>53</v>
      </c>
      <c r="K1182" s="212">
        <v>1</v>
      </c>
      <c r="L1182" s="212">
        <v>1</v>
      </c>
      <c r="M1182" s="212">
        <v>1</v>
      </c>
      <c r="N1182" s="213" t="s">
        <v>1310</v>
      </c>
      <c r="O1182" s="214"/>
      <c r="P1182" s="213">
        <v>20</v>
      </c>
      <c r="Q1182" s="215" t="s">
        <v>1787</v>
      </c>
      <c r="R1182" s="215" t="s">
        <v>392</v>
      </c>
      <c r="S118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182" s="220" t="s">
        <v>11421</v>
      </c>
      <c r="U1182" s="215">
        <v>18682367296</v>
      </c>
      <c r="V1182" s="213" t="s">
        <v>3944</v>
      </c>
      <c r="W1182" s="225" t="s">
        <v>9396</v>
      </c>
      <c r="X1182" s="226" t="s">
        <v>1788</v>
      </c>
      <c r="Y1182" s="226" t="s">
        <v>1763</v>
      </c>
      <c r="Z1182" s="244" t="s">
        <v>392</v>
      </c>
      <c r="AA1182" s="214"/>
      <c r="AB1182" s="214"/>
      <c r="AC1182" s="214"/>
      <c r="AD1182" s="220"/>
      <c r="AE1182" s="226"/>
      <c r="AF1182" s="214" t="s">
        <v>11422</v>
      </c>
      <c r="AG1182" s="349">
        <v>1</v>
      </c>
    </row>
    <row r="1183" spans="1:33" s="219" customFormat="1" x14ac:dyDescent="0.3">
      <c r="A1183" s="212" t="s">
        <v>1177</v>
      </c>
      <c r="B1183" s="277">
        <v>42123</v>
      </c>
      <c r="C1183" s="217" t="e">
        <f>[1]!表1_66[[#This Row],[公司]]&amp;[1]!表1_66[[#This Row],[姓名]]</f>
        <v>#REF!</v>
      </c>
      <c r="D1183" s="220" t="s">
        <v>11423</v>
      </c>
      <c r="E1183" s="220" t="s">
        <v>774</v>
      </c>
      <c r="F1183" s="214" t="s">
        <v>2249</v>
      </c>
      <c r="G1183" s="236" t="e">
        <f>HYPERLINK("\同业照片\"&amp;[1]!表1_66[[#This Row],[公司]]&amp;IF([1]!表1_66[[#This Row],[公司]]="","","，"&amp;[1]!表1_66[[#This Row],[姓名]]&amp;".jpg"),"照片")</f>
        <v>#REF!</v>
      </c>
      <c r="H1183" s="232" t="s">
        <v>55</v>
      </c>
      <c r="I1183" s="214" t="s">
        <v>36</v>
      </c>
      <c r="J1183" s="214" t="s">
        <v>56</v>
      </c>
      <c r="K1183" s="212">
        <v>1</v>
      </c>
      <c r="L1183" s="212">
        <v>1</v>
      </c>
      <c r="M1183" s="212">
        <v>1</v>
      </c>
      <c r="N1183" s="213" t="s">
        <v>1357</v>
      </c>
      <c r="O1183" s="214"/>
      <c r="P1183" s="213"/>
      <c r="Q1183" s="215"/>
      <c r="R1183" s="215"/>
      <c r="S1183"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183" s="220" t="s">
        <v>11424</v>
      </c>
      <c r="U1183" s="215">
        <v>13811760045</v>
      </c>
      <c r="V1183" s="213" t="s">
        <v>11425</v>
      </c>
      <c r="W1183" s="225"/>
      <c r="X1183" s="226"/>
      <c r="Y1183" s="226"/>
      <c r="Z1183" s="248"/>
      <c r="AA1183" s="214"/>
      <c r="AB1183" s="214"/>
      <c r="AC1183" s="214"/>
      <c r="AD1183" s="220"/>
      <c r="AE1183" s="226"/>
      <c r="AF1183" s="214" t="s">
        <v>7754</v>
      </c>
      <c r="AG1183" s="349">
        <v>1</v>
      </c>
    </row>
    <row r="1184" spans="1:33" s="219" customFormat="1" x14ac:dyDescent="0.3">
      <c r="A1184" s="212" t="s">
        <v>1177</v>
      </c>
      <c r="B1184" s="277">
        <v>42123</v>
      </c>
      <c r="C1184" s="217" t="e">
        <f>[1]!表1_66[[#This Row],[公司]]&amp;[1]!表1_66[[#This Row],[姓名]]</f>
        <v>#REF!</v>
      </c>
      <c r="D1184" s="220" t="s">
        <v>3725</v>
      </c>
      <c r="E1184" s="220" t="s">
        <v>3726</v>
      </c>
      <c r="F1184" s="214" t="s">
        <v>54</v>
      </c>
      <c r="G1184" s="236" t="e">
        <f>HYPERLINK("\同业照片\"&amp;[1]!表1_66[[#This Row],[公司]]&amp;IF([1]!表1_66[[#This Row],[公司]]="","","，"&amp;[1]!表1_66[[#This Row],[姓名]]&amp;".jpg"),"照片")</f>
        <v>#REF!</v>
      </c>
      <c r="H1184" s="232" t="s">
        <v>1184</v>
      </c>
      <c r="I1184" s="214" t="s">
        <v>2</v>
      </c>
      <c r="J1184" s="214" t="s">
        <v>45</v>
      </c>
      <c r="K1184" s="212">
        <v>1</v>
      </c>
      <c r="L1184" s="212">
        <v>1</v>
      </c>
      <c r="M1184" s="212">
        <v>1</v>
      </c>
      <c r="N1184" s="213" t="s">
        <v>280</v>
      </c>
      <c r="O1184" s="214"/>
      <c r="P1184" s="213">
        <v>80</v>
      </c>
      <c r="Q1184" s="215" t="s">
        <v>3519</v>
      </c>
      <c r="R1184" s="215"/>
      <c r="S118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184" s="220" t="s">
        <v>9757</v>
      </c>
      <c r="U1184" s="215" t="s">
        <v>5977</v>
      </c>
      <c r="V1184" s="213" t="s">
        <v>3948</v>
      </c>
      <c r="W1184" s="225"/>
      <c r="X1184" s="226" t="s">
        <v>3475</v>
      </c>
      <c r="Y1184" s="226"/>
      <c r="Z1184" s="244"/>
      <c r="AA1184" s="214"/>
      <c r="AB1184" s="214"/>
      <c r="AC1184" s="214"/>
      <c r="AD1184" s="220"/>
      <c r="AE1184" s="226"/>
      <c r="AF1184" s="214" t="s">
        <v>7429</v>
      </c>
      <c r="AG1184" s="349">
        <v>1</v>
      </c>
    </row>
    <row r="1185" spans="1:33" s="219" customFormat="1" x14ac:dyDescent="0.3">
      <c r="A1185" s="219" t="s">
        <v>1177</v>
      </c>
      <c r="B1185" s="277">
        <v>42149</v>
      </c>
      <c r="C1185" s="217" t="e">
        <f>[1]!表1_66[[#This Row],[公司]]&amp;[1]!表1_66[[#This Row],[姓名]]</f>
        <v>#REF!</v>
      </c>
      <c r="D1185" s="227" t="s">
        <v>1786</v>
      </c>
      <c r="E1185" s="227" t="s">
        <v>810</v>
      </c>
      <c r="F1185" s="216" t="s">
        <v>54</v>
      </c>
      <c r="G1185" s="209" t="e">
        <f>HYPERLINK("\同业照片\"&amp;[1]!表1_66[[#This Row],[公司]]&amp;IF([1]!表1_66[[#This Row],[公司]]="","","，"&amp;[1]!表1_66[[#This Row],[姓名]]&amp;".jpg"),"照片")</f>
        <v>#REF!</v>
      </c>
      <c r="H1185" s="234" t="s">
        <v>287</v>
      </c>
      <c r="I1185" s="216" t="s">
        <v>36</v>
      </c>
      <c r="J1185" s="216" t="s">
        <v>45</v>
      </c>
      <c r="K1185" s="219">
        <v>1</v>
      </c>
      <c r="L1185" s="219">
        <v>1</v>
      </c>
      <c r="M1185" s="219">
        <v>1</v>
      </c>
      <c r="N1185" s="217" t="s">
        <v>958</v>
      </c>
      <c r="O1185" s="216"/>
      <c r="P1185" s="217" t="s">
        <v>2254</v>
      </c>
      <c r="Q1185" s="218"/>
      <c r="R1185" s="218" t="s">
        <v>392</v>
      </c>
      <c r="S1185" s="26">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185" s="227" t="s">
        <v>10037</v>
      </c>
      <c r="U1185" s="218">
        <v>18616029176</v>
      </c>
      <c r="V1185" s="217" t="s">
        <v>11426</v>
      </c>
      <c r="W1185" s="225" t="s">
        <v>351</v>
      </c>
      <c r="X1185" s="228" t="s">
        <v>11427</v>
      </c>
      <c r="Y1185" s="228"/>
      <c r="Z1185" s="248" t="s">
        <v>392</v>
      </c>
      <c r="AA1185" s="216"/>
      <c r="AB1185" s="216"/>
      <c r="AC1185" s="216"/>
      <c r="AD1185" s="227"/>
      <c r="AE1185" s="228"/>
      <c r="AF1185" s="216" t="s">
        <v>680</v>
      </c>
      <c r="AG1185" s="349">
        <v>1</v>
      </c>
    </row>
    <row r="1186" spans="1:33" s="219" customFormat="1" x14ac:dyDescent="0.3">
      <c r="A1186" s="212" t="s">
        <v>1177</v>
      </c>
      <c r="B1186" s="277">
        <v>42149</v>
      </c>
      <c r="C1186" s="217" t="e">
        <f>[1]!表1_66[[#This Row],[公司]]&amp;[1]!表1_66[[#This Row],[姓名]]</f>
        <v>#REF!</v>
      </c>
      <c r="D1186" s="220" t="s">
        <v>1755</v>
      </c>
      <c r="E1186" s="220" t="s">
        <v>1756</v>
      </c>
      <c r="F1186" s="214" t="s">
        <v>54</v>
      </c>
      <c r="G1186" s="236" t="e">
        <f>HYPERLINK("\同业照片\"&amp;[1]!表1_66[[#This Row],[公司]]&amp;IF([1]!表1_66[[#This Row],[公司]]="","","，"&amp;[1]!表1_66[[#This Row],[姓名]]&amp;".jpg"),"照片")</f>
        <v>#REF!</v>
      </c>
      <c r="H1186" s="232" t="s">
        <v>1193</v>
      </c>
      <c r="I1186" s="214" t="s">
        <v>12</v>
      </c>
      <c r="J1186" s="214" t="s">
        <v>1</v>
      </c>
      <c r="K1186" s="212">
        <v>1</v>
      </c>
      <c r="L1186" s="212">
        <v>1</v>
      </c>
      <c r="M1186" s="212">
        <v>1</v>
      </c>
      <c r="N1186" s="213" t="s">
        <v>2687</v>
      </c>
      <c r="O1186" s="214"/>
      <c r="P1186" s="213" t="s">
        <v>2477</v>
      </c>
      <c r="Q1186" s="215"/>
      <c r="R1186" s="215" t="s">
        <v>392</v>
      </c>
      <c r="S1186"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186" s="220" t="s">
        <v>11428</v>
      </c>
      <c r="U1186" s="215">
        <v>13917368960</v>
      </c>
      <c r="V1186" s="213" t="s">
        <v>11429</v>
      </c>
      <c r="W1186" s="225" t="s">
        <v>9396</v>
      </c>
      <c r="X1186" s="226" t="s">
        <v>11430</v>
      </c>
      <c r="Y1186" s="226"/>
      <c r="Z1186" s="244" t="s">
        <v>392</v>
      </c>
      <c r="AA1186" s="214"/>
      <c r="AB1186" s="214"/>
      <c r="AC1186" s="214"/>
      <c r="AD1186" s="220"/>
      <c r="AE1186" s="226"/>
      <c r="AF1186" s="214"/>
      <c r="AG1186" s="349">
        <v>1</v>
      </c>
    </row>
    <row r="1187" spans="1:33" s="219" customFormat="1" x14ac:dyDescent="0.3">
      <c r="A1187" s="212" t="s">
        <v>1177</v>
      </c>
      <c r="B1187" s="277">
        <v>42149</v>
      </c>
      <c r="C1187" s="217" t="e">
        <f>[1]!表1_66[[#This Row],[公司]]&amp;[1]!表1_66[[#This Row],[姓名]]</f>
        <v>#REF!</v>
      </c>
      <c r="D1187" s="220" t="s">
        <v>1785</v>
      </c>
      <c r="E1187" s="220" t="s">
        <v>760</v>
      </c>
      <c r="F1187" s="214" t="s">
        <v>2276</v>
      </c>
      <c r="G1187" s="236" t="e">
        <f>HYPERLINK("\同业照片\"&amp;[1]!表1_66[[#This Row],[公司]]&amp;IF([1]!表1_66[[#This Row],[公司]]="","","，"&amp;[1]!表1_66[[#This Row],[姓名]]&amp;".jpg"),"照片")</f>
        <v>#REF!</v>
      </c>
      <c r="H1187" s="232"/>
      <c r="I1187" s="214"/>
      <c r="J1187" s="214"/>
      <c r="K1187" s="212"/>
      <c r="L1187" s="212"/>
      <c r="M1187" s="212"/>
      <c r="N1187" s="213"/>
      <c r="O1187" s="214"/>
      <c r="P1187" s="213"/>
      <c r="Q1187" s="215"/>
      <c r="R1187" s="215"/>
      <c r="S1187" s="25"/>
      <c r="T1187" s="220"/>
      <c r="U1187" s="215">
        <v>13816943733</v>
      </c>
      <c r="V1187" s="213"/>
      <c r="W1187" s="225" t="s">
        <v>9396</v>
      </c>
      <c r="X1187" s="226" t="s">
        <v>11431</v>
      </c>
      <c r="Y1187" s="226"/>
      <c r="Z1187" s="248" t="s">
        <v>3057</v>
      </c>
      <c r="AA1187" s="214"/>
      <c r="AB1187" s="214"/>
      <c r="AC1187" s="214"/>
      <c r="AD1187" s="220"/>
      <c r="AE1187" s="226"/>
      <c r="AF1187" s="214" t="s">
        <v>680</v>
      </c>
      <c r="AG1187" s="349">
        <v>1</v>
      </c>
    </row>
    <row r="1188" spans="1:33" s="219" customFormat="1" x14ac:dyDescent="0.3">
      <c r="A1188" s="212" t="s">
        <v>1177</v>
      </c>
      <c r="B1188" s="277">
        <v>42149</v>
      </c>
      <c r="C1188" s="217" t="e">
        <f>[1]!表1_66[[#This Row],[公司]]&amp;[1]!表1_66[[#This Row],[姓名]]</f>
        <v>#REF!</v>
      </c>
      <c r="D1188" s="220" t="s">
        <v>2936</v>
      </c>
      <c r="E1188" s="220" t="s">
        <v>2325</v>
      </c>
      <c r="F1188" s="214" t="s">
        <v>2249</v>
      </c>
      <c r="G1188" s="236" t="e">
        <f>HYPERLINK("\同业照片\"&amp;[1]!表1_66[[#This Row],[公司]]&amp;IF([1]!表1_66[[#This Row],[公司]]="","","，"&amp;[1]!表1_66[[#This Row],[姓名]]&amp;".jpg"),"照片")</f>
        <v>#REF!</v>
      </c>
      <c r="H1188" s="232" t="s">
        <v>1266</v>
      </c>
      <c r="I1188" s="214" t="s">
        <v>887</v>
      </c>
      <c r="J1188" s="214" t="s">
        <v>45</v>
      </c>
      <c r="K1188" s="212">
        <v>1</v>
      </c>
      <c r="L1188" s="212">
        <v>1</v>
      </c>
      <c r="M1188" s="212">
        <v>1</v>
      </c>
      <c r="N1188" s="213" t="s">
        <v>1234</v>
      </c>
      <c r="O1188" s="214"/>
      <c r="P1188" s="213" t="s">
        <v>2525</v>
      </c>
      <c r="Q1188" s="215"/>
      <c r="R1188" s="215" t="s">
        <v>392</v>
      </c>
      <c r="S118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188" s="220"/>
      <c r="U1188" s="215">
        <v>13062814355</v>
      </c>
      <c r="V1188" s="213" t="s">
        <v>11432</v>
      </c>
      <c r="W1188" s="225" t="s">
        <v>9396</v>
      </c>
      <c r="X1188" s="226" t="s">
        <v>1323</v>
      </c>
      <c r="Y1188" s="226"/>
      <c r="Z1188" s="244" t="s">
        <v>392</v>
      </c>
      <c r="AA1188" s="214"/>
      <c r="AB1188" s="214"/>
      <c r="AC1188" s="214"/>
      <c r="AD1188" s="220"/>
      <c r="AE1188" s="226"/>
      <c r="AF1188" s="214" t="s">
        <v>9834</v>
      </c>
      <c r="AG1188" s="349">
        <v>1</v>
      </c>
    </row>
    <row r="1189" spans="1:33" s="219" customFormat="1" x14ac:dyDescent="0.3">
      <c r="A1189" s="212" t="s">
        <v>1177</v>
      </c>
      <c r="B1189" s="277">
        <v>42149</v>
      </c>
      <c r="C1189" s="217" t="e">
        <f>[1]!表1_66[[#This Row],[公司]]&amp;[1]!表1_66[[#This Row],[姓名]]</f>
        <v>#REF!</v>
      </c>
      <c r="D1189" s="220" t="s">
        <v>11433</v>
      </c>
      <c r="E1189" s="220" t="s">
        <v>7138</v>
      </c>
      <c r="F1189" s="214" t="s">
        <v>2276</v>
      </c>
      <c r="G1189" s="236" t="e">
        <f>HYPERLINK("\同业照片\"&amp;[1]!表1_66[[#This Row],[公司]]&amp;IF([1]!表1_66[[#This Row],[公司]]="","","，"&amp;[1]!表1_66[[#This Row],[姓名]]&amp;".jpg"),"照片")</f>
        <v>#REF!</v>
      </c>
      <c r="H1189" s="232" t="s">
        <v>65</v>
      </c>
      <c r="I1189" s="214" t="s">
        <v>2</v>
      </c>
      <c r="J1189" s="214" t="s">
        <v>45</v>
      </c>
      <c r="K1189" s="212">
        <v>1</v>
      </c>
      <c r="L1189" s="212">
        <v>1</v>
      </c>
      <c r="M1189" s="212">
        <v>1</v>
      </c>
      <c r="N1189" s="213" t="s">
        <v>1234</v>
      </c>
      <c r="O1189" s="214"/>
      <c r="P1189" s="213" t="s">
        <v>11434</v>
      </c>
      <c r="Q1189" s="215"/>
      <c r="R1189" s="215"/>
      <c r="S118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189" s="220" t="s">
        <v>11435</v>
      </c>
      <c r="U1189" s="215">
        <v>13611821363</v>
      </c>
      <c r="V1189" s="213" t="s">
        <v>11436</v>
      </c>
      <c r="W1189" s="225"/>
      <c r="X1189" s="226"/>
      <c r="Y1189" s="226"/>
      <c r="Z1189" s="248"/>
      <c r="AA1189" s="214"/>
      <c r="AB1189" s="214"/>
      <c r="AC1189" s="214"/>
      <c r="AD1189" s="220"/>
      <c r="AE1189" s="226"/>
      <c r="AF1189" s="214" t="s">
        <v>4061</v>
      </c>
      <c r="AG1189" s="349">
        <v>1</v>
      </c>
    </row>
    <row r="1190" spans="1:33" s="219" customFormat="1" x14ac:dyDescent="0.3">
      <c r="A1190" s="212" t="s">
        <v>1177</v>
      </c>
      <c r="B1190" s="277">
        <v>42149</v>
      </c>
      <c r="C1190" s="217" t="e">
        <f>[1]!表1_66[[#This Row],[公司]]&amp;[1]!表1_66[[#This Row],[姓名]]</f>
        <v>#REF!</v>
      </c>
      <c r="D1190" s="220" t="s">
        <v>11437</v>
      </c>
      <c r="E1190" s="220" t="s">
        <v>7142</v>
      </c>
      <c r="F1190" s="214" t="s">
        <v>54</v>
      </c>
      <c r="G1190" s="236" t="e">
        <f>HYPERLINK("\同业照片\"&amp;[1]!表1_66[[#This Row],[公司]]&amp;IF([1]!表1_66[[#This Row],[公司]]="","","，"&amp;[1]!表1_66[[#This Row],[姓名]]&amp;".jpg"),"照片")</f>
        <v>#REF!</v>
      </c>
      <c r="H1190" s="232" t="s">
        <v>1193</v>
      </c>
      <c r="I1190" s="214"/>
      <c r="J1190" s="214"/>
      <c r="K1190" s="212">
        <v>1</v>
      </c>
      <c r="L1190" s="212">
        <v>1</v>
      </c>
      <c r="M1190" s="212">
        <v>1</v>
      </c>
      <c r="N1190" s="213" t="s">
        <v>2687</v>
      </c>
      <c r="O1190" s="214"/>
      <c r="P1190" s="213" t="s">
        <v>2254</v>
      </c>
      <c r="Q1190" s="215"/>
      <c r="R1190" s="215"/>
      <c r="S119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190" s="220" t="s">
        <v>11438</v>
      </c>
      <c r="U1190" s="215">
        <v>15502184759</v>
      </c>
      <c r="V1190" s="213" t="s">
        <v>11439</v>
      </c>
      <c r="W1190" s="225"/>
      <c r="X1190" s="226"/>
      <c r="Y1190" s="226"/>
      <c r="Z1190" s="244"/>
      <c r="AA1190" s="214"/>
      <c r="AB1190" s="214"/>
      <c r="AC1190" s="214"/>
      <c r="AD1190" s="220"/>
      <c r="AE1190" s="226"/>
      <c r="AF1190" s="214" t="s">
        <v>11173</v>
      </c>
      <c r="AG1190" s="349">
        <v>1</v>
      </c>
    </row>
    <row r="1191" spans="1:33" s="219" customFormat="1" x14ac:dyDescent="0.3">
      <c r="A1191" s="212" t="s">
        <v>1177</v>
      </c>
      <c r="B1191" s="277">
        <v>42149</v>
      </c>
      <c r="C1191" s="217" t="e">
        <f>[1]!表1_66[[#This Row],[公司]]&amp;[1]!表1_66[[#This Row],[姓名]]</f>
        <v>#REF!</v>
      </c>
      <c r="D1191" s="220" t="s">
        <v>10702</v>
      </c>
      <c r="E1191" s="220" t="s">
        <v>6921</v>
      </c>
      <c r="F1191" s="214" t="s">
        <v>2249</v>
      </c>
      <c r="G1191" s="236" t="e">
        <f>HYPERLINK("\同业照片\"&amp;[1]!表1_66[[#This Row],[公司]]&amp;IF([1]!表1_66[[#This Row],[公司]]="","","，"&amp;[1]!表1_66[[#This Row],[姓名]]&amp;".jpg"),"照片")</f>
        <v>#REF!</v>
      </c>
      <c r="H1191" s="232" t="s">
        <v>9940</v>
      </c>
      <c r="I1191" s="214" t="s">
        <v>887</v>
      </c>
      <c r="J1191" s="214" t="s">
        <v>45</v>
      </c>
      <c r="K1191" s="212">
        <v>1</v>
      </c>
      <c r="L1191" s="212">
        <v>1</v>
      </c>
      <c r="M1191" s="212">
        <v>1</v>
      </c>
      <c r="N1191" s="213" t="s">
        <v>1234</v>
      </c>
      <c r="O1191" s="214"/>
      <c r="P1191" s="213" t="s">
        <v>2537</v>
      </c>
      <c r="Q1191" s="215"/>
      <c r="R1191" s="215" t="s">
        <v>392</v>
      </c>
      <c r="S119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191" s="220" t="s">
        <v>11440</v>
      </c>
      <c r="U1191" s="215">
        <v>13816253720</v>
      </c>
      <c r="V1191" s="213" t="s">
        <v>10703</v>
      </c>
      <c r="W1191" s="225"/>
      <c r="X1191" s="226"/>
      <c r="Y1191" s="226"/>
      <c r="Z1191" s="248" t="s">
        <v>392</v>
      </c>
      <c r="AA1191" s="214"/>
      <c r="AB1191" s="214"/>
      <c r="AC1191" s="214"/>
      <c r="AD1191" s="220"/>
      <c r="AE1191" s="226"/>
      <c r="AF1191" s="214" t="s">
        <v>9834</v>
      </c>
      <c r="AG1191" s="349">
        <v>1</v>
      </c>
    </row>
    <row r="1192" spans="1:33" s="219" customFormat="1" x14ac:dyDescent="0.3">
      <c r="A1192" s="212" t="s">
        <v>1177</v>
      </c>
      <c r="B1192" s="277">
        <v>42149</v>
      </c>
      <c r="C1192" s="217" t="e">
        <f>[1]!表1_66[[#This Row],[公司]]&amp;[1]!表1_66[[#This Row],[姓名]]</f>
        <v>#REF!</v>
      </c>
      <c r="D1192" s="220" t="s">
        <v>305</v>
      </c>
      <c r="E1192" s="220" t="s">
        <v>755</v>
      </c>
      <c r="F1192" s="214" t="s">
        <v>54</v>
      </c>
      <c r="G1192" s="236" t="e">
        <f>HYPERLINK("\同业照片\"&amp;[1]!表1_66[[#This Row],[公司]]&amp;IF([1]!表1_66[[#This Row],[公司]]="","","，"&amp;[1]!表1_66[[#This Row],[姓名]]&amp;".jpg"),"照片")</f>
        <v>#REF!</v>
      </c>
      <c r="H1192" s="232"/>
      <c r="I1192" s="214"/>
      <c r="J1192" s="214"/>
      <c r="K1192" s="212"/>
      <c r="L1192" s="212"/>
      <c r="M1192" s="212"/>
      <c r="N1192" s="213"/>
      <c r="O1192" s="214"/>
      <c r="P1192" s="213"/>
      <c r="Q1192" s="215"/>
      <c r="R1192" s="215"/>
      <c r="S1192" s="25"/>
      <c r="T1192" s="220"/>
      <c r="U1192" s="215">
        <v>18601241295</v>
      </c>
      <c r="V1192" s="213"/>
      <c r="W1192" s="225" t="s">
        <v>351</v>
      </c>
      <c r="X1192" s="226" t="s">
        <v>11441</v>
      </c>
      <c r="Y1192" s="226"/>
      <c r="Z1192" s="244" t="s">
        <v>392</v>
      </c>
      <c r="AA1192" s="214"/>
      <c r="AB1192" s="214"/>
      <c r="AC1192" s="214"/>
      <c r="AD1192" s="220"/>
      <c r="AE1192" s="226"/>
      <c r="AF1192" s="214" t="s">
        <v>1269</v>
      </c>
      <c r="AG1192" s="349">
        <v>1</v>
      </c>
    </row>
    <row r="1193" spans="1:33" s="219" customFormat="1" x14ac:dyDescent="0.3">
      <c r="A1193" s="212" t="s">
        <v>1177</v>
      </c>
      <c r="B1193" s="277">
        <v>42149</v>
      </c>
      <c r="C1193" s="217" t="e">
        <f>[1]!表1_66[[#This Row],[公司]]&amp;[1]!表1_66[[#This Row],[姓名]]</f>
        <v>#REF!</v>
      </c>
      <c r="D1193" s="220" t="s">
        <v>2437</v>
      </c>
      <c r="E1193" s="220" t="s">
        <v>730</v>
      </c>
      <c r="F1193" s="214" t="s">
        <v>54</v>
      </c>
      <c r="G1193" s="236" t="e">
        <f>HYPERLINK("\同业照片\"&amp;[1]!表1_66[[#This Row],[公司]]&amp;IF([1]!表1_66[[#This Row],[公司]]="","","，"&amp;[1]!表1_66[[#This Row],[姓名]]&amp;".jpg"),"照片")</f>
        <v>#REF!</v>
      </c>
      <c r="H1193" s="232"/>
      <c r="I1193" s="214"/>
      <c r="J1193" s="214"/>
      <c r="K1193" s="212"/>
      <c r="L1193" s="212"/>
      <c r="M1193" s="212"/>
      <c r="N1193" s="213"/>
      <c r="O1193" s="214"/>
      <c r="P1193" s="213"/>
      <c r="Q1193" s="215"/>
      <c r="R1193" s="215"/>
      <c r="S1193" s="25"/>
      <c r="T1193" s="220"/>
      <c r="U1193" s="215">
        <v>18621690616</v>
      </c>
      <c r="V1193" s="213"/>
      <c r="W1193" s="225" t="s">
        <v>351</v>
      </c>
      <c r="X1193" s="226" t="s">
        <v>11431</v>
      </c>
      <c r="Y1193" s="226"/>
      <c r="Z1193" s="248" t="s">
        <v>392</v>
      </c>
      <c r="AA1193" s="214"/>
      <c r="AB1193" s="214"/>
      <c r="AC1193" s="214"/>
      <c r="AD1193" s="220"/>
      <c r="AE1193" s="226"/>
      <c r="AF1193" s="214" t="s">
        <v>680</v>
      </c>
      <c r="AG1193" s="349">
        <v>1</v>
      </c>
    </row>
    <row r="1194" spans="1:33" s="219" customFormat="1" x14ac:dyDescent="0.3">
      <c r="A1194" s="212" t="s">
        <v>1177</v>
      </c>
      <c r="B1194" s="277">
        <v>42149</v>
      </c>
      <c r="C1194" s="217" t="e">
        <f>[1]!表1_66[[#This Row],[公司]]&amp;[1]!表1_66[[#This Row],[姓名]]</f>
        <v>#REF!</v>
      </c>
      <c r="D1194" s="220" t="s">
        <v>11442</v>
      </c>
      <c r="E1194" s="220" t="s">
        <v>11443</v>
      </c>
      <c r="F1194" s="214" t="s">
        <v>54</v>
      </c>
      <c r="G1194" s="236" t="e">
        <f>HYPERLINK("\同业照片\"&amp;[1]!表1_66[[#This Row],[公司]]&amp;IF([1]!表1_66[[#This Row],[公司]]="","","，"&amp;[1]!表1_66[[#This Row],[姓名]]&amp;".jpg"),"照片")</f>
        <v>#REF!</v>
      </c>
      <c r="H1194" s="232" t="s">
        <v>1193</v>
      </c>
      <c r="I1194" s="214"/>
      <c r="J1194" s="214"/>
      <c r="K1194" s="212">
        <v>1</v>
      </c>
      <c r="L1194" s="212">
        <v>1</v>
      </c>
      <c r="M1194" s="212">
        <v>1</v>
      </c>
      <c r="N1194" s="213" t="s">
        <v>2687</v>
      </c>
      <c r="O1194" s="214"/>
      <c r="P1194" s="213" t="s">
        <v>2254</v>
      </c>
      <c r="Q1194" s="215"/>
      <c r="R1194" s="215"/>
      <c r="S119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194" s="220" t="s">
        <v>11444</v>
      </c>
      <c r="U1194" s="215">
        <v>18521376268</v>
      </c>
      <c r="V1194" s="213" t="s">
        <v>11445</v>
      </c>
      <c r="W1194" s="225"/>
      <c r="X1194" s="226"/>
      <c r="Y1194" s="226"/>
      <c r="Z1194" s="244"/>
      <c r="AA1194" s="214"/>
      <c r="AB1194" s="214"/>
      <c r="AC1194" s="214"/>
      <c r="AD1194" s="220"/>
      <c r="AE1194" s="226"/>
      <c r="AF1194" s="214" t="s">
        <v>11173</v>
      </c>
      <c r="AG1194" s="349">
        <v>1</v>
      </c>
    </row>
    <row r="1195" spans="1:33" s="219" customFormat="1" x14ac:dyDescent="0.3">
      <c r="A1195" s="212" t="s">
        <v>1177</v>
      </c>
      <c r="B1195" s="277">
        <v>42149</v>
      </c>
      <c r="C1195" s="217" t="e">
        <f>[1]!表1_66[[#This Row],[公司]]&amp;[1]!表1_66[[#This Row],[姓名]]</f>
        <v>#REF!</v>
      </c>
      <c r="D1195" s="220" t="s">
        <v>1964</v>
      </c>
      <c r="E1195" s="220" t="s">
        <v>756</v>
      </c>
      <c r="F1195" s="214" t="s">
        <v>2249</v>
      </c>
      <c r="G1195" s="236" t="e">
        <f>HYPERLINK("\同业照片\"&amp;[1]!表1_66[[#This Row],[公司]]&amp;IF([1]!表1_66[[#This Row],[公司]]="","","，"&amp;[1]!表1_66[[#This Row],[姓名]]&amp;".jpg"),"照片")</f>
        <v>#REF!</v>
      </c>
      <c r="H1195" s="232" t="s">
        <v>11446</v>
      </c>
      <c r="I1195" s="214" t="s">
        <v>36</v>
      </c>
      <c r="J1195" s="214" t="s">
        <v>1</v>
      </c>
      <c r="K1195" s="212">
        <v>1</v>
      </c>
      <c r="L1195" s="212">
        <v>1</v>
      </c>
      <c r="M1195" s="212">
        <v>1</v>
      </c>
      <c r="N1195" s="213"/>
      <c r="O1195" s="214"/>
      <c r="P1195" s="213"/>
      <c r="Q1195" s="215"/>
      <c r="R1195" s="215"/>
      <c r="S1195" s="25"/>
      <c r="T1195" s="220"/>
      <c r="U1195" s="215">
        <v>18601272082</v>
      </c>
      <c r="V1195" s="213"/>
      <c r="W1195" s="225" t="s">
        <v>351</v>
      </c>
      <c r="X1195" s="226" t="s">
        <v>11447</v>
      </c>
      <c r="Y1195" s="226"/>
      <c r="Z1195" s="248" t="s">
        <v>392</v>
      </c>
      <c r="AA1195" s="214"/>
      <c r="AB1195" s="214"/>
      <c r="AC1195" s="214"/>
      <c r="AD1195" s="220"/>
      <c r="AE1195" s="226"/>
      <c r="AF1195" s="214" t="s">
        <v>1269</v>
      </c>
      <c r="AG1195" s="349">
        <v>1</v>
      </c>
    </row>
    <row r="1196" spans="1:33" s="219" customFormat="1" x14ac:dyDescent="0.3">
      <c r="A1196" s="212" t="s">
        <v>1177</v>
      </c>
      <c r="B1196" s="277">
        <v>42153</v>
      </c>
      <c r="C1196" s="217" t="e">
        <f>[1]!表1_66[[#This Row],[公司]]&amp;[1]!表1_66[[#This Row],[姓名]]</f>
        <v>#REF!</v>
      </c>
      <c r="D1196" s="220" t="s">
        <v>11448</v>
      </c>
      <c r="E1196" s="220" t="s">
        <v>2471</v>
      </c>
      <c r="F1196" s="214" t="s">
        <v>2249</v>
      </c>
      <c r="G1196" s="236" t="e">
        <f>HYPERLINK("\同业照片\"&amp;[1]!表1_66[[#This Row],[公司]]&amp;IF([1]!表1_66[[#This Row],[公司]]="","","，"&amp;[1]!表1_66[[#This Row],[姓名]]&amp;".jpg"),"照片")</f>
        <v>#REF!</v>
      </c>
      <c r="H1196" s="232"/>
      <c r="I1196" s="214"/>
      <c r="J1196" s="214"/>
      <c r="K1196" s="212"/>
      <c r="L1196" s="212"/>
      <c r="M1196" s="212"/>
      <c r="N1196" s="213"/>
      <c r="O1196" s="214"/>
      <c r="P1196" s="213"/>
      <c r="Q1196" s="215"/>
      <c r="R1196" s="215"/>
      <c r="S1196" s="25"/>
      <c r="T1196" s="220"/>
      <c r="U1196" s="215">
        <v>18616903678</v>
      </c>
      <c r="V1196" s="213"/>
      <c r="W1196" s="225"/>
      <c r="X1196" s="226" t="s">
        <v>946</v>
      </c>
      <c r="Y1196" s="226"/>
      <c r="Z1196" s="244"/>
      <c r="AA1196" s="214"/>
      <c r="AB1196" s="214"/>
      <c r="AC1196" s="214"/>
      <c r="AD1196" s="220"/>
      <c r="AE1196" s="226"/>
      <c r="AF1196" s="214" t="s">
        <v>1926</v>
      </c>
      <c r="AG1196" s="349">
        <v>1</v>
      </c>
    </row>
    <row r="1197" spans="1:33" s="219" customFormat="1" x14ac:dyDescent="0.3">
      <c r="A1197" s="212" t="s">
        <v>1177</v>
      </c>
      <c r="B1197" s="277">
        <v>42153</v>
      </c>
      <c r="C1197" s="217" t="e">
        <f>[1]!表1_66[[#This Row],[公司]]&amp;[1]!表1_66[[#This Row],[姓名]]</f>
        <v>#REF!</v>
      </c>
      <c r="D1197" s="220" t="s">
        <v>11449</v>
      </c>
      <c r="E1197" s="220" t="s">
        <v>11450</v>
      </c>
      <c r="F1197" s="214" t="s">
        <v>54</v>
      </c>
      <c r="G1197" s="236" t="e">
        <f>HYPERLINK("\同业照片\"&amp;[1]!表1_66[[#This Row],[公司]]&amp;IF([1]!表1_66[[#This Row],[公司]]="","","，"&amp;[1]!表1_66[[#This Row],[姓名]]&amp;".jpg"),"照片")</f>
        <v>#REF!</v>
      </c>
      <c r="H1197" s="232" t="s">
        <v>915</v>
      </c>
      <c r="I1197" s="214" t="s">
        <v>36</v>
      </c>
      <c r="J1197" s="214" t="s">
        <v>45</v>
      </c>
      <c r="K1197" s="212">
        <v>1</v>
      </c>
      <c r="L1197" s="212">
        <v>1</v>
      </c>
      <c r="M1197" s="212">
        <v>1</v>
      </c>
      <c r="N1197" s="213" t="s">
        <v>958</v>
      </c>
      <c r="O1197" s="214"/>
      <c r="P1197" s="213"/>
      <c r="Q1197" s="215" t="s">
        <v>8538</v>
      </c>
      <c r="R1197" s="215" t="s">
        <v>392</v>
      </c>
      <c r="S1197"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197" s="220" t="s">
        <v>11451</v>
      </c>
      <c r="U1197" s="215">
        <v>13818000068</v>
      </c>
      <c r="V1197" s="213" t="s">
        <v>11452</v>
      </c>
      <c r="W1197" s="225" t="s">
        <v>351</v>
      </c>
      <c r="X1197" s="226"/>
      <c r="Y1197" s="226"/>
      <c r="Z1197" s="248" t="s">
        <v>392</v>
      </c>
      <c r="AA1197" s="214"/>
      <c r="AB1197" s="214"/>
      <c r="AC1197" s="214"/>
      <c r="AD1197" s="220"/>
      <c r="AE1197" s="226"/>
      <c r="AF1197" s="214" t="s">
        <v>2228</v>
      </c>
      <c r="AG1197" s="349">
        <v>1</v>
      </c>
    </row>
    <row r="1198" spans="1:33" s="219" customFormat="1" x14ac:dyDescent="0.3">
      <c r="A1198" s="212" t="s">
        <v>936</v>
      </c>
      <c r="B1198" s="277">
        <v>42153</v>
      </c>
      <c r="C1198" s="217" t="e">
        <f>[1]!表1_66[[#This Row],[公司]]&amp;[1]!表1_66[[#This Row],[姓名]]</f>
        <v>#REF!</v>
      </c>
      <c r="D1198" s="220" t="s">
        <v>11453</v>
      </c>
      <c r="E1198" s="220" t="s">
        <v>11454</v>
      </c>
      <c r="F1198" s="214"/>
      <c r="G1198" s="236" t="e">
        <f>HYPERLINK("\同业照片\"&amp;[1]!表1_66[[#This Row],[公司]]&amp;IF([1]!表1_66[[#This Row],[公司]]="","","，"&amp;[1]!表1_66[[#This Row],[姓名]]&amp;".jpg"),"照片")</f>
        <v>#REF!</v>
      </c>
      <c r="H1198" s="232" t="s">
        <v>915</v>
      </c>
      <c r="I1198" s="214" t="s">
        <v>36</v>
      </c>
      <c r="J1198" s="214" t="s">
        <v>45</v>
      </c>
      <c r="K1198" s="212">
        <v>1</v>
      </c>
      <c r="L1198" s="212">
        <v>1</v>
      </c>
      <c r="M1198" s="212">
        <v>1</v>
      </c>
      <c r="N1198" s="213" t="s">
        <v>1394</v>
      </c>
      <c r="O1198" s="214"/>
      <c r="P1198" s="213"/>
      <c r="Q1198" s="215" t="s">
        <v>2254</v>
      </c>
      <c r="R1198" s="215"/>
      <c r="S119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198" s="220" t="s">
        <v>11455</v>
      </c>
      <c r="U1198" s="215">
        <v>15012684741</v>
      </c>
      <c r="V1198" s="213" t="s">
        <v>11456</v>
      </c>
      <c r="W1198" s="225"/>
      <c r="X1198" s="226"/>
      <c r="Y1198" s="226"/>
      <c r="Z1198" s="244"/>
      <c r="AA1198" s="214"/>
      <c r="AB1198" s="214"/>
      <c r="AC1198" s="214"/>
      <c r="AD1198" s="220"/>
      <c r="AE1198" s="226"/>
      <c r="AF1198" s="214" t="s">
        <v>2228</v>
      </c>
      <c r="AG1198" s="349">
        <v>1</v>
      </c>
    </row>
    <row r="1199" spans="1:33" s="219" customFormat="1" x14ac:dyDescent="0.3">
      <c r="A1199" s="212" t="s">
        <v>1177</v>
      </c>
      <c r="B1199" s="277">
        <v>42153</v>
      </c>
      <c r="C1199" s="217" t="e">
        <f>[1]!表1_66[[#This Row],[公司]]&amp;[1]!表1_66[[#This Row],[姓名]]</f>
        <v>#REF!</v>
      </c>
      <c r="D1199" s="220" t="s">
        <v>11457</v>
      </c>
      <c r="E1199" s="220" t="s">
        <v>11458</v>
      </c>
      <c r="F1199" s="214" t="s">
        <v>2246</v>
      </c>
      <c r="G1199" s="236" t="e">
        <f>HYPERLINK("\同业照片\"&amp;[1]!表1_66[[#This Row],[公司]]&amp;IF([1]!表1_66[[#This Row],[公司]]="","","，"&amp;[1]!表1_66[[#This Row],[姓名]]&amp;".jpg"),"照片")</f>
        <v>#REF!</v>
      </c>
      <c r="H1199" s="232" t="s">
        <v>922</v>
      </c>
      <c r="I1199" s="214" t="s">
        <v>36</v>
      </c>
      <c r="J1199" s="214" t="s">
        <v>45</v>
      </c>
      <c r="K1199" s="212">
        <v>1</v>
      </c>
      <c r="L1199" s="212">
        <v>1</v>
      </c>
      <c r="M1199" s="212">
        <v>1</v>
      </c>
      <c r="N1199" s="213" t="s">
        <v>9808</v>
      </c>
      <c r="O1199" s="214"/>
      <c r="P1199" s="213"/>
      <c r="Q1199" s="215" t="s">
        <v>11459</v>
      </c>
      <c r="R1199" s="215"/>
      <c r="S119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199" s="220" t="s">
        <v>11460</v>
      </c>
      <c r="U1199" s="215">
        <v>18665819800</v>
      </c>
      <c r="V1199" s="213" t="s">
        <v>11461</v>
      </c>
      <c r="W1199" s="225"/>
      <c r="X1199" s="226"/>
      <c r="Y1199" s="226"/>
      <c r="Z1199" s="248"/>
      <c r="AA1199" s="214"/>
      <c r="AB1199" s="214"/>
      <c r="AC1199" s="214"/>
      <c r="AD1199" s="220"/>
      <c r="AE1199" s="226"/>
      <c r="AF1199" s="214" t="s">
        <v>2231</v>
      </c>
      <c r="AG1199" s="349">
        <v>1</v>
      </c>
    </row>
    <row r="1200" spans="1:33" s="219" customFormat="1" x14ac:dyDescent="0.3">
      <c r="A1200" s="212" t="s">
        <v>1177</v>
      </c>
      <c r="B1200" s="277">
        <v>42153</v>
      </c>
      <c r="C1200" s="217" t="e">
        <f>[1]!表1_66[[#This Row],[公司]]&amp;[1]!表1_66[[#This Row],[姓名]]</f>
        <v>#REF!</v>
      </c>
      <c r="D1200" s="220" t="s">
        <v>11462</v>
      </c>
      <c r="E1200" s="220" t="s">
        <v>10209</v>
      </c>
      <c r="F1200" s="214" t="s">
        <v>2249</v>
      </c>
      <c r="G1200" s="236" t="e">
        <f>HYPERLINK("\同业照片\"&amp;[1]!表1_66[[#This Row],[公司]]&amp;IF([1]!表1_66[[#This Row],[公司]]="","","，"&amp;[1]!表1_66[[#This Row],[姓名]]&amp;".jpg"),"照片")</f>
        <v>#REF!</v>
      </c>
      <c r="H1200" s="232" t="s">
        <v>946</v>
      </c>
      <c r="I1200" s="214" t="s">
        <v>2</v>
      </c>
      <c r="J1200" s="214" t="s">
        <v>1</v>
      </c>
      <c r="K1200" s="212">
        <v>1</v>
      </c>
      <c r="L1200" s="212">
        <v>1</v>
      </c>
      <c r="M1200" s="212">
        <v>1</v>
      </c>
      <c r="N1200" s="213" t="s">
        <v>958</v>
      </c>
      <c r="O1200" s="214"/>
      <c r="P1200" s="213" t="s">
        <v>1361</v>
      </c>
      <c r="Q1200" s="215"/>
      <c r="R1200" s="215"/>
      <c r="S120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200" s="220" t="s">
        <v>11463</v>
      </c>
      <c r="U1200" s="215">
        <v>17721039794</v>
      </c>
      <c r="V1200" s="213" t="s">
        <v>11464</v>
      </c>
      <c r="W1200" s="225"/>
      <c r="X1200" s="226"/>
      <c r="Y1200" s="226"/>
      <c r="Z1200" s="244"/>
      <c r="AA1200" s="214"/>
      <c r="AB1200" s="214"/>
      <c r="AC1200" s="214"/>
      <c r="AD1200" s="220"/>
      <c r="AE1200" s="226"/>
      <c r="AF1200" s="214" t="s">
        <v>1926</v>
      </c>
      <c r="AG1200" s="349">
        <v>1</v>
      </c>
    </row>
    <row r="1201" spans="1:33" s="219" customFormat="1" x14ac:dyDescent="0.3">
      <c r="A1201" s="212" t="s">
        <v>1177</v>
      </c>
      <c r="B1201" s="277">
        <v>42153</v>
      </c>
      <c r="C1201" s="217" t="e">
        <f>[1]!表1_66[[#This Row],[公司]]&amp;[1]!表1_66[[#This Row],[姓名]]</f>
        <v>#REF!</v>
      </c>
      <c r="D1201" s="220" t="s">
        <v>2410</v>
      </c>
      <c r="E1201" s="220" t="s">
        <v>3767</v>
      </c>
      <c r="F1201" s="214" t="s">
        <v>2249</v>
      </c>
      <c r="G1201" s="236" t="e">
        <f>HYPERLINK("\同业照片\"&amp;[1]!表1_66[[#This Row],[公司]]&amp;IF([1]!表1_66[[#This Row],[公司]]="","","，"&amp;[1]!表1_66[[#This Row],[姓名]]&amp;".jpg"),"照片")</f>
        <v>#REF!</v>
      </c>
      <c r="H1201" s="232" t="s">
        <v>920</v>
      </c>
      <c r="I1201" s="214" t="s">
        <v>36</v>
      </c>
      <c r="J1201" s="214" t="s">
        <v>45</v>
      </c>
      <c r="K1201" s="212">
        <v>1</v>
      </c>
      <c r="L1201" s="212">
        <v>1</v>
      </c>
      <c r="M1201" s="212">
        <v>1</v>
      </c>
      <c r="N1201" s="213" t="s">
        <v>1234</v>
      </c>
      <c r="O1201" s="214"/>
      <c r="P1201" s="213" t="s">
        <v>1361</v>
      </c>
      <c r="Q1201" s="215" t="s">
        <v>1865</v>
      </c>
      <c r="R1201" s="215">
        <v>1.202948769</v>
      </c>
      <c r="S120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201" s="220" t="s">
        <v>1866</v>
      </c>
      <c r="U1201" s="215">
        <v>13482293108</v>
      </c>
      <c r="V1201" s="213" t="s">
        <v>1867</v>
      </c>
      <c r="W1201" s="225" t="s">
        <v>351</v>
      </c>
      <c r="X1201" s="226"/>
      <c r="Y1201" s="226"/>
      <c r="Z1201" s="248" t="s">
        <v>3049</v>
      </c>
      <c r="AA1201" s="214"/>
      <c r="AB1201" s="214"/>
      <c r="AC1201" s="214"/>
      <c r="AD1201" s="220"/>
      <c r="AE1201" s="226"/>
      <c r="AF1201" s="214" t="s">
        <v>9363</v>
      </c>
      <c r="AG1201" s="349">
        <v>1</v>
      </c>
    </row>
    <row r="1202" spans="1:33" s="219" customFormat="1" x14ac:dyDescent="0.3">
      <c r="A1202" s="212" t="s">
        <v>1177</v>
      </c>
      <c r="B1202" s="277">
        <v>42153</v>
      </c>
      <c r="C1202" s="217" t="e">
        <f>[1]!表1_66[[#This Row],[公司]]&amp;[1]!表1_66[[#This Row],[姓名]]</f>
        <v>#REF!</v>
      </c>
      <c r="D1202" s="220" t="s">
        <v>48</v>
      </c>
      <c r="E1202" s="220" t="s">
        <v>2282</v>
      </c>
      <c r="F1202" s="214" t="s">
        <v>54</v>
      </c>
      <c r="G1202" s="236" t="e">
        <f>HYPERLINK("\同业照片\"&amp;[1]!表1_66[[#This Row],[公司]]&amp;IF([1]!表1_66[[#This Row],[公司]]="","","，"&amp;[1]!表1_66[[#This Row],[姓名]]&amp;".jpg"),"照片")</f>
        <v>#REF!</v>
      </c>
      <c r="H1202" s="232" t="s">
        <v>647</v>
      </c>
      <c r="I1202" s="214" t="s">
        <v>12</v>
      </c>
      <c r="J1202" s="214" t="s">
        <v>45</v>
      </c>
      <c r="K1202" s="212">
        <v>1</v>
      </c>
      <c r="L1202" s="212">
        <v>1</v>
      </c>
      <c r="M1202" s="212">
        <v>1</v>
      </c>
      <c r="N1202" s="213" t="s">
        <v>1234</v>
      </c>
      <c r="O1202" s="214"/>
      <c r="P1202" s="213" t="s">
        <v>38</v>
      </c>
      <c r="Q1202" s="215"/>
      <c r="R1202" s="215" t="s">
        <v>392</v>
      </c>
      <c r="S120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202" s="220"/>
      <c r="U1202" s="215">
        <v>18621910999</v>
      </c>
      <c r="V1202" s="213" t="s">
        <v>11465</v>
      </c>
      <c r="W1202" s="225"/>
      <c r="X1202" s="226" t="s">
        <v>8223</v>
      </c>
      <c r="Y1202" s="226" t="s">
        <v>11466</v>
      </c>
      <c r="Z1202" s="244" t="s">
        <v>11467</v>
      </c>
      <c r="AA1202" s="214"/>
      <c r="AB1202" s="214"/>
      <c r="AC1202" s="214"/>
      <c r="AD1202" s="220"/>
      <c r="AE1202" s="226"/>
      <c r="AF1202" s="214"/>
      <c r="AG1202" s="349">
        <v>1</v>
      </c>
    </row>
    <row r="1203" spans="1:33" s="219" customFormat="1" x14ac:dyDescent="0.3">
      <c r="A1203" s="212" t="s">
        <v>1177</v>
      </c>
      <c r="B1203" s="277">
        <v>42153</v>
      </c>
      <c r="C1203" s="217" t="e">
        <f>[1]!表1_66[[#This Row],[公司]]&amp;[1]!表1_66[[#This Row],[姓名]]</f>
        <v>#REF!</v>
      </c>
      <c r="D1203" s="220" t="s">
        <v>1783</v>
      </c>
      <c r="E1203" s="220" t="s">
        <v>1784</v>
      </c>
      <c r="F1203" s="214" t="s">
        <v>2249</v>
      </c>
      <c r="G1203" s="236" t="e">
        <f>HYPERLINK("\同业照片\"&amp;[1]!表1_66[[#This Row],[公司]]&amp;IF([1]!表1_66[[#This Row],[公司]]="","","，"&amp;[1]!表1_66[[#This Row],[姓名]]&amp;".jpg"),"照片")</f>
        <v>#REF!</v>
      </c>
      <c r="H1203" s="232" t="s">
        <v>821</v>
      </c>
      <c r="I1203" s="214" t="s">
        <v>36</v>
      </c>
      <c r="J1203" s="214" t="s">
        <v>45</v>
      </c>
      <c r="K1203" s="212">
        <v>1</v>
      </c>
      <c r="L1203" s="212">
        <v>1</v>
      </c>
      <c r="M1203" s="212">
        <v>1</v>
      </c>
      <c r="N1203" s="213"/>
      <c r="O1203" s="214"/>
      <c r="P1203" s="213" t="s">
        <v>2254</v>
      </c>
      <c r="Q1203" s="215"/>
      <c r="R1203" s="215" t="s">
        <v>392</v>
      </c>
      <c r="S1203"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203" s="220"/>
      <c r="U1203" s="215">
        <v>18019327261</v>
      </c>
      <c r="V1203" s="213" t="s">
        <v>11468</v>
      </c>
      <c r="W1203" s="225" t="s">
        <v>351</v>
      </c>
      <c r="X1203" s="226"/>
      <c r="Y1203" s="226"/>
      <c r="Z1203" s="248" t="s">
        <v>392</v>
      </c>
      <c r="AA1203" s="214"/>
      <c r="AB1203" s="214"/>
      <c r="AC1203" s="214"/>
      <c r="AD1203" s="220"/>
      <c r="AE1203" s="226"/>
      <c r="AF1203" s="214"/>
      <c r="AG1203" s="349">
        <v>1</v>
      </c>
    </row>
    <row r="1204" spans="1:33" s="219" customFormat="1" x14ac:dyDescent="0.3">
      <c r="A1204" s="212" t="s">
        <v>1177</v>
      </c>
      <c r="B1204" s="277">
        <v>42153</v>
      </c>
      <c r="C1204" s="217" t="e">
        <f>[1]!表1_66[[#This Row],[公司]]&amp;[1]!表1_66[[#This Row],[姓名]]</f>
        <v>#REF!</v>
      </c>
      <c r="D1204" s="220" t="s">
        <v>11469</v>
      </c>
      <c r="E1204" s="220" t="s">
        <v>11470</v>
      </c>
      <c r="F1204" s="214" t="s">
        <v>2249</v>
      </c>
      <c r="G1204" s="236" t="e">
        <f>HYPERLINK("\同业照片\"&amp;[1]!表1_66[[#This Row],[公司]]&amp;IF([1]!表1_66[[#This Row],[公司]]="","","，"&amp;[1]!表1_66[[#This Row],[姓名]]&amp;".jpg"),"照片")</f>
        <v>#REF!</v>
      </c>
      <c r="H1204" s="232" t="s">
        <v>946</v>
      </c>
      <c r="I1204" s="214" t="s">
        <v>2</v>
      </c>
      <c r="J1204" s="214" t="s">
        <v>1</v>
      </c>
      <c r="K1204" s="212">
        <v>1</v>
      </c>
      <c r="L1204" s="212">
        <v>1</v>
      </c>
      <c r="M1204" s="212">
        <v>1</v>
      </c>
      <c r="N1204" s="213" t="s">
        <v>958</v>
      </c>
      <c r="O1204" s="214"/>
      <c r="P1204" s="213" t="s">
        <v>2254</v>
      </c>
      <c r="Q1204" s="215"/>
      <c r="R1204" s="215"/>
      <c r="S120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204" s="220" t="s">
        <v>11471</v>
      </c>
      <c r="U1204" s="215">
        <v>18616610130</v>
      </c>
      <c r="V1204" s="213" t="s">
        <v>11472</v>
      </c>
      <c r="W1204" s="225"/>
      <c r="X1204" s="226"/>
      <c r="Y1204" s="226"/>
      <c r="Z1204" s="244"/>
      <c r="AA1204" s="214"/>
      <c r="AB1204" s="214"/>
      <c r="AC1204" s="214"/>
      <c r="AD1204" s="220"/>
      <c r="AE1204" s="226"/>
      <c r="AF1204" s="214" t="s">
        <v>1926</v>
      </c>
      <c r="AG1204" s="349">
        <v>1</v>
      </c>
    </row>
    <row r="1205" spans="1:33" s="219" customFormat="1" x14ac:dyDescent="0.3">
      <c r="A1205" s="212" t="s">
        <v>1177</v>
      </c>
      <c r="B1205" s="277">
        <v>42154</v>
      </c>
      <c r="C1205" s="217" t="e">
        <f>[1]!表1_66[[#This Row],[公司]]&amp;[1]!表1_66[[#This Row],[姓名]]</f>
        <v>#REF!</v>
      </c>
      <c r="D1205" s="220" t="s">
        <v>11473</v>
      </c>
      <c r="E1205" s="220" t="s">
        <v>11474</v>
      </c>
      <c r="F1205" s="214" t="s">
        <v>2246</v>
      </c>
      <c r="G1205" s="236" t="e">
        <f>HYPERLINK("\同业照片\"&amp;[1]!表1_66[[#This Row],[公司]]&amp;IF([1]!表1_66[[#This Row],[公司]]="","","，"&amp;[1]!表1_66[[#This Row],[姓名]]&amp;".jpg"),"照片")</f>
        <v>#REF!</v>
      </c>
      <c r="H1205" s="232" t="s">
        <v>922</v>
      </c>
      <c r="I1205" s="214" t="s">
        <v>36</v>
      </c>
      <c r="J1205" s="214" t="s">
        <v>45</v>
      </c>
      <c r="K1205" s="212">
        <v>1</v>
      </c>
      <c r="L1205" s="212">
        <v>1</v>
      </c>
      <c r="M1205" s="212">
        <v>1</v>
      </c>
      <c r="N1205" s="213" t="s">
        <v>9808</v>
      </c>
      <c r="O1205" s="214"/>
      <c r="P1205" s="213"/>
      <c r="Q1205" s="215" t="s">
        <v>11475</v>
      </c>
      <c r="R1205" s="215"/>
      <c r="S1205"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205" s="220" t="s">
        <v>11476</v>
      </c>
      <c r="U1205" s="215">
        <v>13905721966</v>
      </c>
      <c r="V1205" s="213" t="s">
        <v>11477</v>
      </c>
      <c r="W1205" s="225"/>
      <c r="X1205" s="226"/>
      <c r="Y1205" s="226"/>
      <c r="Z1205" s="248"/>
      <c r="AA1205" s="214"/>
      <c r="AB1205" s="214"/>
      <c r="AC1205" s="214"/>
      <c r="AD1205" s="220"/>
      <c r="AE1205" s="226"/>
      <c r="AF1205" s="214" t="s">
        <v>2231</v>
      </c>
      <c r="AG1205" s="349">
        <v>1</v>
      </c>
    </row>
    <row r="1206" spans="1:33" s="219" customFormat="1" x14ac:dyDescent="0.3">
      <c r="A1206" s="212" t="s">
        <v>8233</v>
      </c>
      <c r="B1206" s="277">
        <v>42157</v>
      </c>
      <c r="C1206" s="217" t="e">
        <f>[1]!表1_66[[#This Row],[公司]]&amp;[1]!表1_66[[#This Row],[姓名]]</f>
        <v>#REF!</v>
      </c>
      <c r="D1206" s="220" t="s">
        <v>11478</v>
      </c>
      <c r="E1206" s="220"/>
      <c r="F1206" s="214" t="s">
        <v>2249</v>
      </c>
      <c r="G1206" s="236" t="e">
        <f>HYPERLINK("\同业照片\"&amp;[1]!表1_66[[#This Row],[公司]]&amp;IF([1]!表1_66[[#This Row],[公司]]="","","，"&amp;[1]!表1_66[[#This Row],[姓名]]&amp;".jpg"),"照片")</f>
        <v>#REF!</v>
      </c>
      <c r="H1206" s="232" t="s">
        <v>102</v>
      </c>
      <c r="I1206" s="214" t="s">
        <v>2</v>
      </c>
      <c r="J1206" s="214" t="s">
        <v>53</v>
      </c>
      <c r="K1206" s="212"/>
      <c r="L1206" s="212"/>
      <c r="M1206" s="212"/>
      <c r="N1206" s="213" t="s">
        <v>11479</v>
      </c>
      <c r="O1206" s="214"/>
      <c r="P1206" s="213" t="s">
        <v>11480</v>
      </c>
      <c r="Q1206" s="215"/>
      <c r="R1206" s="215"/>
      <c r="S1206"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206" s="220" t="s">
        <v>11481</v>
      </c>
      <c r="U1206" s="215">
        <v>18925233887</v>
      </c>
      <c r="V1206" s="213" t="s">
        <v>11482</v>
      </c>
      <c r="W1206" s="225"/>
      <c r="X1206" s="226"/>
      <c r="Y1206" s="226"/>
      <c r="Z1206" s="244"/>
      <c r="AA1206" s="214"/>
      <c r="AB1206" s="214"/>
      <c r="AC1206" s="214"/>
      <c r="AD1206" s="220"/>
      <c r="AE1206" s="226"/>
      <c r="AF1206" s="214"/>
      <c r="AG1206" s="349">
        <v>1</v>
      </c>
    </row>
    <row r="1207" spans="1:33" s="219" customFormat="1" x14ac:dyDescent="0.3">
      <c r="A1207" s="212" t="s">
        <v>8233</v>
      </c>
      <c r="B1207" s="277">
        <v>42157</v>
      </c>
      <c r="C1207" s="217" t="e">
        <f>[1]!表1_66[[#This Row],[公司]]&amp;[1]!表1_66[[#This Row],[姓名]]</f>
        <v>#REF!</v>
      </c>
      <c r="D1207" s="220" t="s">
        <v>11483</v>
      </c>
      <c r="E1207" s="220"/>
      <c r="F1207" s="214"/>
      <c r="G1207" s="236" t="e">
        <f>HYPERLINK("\同业照片\"&amp;[1]!表1_66[[#This Row],[公司]]&amp;IF([1]!表1_66[[#This Row],[公司]]="","","，"&amp;[1]!表1_66[[#This Row],[姓名]]&amp;".jpg"),"照片")</f>
        <v>#REF!</v>
      </c>
      <c r="H1207" s="232" t="s">
        <v>2358</v>
      </c>
      <c r="I1207" s="214" t="s">
        <v>12</v>
      </c>
      <c r="J1207" s="214" t="s">
        <v>3174</v>
      </c>
      <c r="K1207" s="212"/>
      <c r="L1207" s="212"/>
      <c r="M1207" s="212"/>
      <c r="N1207" s="213" t="s">
        <v>958</v>
      </c>
      <c r="O1207" s="214"/>
      <c r="P1207" s="213" t="s">
        <v>2254</v>
      </c>
      <c r="Q1207" s="215"/>
      <c r="R1207" s="215"/>
      <c r="S1207"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207" s="220" t="s">
        <v>11484</v>
      </c>
      <c r="U1207" s="215">
        <v>18666667181</v>
      </c>
      <c r="V1207" s="213" t="s">
        <v>11485</v>
      </c>
      <c r="W1207" s="225"/>
      <c r="X1207" s="226"/>
      <c r="Y1207" s="226"/>
      <c r="Z1207" s="248"/>
      <c r="AA1207" s="214"/>
      <c r="AB1207" s="214"/>
      <c r="AC1207" s="214"/>
      <c r="AD1207" s="220"/>
      <c r="AE1207" s="226"/>
      <c r="AF1207" s="214"/>
      <c r="AG1207" s="349">
        <v>1</v>
      </c>
    </row>
    <row r="1208" spans="1:33" s="219" customFormat="1" x14ac:dyDescent="0.3">
      <c r="A1208" s="212" t="s">
        <v>8233</v>
      </c>
      <c r="B1208" s="277">
        <v>42157</v>
      </c>
      <c r="C1208" s="217" t="e">
        <f>[1]!表1_66[[#This Row],[公司]]&amp;[1]!表1_66[[#This Row],[姓名]]</f>
        <v>#REF!</v>
      </c>
      <c r="D1208" s="220" t="s">
        <v>11486</v>
      </c>
      <c r="E1208" s="220"/>
      <c r="F1208" s="214"/>
      <c r="G1208" s="236" t="e">
        <f>HYPERLINK("\同业照片\"&amp;[1]!表1_66[[#This Row],[公司]]&amp;IF([1]!表1_66[[#This Row],[公司]]="","","，"&amp;[1]!表1_66[[#This Row],[姓名]]&amp;".jpg"),"照片")</f>
        <v>#REF!</v>
      </c>
      <c r="H1208" s="232" t="s">
        <v>964</v>
      </c>
      <c r="I1208" s="214" t="s">
        <v>2</v>
      </c>
      <c r="J1208" s="214" t="s">
        <v>3174</v>
      </c>
      <c r="K1208" s="212"/>
      <c r="L1208" s="212"/>
      <c r="M1208" s="212"/>
      <c r="N1208" s="213" t="s">
        <v>11487</v>
      </c>
      <c r="O1208" s="214"/>
      <c r="P1208" s="213" t="s">
        <v>11488</v>
      </c>
      <c r="Q1208" s="215"/>
      <c r="R1208" s="215"/>
      <c r="S120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208" s="220" t="s">
        <v>11489</v>
      </c>
      <c r="U1208" s="215">
        <v>18520827639</v>
      </c>
      <c r="V1208" s="213" t="s">
        <v>11490</v>
      </c>
      <c r="W1208" s="225"/>
      <c r="X1208" s="226"/>
      <c r="Y1208" s="226"/>
      <c r="Z1208" s="244"/>
      <c r="AA1208" s="214"/>
      <c r="AB1208" s="214"/>
      <c r="AC1208" s="214"/>
      <c r="AD1208" s="220"/>
      <c r="AE1208" s="226"/>
      <c r="AF1208" s="214"/>
      <c r="AG1208" s="349">
        <v>1</v>
      </c>
    </row>
    <row r="1209" spans="1:33" s="219" customFormat="1" x14ac:dyDescent="0.3">
      <c r="A1209" s="212" t="s">
        <v>8233</v>
      </c>
      <c r="B1209" s="277">
        <v>42157</v>
      </c>
      <c r="C1209" s="217" t="e">
        <f>[1]!表1_66[[#This Row],[公司]]&amp;[1]!表1_66[[#This Row],[姓名]]</f>
        <v>#REF!</v>
      </c>
      <c r="D1209" s="220" t="s">
        <v>11491</v>
      </c>
      <c r="E1209" s="220"/>
      <c r="F1209" s="214"/>
      <c r="G1209" s="236" t="e">
        <f>HYPERLINK("\同业照片\"&amp;[1]!表1_66[[#This Row],[公司]]&amp;IF([1]!表1_66[[#This Row],[公司]]="","","，"&amp;[1]!表1_66[[#This Row],[姓名]]&amp;".jpg"),"照片")</f>
        <v>#REF!</v>
      </c>
      <c r="H1209" s="232" t="s">
        <v>969</v>
      </c>
      <c r="I1209" s="214" t="s">
        <v>2</v>
      </c>
      <c r="J1209" s="214" t="s">
        <v>3174</v>
      </c>
      <c r="K1209" s="212"/>
      <c r="L1209" s="212"/>
      <c r="M1209" s="212"/>
      <c r="N1209" s="213" t="s">
        <v>11401</v>
      </c>
      <c r="O1209" s="214"/>
      <c r="P1209" s="213" t="s">
        <v>8538</v>
      </c>
      <c r="Q1209" s="215"/>
      <c r="R1209" s="215"/>
      <c r="S120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209" s="220" t="s">
        <v>11492</v>
      </c>
      <c r="U1209" s="215">
        <v>18938630451</v>
      </c>
      <c r="V1209" s="213" t="s">
        <v>11493</v>
      </c>
      <c r="W1209" s="225"/>
      <c r="X1209" s="226"/>
      <c r="Y1209" s="226"/>
      <c r="Z1209" s="248"/>
      <c r="AA1209" s="214"/>
      <c r="AB1209" s="214"/>
      <c r="AC1209" s="214"/>
      <c r="AD1209" s="220"/>
      <c r="AE1209" s="226"/>
      <c r="AF1209" s="214"/>
      <c r="AG1209" s="349">
        <v>1</v>
      </c>
    </row>
    <row r="1210" spans="1:33" s="219" customFormat="1" x14ac:dyDescent="0.3">
      <c r="A1210" s="212" t="s">
        <v>8233</v>
      </c>
      <c r="B1210" s="277">
        <v>42157</v>
      </c>
      <c r="C1210" s="217" t="e">
        <f>[1]!表1_66[[#This Row],[公司]]&amp;[1]!表1_66[[#This Row],[姓名]]</f>
        <v>#REF!</v>
      </c>
      <c r="D1210" s="220" t="s">
        <v>11494</v>
      </c>
      <c r="E1210" s="220"/>
      <c r="F1210" s="214"/>
      <c r="G1210" s="236" t="e">
        <f>HYPERLINK("\同业照片\"&amp;[1]!表1_66[[#This Row],[公司]]&amp;IF([1]!表1_66[[#This Row],[公司]]="","","，"&amp;[1]!表1_66[[#This Row],[姓名]]&amp;".jpg"),"照片")</f>
        <v>#REF!</v>
      </c>
      <c r="H1210" s="232" t="s">
        <v>7</v>
      </c>
      <c r="I1210" s="214" t="s">
        <v>2</v>
      </c>
      <c r="J1210" s="214" t="s">
        <v>3174</v>
      </c>
      <c r="K1210" s="212"/>
      <c r="L1210" s="212"/>
      <c r="M1210" s="212"/>
      <c r="N1210" s="213" t="s">
        <v>1394</v>
      </c>
      <c r="O1210" s="214"/>
      <c r="P1210" s="213" t="s">
        <v>2254</v>
      </c>
      <c r="Q1210" s="215"/>
      <c r="R1210" s="215"/>
      <c r="S121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210" s="220" t="s">
        <v>11495</v>
      </c>
      <c r="U1210" s="215">
        <v>13823340583</v>
      </c>
      <c r="V1210" s="213" t="s">
        <v>11496</v>
      </c>
      <c r="W1210" s="225"/>
      <c r="X1210" s="226"/>
      <c r="Y1210" s="226"/>
      <c r="Z1210" s="244"/>
      <c r="AA1210" s="214"/>
      <c r="AB1210" s="214"/>
      <c r="AC1210" s="214"/>
      <c r="AD1210" s="220"/>
      <c r="AE1210" s="226"/>
      <c r="AF1210" s="214"/>
      <c r="AG1210" s="349">
        <v>1</v>
      </c>
    </row>
    <row r="1211" spans="1:33" s="219" customFormat="1" x14ac:dyDescent="0.3">
      <c r="A1211" s="212" t="s">
        <v>8233</v>
      </c>
      <c r="B1211" s="277">
        <v>42157</v>
      </c>
      <c r="C1211" s="217" t="e">
        <f>[1]!表1_66[[#This Row],[公司]]&amp;[1]!表1_66[[#This Row],[姓名]]</f>
        <v>#REF!</v>
      </c>
      <c r="D1211" s="220" t="s">
        <v>239</v>
      </c>
      <c r="E1211" s="220" t="s">
        <v>818</v>
      </c>
      <c r="F1211" s="214" t="s">
        <v>2249</v>
      </c>
      <c r="G1211" s="236" t="e">
        <f>HYPERLINK("\同业照片\"&amp;[1]!表1_66[[#This Row],[公司]]&amp;IF([1]!表1_66[[#This Row],[公司]]="","","，"&amp;[1]!表1_66[[#This Row],[姓名]]&amp;".jpg"),"照片")</f>
        <v>#REF!</v>
      </c>
      <c r="H1211" s="232" t="s">
        <v>81</v>
      </c>
      <c r="I1211" s="214" t="s">
        <v>36</v>
      </c>
      <c r="J1211" s="214" t="s">
        <v>3004</v>
      </c>
      <c r="K1211" s="212">
        <v>1</v>
      </c>
      <c r="L1211" s="212">
        <v>1</v>
      </c>
      <c r="M1211" s="212">
        <v>1</v>
      </c>
      <c r="N1211" s="213" t="s">
        <v>1436</v>
      </c>
      <c r="O1211" s="214"/>
      <c r="P1211" s="213"/>
      <c r="Q1211" s="215" t="s">
        <v>2014</v>
      </c>
      <c r="R1211" s="215" t="s">
        <v>392</v>
      </c>
      <c r="S121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211" s="220" t="s">
        <v>2015</v>
      </c>
      <c r="U1211" s="215">
        <v>18002578243</v>
      </c>
      <c r="V1211" s="213" t="s">
        <v>2016</v>
      </c>
      <c r="W1211" s="225" t="s">
        <v>351</v>
      </c>
      <c r="X1211" s="226"/>
      <c r="Y1211" s="226"/>
      <c r="Z1211" s="248" t="s">
        <v>392</v>
      </c>
      <c r="AA1211" s="214"/>
      <c r="AB1211" s="214"/>
      <c r="AC1211" s="214" t="s">
        <v>392</v>
      </c>
      <c r="AD1211" s="220" t="s">
        <v>392</v>
      </c>
      <c r="AE1211" s="226"/>
      <c r="AF1211" s="214" t="s">
        <v>2192</v>
      </c>
      <c r="AG1211" s="349">
        <v>1</v>
      </c>
    </row>
    <row r="1212" spans="1:33" s="219" customFormat="1" x14ac:dyDescent="0.3">
      <c r="A1212" s="212" t="s">
        <v>8233</v>
      </c>
      <c r="B1212" s="277">
        <v>42157</v>
      </c>
      <c r="C1212" s="217" t="e">
        <f>[1]!表1_66[[#This Row],[公司]]&amp;[1]!表1_66[[#This Row],[姓名]]</f>
        <v>#REF!</v>
      </c>
      <c r="D1212" s="220" t="s">
        <v>2055</v>
      </c>
      <c r="E1212" s="220" t="s">
        <v>816</v>
      </c>
      <c r="F1212" s="214" t="s">
        <v>2249</v>
      </c>
      <c r="G1212" s="236" t="e">
        <f>HYPERLINK("\同业照片\"&amp;[1]!表1_66[[#This Row],[公司]]&amp;IF([1]!表1_66[[#This Row],[公司]]="","","，"&amp;[1]!表1_66[[#This Row],[姓名]]&amp;".jpg"),"照片")</f>
        <v>#REF!</v>
      </c>
      <c r="H1212" s="232" t="s">
        <v>80</v>
      </c>
      <c r="I1212" s="214" t="s">
        <v>36</v>
      </c>
      <c r="J1212" s="214" t="s">
        <v>3004</v>
      </c>
      <c r="K1212" s="212">
        <v>1</v>
      </c>
      <c r="L1212" s="212">
        <v>1</v>
      </c>
      <c r="M1212" s="212">
        <v>1</v>
      </c>
      <c r="N1212" s="213" t="s">
        <v>1262</v>
      </c>
      <c r="O1212" s="214"/>
      <c r="P1212" s="213" t="s">
        <v>1361</v>
      </c>
      <c r="Q1212" s="215" t="s">
        <v>944</v>
      </c>
      <c r="R1212" s="215" t="s">
        <v>392</v>
      </c>
      <c r="S121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212" s="220" t="s">
        <v>2056</v>
      </c>
      <c r="U1212" s="215">
        <v>18680338080</v>
      </c>
      <c r="V1212" s="213" t="s">
        <v>2057</v>
      </c>
      <c r="W1212" s="225" t="s">
        <v>351</v>
      </c>
      <c r="X1212" s="226"/>
      <c r="Y1212" s="226"/>
      <c r="Z1212" s="244" t="s">
        <v>392</v>
      </c>
      <c r="AA1212" s="214"/>
      <c r="AB1212" s="214"/>
      <c r="AC1212" s="214" t="s">
        <v>392</v>
      </c>
      <c r="AD1212" s="220" t="s">
        <v>392</v>
      </c>
      <c r="AE1212" s="226"/>
      <c r="AF1212" s="214" t="s">
        <v>2729</v>
      </c>
      <c r="AG1212" s="349">
        <v>1</v>
      </c>
    </row>
    <row r="1213" spans="1:33" s="219" customFormat="1" x14ac:dyDescent="0.3">
      <c r="A1213" s="212" t="s">
        <v>8233</v>
      </c>
      <c r="B1213" s="277">
        <v>42157</v>
      </c>
      <c r="C1213" s="217" t="e">
        <f>[1]!表1_66[[#This Row],[公司]]&amp;[1]!表1_66[[#This Row],[姓名]]</f>
        <v>#REF!</v>
      </c>
      <c r="D1213" s="220" t="s">
        <v>11497</v>
      </c>
      <c r="E1213" s="220" t="s">
        <v>10267</v>
      </c>
      <c r="F1213" s="214" t="s">
        <v>2249</v>
      </c>
      <c r="G1213" s="236" t="e">
        <f>HYPERLINK("\同业照片\"&amp;[1]!表1_66[[#This Row],[公司]]&amp;IF([1]!表1_66[[#This Row],[公司]]="","","，"&amp;[1]!表1_66[[#This Row],[姓名]]&amp;".jpg"),"照片")</f>
        <v>#REF!</v>
      </c>
      <c r="H1213" s="232" t="s">
        <v>75</v>
      </c>
      <c r="I1213" s="214" t="s">
        <v>36</v>
      </c>
      <c r="J1213" s="214" t="s">
        <v>3004</v>
      </c>
      <c r="K1213" s="212">
        <v>1</v>
      </c>
      <c r="L1213" s="212">
        <v>1</v>
      </c>
      <c r="M1213" s="212">
        <v>1</v>
      </c>
      <c r="N1213" s="213" t="s">
        <v>1358</v>
      </c>
      <c r="O1213" s="214"/>
      <c r="P1213" s="213" t="s">
        <v>11498</v>
      </c>
      <c r="Q1213" s="215"/>
      <c r="R1213" s="215"/>
      <c r="S1213"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213" s="220" t="s">
        <v>11499</v>
      </c>
      <c r="U1213" s="215">
        <v>13910107369</v>
      </c>
      <c r="V1213" s="213" t="s">
        <v>11500</v>
      </c>
      <c r="W1213" s="225"/>
      <c r="X1213" s="226"/>
      <c r="Y1213" s="226"/>
      <c r="Z1213" s="248"/>
      <c r="AA1213" s="214"/>
      <c r="AB1213" s="214"/>
      <c r="AC1213" s="214"/>
      <c r="AD1213" s="220"/>
      <c r="AE1213" s="226"/>
      <c r="AF1213" s="214" t="s">
        <v>2221</v>
      </c>
      <c r="AG1213" s="349">
        <v>1</v>
      </c>
    </row>
    <row r="1214" spans="1:33" s="219" customFormat="1" x14ac:dyDescent="0.3">
      <c r="A1214" s="212" t="s">
        <v>8233</v>
      </c>
      <c r="B1214" s="277">
        <v>42157</v>
      </c>
      <c r="C1214" s="217" t="e">
        <f>[1]!表1_66[[#This Row],[公司]]&amp;[1]!表1_66[[#This Row],[姓名]]</f>
        <v>#REF!</v>
      </c>
      <c r="D1214" s="220" t="s">
        <v>11501</v>
      </c>
      <c r="E1214" s="220"/>
      <c r="F1214" s="214"/>
      <c r="G1214" s="236" t="e">
        <f>HYPERLINK("\同业照片\"&amp;[1]!表1_66[[#This Row],[公司]]&amp;IF([1]!表1_66[[#This Row],[公司]]="","","，"&amp;[1]!表1_66[[#This Row],[姓名]]&amp;".jpg"),"照片")</f>
        <v>#REF!</v>
      </c>
      <c r="H1214" s="232" t="s">
        <v>2297</v>
      </c>
      <c r="I1214" s="214" t="s">
        <v>12</v>
      </c>
      <c r="J1214" s="214" t="s">
        <v>3174</v>
      </c>
      <c r="K1214" s="212"/>
      <c r="L1214" s="212"/>
      <c r="M1214" s="212"/>
      <c r="N1214" s="213" t="s">
        <v>11376</v>
      </c>
      <c r="O1214" s="214"/>
      <c r="P1214" s="213" t="s">
        <v>8518</v>
      </c>
      <c r="Q1214" s="215"/>
      <c r="R1214" s="215"/>
      <c r="S121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214" s="220" t="s">
        <v>11502</v>
      </c>
      <c r="U1214" s="215">
        <v>18078861699</v>
      </c>
      <c r="V1214" s="213" t="s">
        <v>11503</v>
      </c>
      <c r="W1214" s="225"/>
      <c r="X1214" s="226"/>
      <c r="Y1214" s="226"/>
      <c r="Z1214" s="244"/>
      <c r="AA1214" s="214"/>
      <c r="AB1214" s="214"/>
      <c r="AC1214" s="214"/>
      <c r="AD1214" s="220"/>
      <c r="AE1214" s="226"/>
      <c r="AF1214" s="214"/>
      <c r="AG1214" s="349">
        <v>1</v>
      </c>
    </row>
    <row r="1215" spans="1:33" s="219" customFormat="1" x14ac:dyDescent="0.3">
      <c r="A1215" s="212" t="s">
        <v>8233</v>
      </c>
      <c r="B1215" s="277">
        <v>42157</v>
      </c>
      <c r="C1215" s="217" t="e">
        <f>[1]!表1_66[[#This Row],[公司]]&amp;[1]!表1_66[[#This Row],[姓名]]</f>
        <v>#REF!</v>
      </c>
      <c r="D1215" s="220" t="s">
        <v>11504</v>
      </c>
      <c r="E1215" s="220"/>
      <c r="F1215" s="214"/>
      <c r="G1215" s="236" t="e">
        <f>HYPERLINK("\同业照片\"&amp;[1]!表1_66[[#This Row],[公司]]&amp;IF([1]!表1_66[[#This Row],[公司]]="","","，"&amp;[1]!表1_66[[#This Row],[姓名]]&amp;".jpg"),"照片")</f>
        <v>#REF!</v>
      </c>
      <c r="H1215" s="232" t="s">
        <v>7</v>
      </c>
      <c r="I1215" s="214" t="s">
        <v>2</v>
      </c>
      <c r="J1215" s="214" t="s">
        <v>3174</v>
      </c>
      <c r="K1215" s="212"/>
      <c r="L1215" s="212"/>
      <c r="M1215" s="212"/>
      <c r="N1215" s="213" t="s">
        <v>1358</v>
      </c>
      <c r="O1215" s="214"/>
      <c r="P1215" s="213" t="s">
        <v>2254</v>
      </c>
      <c r="Q1215" s="215"/>
      <c r="R1215" s="215"/>
      <c r="S1215"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215" s="220" t="s">
        <v>11505</v>
      </c>
      <c r="U1215" s="215">
        <v>13761520359</v>
      </c>
      <c r="V1215" s="213" t="s">
        <v>11506</v>
      </c>
      <c r="W1215" s="225"/>
      <c r="X1215" s="226"/>
      <c r="Y1215" s="226"/>
      <c r="Z1215" s="248"/>
      <c r="AA1215" s="214"/>
      <c r="AB1215" s="214"/>
      <c r="AC1215" s="214"/>
      <c r="AD1215" s="220"/>
      <c r="AE1215" s="226"/>
      <c r="AF1215" s="214"/>
      <c r="AG1215" s="349">
        <v>1</v>
      </c>
    </row>
    <row r="1216" spans="1:33" s="219" customFormat="1" x14ac:dyDescent="0.3">
      <c r="A1216" s="212" t="s">
        <v>8233</v>
      </c>
      <c r="B1216" s="277">
        <v>42157</v>
      </c>
      <c r="C1216" s="217" t="e">
        <f>[1]!表1_66[[#This Row],[公司]]&amp;[1]!表1_66[[#This Row],[姓名]]</f>
        <v>#REF!</v>
      </c>
      <c r="D1216" s="220" t="s">
        <v>11507</v>
      </c>
      <c r="E1216" s="220"/>
      <c r="F1216" s="214"/>
      <c r="G1216" s="236" t="e">
        <f>HYPERLINK("\同业照片\"&amp;[1]!表1_66[[#This Row],[公司]]&amp;IF([1]!表1_66[[#This Row],[公司]]="","","，"&amp;[1]!表1_66[[#This Row],[姓名]]&amp;".jpg"),"照片")</f>
        <v>#REF!</v>
      </c>
      <c r="H1216" s="232" t="s">
        <v>969</v>
      </c>
      <c r="I1216" s="214" t="s">
        <v>2</v>
      </c>
      <c r="J1216" s="214" t="s">
        <v>3174</v>
      </c>
      <c r="K1216" s="212"/>
      <c r="L1216" s="212"/>
      <c r="M1216" s="212"/>
      <c r="N1216" s="213" t="s">
        <v>11401</v>
      </c>
      <c r="O1216" s="214"/>
      <c r="P1216" s="213" t="s">
        <v>2254</v>
      </c>
      <c r="Q1216" s="215"/>
      <c r="R1216" s="215"/>
      <c r="S1216"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216" s="220" t="s">
        <v>11508</v>
      </c>
      <c r="U1216" s="215">
        <v>13510023165</v>
      </c>
      <c r="V1216" s="213" t="s">
        <v>11509</v>
      </c>
      <c r="W1216" s="225"/>
      <c r="X1216" s="226"/>
      <c r="Y1216" s="226"/>
      <c r="Z1216" s="244"/>
      <c r="AA1216" s="214"/>
      <c r="AB1216" s="214"/>
      <c r="AC1216" s="214"/>
      <c r="AD1216" s="220"/>
      <c r="AE1216" s="226"/>
      <c r="AF1216" s="214"/>
      <c r="AG1216" s="349">
        <v>1</v>
      </c>
    </row>
    <row r="1217" spans="1:33" s="219" customFormat="1" x14ac:dyDescent="0.3">
      <c r="A1217" s="212" t="s">
        <v>8233</v>
      </c>
      <c r="B1217" s="277">
        <v>42157</v>
      </c>
      <c r="C1217" s="217" t="e">
        <f>[1]!表1_66[[#This Row],[公司]]&amp;[1]!表1_66[[#This Row],[姓名]]</f>
        <v>#REF!</v>
      </c>
      <c r="D1217" s="220" t="s">
        <v>11510</v>
      </c>
      <c r="E1217" s="220"/>
      <c r="F1217" s="214"/>
      <c r="G1217" s="236" t="e">
        <f>HYPERLINK("\同业照片\"&amp;[1]!表1_66[[#This Row],[公司]]&amp;IF([1]!表1_66[[#This Row],[公司]]="","","，"&amp;[1]!表1_66[[#This Row],[姓名]]&amp;".jpg"),"照片")</f>
        <v>#REF!</v>
      </c>
      <c r="H1217" s="232" t="s">
        <v>964</v>
      </c>
      <c r="I1217" s="214" t="s">
        <v>2</v>
      </c>
      <c r="J1217" s="214" t="s">
        <v>3174</v>
      </c>
      <c r="K1217" s="212"/>
      <c r="L1217" s="212"/>
      <c r="M1217" s="212"/>
      <c r="N1217" s="213" t="s">
        <v>11487</v>
      </c>
      <c r="O1217" s="214"/>
      <c r="P1217" s="213" t="s">
        <v>11488</v>
      </c>
      <c r="Q1217" s="215"/>
      <c r="R1217" s="215"/>
      <c r="S1217"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217" s="220" t="s">
        <v>11511</v>
      </c>
      <c r="U1217" s="215">
        <v>18576696931</v>
      </c>
      <c r="V1217" s="213" t="s">
        <v>11512</v>
      </c>
      <c r="W1217" s="225"/>
      <c r="X1217" s="226"/>
      <c r="Y1217" s="226"/>
      <c r="Z1217" s="248"/>
      <c r="AA1217" s="214"/>
      <c r="AB1217" s="214"/>
      <c r="AC1217" s="214"/>
      <c r="AD1217" s="220"/>
      <c r="AE1217" s="226"/>
      <c r="AF1217" s="214"/>
      <c r="AG1217" s="349">
        <v>1</v>
      </c>
    </row>
    <row r="1218" spans="1:33" s="219" customFormat="1" x14ac:dyDescent="0.3">
      <c r="A1218" s="212" t="s">
        <v>8233</v>
      </c>
      <c r="B1218" s="277">
        <v>42157</v>
      </c>
      <c r="C1218" s="217" t="e">
        <f>[1]!表1_66[[#This Row],[公司]]&amp;[1]!表1_66[[#This Row],[姓名]]</f>
        <v>#REF!</v>
      </c>
      <c r="D1218" s="220" t="s">
        <v>2127</v>
      </c>
      <c r="E1218" s="220" t="s">
        <v>2128</v>
      </c>
      <c r="F1218" s="214" t="s">
        <v>2276</v>
      </c>
      <c r="G1218" s="236" t="e">
        <f>HYPERLINK("\同业照片\"&amp;[1]!表1_66[[#This Row],[公司]]&amp;IF([1]!表1_66[[#This Row],[公司]]="","","，"&amp;[1]!表1_66[[#This Row],[姓名]]&amp;".jpg"),"照片")</f>
        <v>#REF!</v>
      </c>
      <c r="H1218" s="232" t="s">
        <v>75</v>
      </c>
      <c r="I1218" s="214" t="s">
        <v>36</v>
      </c>
      <c r="J1218" s="214" t="s">
        <v>3004</v>
      </c>
      <c r="K1218" s="212">
        <v>1</v>
      </c>
      <c r="L1218" s="212">
        <v>1</v>
      </c>
      <c r="M1218" s="212">
        <v>1</v>
      </c>
      <c r="N1218" s="213" t="s">
        <v>1358</v>
      </c>
      <c r="O1218" s="214"/>
      <c r="P1218" s="213" t="s">
        <v>1361</v>
      </c>
      <c r="Q1218" s="215"/>
      <c r="R1218" s="215" t="s">
        <v>392</v>
      </c>
      <c r="S121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218" s="220" t="s">
        <v>2129</v>
      </c>
      <c r="U1218" s="215">
        <v>18603068872</v>
      </c>
      <c r="V1218" s="213" t="s">
        <v>1247</v>
      </c>
      <c r="W1218" s="225" t="s">
        <v>351</v>
      </c>
      <c r="X1218" s="226"/>
      <c r="Y1218" s="226"/>
      <c r="Z1218" s="244" t="s">
        <v>392</v>
      </c>
      <c r="AA1218" s="214"/>
      <c r="AB1218" s="214"/>
      <c r="AC1218" s="214" t="s">
        <v>392</v>
      </c>
      <c r="AD1218" s="220" t="s">
        <v>392</v>
      </c>
      <c r="AE1218" s="226"/>
      <c r="AF1218" s="214" t="s">
        <v>2221</v>
      </c>
      <c r="AG1218" s="349">
        <v>1</v>
      </c>
    </row>
    <row r="1219" spans="1:33" s="219" customFormat="1" x14ac:dyDescent="0.3">
      <c r="A1219" s="212" t="s">
        <v>8233</v>
      </c>
      <c r="B1219" s="277">
        <v>42157</v>
      </c>
      <c r="C1219" s="217" t="e">
        <f>[1]!表1_66[[#This Row],[公司]]&amp;[1]!表1_66[[#This Row],[姓名]]</f>
        <v>#REF!</v>
      </c>
      <c r="D1219" s="220" t="s">
        <v>11513</v>
      </c>
      <c r="E1219" s="220"/>
      <c r="F1219" s="214"/>
      <c r="G1219" s="236" t="e">
        <f>HYPERLINK("\同业照片\"&amp;[1]!表1_66[[#This Row],[公司]]&amp;IF([1]!表1_66[[#This Row],[公司]]="","","，"&amp;[1]!表1_66[[#This Row],[姓名]]&amp;".jpg"),"照片")</f>
        <v>#REF!</v>
      </c>
      <c r="H1219" s="232" t="s">
        <v>1187</v>
      </c>
      <c r="I1219" s="214" t="s">
        <v>9</v>
      </c>
      <c r="J1219" s="214" t="s">
        <v>3174</v>
      </c>
      <c r="K1219" s="212"/>
      <c r="L1219" s="212"/>
      <c r="M1219" s="212"/>
      <c r="N1219" s="213"/>
      <c r="O1219" s="214"/>
      <c r="P1219" s="213" t="s">
        <v>2254</v>
      </c>
      <c r="Q1219" s="215"/>
      <c r="R1219" s="215"/>
      <c r="S121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219" s="220" t="s">
        <v>11514</v>
      </c>
      <c r="U1219" s="215">
        <v>18938051777</v>
      </c>
      <c r="V1219" s="213" t="s">
        <v>11515</v>
      </c>
      <c r="W1219" s="225"/>
      <c r="X1219" s="226"/>
      <c r="Y1219" s="226"/>
      <c r="Z1219" s="248"/>
      <c r="AA1219" s="214"/>
      <c r="AB1219" s="214"/>
      <c r="AC1219" s="214"/>
      <c r="AD1219" s="220"/>
      <c r="AE1219" s="226"/>
      <c r="AF1219" s="214"/>
      <c r="AG1219" s="349">
        <v>1</v>
      </c>
    </row>
    <row r="1220" spans="1:33" s="219" customFormat="1" x14ac:dyDescent="0.3">
      <c r="A1220" s="212" t="s">
        <v>8233</v>
      </c>
      <c r="B1220" s="277">
        <v>42157</v>
      </c>
      <c r="C1220" s="217" t="e">
        <f>[1]!表1_66[[#This Row],[公司]]&amp;[1]!表1_66[[#This Row],[姓名]]</f>
        <v>#REF!</v>
      </c>
      <c r="D1220" s="220" t="s">
        <v>11516</v>
      </c>
      <c r="E1220" s="220" t="s">
        <v>6098</v>
      </c>
      <c r="F1220" s="214" t="s">
        <v>2276</v>
      </c>
      <c r="G1220" s="236" t="e">
        <f>HYPERLINK("\同业照片\"&amp;[1]!表1_66[[#This Row],[公司]]&amp;IF([1]!表1_66[[#This Row],[公司]]="","","，"&amp;[1]!表1_66[[#This Row],[姓名]]&amp;".jpg"),"照片")</f>
        <v>#REF!</v>
      </c>
      <c r="H1220" s="232" t="s">
        <v>73</v>
      </c>
      <c r="I1220" s="214" t="s">
        <v>36</v>
      </c>
      <c r="J1220" s="214" t="s">
        <v>3004</v>
      </c>
      <c r="K1220" s="212">
        <v>1</v>
      </c>
      <c r="L1220" s="212">
        <v>1</v>
      </c>
      <c r="M1220" s="212">
        <v>1</v>
      </c>
      <c r="N1220" s="213" t="s">
        <v>958</v>
      </c>
      <c r="O1220" s="214"/>
      <c r="P1220" s="213" t="s">
        <v>8780</v>
      </c>
      <c r="Q1220" s="215"/>
      <c r="R1220" s="215"/>
      <c r="S122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220" s="220" t="s">
        <v>11517</v>
      </c>
      <c r="U1220" s="215">
        <v>18819825966</v>
      </c>
      <c r="V1220" s="213" t="s">
        <v>11518</v>
      </c>
      <c r="W1220" s="225"/>
      <c r="X1220" s="226"/>
      <c r="Y1220" s="226"/>
      <c r="Z1220" s="244"/>
      <c r="AA1220" s="214"/>
      <c r="AB1220" s="214"/>
      <c r="AC1220" s="214"/>
      <c r="AD1220" s="220"/>
      <c r="AE1220" s="226"/>
      <c r="AF1220" s="214" t="s">
        <v>689</v>
      </c>
      <c r="AG1220" s="349">
        <v>1</v>
      </c>
    </row>
    <row r="1221" spans="1:33" s="219" customFormat="1" x14ac:dyDescent="0.3">
      <c r="A1221" s="212" t="s">
        <v>8233</v>
      </c>
      <c r="B1221" s="277">
        <v>42157</v>
      </c>
      <c r="C1221" s="217" t="e">
        <f>[1]!表1_66[[#This Row],[公司]]&amp;[1]!表1_66[[#This Row],[姓名]]</f>
        <v>#REF!</v>
      </c>
      <c r="D1221" s="220" t="s">
        <v>2066</v>
      </c>
      <c r="E1221" s="220" t="s">
        <v>713</v>
      </c>
      <c r="F1221" s="214" t="s">
        <v>2249</v>
      </c>
      <c r="G1221" s="236" t="e">
        <f>HYPERLINK("\同业照片\"&amp;[1]!表1_66[[#This Row],[公司]]&amp;IF([1]!表1_66[[#This Row],[公司]]="","","，"&amp;[1]!表1_66[[#This Row],[姓名]]&amp;".jpg"),"照片")</f>
        <v>#REF!</v>
      </c>
      <c r="H1221" s="232" t="s">
        <v>76</v>
      </c>
      <c r="I1221" s="214" t="s">
        <v>36</v>
      </c>
      <c r="J1221" s="214" t="s">
        <v>3004</v>
      </c>
      <c r="K1221" s="212">
        <v>1</v>
      </c>
      <c r="L1221" s="212">
        <v>1</v>
      </c>
      <c r="M1221" s="212">
        <v>1</v>
      </c>
      <c r="N1221" s="213" t="s">
        <v>958</v>
      </c>
      <c r="O1221" s="214"/>
      <c r="P1221" s="213" t="s">
        <v>2525</v>
      </c>
      <c r="Q1221" s="215"/>
      <c r="R1221" s="215">
        <v>6.0882711712999997</v>
      </c>
      <c r="S122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221" s="220" t="s">
        <v>37</v>
      </c>
      <c r="U1221" s="215">
        <v>18675563939</v>
      </c>
      <c r="V1221" s="213" t="s">
        <v>2067</v>
      </c>
      <c r="W1221" s="225" t="s">
        <v>351</v>
      </c>
      <c r="X1221" s="226" t="s">
        <v>11519</v>
      </c>
      <c r="Y1221" s="226"/>
      <c r="Z1221" s="248" t="s">
        <v>3064</v>
      </c>
      <c r="AA1221" s="214"/>
      <c r="AB1221" s="214"/>
      <c r="AC1221" s="214" t="s">
        <v>2068</v>
      </c>
      <c r="AD1221" s="220" t="s">
        <v>392</v>
      </c>
      <c r="AE1221" s="226"/>
      <c r="AF1221" s="214" t="s">
        <v>10225</v>
      </c>
      <c r="AG1221" s="349">
        <v>1</v>
      </c>
    </row>
    <row r="1222" spans="1:33" s="219" customFormat="1" x14ac:dyDescent="0.3">
      <c r="A1222" s="212" t="s">
        <v>8233</v>
      </c>
      <c r="B1222" s="277">
        <v>42157</v>
      </c>
      <c r="C1222" s="217" t="e">
        <f>[1]!表1_66[[#This Row],[公司]]&amp;[1]!表1_66[[#This Row],[姓名]]</f>
        <v>#REF!</v>
      </c>
      <c r="D1222" s="220" t="s">
        <v>2155</v>
      </c>
      <c r="E1222" s="220" t="s">
        <v>761</v>
      </c>
      <c r="F1222" s="214" t="s">
        <v>54</v>
      </c>
      <c r="G1222" s="236" t="e">
        <f>HYPERLINK("\同业照片\"&amp;[1]!表1_66[[#This Row],[公司]]&amp;IF([1]!表1_66[[#This Row],[公司]]="","","，"&amp;[1]!表1_66[[#This Row],[姓名]]&amp;".jpg"),"照片")</f>
        <v>#REF!</v>
      </c>
      <c r="H1222" s="232" t="s">
        <v>35</v>
      </c>
      <c r="I1222" s="214" t="s">
        <v>2</v>
      </c>
      <c r="J1222" s="214" t="s">
        <v>3004</v>
      </c>
      <c r="K1222" s="212">
        <v>1</v>
      </c>
      <c r="L1222" s="212">
        <v>1</v>
      </c>
      <c r="M1222" s="212">
        <v>1</v>
      </c>
      <c r="N1222" s="213" t="s">
        <v>11520</v>
      </c>
      <c r="O1222" s="214"/>
      <c r="P1222" s="213" t="s">
        <v>11521</v>
      </c>
      <c r="Q1222" s="215"/>
      <c r="R1222" s="215">
        <v>0.72712160560000005</v>
      </c>
      <c r="S122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222" s="220" t="s">
        <v>11522</v>
      </c>
      <c r="U1222" s="215">
        <v>18588869474</v>
      </c>
      <c r="V1222" s="213" t="s">
        <v>11523</v>
      </c>
      <c r="W1222" s="225" t="s">
        <v>9396</v>
      </c>
      <c r="X1222" s="226" t="s">
        <v>11524</v>
      </c>
      <c r="Y1222" s="226" t="s">
        <v>1881</v>
      </c>
      <c r="Z1222" s="244" t="s">
        <v>3068</v>
      </c>
      <c r="AA1222" s="214"/>
      <c r="AB1222" s="214"/>
      <c r="AC1222" s="214"/>
      <c r="AD1222" s="220"/>
      <c r="AE1222" s="226"/>
      <c r="AF1222" s="214" t="s">
        <v>3672</v>
      </c>
      <c r="AG1222" s="349">
        <v>1</v>
      </c>
    </row>
    <row r="1223" spans="1:33" s="219" customFormat="1" x14ac:dyDescent="0.3">
      <c r="A1223" s="212" t="s">
        <v>8233</v>
      </c>
      <c r="B1223" s="277">
        <v>42157</v>
      </c>
      <c r="C1223" s="217" t="e">
        <f>[1]!表1_66[[#This Row],[公司]]&amp;[1]!表1_66[[#This Row],[姓名]]</f>
        <v>#REF!</v>
      </c>
      <c r="D1223" s="220" t="s">
        <v>3470</v>
      </c>
      <c r="E1223" s="220" t="s">
        <v>2685</v>
      </c>
      <c r="F1223" s="214" t="s">
        <v>54</v>
      </c>
      <c r="G1223" s="236" t="e">
        <f>HYPERLINK("\同业照片\"&amp;[1]!表1_66[[#This Row],[公司]]&amp;IF([1]!表1_66[[#This Row],[公司]]="","","，"&amp;[1]!表1_66[[#This Row],[姓名]]&amp;".jpg"),"照片")</f>
        <v>#REF!</v>
      </c>
      <c r="H1223" s="232" t="s">
        <v>73</v>
      </c>
      <c r="I1223" s="214" t="s">
        <v>36</v>
      </c>
      <c r="J1223" s="214" t="s">
        <v>3004</v>
      </c>
      <c r="K1223" s="212">
        <v>1</v>
      </c>
      <c r="L1223" s="212">
        <v>1</v>
      </c>
      <c r="M1223" s="212">
        <v>1</v>
      </c>
      <c r="N1223" s="213" t="s">
        <v>958</v>
      </c>
      <c r="O1223" s="214"/>
      <c r="P1223" s="213" t="s">
        <v>8780</v>
      </c>
      <c r="Q1223" s="215"/>
      <c r="R1223" s="215" t="s">
        <v>392</v>
      </c>
      <c r="S1223"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223" s="220" t="s">
        <v>11525</v>
      </c>
      <c r="U1223" s="215">
        <v>18688900902</v>
      </c>
      <c r="V1223" s="213" t="s">
        <v>11526</v>
      </c>
      <c r="W1223" s="225"/>
      <c r="X1223" s="226"/>
      <c r="Y1223" s="226"/>
      <c r="Z1223" s="248" t="s">
        <v>392</v>
      </c>
      <c r="AA1223" s="214"/>
      <c r="AB1223" s="214"/>
      <c r="AC1223" s="214"/>
      <c r="AD1223" s="220"/>
      <c r="AE1223" s="226"/>
      <c r="AF1223" s="214" t="s">
        <v>689</v>
      </c>
      <c r="AG1223" s="349">
        <v>1</v>
      </c>
    </row>
    <row r="1224" spans="1:33" s="219" customFormat="1" x14ac:dyDescent="0.3">
      <c r="A1224" s="212" t="s">
        <v>8233</v>
      </c>
      <c r="B1224" s="277">
        <v>42157</v>
      </c>
      <c r="C1224" s="217" t="e">
        <f>[1]!表1_66[[#This Row],[公司]]&amp;[1]!表1_66[[#This Row],[姓名]]</f>
        <v>#REF!</v>
      </c>
      <c r="D1224" s="220" t="s">
        <v>315</v>
      </c>
      <c r="E1224" s="220" t="s">
        <v>2468</v>
      </c>
      <c r="F1224" s="214"/>
      <c r="G1224" s="236" t="e">
        <f>HYPERLINK("\同业照片\"&amp;[1]!表1_66[[#This Row],[公司]]&amp;IF([1]!表1_66[[#This Row],[公司]]="","","，"&amp;[1]!表1_66[[#This Row],[姓名]]&amp;".jpg"),"照片")</f>
        <v>#REF!</v>
      </c>
      <c r="H1224" s="232" t="s">
        <v>82</v>
      </c>
      <c r="I1224" s="214" t="s">
        <v>36</v>
      </c>
      <c r="J1224" s="214" t="s">
        <v>3004</v>
      </c>
      <c r="K1224" s="212">
        <v>1</v>
      </c>
      <c r="L1224" s="212">
        <v>1</v>
      </c>
      <c r="M1224" s="212">
        <v>1</v>
      </c>
      <c r="N1224" s="213" t="s">
        <v>1234</v>
      </c>
      <c r="O1224" s="214"/>
      <c r="P1224" s="213" t="s">
        <v>1361</v>
      </c>
      <c r="Q1224" s="215" t="s">
        <v>3163</v>
      </c>
      <c r="R1224" s="215">
        <v>1.8657876119999999</v>
      </c>
      <c r="S122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224" s="220" t="s">
        <v>316</v>
      </c>
      <c r="U1224" s="215">
        <v>18620399098</v>
      </c>
      <c r="V1224" s="213" t="s">
        <v>317</v>
      </c>
      <c r="W1224" s="225" t="s">
        <v>351</v>
      </c>
      <c r="X1224" s="226"/>
      <c r="Y1224" s="226"/>
      <c r="Z1224" s="244" t="s">
        <v>3069</v>
      </c>
      <c r="AA1224" s="214"/>
      <c r="AB1224" s="214"/>
      <c r="AC1224" s="214" t="s">
        <v>392</v>
      </c>
      <c r="AD1224" s="220" t="s">
        <v>392</v>
      </c>
      <c r="AE1224" s="226"/>
      <c r="AF1224" s="214" t="s">
        <v>2212</v>
      </c>
      <c r="AG1224" s="349">
        <v>1</v>
      </c>
    </row>
    <row r="1225" spans="1:33" s="219" customFormat="1" x14ac:dyDescent="0.3">
      <c r="A1225" s="212" t="s">
        <v>8233</v>
      </c>
      <c r="B1225" s="277">
        <v>42157</v>
      </c>
      <c r="C1225" s="217" t="e">
        <f>[1]!表1_66[[#This Row],[公司]]&amp;[1]!表1_66[[#This Row],[姓名]]</f>
        <v>#REF!</v>
      </c>
      <c r="D1225" s="220" t="s">
        <v>11527</v>
      </c>
      <c r="E1225" s="220"/>
      <c r="F1225" s="214"/>
      <c r="G1225" s="236" t="e">
        <f>HYPERLINK("\同业照片\"&amp;[1]!表1_66[[#This Row],[公司]]&amp;IF([1]!表1_66[[#This Row],[公司]]="","","，"&amp;[1]!表1_66[[#This Row],[姓名]]&amp;".jpg"),"照片")</f>
        <v>#REF!</v>
      </c>
      <c r="H1225" s="232" t="s">
        <v>11528</v>
      </c>
      <c r="I1225" s="214" t="s">
        <v>2</v>
      </c>
      <c r="J1225" s="214" t="s">
        <v>3174</v>
      </c>
      <c r="K1225" s="212"/>
      <c r="L1225" s="212"/>
      <c r="M1225" s="212"/>
      <c r="N1225" s="213" t="s">
        <v>1354</v>
      </c>
      <c r="O1225" s="214"/>
      <c r="P1225" s="213" t="s">
        <v>3163</v>
      </c>
      <c r="Q1225" s="215"/>
      <c r="R1225" s="215"/>
      <c r="S1225"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225" s="220" t="s">
        <v>11529</v>
      </c>
      <c r="U1225" s="215">
        <v>15986685131</v>
      </c>
      <c r="V1225" s="213" t="s">
        <v>11530</v>
      </c>
      <c r="W1225" s="225"/>
      <c r="X1225" s="226"/>
      <c r="Y1225" s="226"/>
      <c r="Z1225" s="248"/>
      <c r="AA1225" s="214"/>
      <c r="AB1225" s="214"/>
      <c r="AC1225" s="214"/>
      <c r="AD1225" s="220"/>
      <c r="AE1225" s="226"/>
      <c r="AF1225" s="214"/>
      <c r="AG1225" s="349">
        <v>1</v>
      </c>
    </row>
    <row r="1226" spans="1:33" s="219" customFormat="1" x14ac:dyDescent="0.3">
      <c r="A1226" s="212" t="s">
        <v>8233</v>
      </c>
      <c r="B1226" s="277">
        <v>42157</v>
      </c>
      <c r="C1226" s="217" t="e">
        <f>[1]!表1_66[[#This Row],[公司]]&amp;[1]!表1_66[[#This Row],[姓名]]</f>
        <v>#REF!</v>
      </c>
      <c r="D1226" s="220" t="s">
        <v>11531</v>
      </c>
      <c r="E1226" s="220"/>
      <c r="F1226" s="214"/>
      <c r="G1226" s="236" t="e">
        <f>HYPERLINK("\同业照片\"&amp;[1]!表1_66[[#This Row],[公司]]&amp;IF([1]!表1_66[[#This Row],[公司]]="","","，"&amp;[1]!表1_66[[#This Row],[姓名]]&amp;".jpg"),"照片")</f>
        <v>#REF!</v>
      </c>
      <c r="H1226" s="232" t="s">
        <v>11528</v>
      </c>
      <c r="I1226" s="214" t="s">
        <v>2</v>
      </c>
      <c r="J1226" s="214" t="s">
        <v>3174</v>
      </c>
      <c r="K1226" s="212"/>
      <c r="L1226" s="212"/>
      <c r="M1226" s="212"/>
      <c r="N1226" s="213" t="s">
        <v>2538</v>
      </c>
      <c r="O1226" s="214"/>
      <c r="P1226" s="213" t="s">
        <v>8518</v>
      </c>
      <c r="Q1226" s="215"/>
      <c r="R1226" s="215"/>
      <c r="S1226"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226" s="220" t="s">
        <v>11532</v>
      </c>
      <c r="U1226" s="215">
        <v>18823802437</v>
      </c>
      <c r="V1226" s="213" t="s">
        <v>11533</v>
      </c>
      <c r="W1226" s="225"/>
      <c r="X1226" s="226"/>
      <c r="Y1226" s="226"/>
      <c r="Z1226" s="244"/>
      <c r="AA1226" s="214"/>
      <c r="AB1226" s="214"/>
      <c r="AC1226" s="214"/>
      <c r="AD1226" s="220"/>
      <c r="AE1226" s="226"/>
      <c r="AF1226" s="214"/>
      <c r="AG1226" s="349">
        <v>1</v>
      </c>
    </row>
    <row r="1227" spans="1:33" s="219" customFormat="1" x14ac:dyDescent="0.3">
      <c r="A1227" s="212" t="s">
        <v>8233</v>
      </c>
      <c r="B1227" s="277">
        <v>42157</v>
      </c>
      <c r="C1227" s="217" t="e">
        <f>[1]!表1_66[[#This Row],[公司]]&amp;[1]!表1_66[[#This Row],[姓名]]</f>
        <v>#REF!</v>
      </c>
      <c r="D1227" s="220" t="s">
        <v>11534</v>
      </c>
      <c r="E1227" s="220" t="s">
        <v>5623</v>
      </c>
      <c r="F1227" s="214" t="s">
        <v>2249</v>
      </c>
      <c r="G1227" s="236" t="e">
        <f>HYPERLINK("\同业照片\"&amp;[1]!表1_66[[#This Row],[公司]]&amp;IF([1]!表1_66[[#This Row],[公司]]="","","，"&amp;[1]!表1_66[[#This Row],[姓名]]&amp;".jpg"),"照片")</f>
        <v>#REF!</v>
      </c>
      <c r="H1227" s="232" t="s">
        <v>102</v>
      </c>
      <c r="I1227" s="214" t="s">
        <v>36</v>
      </c>
      <c r="J1227" s="214" t="s">
        <v>3174</v>
      </c>
      <c r="K1227" s="212">
        <v>1</v>
      </c>
      <c r="L1227" s="212">
        <v>1</v>
      </c>
      <c r="M1227" s="212">
        <v>1</v>
      </c>
      <c r="N1227" s="213" t="s">
        <v>11479</v>
      </c>
      <c r="O1227" s="214"/>
      <c r="P1227" s="213" t="s">
        <v>1361</v>
      </c>
      <c r="Q1227" s="215" t="s">
        <v>11535</v>
      </c>
      <c r="R1227" s="215"/>
      <c r="S1227"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227" s="220" t="s">
        <v>11536</v>
      </c>
      <c r="U1227" s="215">
        <v>18938689002</v>
      </c>
      <c r="V1227" s="213" t="s">
        <v>11537</v>
      </c>
      <c r="W1227" s="225"/>
      <c r="X1227" s="226"/>
      <c r="Y1227" s="226" t="s">
        <v>11538</v>
      </c>
      <c r="Z1227" s="248" t="s">
        <v>11539</v>
      </c>
      <c r="AA1227" s="214"/>
      <c r="AB1227" s="214"/>
      <c r="AC1227" s="214"/>
      <c r="AD1227" s="220"/>
      <c r="AE1227" s="226"/>
      <c r="AF1227" s="214" t="s">
        <v>2728</v>
      </c>
      <c r="AG1227" s="349">
        <v>1</v>
      </c>
    </row>
    <row r="1228" spans="1:33" s="219" customFormat="1" x14ac:dyDescent="0.3">
      <c r="A1228" s="212" t="s">
        <v>8233</v>
      </c>
      <c r="B1228" s="277">
        <v>42157</v>
      </c>
      <c r="C1228" s="217" t="e">
        <f>[1]!表1_66[[#This Row],[公司]]&amp;[1]!表1_66[[#This Row],[姓名]]</f>
        <v>#REF!</v>
      </c>
      <c r="D1228" s="220" t="s">
        <v>11540</v>
      </c>
      <c r="E1228" s="220"/>
      <c r="F1228" s="214" t="s">
        <v>2249</v>
      </c>
      <c r="G1228" s="236" t="e">
        <f>HYPERLINK("\同业照片\"&amp;[1]!表1_66[[#This Row],[公司]]&amp;IF([1]!表1_66[[#This Row],[公司]]="","","，"&amp;[1]!表1_66[[#This Row],[姓名]]&amp;".jpg"),"照片")</f>
        <v>#REF!</v>
      </c>
      <c r="H1228" s="232" t="s">
        <v>102</v>
      </c>
      <c r="I1228" s="214" t="s">
        <v>2</v>
      </c>
      <c r="J1228" s="214" t="s">
        <v>53</v>
      </c>
      <c r="K1228" s="212"/>
      <c r="L1228" s="212"/>
      <c r="M1228" s="212"/>
      <c r="N1228" s="213" t="s">
        <v>11479</v>
      </c>
      <c r="O1228" s="214"/>
      <c r="P1228" s="213" t="s">
        <v>1361</v>
      </c>
      <c r="Q1228" s="215"/>
      <c r="R1228" s="215"/>
      <c r="S122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228" s="220" t="s">
        <v>11541</v>
      </c>
      <c r="U1228" s="215">
        <v>18938665970</v>
      </c>
      <c r="V1228" s="213" t="s">
        <v>11542</v>
      </c>
      <c r="W1228" s="225"/>
      <c r="X1228" s="226"/>
      <c r="Y1228" s="226"/>
      <c r="Z1228" s="244"/>
      <c r="AA1228" s="214"/>
      <c r="AB1228" s="214"/>
      <c r="AC1228" s="214"/>
      <c r="AD1228" s="220"/>
      <c r="AE1228" s="226"/>
      <c r="AF1228" s="214"/>
      <c r="AG1228" s="349">
        <v>1</v>
      </c>
    </row>
    <row r="1229" spans="1:33" s="219" customFormat="1" x14ac:dyDescent="0.3">
      <c r="A1229" s="212" t="s">
        <v>8233</v>
      </c>
      <c r="B1229" s="277">
        <v>42157</v>
      </c>
      <c r="C1229" s="217" t="e">
        <f>[1]!表1_66[[#This Row],[公司]]&amp;[1]!表1_66[[#This Row],[姓名]]</f>
        <v>#REF!</v>
      </c>
      <c r="D1229" s="220" t="s">
        <v>11543</v>
      </c>
      <c r="E1229" s="220"/>
      <c r="F1229" s="214"/>
      <c r="G1229" s="236" t="e">
        <f>HYPERLINK("\同业照片\"&amp;[1]!表1_66[[#This Row],[公司]]&amp;IF([1]!表1_66[[#This Row],[公司]]="","","，"&amp;[1]!表1_66[[#This Row],[姓名]]&amp;".jpg"),"照片")</f>
        <v>#REF!</v>
      </c>
      <c r="H1229" s="232" t="s">
        <v>7</v>
      </c>
      <c r="I1229" s="214" t="s">
        <v>2</v>
      </c>
      <c r="J1229" s="214" t="s">
        <v>3174</v>
      </c>
      <c r="K1229" s="212"/>
      <c r="L1229" s="212"/>
      <c r="M1229" s="212"/>
      <c r="N1229" s="213" t="s">
        <v>1394</v>
      </c>
      <c r="O1229" s="214"/>
      <c r="P1229" s="213" t="s">
        <v>2254</v>
      </c>
      <c r="Q1229" s="215"/>
      <c r="R1229" s="215"/>
      <c r="S122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229" s="220" t="s">
        <v>11544</v>
      </c>
      <c r="U1229" s="215">
        <v>13524565709</v>
      </c>
      <c r="V1229" s="213" t="s">
        <v>11545</v>
      </c>
      <c r="W1229" s="225"/>
      <c r="X1229" s="226"/>
      <c r="Y1229" s="226"/>
      <c r="Z1229" s="248"/>
      <c r="AA1229" s="214"/>
      <c r="AB1229" s="214"/>
      <c r="AC1229" s="214"/>
      <c r="AD1229" s="220"/>
      <c r="AE1229" s="226"/>
      <c r="AF1229" s="214"/>
      <c r="AG1229" s="349">
        <v>1</v>
      </c>
    </row>
    <row r="1230" spans="1:33" s="219" customFormat="1" x14ac:dyDescent="0.3">
      <c r="A1230" s="212" t="s">
        <v>8233</v>
      </c>
      <c r="B1230" s="277">
        <v>42157</v>
      </c>
      <c r="C1230" s="217" t="e">
        <f>[1]!表1_66[[#This Row],[公司]]&amp;[1]!表1_66[[#This Row],[姓名]]</f>
        <v>#REF!</v>
      </c>
      <c r="D1230" s="220" t="s">
        <v>11546</v>
      </c>
      <c r="E1230" s="220"/>
      <c r="F1230" s="214"/>
      <c r="G1230" s="236" t="e">
        <f>HYPERLINK("\同业照片\"&amp;[1]!表1_66[[#This Row],[公司]]&amp;IF([1]!表1_66[[#This Row],[公司]]="","","，"&amp;[1]!表1_66[[#This Row],[姓名]]&amp;".jpg"),"照片")</f>
        <v>#REF!</v>
      </c>
      <c r="H1230" s="232" t="s">
        <v>2297</v>
      </c>
      <c r="I1230" s="214" t="s">
        <v>12</v>
      </c>
      <c r="J1230" s="214" t="s">
        <v>3174</v>
      </c>
      <c r="K1230" s="212"/>
      <c r="L1230" s="212"/>
      <c r="M1230" s="212"/>
      <c r="N1230" s="213" t="s">
        <v>11376</v>
      </c>
      <c r="O1230" s="214"/>
      <c r="P1230" s="213" t="s">
        <v>8780</v>
      </c>
      <c r="Q1230" s="215"/>
      <c r="R1230" s="215"/>
      <c r="S123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230" s="220" t="s">
        <v>11547</v>
      </c>
      <c r="U1230" s="215">
        <v>18565578035</v>
      </c>
      <c r="V1230" s="213" t="s">
        <v>11548</v>
      </c>
      <c r="W1230" s="225"/>
      <c r="X1230" s="226"/>
      <c r="Y1230" s="226"/>
      <c r="Z1230" s="248"/>
      <c r="AA1230" s="214"/>
      <c r="AB1230" s="214"/>
      <c r="AC1230" s="214"/>
      <c r="AD1230" s="220"/>
      <c r="AE1230" s="226"/>
      <c r="AF1230" s="214"/>
      <c r="AG1230" s="349">
        <v>1</v>
      </c>
    </row>
    <row r="1231" spans="1:33" s="219" customFormat="1" x14ac:dyDescent="0.3">
      <c r="A1231" s="212" t="s">
        <v>8233</v>
      </c>
      <c r="B1231" s="277">
        <v>42157</v>
      </c>
      <c r="C1231" s="217" t="e">
        <f>[1]!表1_66[[#This Row],[公司]]&amp;[1]!表1_66[[#This Row],[姓名]]</f>
        <v>#REF!</v>
      </c>
      <c r="D1231" s="220" t="s">
        <v>1235</v>
      </c>
      <c r="E1231" s="220" t="s">
        <v>1235</v>
      </c>
      <c r="F1231" s="214" t="s">
        <v>2249</v>
      </c>
      <c r="G1231" s="236" t="e">
        <f>HYPERLINK("\同业照片\"&amp;[1]!表1_66[[#This Row],[公司]]&amp;IF([1]!表1_66[[#This Row],[公司]]="","","，"&amp;[1]!表1_66[[#This Row],[姓名]]&amp;".jpg"),"照片")</f>
        <v>#REF!</v>
      </c>
      <c r="H1231" s="232" t="s">
        <v>79</v>
      </c>
      <c r="I1231" s="214" t="s">
        <v>36</v>
      </c>
      <c r="J1231" s="214" t="s">
        <v>3004</v>
      </c>
      <c r="K1231" s="212">
        <v>1</v>
      </c>
      <c r="L1231" s="212">
        <v>1</v>
      </c>
      <c r="M1231" s="212">
        <v>1</v>
      </c>
      <c r="N1231" s="213" t="s">
        <v>11487</v>
      </c>
      <c r="O1231" s="214"/>
      <c r="P1231" s="213" t="s">
        <v>1361</v>
      </c>
      <c r="Q1231" s="215" t="s">
        <v>2552</v>
      </c>
      <c r="R1231" s="215" t="s">
        <v>392</v>
      </c>
      <c r="S123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231" s="220" t="s">
        <v>11549</v>
      </c>
      <c r="U1231" s="215">
        <v>13713985707</v>
      </c>
      <c r="V1231" s="213" t="s">
        <v>2060</v>
      </c>
      <c r="W1231" s="225" t="s">
        <v>351</v>
      </c>
      <c r="X1231" s="226"/>
      <c r="Y1231" s="226"/>
      <c r="Z1231" s="244" t="s">
        <v>392</v>
      </c>
      <c r="AA1231" s="214"/>
      <c r="AB1231" s="214"/>
      <c r="AC1231" s="214"/>
      <c r="AD1231" s="220" t="s">
        <v>392</v>
      </c>
      <c r="AE1231" s="226"/>
      <c r="AF1231" s="214" t="s">
        <v>2190</v>
      </c>
      <c r="AG1231" s="349">
        <v>1</v>
      </c>
    </row>
    <row r="1232" spans="1:33" s="219" customFormat="1" x14ac:dyDescent="0.3">
      <c r="A1232" s="212" t="s">
        <v>8233</v>
      </c>
      <c r="B1232" s="277">
        <v>42157</v>
      </c>
      <c r="C1232" s="217" t="e">
        <f>[1]!表1_66[[#This Row],[公司]]&amp;[1]!表1_66[[#This Row],[姓名]]</f>
        <v>#REF!</v>
      </c>
      <c r="D1232" s="220" t="s">
        <v>11550</v>
      </c>
      <c r="E1232" s="220"/>
      <c r="F1232" s="214"/>
      <c r="G1232" s="236" t="e">
        <f>HYPERLINK("\同业照片\"&amp;[1]!表1_66[[#This Row],[公司]]&amp;IF([1]!表1_66[[#This Row],[公司]]="","","，"&amp;[1]!表1_66[[#This Row],[姓名]]&amp;".jpg"),"照片")</f>
        <v>#REF!</v>
      </c>
      <c r="H1232" s="232" t="s">
        <v>1187</v>
      </c>
      <c r="I1232" s="214" t="s">
        <v>9</v>
      </c>
      <c r="J1232" s="214" t="s">
        <v>3174</v>
      </c>
      <c r="K1232" s="212"/>
      <c r="L1232" s="212"/>
      <c r="M1232" s="212"/>
      <c r="N1232" s="213"/>
      <c r="O1232" s="214"/>
      <c r="P1232" s="213" t="s">
        <v>8645</v>
      </c>
      <c r="Q1232" s="215"/>
      <c r="R1232" s="215"/>
      <c r="S123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232" s="220" t="s">
        <v>11551</v>
      </c>
      <c r="U1232" s="215">
        <v>18617113975</v>
      </c>
      <c r="V1232" s="213" t="s">
        <v>11552</v>
      </c>
      <c r="W1232" s="225"/>
      <c r="X1232" s="226"/>
      <c r="Y1232" s="226"/>
      <c r="Z1232" s="248"/>
      <c r="AA1232" s="214"/>
      <c r="AB1232" s="214"/>
      <c r="AC1232" s="214"/>
      <c r="AD1232" s="220"/>
      <c r="AE1232" s="226"/>
      <c r="AF1232" s="214"/>
      <c r="AG1232" s="349">
        <v>1</v>
      </c>
    </row>
    <row r="1233" spans="1:33" s="219" customFormat="1" x14ac:dyDescent="0.3">
      <c r="A1233" s="212" t="s">
        <v>8233</v>
      </c>
      <c r="B1233" s="277">
        <v>42157</v>
      </c>
      <c r="C1233" s="217" t="e">
        <f>[1]!表1_66[[#This Row],[公司]]&amp;[1]!表1_66[[#This Row],[姓名]]</f>
        <v>#REF!</v>
      </c>
      <c r="D1233" s="220" t="s">
        <v>11553</v>
      </c>
      <c r="E1233" s="220" t="s">
        <v>11553</v>
      </c>
      <c r="F1233" s="214" t="s">
        <v>2249</v>
      </c>
      <c r="G1233" s="236" t="e">
        <f>HYPERLINK("\同业照片\"&amp;[1]!表1_66[[#This Row],[公司]]&amp;IF([1]!表1_66[[#This Row],[公司]]="","","，"&amp;[1]!表1_66[[#This Row],[姓名]]&amp;".jpg"),"照片")</f>
        <v>#REF!</v>
      </c>
      <c r="H1233" s="232" t="s">
        <v>2640</v>
      </c>
      <c r="I1233" s="214" t="s">
        <v>36</v>
      </c>
      <c r="J1233" s="214" t="s">
        <v>3004</v>
      </c>
      <c r="K1233" s="212">
        <v>1</v>
      </c>
      <c r="L1233" s="212">
        <v>1</v>
      </c>
      <c r="M1233" s="212">
        <v>1</v>
      </c>
      <c r="N1233" s="213" t="s">
        <v>958</v>
      </c>
      <c r="O1233" s="214"/>
      <c r="P1233" s="213" t="s">
        <v>2537</v>
      </c>
      <c r="Q1233" s="215"/>
      <c r="R1233" s="215"/>
      <c r="S1233"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233" s="220" t="s">
        <v>11554</v>
      </c>
      <c r="U1233" s="215">
        <v>13560475609</v>
      </c>
      <c r="V1233" s="213" t="s">
        <v>11555</v>
      </c>
      <c r="W1233" s="225"/>
      <c r="X1233" s="226"/>
      <c r="Y1233" s="226"/>
      <c r="Z1233" s="244"/>
      <c r="AA1233" s="214"/>
      <c r="AB1233" s="214"/>
      <c r="AC1233" s="214"/>
      <c r="AD1233" s="220"/>
      <c r="AE1233" s="226" t="s">
        <v>11556</v>
      </c>
      <c r="AF1233" s="214" t="s">
        <v>685</v>
      </c>
      <c r="AG1233" s="349">
        <v>1</v>
      </c>
    </row>
    <row r="1234" spans="1:33" s="219" customFormat="1" x14ac:dyDescent="0.3">
      <c r="A1234" s="212" t="s">
        <v>8233</v>
      </c>
      <c r="B1234" s="277">
        <v>42157</v>
      </c>
      <c r="C1234" s="217" t="e">
        <f>[1]!表1_66[[#This Row],[公司]]&amp;[1]!表1_66[[#This Row],[姓名]]</f>
        <v>#REF!</v>
      </c>
      <c r="D1234" s="220" t="s">
        <v>11557</v>
      </c>
      <c r="E1234" s="220"/>
      <c r="F1234" s="214"/>
      <c r="G1234" s="236" t="e">
        <f>HYPERLINK("\同业照片\"&amp;[1]!表1_66[[#This Row],[公司]]&amp;IF([1]!表1_66[[#This Row],[公司]]="","","，"&amp;[1]!表1_66[[#This Row],[姓名]]&amp;".jpg"),"照片")</f>
        <v>#REF!</v>
      </c>
      <c r="H1234" s="232" t="s">
        <v>964</v>
      </c>
      <c r="I1234" s="214" t="s">
        <v>2</v>
      </c>
      <c r="J1234" s="214" t="s">
        <v>3174</v>
      </c>
      <c r="K1234" s="212"/>
      <c r="L1234" s="212"/>
      <c r="M1234" s="212"/>
      <c r="N1234" s="213" t="s">
        <v>11487</v>
      </c>
      <c r="O1234" s="214"/>
      <c r="P1234" s="213" t="s">
        <v>8356</v>
      </c>
      <c r="Q1234" s="215"/>
      <c r="R1234" s="215"/>
      <c r="S123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234" s="220" t="s">
        <v>11558</v>
      </c>
      <c r="U1234" s="215">
        <v>13760130963</v>
      </c>
      <c r="V1234" s="213" t="s">
        <v>11559</v>
      </c>
      <c r="W1234" s="225"/>
      <c r="X1234" s="226"/>
      <c r="Y1234" s="226"/>
      <c r="Z1234" s="248"/>
      <c r="AA1234" s="214"/>
      <c r="AB1234" s="214"/>
      <c r="AC1234" s="214"/>
      <c r="AD1234" s="220"/>
      <c r="AE1234" s="226"/>
      <c r="AF1234" s="214"/>
      <c r="AG1234" s="349">
        <v>1</v>
      </c>
    </row>
    <row r="1235" spans="1:33" s="219" customFormat="1" x14ac:dyDescent="0.3">
      <c r="A1235" s="212" t="s">
        <v>8233</v>
      </c>
      <c r="B1235" s="277">
        <v>42157</v>
      </c>
      <c r="C1235" s="217" t="e">
        <f>[1]!表1_66[[#This Row],[公司]]&amp;[1]!表1_66[[#This Row],[姓名]]</f>
        <v>#REF!</v>
      </c>
      <c r="D1235" s="220" t="s">
        <v>11560</v>
      </c>
      <c r="E1235" s="220" t="s">
        <v>2102</v>
      </c>
      <c r="F1235" s="214" t="s">
        <v>2276</v>
      </c>
      <c r="G1235" s="236" t="e">
        <f>HYPERLINK("\同业照片\"&amp;[1]!表1_66[[#This Row],[公司]]&amp;IF([1]!表1_66[[#This Row],[公司]]="","","，"&amp;[1]!表1_66[[#This Row],[姓名]]&amp;".jpg"),"照片")</f>
        <v>#REF!</v>
      </c>
      <c r="H1235" s="232" t="s">
        <v>77</v>
      </c>
      <c r="I1235" s="214" t="s">
        <v>36</v>
      </c>
      <c r="J1235" s="214" t="s">
        <v>3004</v>
      </c>
      <c r="K1235" s="212">
        <v>1</v>
      </c>
      <c r="L1235" s="212">
        <v>1</v>
      </c>
      <c r="M1235" s="212">
        <v>1</v>
      </c>
      <c r="N1235" s="213" t="s">
        <v>958</v>
      </c>
      <c r="O1235" s="214"/>
      <c r="P1235" s="213" t="s">
        <v>1361</v>
      </c>
      <c r="Q1235" s="215"/>
      <c r="R1235" s="215"/>
      <c r="S1235"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235" s="220" t="s">
        <v>11561</v>
      </c>
      <c r="U1235" s="215">
        <v>13602583126</v>
      </c>
      <c r="V1235" s="213" t="s">
        <v>11562</v>
      </c>
      <c r="W1235" s="225"/>
      <c r="X1235" s="226"/>
      <c r="Y1235" s="226"/>
      <c r="Z1235" s="244"/>
      <c r="AA1235" s="214"/>
      <c r="AB1235" s="214"/>
      <c r="AC1235" s="214"/>
      <c r="AD1235" s="220"/>
      <c r="AE1235" s="226" t="s">
        <v>11563</v>
      </c>
      <c r="AF1235" s="214" t="s">
        <v>2219</v>
      </c>
      <c r="AG1235" s="349">
        <v>1</v>
      </c>
    </row>
    <row r="1236" spans="1:33" s="219" customFormat="1" x14ac:dyDescent="0.3">
      <c r="A1236" s="212" t="s">
        <v>8233</v>
      </c>
      <c r="B1236" s="277">
        <v>42157</v>
      </c>
      <c r="C1236" s="217" t="e">
        <f>[1]!表1_66[[#This Row],[公司]]&amp;[1]!表1_66[[#This Row],[姓名]]</f>
        <v>#REF!</v>
      </c>
      <c r="D1236" s="220" t="s">
        <v>11564</v>
      </c>
      <c r="E1236" s="220"/>
      <c r="F1236" s="214"/>
      <c r="G1236" s="236" t="e">
        <f>HYPERLINK("\同业照片\"&amp;[1]!表1_66[[#This Row],[公司]]&amp;IF([1]!表1_66[[#This Row],[公司]]="","","，"&amp;[1]!表1_66[[#This Row],[姓名]]&amp;".jpg"),"照片")</f>
        <v>#REF!</v>
      </c>
      <c r="H1236" s="232" t="s">
        <v>7</v>
      </c>
      <c r="I1236" s="214" t="s">
        <v>2</v>
      </c>
      <c r="J1236" s="214" t="s">
        <v>3174</v>
      </c>
      <c r="K1236" s="212"/>
      <c r="L1236" s="212"/>
      <c r="M1236" s="212"/>
      <c r="N1236" s="213" t="s">
        <v>1358</v>
      </c>
      <c r="O1236" s="214"/>
      <c r="P1236" s="213" t="s">
        <v>2254</v>
      </c>
      <c r="Q1236" s="215"/>
      <c r="R1236" s="215"/>
      <c r="S1236"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236" s="220" t="s">
        <v>11565</v>
      </c>
      <c r="U1236" s="215">
        <v>13823340583</v>
      </c>
      <c r="V1236" s="213" t="s">
        <v>11566</v>
      </c>
      <c r="W1236" s="225"/>
      <c r="X1236" s="226"/>
      <c r="Y1236" s="226"/>
      <c r="Z1236" s="248"/>
      <c r="AA1236" s="214"/>
      <c r="AB1236" s="214"/>
      <c r="AC1236" s="214"/>
      <c r="AD1236" s="220"/>
      <c r="AE1236" s="226"/>
      <c r="AF1236" s="214"/>
      <c r="AG1236" s="349">
        <v>1</v>
      </c>
    </row>
    <row r="1237" spans="1:33" s="219" customFormat="1" x14ac:dyDescent="0.3">
      <c r="A1237" s="212" t="s">
        <v>1177</v>
      </c>
      <c r="B1237" s="277">
        <v>42163</v>
      </c>
      <c r="C1237" s="217" t="e">
        <f>[1]!表1_66[[#This Row],[公司]]&amp;[1]!表1_66[[#This Row],[姓名]]</f>
        <v>#REF!</v>
      </c>
      <c r="D1237" s="220" t="s">
        <v>1859</v>
      </c>
      <c r="E1237" s="220" t="s">
        <v>803</v>
      </c>
      <c r="F1237" s="214" t="s">
        <v>933</v>
      </c>
      <c r="G1237" s="236" t="e">
        <f>HYPERLINK("\同业照片\"&amp;[1]!表1_66[[#This Row],[公司]]&amp;IF([1]!表1_66[[#This Row],[公司]]="","","，"&amp;[1]!表1_66[[#This Row],[姓名]]&amp;".jpg"),"照片")</f>
        <v>#REF!</v>
      </c>
      <c r="H1237" s="232" t="s">
        <v>109</v>
      </c>
      <c r="I1237" s="214" t="s">
        <v>36</v>
      </c>
      <c r="J1237" s="214" t="s">
        <v>45</v>
      </c>
      <c r="K1237" s="212">
        <v>1</v>
      </c>
      <c r="L1237" s="212">
        <v>1</v>
      </c>
      <c r="M1237" s="212">
        <v>1</v>
      </c>
      <c r="N1237" s="213" t="s">
        <v>958</v>
      </c>
      <c r="O1237" s="214"/>
      <c r="P1237" s="213" t="s">
        <v>8781</v>
      </c>
      <c r="Q1237" s="215"/>
      <c r="R1237" s="215">
        <v>0.12156949832000001</v>
      </c>
      <c r="S1237"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237" s="220" t="s">
        <v>11567</v>
      </c>
      <c r="U1237" s="215">
        <v>13651787582</v>
      </c>
      <c r="V1237" s="213" t="s">
        <v>11568</v>
      </c>
      <c r="W1237" s="225" t="s">
        <v>351</v>
      </c>
      <c r="X1237" s="226" t="s">
        <v>11569</v>
      </c>
      <c r="Y1237" s="226"/>
      <c r="Z1237" s="244" t="s">
        <v>3055</v>
      </c>
      <c r="AA1237" s="214"/>
      <c r="AB1237" s="214"/>
      <c r="AC1237" s="214"/>
      <c r="AD1237" s="220"/>
      <c r="AE1237" s="226"/>
      <c r="AF1237" s="214" t="s">
        <v>2186</v>
      </c>
      <c r="AG1237" s="349">
        <v>1</v>
      </c>
    </row>
    <row r="1238" spans="1:33" s="219" customFormat="1" x14ac:dyDescent="0.3">
      <c r="A1238" s="212" t="s">
        <v>1177</v>
      </c>
      <c r="B1238" s="277">
        <v>42163</v>
      </c>
      <c r="C1238" s="217" t="e">
        <f>[1]!表1_66[[#This Row],[公司]]&amp;[1]!表1_66[[#This Row],[姓名]]</f>
        <v>#REF!</v>
      </c>
      <c r="D1238" s="220" t="s">
        <v>2484</v>
      </c>
      <c r="E1238" s="220" t="s">
        <v>2484</v>
      </c>
      <c r="F1238" s="214" t="s">
        <v>2276</v>
      </c>
      <c r="G1238" s="236" t="e">
        <f>HYPERLINK("\同业照片\"&amp;[1]!表1_66[[#This Row],[公司]]&amp;IF([1]!表1_66[[#This Row],[公司]]="","","，"&amp;[1]!表1_66[[#This Row],[姓名]]&amp;".jpg"),"照片")</f>
        <v>#REF!</v>
      </c>
      <c r="H1238" s="232" t="s">
        <v>109</v>
      </c>
      <c r="I1238" s="214" t="s">
        <v>2</v>
      </c>
      <c r="J1238" s="214" t="s">
        <v>1</v>
      </c>
      <c r="K1238" s="212">
        <v>1</v>
      </c>
      <c r="L1238" s="212">
        <v>1</v>
      </c>
      <c r="M1238" s="212">
        <v>1</v>
      </c>
      <c r="N1238" s="213" t="s">
        <v>958</v>
      </c>
      <c r="O1238" s="214"/>
      <c r="P1238" s="213" t="s">
        <v>2254</v>
      </c>
      <c r="Q1238" s="215"/>
      <c r="R1238" s="215" t="s">
        <v>392</v>
      </c>
      <c r="S123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238" s="220" t="s">
        <v>11570</v>
      </c>
      <c r="U1238" s="215">
        <v>18621663521</v>
      </c>
      <c r="V1238" s="213" t="s">
        <v>11571</v>
      </c>
      <c r="W1238" s="225"/>
      <c r="X1238" s="226"/>
      <c r="Y1238" s="226"/>
      <c r="Z1238" s="248" t="s">
        <v>392</v>
      </c>
      <c r="AA1238" s="214"/>
      <c r="AB1238" s="214"/>
      <c r="AC1238" s="214"/>
      <c r="AD1238" s="220"/>
      <c r="AE1238" s="226"/>
      <c r="AF1238" s="214" t="s">
        <v>9542</v>
      </c>
      <c r="AG1238" s="349">
        <v>1</v>
      </c>
    </row>
    <row r="1239" spans="1:33" s="219" customFormat="1" x14ac:dyDescent="0.3">
      <c r="A1239" s="212" t="s">
        <v>1177</v>
      </c>
      <c r="B1239" s="277">
        <v>42173</v>
      </c>
      <c r="C1239" s="217" t="e">
        <f>[1]!表1_66[[#This Row],[公司]]&amp;[1]!表1_66[[#This Row],[姓名]]</f>
        <v>#REF!</v>
      </c>
      <c r="D1239" s="220" t="s">
        <v>1943</v>
      </c>
      <c r="E1239" s="220" t="s">
        <v>1944</v>
      </c>
      <c r="F1239" s="214" t="s">
        <v>933</v>
      </c>
      <c r="G1239" s="236" t="e">
        <f>HYPERLINK("\同业照片\"&amp;[1]!表1_66[[#This Row],[公司]]&amp;IF([1]!表1_66[[#This Row],[公司]]="","","，"&amp;[1]!表1_66[[#This Row],[姓名]]&amp;".jpg"),"照片")</f>
        <v>#REF!</v>
      </c>
      <c r="H1239" s="232" t="s">
        <v>128</v>
      </c>
      <c r="I1239" s="214" t="s">
        <v>36</v>
      </c>
      <c r="J1239" s="214" t="s">
        <v>45</v>
      </c>
      <c r="K1239" s="212">
        <v>1</v>
      </c>
      <c r="L1239" s="212">
        <v>1</v>
      </c>
      <c r="M1239" s="212">
        <v>1</v>
      </c>
      <c r="N1239" s="213" t="s">
        <v>958</v>
      </c>
      <c r="O1239" s="214"/>
      <c r="P1239" s="213" t="s">
        <v>2254</v>
      </c>
      <c r="Q1239" s="215" t="s">
        <v>11572</v>
      </c>
      <c r="R1239" s="215" t="s">
        <v>392</v>
      </c>
      <c r="S123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239" s="220" t="s">
        <v>11573</v>
      </c>
      <c r="U1239" s="215">
        <v>13816574927</v>
      </c>
      <c r="V1239" s="213" t="s">
        <v>11574</v>
      </c>
      <c r="W1239" s="225" t="s">
        <v>351</v>
      </c>
      <c r="X1239" s="226" t="s">
        <v>1232</v>
      </c>
      <c r="Y1239" s="226"/>
      <c r="Z1239" s="244" t="s">
        <v>392</v>
      </c>
      <c r="AA1239" s="214"/>
      <c r="AB1239" s="214"/>
      <c r="AC1239" s="214"/>
      <c r="AD1239" s="220"/>
      <c r="AE1239" s="226"/>
      <c r="AF1239" s="214" t="s">
        <v>11575</v>
      </c>
      <c r="AG1239" s="349">
        <v>1</v>
      </c>
    </row>
    <row r="1240" spans="1:33" s="219" customFormat="1" x14ac:dyDescent="0.3">
      <c r="A1240" s="212" t="s">
        <v>1177</v>
      </c>
      <c r="B1240" s="277">
        <v>42173</v>
      </c>
      <c r="C1240" s="217" t="e">
        <f>[1]!表1_66[[#This Row],[公司]]&amp;[1]!表1_66[[#This Row],[姓名]]</f>
        <v>#REF!</v>
      </c>
      <c r="D1240" s="220" t="s">
        <v>11576</v>
      </c>
      <c r="E1240" s="220" t="s">
        <v>2539</v>
      </c>
      <c r="F1240" s="214" t="s">
        <v>54</v>
      </c>
      <c r="G1240" s="236" t="e">
        <f>HYPERLINK("\同业照片\"&amp;[1]!表1_66[[#This Row],[公司]]&amp;IF([1]!表1_66[[#This Row],[公司]]="","","，"&amp;[1]!表1_66[[#This Row],[姓名]]&amp;".jpg"),"照片")</f>
        <v>#REF!</v>
      </c>
      <c r="H1240" s="232" t="s">
        <v>10784</v>
      </c>
      <c r="I1240" s="214" t="s">
        <v>2</v>
      </c>
      <c r="J1240" s="214" t="s">
        <v>1</v>
      </c>
      <c r="K1240" s="212">
        <v>1</v>
      </c>
      <c r="L1240" s="212">
        <v>1</v>
      </c>
      <c r="M1240" s="212">
        <v>1</v>
      </c>
      <c r="N1240" s="213" t="s">
        <v>11577</v>
      </c>
      <c r="O1240" s="214"/>
      <c r="P1240" s="213" t="s">
        <v>11578</v>
      </c>
      <c r="Q1240" s="215"/>
      <c r="R1240" s="215"/>
      <c r="S124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240" s="220"/>
      <c r="U1240" s="215">
        <v>18621738902</v>
      </c>
      <c r="V1240" s="213" t="s">
        <v>11579</v>
      </c>
      <c r="W1240" s="225" t="s">
        <v>11580</v>
      </c>
      <c r="X1240" s="226"/>
      <c r="Y1240" s="226"/>
      <c r="Z1240" s="248"/>
      <c r="AA1240" s="214"/>
      <c r="AB1240" s="214"/>
      <c r="AC1240" s="214"/>
      <c r="AD1240" s="220"/>
      <c r="AE1240" s="226"/>
      <c r="AF1240" s="214" t="s">
        <v>7145</v>
      </c>
      <c r="AG1240" s="349">
        <v>1</v>
      </c>
    </row>
    <row r="1241" spans="1:33" s="219" customFormat="1" x14ac:dyDescent="0.3">
      <c r="A1241" s="219" t="s">
        <v>11581</v>
      </c>
      <c r="B1241" s="277">
        <v>42179</v>
      </c>
      <c r="C1241" s="217" t="e">
        <f>[1]!表1_66[[#This Row],[公司]]&amp;[1]!表1_66[[#This Row],[姓名]]</f>
        <v>#REF!</v>
      </c>
      <c r="D1241" s="227" t="s">
        <v>11582</v>
      </c>
      <c r="E1241" s="227"/>
      <c r="F1241" s="216"/>
      <c r="G1241" s="209" t="e">
        <f>HYPERLINK("\同业照片\"&amp;[1]!表1_66[[#This Row],[公司]]&amp;IF([1]!表1_66[[#This Row],[公司]]="","","，"&amp;[1]!表1_66[[#This Row],[姓名]]&amp;".jpg"),"照片")</f>
        <v>#REF!</v>
      </c>
      <c r="H1241" s="234" t="s">
        <v>11583</v>
      </c>
      <c r="I1241" s="216" t="s">
        <v>11584</v>
      </c>
      <c r="J1241" s="216" t="s">
        <v>11585</v>
      </c>
      <c r="N1241" s="217" t="s">
        <v>11586</v>
      </c>
      <c r="O1241" s="216"/>
      <c r="P1241" s="217" t="s">
        <v>11587</v>
      </c>
      <c r="Q1241" s="218"/>
      <c r="R1241" s="218"/>
      <c r="S1241" s="26">
        <v>0</v>
      </c>
      <c r="T1241" s="227" t="s">
        <v>11588</v>
      </c>
      <c r="U1241" s="218">
        <v>18600081987</v>
      </c>
      <c r="V1241" s="217" t="s">
        <v>11589</v>
      </c>
      <c r="W1241" s="225"/>
      <c r="X1241" s="228"/>
      <c r="Y1241" s="228"/>
      <c r="Z1241" s="248"/>
      <c r="AA1241" s="216"/>
      <c r="AB1241" s="216"/>
      <c r="AC1241" s="216"/>
      <c r="AD1241" s="227"/>
      <c r="AE1241" s="228"/>
      <c r="AF1241" s="216"/>
      <c r="AG1241" s="349">
        <v>1</v>
      </c>
    </row>
    <row r="1242" spans="1:33" s="219" customFormat="1" x14ac:dyDescent="0.3">
      <c r="A1242" s="219" t="s">
        <v>8338</v>
      </c>
      <c r="B1242" s="277">
        <v>42179</v>
      </c>
      <c r="C1242" s="217" t="e">
        <f>[1]!表1_66[[#This Row],[公司]]&amp;[1]!表1_66[[#This Row],[姓名]]</f>
        <v>#REF!</v>
      </c>
      <c r="D1242" s="227" t="s">
        <v>7158</v>
      </c>
      <c r="E1242" s="227"/>
      <c r="F1242" s="216"/>
      <c r="G1242" s="209" t="e">
        <f>HYPERLINK("\同业照片\"&amp;[1]!表1_66[[#This Row],[公司]]&amp;IF([1]!表1_66[[#This Row],[公司]]="","","，"&amp;[1]!表1_66[[#This Row],[姓名]]&amp;".jpg"),"照片")</f>
        <v>#REF!</v>
      </c>
      <c r="H1242" s="234" t="s">
        <v>72</v>
      </c>
      <c r="I1242" s="216" t="s">
        <v>36</v>
      </c>
      <c r="J1242" s="216" t="s">
        <v>56</v>
      </c>
      <c r="N1242" s="217" t="s">
        <v>7159</v>
      </c>
      <c r="O1242" s="216"/>
      <c r="P1242" s="217" t="s">
        <v>7160</v>
      </c>
      <c r="Q1242" s="218"/>
      <c r="R1242" s="218"/>
      <c r="S1242" s="26">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242" s="227" t="s">
        <v>7161</v>
      </c>
      <c r="U1242" s="218" t="s">
        <v>7162</v>
      </c>
      <c r="V1242" s="217" t="s">
        <v>7163</v>
      </c>
      <c r="W1242" s="225"/>
      <c r="X1242" s="228"/>
      <c r="Y1242" s="228"/>
      <c r="Z1242" s="248"/>
      <c r="AA1242" s="216"/>
      <c r="AB1242" s="216"/>
      <c r="AC1242" s="216"/>
      <c r="AD1242" s="227"/>
      <c r="AE1242" s="228"/>
      <c r="AF1242" s="216" t="s">
        <v>7157</v>
      </c>
      <c r="AG1242" s="349">
        <v>1</v>
      </c>
    </row>
    <row r="1243" spans="1:33" s="219" customFormat="1" x14ac:dyDescent="0.3">
      <c r="A1243" s="219" t="s">
        <v>11581</v>
      </c>
      <c r="B1243" s="277">
        <v>42179</v>
      </c>
      <c r="C1243" s="217" t="e">
        <f>[1]!表1_66[[#This Row],[公司]]&amp;[1]!表1_66[[#This Row],[姓名]]</f>
        <v>#REF!</v>
      </c>
      <c r="D1243" s="227" t="s">
        <v>11590</v>
      </c>
      <c r="E1243" s="227"/>
      <c r="F1243" s="216"/>
      <c r="G1243" s="209" t="e">
        <f>HYPERLINK("\同业照片\"&amp;[1]!表1_66[[#This Row],[公司]]&amp;IF([1]!表1_66[[#This Row],[公司]]="","","，"&amp;[1]!表1_66[[#This Row],[姓名]]&amp;".jpg"),"照片")</f>
        <v>#REF!</v>
      </c>
      <c r="H1243" s="234" t="s">
        <v>11583</v>
      </c>
      <c r="I1243" s="216" t="s">
        <v>11584</v>
      </c>
      <c r="J1243" s="216" t="s">
        <v>11585</v>
      </c>
      <c r="N1243" s="217" t="s">
        <v>11586</v>
      </c>
      <c r="O1243" s="216"/>
      <c r="P1243" s="217" t="s">
        <v>11587</v>
      </c>
      <c r="Q1243" s="218"/>
      <c r="R1243" s="218"/>
      <c r="S1243" s="26">
        <v>0</v>
      </c>
      <c r="T1243" s="227" t="s">
        <v>11588</v>
      </c>
      <c r="U1243" s="218">
        <v>13701009970</v>
      </c>
      <c r="V1243" s="217" t="s">
        <v>11591</v>
      </c>
      <c r="W1243" s="225"/>
      <c r="X1243" s="228"/>
      <c r="Y1243" s="228"/>
      <c r="Z1243" s="248"/>
      <c r="AA1243" s="216"/>
      <c r="AB1243" s="216"/>
      <c r="AC1243" s="216"/>
      <c r="AD1243" s="227"/>
      <c r="AE1243" s="228"/>
      <c r="AF1243" s="216"/>
      <c r="AG1243" s="349">
        <v>1</v>
      </c>
    </row>
    <row r="1244" spans="1:33" s="219" customFormat="1" x14ac:dyDescent="0.3">
      <c r="A1244" s="219" t="s">
        <v>11581</v>
      </c>
      <c r="B1244" s="277">
        <v>42179</v>
      </c>
      <c r="C1244" s="217" t="e">
        <f>[1]!表1_66[[#This Row],[公司]]&amp;[1]!表1_66[[#This Row],[姓名]]</f>
        <v>#REF!</v>
      </c>
      <c r="D1244" s="227" t="s">
        <v>11592</v>
      </c>
      <c r="E1244" s="227"/>
      <c r="F1244" s="216"/>
      <c r="G1244" s="209" t="e">
        <f>HYPERLINK("\同业照片\"&amp;[1]!表1_66[[#This Row],[公司]]&amp;IF([1]!表1_66[[#This Row],[公司]]="","","，"&amp;[1]!表1_66[[#This Row],[姓名]]&amp;".jpg"),"照片")</f>
        <v>#REF!</v>
      </c>
      <c r="H1244" s="234" t="s">
        <v>11593</v>
      </c>
      <c r="I1244" s="216" t="s">
        <v>11594</v>
      </c>
      <c r="J1244" s="216" t="s">
        <v>11595</v>
      </c>
      <c r="N1244" s="217" t="s">
        <v>11596</v>
      </c>
      <c r="O1244" s="216"/>
      <c r="P1244" s="217" t="s">
        <v>11597</v>
      </c>
      <c r="Q1244" s="218"/>
      <c r="R1244" s="218"/>
      <c r="S1244" s="26">
        <v>0</v>
      </c>
      <c r="T1244" s="227" t="s">
        <v>11598</v>
      </c>
      <c r="U1244" s="218">
        <v>13811465362</v>
      </c>
      <c r="V1244" s="217" t="s">
        <v>11599</v>
      </c>
      <c r="W1244" s="225"/>
      <c r="X1244" s="228"/>
      <c r="Y1244" s="228"/>
      <c r="Z1244" s="248"/>
      <c r="AA1244" s="216"/>
      <c r="AB1244" s="216"/>
      <c r="AC1244" s="216" t="s">
        <v>11600</v>
      </c>
      <c r="AD1244" s="227"/>
      <c r="AE1244" s="228"/>
      <c r="AF1244" s="216"/>
      <c r="AG1244" s="349">
        <v>1</v>
      </c>
    </row>
    <row r="1245" spans="1:33" s="219" customFormat="1" x14ac:dyDescent="0.3">
      <c r="A1245" s="219" t="s">
        <v>8338</v>
      </c>
      <c r="B1245" s="277">
        <v>42179</v>
      </c>
      <c r="C1245" s="217" t="e">
        <f>[1]!表1_66[[#This Row],[公司]]&amp;[1]!表1_66[[#This Row],[姓名]]</f>
        <v>#REF!</v>
      </c>
      <c r="D1245" s="227" t="s">
        <v>7169</v>
      </c>
      <c r="E1245" s="227"/>
      <c r="F1245" s="216"/>
      <c r="G1245" s="209" t="e">
        <f>HYPERLINK("\同业照片\"&amp;[1]!表1_66[[#This Row],[公司]]&amp;IF([1]!表1_66[[#This Row],[公司]]="","","，"&amp;[1]!表1_66[[#This Row],[姓名]]&amp;".jpg"),"照片")</f>
        <v>#REF!</v>
      </c>
      <c r="H1245" s="234" t="s">
        <v>2841</v>
      </c>
      <c r="I1245" s="216" t="s">
        <v>722</v>
      </c>
      <c r="J1245" s="216" t="s">
        <v>56</v>
      </c>
      <c r="N1245" s="217" t="s">
        <v>1443</v>
      </c>
      <c r="O1245" s="216"/>
      <c r="P1245" s="217"/>
      <c r="Q1245" s="218"/>
      <c r="R1245" s="218"/>
      <c r="S1245" s="26">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245" s="227" t="s">
        <v>7170</v>
      </c>
      <c r="U1245" s="218" t="s">
        <v>7171</v>
      </c>
      <c r="V1245" s="217" t="s">
        <v>7172</v>
      </c>
      <c r="W1245" s="225"/>
      <c r="X1245" s="228"/>
      <c r="Y1245" s="228"/>
      <c r="Z1245" s="248"/>
      <c r="AA1245" s="216"/>
      <c r="AB1245" s="216"/>
      <c r="AC1245" s="216"/>
      <c r="AD1245" s="227"/>
      <c r="AE1245" s="228"/>
      <c r="AF1245" s="216" t="s">
        <v>7173</v>
      </c>
      <c r="AG1245" s="349">
        <v>1</v>
      </c>
    </row>
    <row r="1246" spans="1:33" s="219" customFormat="1" x14ac:dyDescent="0.3">
      <c r="A1246" s="219" t="s">
        <v>11581</v>
      </c>
      <c r="B1246" s="277">
        <v>42179</v>
      </c>
      <c r="C1246" s="217" t="e">
        <f>[1]!表1_66[[#This Row],[公司]]&amp;[1]!表1_66[[#This Row],[姓名]]</f>
        <v>#REF!</v>
      </c>
      <c r="D1246" s="227" t="s">
        <v>11601</v>
      </c>
      <c r="E1246" s="227"/>
      <c r="F1246" s="216"/>
      <c r="G1246" s="209" t="e">
        <f>HYPERLINK("\同业照片\"&amp;[1]!表1_66[[#This Row],[公司]]&amp;IF([1]!表1_66[[#This Row],[公司]]="","","，"&amp;[1]!表1_66[[#This Row],[姓名]]&amp;".jpg"),"照片")</f>
        <v>#REF!</v>
      </c>
      <c r="H1246" s="234" t="s">
        <v>11602</v>
      </c>
      <c r="I1246" s="216" t="s">
        <v>11603</v>
      </c>
      <c r="J1246" s="216" t="s">
        <v>11585</v>
      </c>
      <c r="N1246" s="217"/>
      <c r="O1246" s="216"/>
      <c r="P1246" s="217" t="s">
        <v>11604</v>
      </c>
      <c r="Q1246" s="218"/>
      <c r="R1246" s="218"/>
      <c r="S1246" s="26">
        <v>0</v>
      </c>
      <c r="T1246" s="227" t="s">
        <v>11605</v>
      </c>
      <c r="U1246" s="218">
        <v>18611734083</v>
      </c>
      <c r="V1246" s="217" t="s">
        <v>11606</v>
      </c>
      <c r="W1246" s="225"/>
      <c r="X1246" s="228"/>
      <c r="Y1246" s="228"/>
      <c r="Z1246" s="248"/>
      <c r="AA1246" s="216"/>
      <c r="AB1246" s="216"/>
      <c r="AC1246" s="216"/>
      <c r="AD1246" s="227"/>
      <c r="AE1246" s="228"/>
      <c r="AF1246" s="216"/>
      <c r="AG1246" s="349">
        <v>1</v>
      </c>
    </row>
    <row r="1247" spans="1:33" s="219" customFormat="1" x14ac:dyDescent="0.3">
      <c r="A1247" s="219" t="s">
        <v>8338</v>
      </c>
      <c r="B1247" s="277">
        <v>42179</v>
      </c>
      <c r="C1247" s="217" t="e">
        <f>[1]!表1_66[[#This Row],[公司]]&amp;[1]!表1_66[[#This Row],[姓名]]</f>
        <v>#REF!</v>
      </c>
      <c r="D1247" s="227" t="s">
        <v>7178</v>
      </c>
      <c r="E1247" s="227"/>
      <c r="F1247" s="216"/>
      <c r="G1247" s="209" t="e">
        <f>HYPERLINK("\同业照片\"&amp;[1]!表1_66[[#This Row],[公司]]&amp;IF([1]!表1_66[[#This Row],[公司]]="","","，"&amp;[1]!表1_66[[#This Row],[姓名]]&amp;".jpg"),"照片")</f>
        <v>#REF!</v>
      </c>
      <c r="H1247" s="234" t="s">
        <v>6922</v>
      </c>
      <c r="I1247" s="216" t="s">
        <v>36</v>
      </c>
      <c r="J1247" s="216" t="s">
        <v>3004</v>
      </c>
      <c r="N1247" s="217" t="s">
        <v>1486</v>
      </c>
      <c r="O1247" s="216"/>
      <c r="P1247" s="217" t="s">
        <v>1597</v>
      </c>
      <c r="Q1247" s="218"/>
      <c r="R1247" s="218"/>
      <c r="S1247" s="26">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247" s="227" t="s">
        <v>7179</v>
      </c>
      <c r="U1247" s="218" t="s">
        <v>7180</v>
      </c>
      <c r="V1247" s="217" t="s">
        <v>7181</v>
      </c>
      <c r="W1247" s="225"/>
      <c r="X1247" s="228"/>
      <c r="Y1247" s="228"/>
      <c r="Z1247" s="248"/>
      <c r="AA1247" s="216"/>
      <c r="AB1247" s="216"/>
      <c r="AC1247" s="216"/>
      <c r="AD1247" s="227"/>
      <c r="AE1247" s="228"/>
      <c r="AF1247" s="216" t="s">
        <v>7182</v>
      </c>
      <c r="AG1247" s="349">
        <v>1</v>
      </c>
    </row>
    <row r="1248" spans="1:33" s="219" customFormat="1" x14ac:dyDescent="0.3">
      <c r="A1248" s="219" t="s">
        <v>8338</v>
      </c>
      <c r="B1248" s="277">
        <v>42179</v>
      </c>
      <c r="C1248" s="217" t="e">
        <f>[1]!表1_66[[#This Row],[公司]]&amp;[1]!表1_66[[#This Row],[姓名]]</f>
        <v>#REF!</v>
      </c>
      <c r="D1248" s="227" t="s">
        <v>7220</v>
      </c>
      <c r="E1248" s="227"/>
      <c r="F1248" s="216"/>
      <c r="G1248" s="209" t="e">
        <f>HYPERLINK("\同业照片\"&amp;[1]!表1_66[[#This Row],[公司]]&amp;IF([1]!表1_66[[#This Row],[公司]]="","","，"&amp;[1]!表1_66[[#This Row],[姓名]]&amp;".jpg"),"照片")</f>
        <v>#REF!</v>
      </c>
      <c r="H1248" s="234" t="s">
        <v>2848</v>
      </c>
      <c r="I1248" s="216" t="s">
        <v>722</v>
      </c>
      <c r="J1248" s="216" t="s">
        <v>56</v>
      </c>
      <c r="N1248" s="217" t="s">
        <v>7209</v>
      </c>
      <c r="O1248" s="216"/>
      <c r="P1248" s="217" t="s">
        <v>1432</v>
      </c>
      <c r="Q1248" s="218"/>
      <c r="R1248" s="218"/>
      <c r="S1248" s="26">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248" s="227" t="s">
        <v>7221</v>
      </c>
      <c r="U1248" s="218" t="s">
        <v>7222</v>
      </c>
      <c r="V1248" s="217" t="s">
        <v>7223</v>
      </c>
      <c r="W1248" s="225"/>
      <c r="X1248" s="228"/>
      <c r="Y1248" s="228"/>
      <c r="Z1248" s="248"/>
      <c r="AA1248" s="216"/>
      <c r="AB1248" s="216"/>
      <c r="AC1248" s="216"/>
      <c r="AD1248" s="227"/>
      <c r="AE1248" s="228"/>
      <c r="AF1248" s="216" t="s">
        <v>7214</v>
      </c>
      <c r="AG1248" s="349">
        <v>1</v>
      </c>
    </row>
    <row r="1249" spans="1:33" s="219" customFormat="1" x14ac:dyDescent="0.3">
      <c r="A1249" s="219" t="s">
        <v>8338</v>
      </c>
      <c r="B1249" s="277">
        <v>42179</v>
      </c>
      <c r="C1249" s="217" t="e">
        <f>[1]!表1_66[[#This Row],[公司]]&amp;[1]!表1_66[[#This Row],[姓名]]</f>
        <v>#REF!</v>
      </c>
      <c r="D1249" s="227" t="s">
        <v>7187</v>
      </c>
      <c r="E1249" s="227"/>
      <c r="F1249" s="216"/>
      <c r="G1249" s="209" t="e">
        <f>HYPERLINK("\同业照片\"&amp;[1]!表1_66[[#This Row],[公司]]&amp;IF([1]!表1_66[[#This Row],[公司]]="","","，"&amp;[1]!表1_66[[#This Row],[姓名]]&amp;".jpg"),"照片")</f>
        <v>#REF!</v>
      </c>
      <c r="H1249" s="234" t="s">
        <v>6897</v>
      </c>
      <c r="I1249" s="216" t="s">
        <v>36</v>
      </c>
      <c r="J1249" s="216" t="s">
        <v>56</v>
      </c>
      <c r="N1249" s="217" t="s">
        <v>629</v>
      </c>
      <c r="O1249" s="216"/>
      <c r="P1249" s="217" t="s">
        <v>1719</v>
      </c>
      <c r="Q1249" s="218"/>
      <c r="R1249" s="218"/>
      <c r="S1249" s="26">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249" s="227" t="s">
        <v>7188</v>
      </c>
      <c r="U1249" s="218" t="s">
        <v>7189</v>
      </c>
      <c r="V1249" s="217" t="s">
        <v>7190</v>
      </c>
      <c r="W1249" s="225"/>
      <c r="X1249" s="228"/>
      <c r="Y1249" s="228"/>
      <c r="Z1249" s="248"/>
      <c r="AA1249" s="216"/>
      <c r="AB1249" s="216"/>
      <c r="AC1249" s="216"/>
      <c r="AD1249" s="227"/>
      <c r="AE1249" s="228"/>
      <c r="AF1249" s="216" t="s">
        <v>7191</v>
      </c>
      <c r="AG1249" s="349">
        <v>1</v>
      </c>
    </row>
    <row r="1250" spans="1:33" s="219" customFormat="1" x14ac:dyDescent="0.3">
      <c r="A1250" s="219" t="s">
        <v>11581</v>
      </c>
      <c r="B1250" s="277">
        <v>42179</v>
      </c>
      <c r="C1250" s="217" t="e">
        <f>[1]!表1_66[[#This Row],[公司]]&amp;[1]!表1_66[[#This Row],[姓名]]</f>
        <v>#REF!</v>
      </c>
      <c r="D1250" s="227" t="s">
        <v>11607</v>
      </c>
      <c r="E1250" s="227"/>
      <c r="F1250" s="216"/>
      <c r="G1250" s="209" t="e">
        <f>HYPERLINK("\同业照片\"&amp;[1]!表1_66[[#This Row],[公司]]&amp;IF([1]!表1_66[[#This Row],[公司]]="","","，"&amp;[1]!表1_66[[#This Row],[姓名]]&amp;".jpg"),"照片")</f>
        <v>#REF!</v>
      </c>
      <c r="H1250" s="234" t="s">
        <v>11608</v>
      </c>
      <c r="I1250" s="216" t="s">
        <v>11584</v>
      </c>
      <c r="J1250" s="216" t="s">
        <v>11585</v>
      </c>
      <c r="N1250" s="217" t="s">
        <v>11609</v>
      </c>
      <c r="O1250" s="216"/>
      <c r="P1250" s="217" t="s">
        <v>11610</v>
      </c>
      <c r="Q1250" s="218"/>
      <c r="R1250" s="218"/>
      <c r="S1250" s="26">
        <v>0</v>
      </c>
      <c r="T1250" s="227" t="s">
        <v>11611</v>
      </c>
      <c r="U1250" s="218">
        <v>13146860087</v>
      </c>
      <c r="V1250" s="217" t="s">
        <v>11612</v>
      </c>
      <c r="W1250" s="225"/>
      <c r="X1250" s="228"/>
      <c r="Y1250" s="228"/>
      <c r="Z1250" s="248"/>
      <c r="AA1250" s="216"/>
      <c r="AB1250" s="216"/>
      <c r="AC1250" s="216"/>
      <c r="AD1250" s="227"/>
      <c r="AE1250" s="228"/>
      <c r="AF1250" s="216"/>
      <c r="AG1250" s="349">
        <v>1</v>
      </c>
    </row>
    <row r="1251" spans="1:33" s="219" customFormat="1" x14ac:dyDescent="0.3">
      <c r="A1251" s="219" t="s">
        <v>11581</v>
      </c>
      <c r="B1251" s="277">
        <v>42179</v>
      </c>
      <c r="C1251" s="217" t="e">
        <f>[1]!表1_66[[#This Row],[公司]]&amp;[1]!表1_66[[#This Row],[姓名]]</f>
        <v>#REF!</v>
      </c>
      <c r="D1251" s="227" t="s">
        <v>11613</v>
      </c>
      <c r="E1251" s="227"/>
      <c r="F1251" s="216"/>
      <c r="G1251" s="209" t="e">
        <f>HYPERLINK("\同业照片\"&amp;[1]!表1_66[[#This Row],[公司]]&amp;IF([1]!表1_66[[#This Row],[公司]]="","","，"&amp;[1]!表1_66[[#This Row],[姓名]]&amp;".jpg"),"照片")</f>
        <v>#REF!</v>
      </c>
      <c r="H1251" s="234" t="s">
        <v>11614</v>
      </c>
      <c r="I1251" s="216"/>
      <c r="J1251" s="216" t="s">
        <v>11585</v>
      </c>
      <c r="N1251" s="217"/>
      <c r="O1251" s="216"/>
      <c r="P1251" s="217" t="s">
        <v>11615</v>
      </c>
      <c r="Q1251" s="218"/>
      <c r="R1251" s="218"/>
      <c r="S1251" s="26">
        <v>0</v>
      </c>
      <c r="T1251" s="227" t="s">
        <v>11616</v>
      </c>
      <c r="U1251" s="218">
        <v>13718036054</v>
      </c>
      <c r="V1251" s="217" t="s">
        <v>11617</v>
      </c>
      <c r="W1251" s="225"/>
      <c r="X1251" s="228"/>
      <c r="Y1251" s="228"/>
      <c r="Z1251" s="248"/>
      <c r="AA1251" s="216"/>
      <c r="AB1251" s="216"/>
      <c r="AC1251" s="216"/>
      <c r="AD1251" s="227"/>
      <c r="AE1251" s="228"/>
      <c r="AF1251" s="216"/>
      <c r="AG1251" s="349">
        <v>1</v>
      </c>
    </row>
    <row r="1252" spans="1:33" s="219" customFormat="1" x14ac:dyDescent="0.3">
      <c r="A1252" s="219" t="s">
        <v>8338</v>
      </c>
      <c r="B1252" s="277">
        <v>42179</v>
      </c>
      <c r="C1252" s="217" t="e">
        <f>[1]!表1_66[[#This Row],[公司]]&amp;[1]!表1_66[[#This Row],[姓名]]</f>
        <v>#REF!</v>
      </c>
      <c r="D1252" s="227" t="s">
        <v>7224</v>
      </c>
      <c r="E1252" s="227"/>
      <c r="F1252" s="216"/>
      <c r="G1252" s="209" t="e">
        <f>HYPERLINK("\同业照片\"&amp;[1]!表1_66[[#This Row],[公司]]&amp;IF([1]!表1_66[[#This Row],[公司]]="","","，"&amp;[1]!表1_66[[#This Row],[姓名]]&amp;".jpg"),"照片")</f>
        <v>#REF!</v>
      </c>
      <c r="H1252" s="234" t="s">
        <v>2848</v>
      </c>
      <c r="I1252" s="216" t="s">
        <v>722</v>
      </c>
      <c r="J1252" s="216" t="s">
        <v>56</v>
      </c>
      <c r="N1252" s="217" t="s">
        <v>7225</v>
      </c>
      <c r="O1252" s="216"/>
      <c r="P1252" s="217" t="s">
        <v>7226</v>
      </c>
      <c r="Q1252" s="218"/>
      <c r="R1252" s="218"/>
      <c r="S1252" s="26">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252" s="227" t="s">
        <v>7227</v>
      </c>
      <c r="U1252" s="218" t="s">
        <v>7228</v>
      </c>
      <c r="V1252" s="217" t="s">
        <v>7229</v>
      </c>
      <c r="W1252" s="225"/>
      <c r="X1252" s="228"/>
      <c r="Y1252" s="228"/>
      <c r="Z1252" s="248"/>
      <c r="AA1252" s="216"/>
      <c r="AB1252" s="216"/>
      <c r="AC1252" s="216"/>
      <c r="AD1252" s="227"/>
      <c r="AE1252" s="228"/>
      <c r="AF1252" s="216" t="s">
        <v>7214</v>
      </c>
      <c r="AG1252" s="349">
        <v>1</v>
      </c>
    </row>
    <row r="1253" spans="1:33" s="219" customFormat="1" x14ac:dyDescent="0.3">
      <c r="A1253" s="219" t="s">
        <v>11581</v>
      </c>
      <c r="B1253" s="277">
        <v>42179</v>
      </c>
      <c r="C1253" s="217" t="e">
        <f>[1]!表1_66[[#This Row],[公司]]&amp;[1]!表1_66[[#This Row],[姓名]]</f>
        <v>#REF!</v>
      </c>
      <c r="D1253" s="227" t="s">
        <v>11618</v>
      </c>
      <c r="E1253" s="227"/>
      <c r="F1253" s="216"/>
      <c r="G1253" s="209" t="e">
        <f>HYPERLINK("\同业照片\"&amp;[1]!表1_66[[#This Row],[公司]]&amp;IF([1]!表1_66[[#This Row],[公司]]="","","，"&amp;[1]!表1_66[[#This Row],[姓名]]&amp;".jpg"),"照片")</f>
        <v>#REF!</v>
      </c>
      <c r="H1253" s="234" t="s">
        <v>11583</v>
      </c>
      <c r="I1253" s="216" t="s">
        <v>11584</v>
      </c>
      <c r="J1253" s="216" t="s">
        <v>11585</v>
      </c>
      <c r="N1253" s="217" t="s">
        <v>11586</v>
      </c>
      <c r="O1253" s="216"/>
      <c r="P1253" s="217" t="s">
        <v>11619</v>
      </c>
      <c r="Q1253" s="218"/>
      <c r="R1253" s="218"/>
      <c r="S1253" s="26">
        <v>0</v>
      </c>
      <c r="T1253" s="227" t="s">
        <v>11588</v>
      </c>
      <c r="U1253" s="218">
        <v>15010378125</v>
      </c>
      <c r="V1253" s="217" t="s">
        <v>11620</v>
      </c>
      <c r="W1253" s="225"/>
      <c r="X1253" s="228"/>
      <c r="Y1253" s="228"/>
      <c r="Z1253" s="248"/>
      <c r="AA1253" s="216"/>
      <c r="AB1253" s="216"/>
      <c r="AC1253" s="216"/>
      <c r="AD1253" s="227"/>
      <c r="AE1253" s="228"/>
      <c r="AF1253" s="216"/>
      <c r="AG1253" s="349">
        <v>1</v>
      </c>
    </row>
    <row r="1254" spans="1:33" s="219" customFormat="1" x14ac:dyDescent="0.3">
      <c r="A1254" s="212" t="s">
        <v>8338</v>
      </c>
      <c r="B1254" s="277">
        <v>42179</v>
      </c>
      <c r="C1254" s="217" t="e">
        <f>[1]!表1_66[[#This Row],[公司]]&amp;[1]!表1_66[[#This Row],[姓名]]</f>
        <v>#REF!</v>
      </c>
      <c r="D1254" s="220" t="s">
        <v>7205</v>
      </c>
      <c r="E1254" s="220"/>
      <c r="F1254" s="214"/>
      <c r="G1254" s="236" t="e">
        <f>HYPERLINK("\同业照片\"&amp;[1]!表1_66[[#This Row],[公司]]&amp;IF([1]!表1_66[[#This Row],[公司]]="","","，"&amp;[1]!表1_66[[#This Row],[姓名]]&amp;".jpg"),"照片")</f>
        <v>#REF!</v>
      </c>
      <c r="H1254" s="232" t="s">
        <v>1673</v>
      </c>
      <c r="I1254" s="214" t="s">
        <v>36</v>
      </c>
      <c r="J1254" s="214" t="s">
        <v>45</v>
      </c>
      <c r="K1254" s="212"/>
      <c r="L1254" s="212"/>
      <c r="M1254" s="212"/>
      <c r="N1254" s="213" t="s">
        <v>7206</v>
      </c>
      <c r="O1254" s="214"/>
      <c r="P1254" s="213" t="s">
        <v>1432</v>
      </c>
      <c r="Q1254" s="215"/>
      <c r="R1254" s="215"/>
      <c r="S125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254" s="220" t="s">
        <v>2931</v>
      </c>
      <c r="U1254" s="215" t="s">
        <v>7207</v>
      </c>
      <c r="V1254" s="213" t="s">
        <v>7208</v>
      </c>
      <c r="W1254" s="225"/>
      <c r="X1254" s="226"/>
      <c r="Y1254" s="226"/>
      <c r="Z1254" s="248"/>
      <c r="AA1254" s="214"/>
      <c r="AB1254" s="214"/>
      <c r="AC1254" s="214"/>
      <c r="AD1254" s="220"/>
      <c r="AE1254" s="226"/>
      <c r="AF1254" s="214" t="s">
        <v>7200</v>
      </c>
      <c r="AG1254" s="349">
        <v>1</v>
      </c>
    </row>
    <row r="1255" spans="1:33" s="219" customFormat="1" x14ac:dyDescent="0.3">
      <c r="A1255" s="212" t="s">
        <v>11581</v>
      </c>
      <c r="B1255" s="277">
        <v>42179</v>
      </c>
      <c r="C1255" s="217" t="e">
        <f>[1]!表1_66[[#This Row],[公司]]&amp;[1]!表1_66[[#This Row],[姓名]]</f>
        <v>#REF!</v>
      </c>
      <c r="D1255" s="220" t="s">
        <v>11621</v>
      </c>
      <c r="E1255" s="220"/>
      <c r="F1255" s="214"/>
      <c r="G1255" s="236" t="e">
        <f>HYPERLINK("\同业照片\"&amp;[1]!表1_66[[#This Row],[公司]]&amp;IF([1]!表1_66[[#This Row],[公司]]="","","，"&amp;[1]!表1_66[[#This Row],[姓名]]&amp;".jpg"),"照片")</f>
        <v>#REF!</v>
      </c>
      <c r="H1255" s="232" t="s">
        <v>11622</v>
      </c>
      <c r="I1255" s="214" t="s">
        <v>11603</v>
      </c>
      <c r="J1255" s="214" t="s">
        <v>11585</v>
      </c>
      <c r="K1255" s="212"/>
      <c r="L1255" s="212"/>
      <c r="M1255" s="212"/>
      <c r="N1255" s="213"/>
      <c r="O1255" s="214"/>
      <c r="P1255" s="213"/>
      <c r="Q1255" s="215"/>
      <c r="R1255" s="215"/>
      <c r="S1255" s="25">
        <v>0</v>
      </c>
      <c r="T1255" s="220" t="s">
        <v>11623</v>
      </c>
      <c r="U1255" s="215">
        <v>13522749589</v>
      </c>
      <c r="V1255" s="213" t="s">
        <v>11624</v>
      </c>
      <c r="W1255" s="225"/>
      <c r="X1255" s="226"/>
      <c r="Y1255" s="226"/>
      <c r="Z1255" s="244"/>
      <c r="AA1255" s="214"/>
      <c r="AB1255" s="214"/>
      <c r="AC1255" s="214"/>
      <c r="AD1255" s="220"/>
      <c r="AE1255" s="226"/>
      <c r="AF1255" s="214"/>
      <c r="AG1255" s="349">
        <v>1</v>
      </c>
    </row>
    <row r="1256" spans="1:33" s="219" customFormat="1" x14ac:dyDescent="0.3">
      <c r="A1256" s="212" t="s">
        <v>11581</v>
      </c>
      <c r="B1256" s="277">
        <v>42179</v>
      </c>
      <c r="C1256" s="217" t="e">
        <f>[1]!表1_66[[#This Row],[公司]]&amp;[1]!表1_66[[#This Row],[姓名]]</f>
        <v>#REF!</v>
      </c>
      <c r="D1256" s="220" t="s">
        <v>11625</v>
      </c>
      <c r="E1256" s="220"/>
      <c r="F1256" s="214"/>
      <c r="G1256" s="236" t="e">
        <f>HYPERLINK("\同业照片\"&amp;[1]!表1_66[[#This Row],[公司]]&amp;IF([1]!表1_66[[#This Row],[公司]]="","","，"&amp;[1]!表1_66[[#This Row],[姓名]]&amp;".jpg"),"照片")</f>
        <v>#REF!</v>
      </c>
      <c r="H1256" s="232" t="s">
        <v>11608</v>
      </c>
      <c r="I1256" s="214" t="s">
        <v>11584</v>
      </c>
      <c r="J1256" s="214" t="s">
        <v>11585</v>
      </c>
      <c r="K1256" s="212"/>
      <c r="L1256" s="212"/>
      <c r="M1256" s="212"/>
      <c r="N1256" s="213" t="s">
        <v>11626</v>
      </c>
      <c r="O1256" s="214"/>
      <c r="P1256" s="213" t="s">
        <v>11627</v>
      </c>
      <c r="Q1256" s="215"/>
      <c r="R1256" s="215"/>
      <c r="S1256" s="25">
        <v>0</v>
      </c>
      <c r="T1256" s="220" t="s">
        <v>11628</v>
      </c>
      <c r="U1256" s="215">
        <v>18612683766</v>
      </c>
      <c r="V1256" s="213" t="s">
        <v>11629</v>
      </c>
      <c r="W1256" s="225"/>
      <c r="X1256" s="226"/>
      <c r="Y1256" s="226"/>
      <c r="Z1256" s="244"/>
      <c r="AA1256" s="214"/>
      <c r="AB1256" s="214"/>
      <c r="AC1256" s="214"/>
      <c r="AD1256" s="220"/>
      <c r="AE1256" s="226"/>
      <c r="AF1256" s="214"/>
      <c r="AG1256" s="349">
        <v>1</v>
      </c>
    </row>
    <row r="1257" spans="1:33" s="219" customFormat="1" x14ac:dyDescent="0.3">
      <c r="A1257" s="212" t="s">
        <v>11581</v>
      </c>
      <c r="B1257" s="277">
        <v>42179</v>
      </c>
      <c r="C1257" s="217" t="e">
        <f>[1]!表1_66[[#This Row],[公司]]&amp;[1]!表1_66[[#This Row],[姓名]]</f>
        <v>#REF!</v>
      </c>
      <c r="D1257" s="220" t="s">
        <v>11630</v>
      </c>
      <c r="E1257" s="220"/>
      <c r="F1257" s="214"/>
      <c r="G1257" s="236" t="e">
        <f>HYPERLINK("\同业照片\"&amp;[1]!表1_66[[#This Row],[公司]]&amp;IF([1]!表1_66[[#This Row],[公司]]="","","，"&amp;[1]!表1_66[[#This Row],[姓名]]&amp;".jpg"),"照片")</f>
        <v>#REF!</v>
      </c>
      <c r="H1257" s="232" t="s">
        <v>11631</v>
      </c>
      <c r="I1257" s="214" t="s">
        <v>11584</v>
      </c>
      <c r="J1257" s="214" t="s">
        <v>11585</v>
      </c>
      <c r="K1257" s="212"/>
      <c r="L1257" s="212"/>
      <c r="M1257" s="212"/>
      <c r="N1257" s="213"/>
      <c r="O1257" s="214"/>
      <c r="P1257" s="213" t="s">
        <v>11632</v>
      </c>
      <c r="Q1257" s="215"/>
      <c r="R1257" s="215"/>
      <c r="S1257" s="25">
        <v>0</v>
      </c>
      <c r="T1257" s="220" t="s">
        <v>11633</v>
      </c>
      <c r="U1257" s="215">
        <v>13811113141</v>
      </c>
      <c r="V1257" s="213" t="s">
        <v>11634</v>
      </c>
      <c r="W1257" s="225"/>
      <c r="X1257" s="226"/>
      <c r="Y1257" s="226"/>
      <c r="Z1257" s="248"/>
      <c r="AA1257" s="214"/>
      <c r="AB1257" s="214"/>
      <c r="AC1257" s="214"/>
      <c r="AD1257" s="220"/>
      <c r="AE1257" s="226"/>
      <c r="AF1257" s="214"/>
      <c r="AG1257" s="349">
        <v>1</v>
      </c>
    </row>
    <row r="1258" spans="1:33" s="219" customFormat="1" x14ac:dyDescent="0.3">
      <c r="A1258" s="212" t="s">
        <v>8338</v>
      </c>
      <c r="B1258" s="277">
        <v>42179</v>
      </c>
      <c r="C1258" s="217" t="e">
        <f>[1]!表1_66[[#This Row],[公司]]&amp;[1]!表1_66[[#This Row],[姓名]]</f>
        <v>#REF!</v>
      </c>
      <c r="D1258" s="220" t="s">
        <v>7243</v>
      </c>
      <c r="E1258" s="220"/>
      <c r="F1258" s="214"/>
      <c r="G1258" s="236" t="e">
        <f>HYPERLINK("\同业照片\"&amp;[1]!表1_66[[#This Row],[公司]]&amp;IF([1]!表1_66[[#This Row],[公司]]="","","，"&amp;[1]!表1_66[[#This Row],[姓名]]&amp;".jpg"),"照片")</f>
        <v>#REF!</v>
      </c>
      <c r="H1258" s="232" t="s">
        <v>1074</v>
      </c>
      <c r="I1258" s="214" t="s">
        <v>722</v>
      </c>
      <c r="J1258" s="214" t="s">
        <v>56</v>
      </c>
      <c r="K1258" s="212"/>
      <c r="L1258" s="212"/>
      <c r="M1258" s="212"/>
      <c r="N1258" s="213" t="s">
        <v>938</v>
      </c>
      <c r="O1258" s="214"/>
      <c r="P1258" s="213" t="s">
        <v>7244</v>
      </c>
      <c r="Q1258" s="215"/>
      <c r="R1258" s="215"/>
      <c r="S125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258" s="220" t="s">
        <v>7245</v>
      </c>
      <c r="U1258" s="215" t="s">
        <v>7246</v>
      </c>
      <c r="V1258" s="213" t="s">
        <v>7247</v>
      </c>
      <c r="W1258" s="225"/>
      <c r="X1258" s="226"/>
      <c r="Y1258" s="226"/>
      <c r="Z1258" s="244"/>
      <c r="AA1258" s="214"/>
      <c r="AB1258" s="214"/>
      <c r="AC1258" s="214"/>
      <c r="AD1258" s="220"/>
      <c r="AE1258" s="226"/>
      <c r="AF1258" s="214" t="s">
        <v>7248</v>
      </c>
      <c r="AG1258" s="349">
        <v>1</v>
      </c>
    </row>
    <row r="1259" spans="1:33" s="219" customFormat="1" x14ac:dyDescent="0.3">
      <c r="A1259" s="212" t="s">
        <v>11581</v>
      </c>
      <c r="B1259" s="277">
        <v>42179</v>
      </c>
      <c r="C1259" s="217" t="e">
        <f>[1]!表1_66[[#This Row],[公司]]&amp;[1]!表1_66[[#This Row],[姓名]]</f>
        <v>#REF!</v>
      </c>
      <c r="D1259" s="220" t="s">
        <v>11635</v>
      </c>
      <c r="E1259" s="220"/>
      <c r="F1259" s="214"/>
      <c r="G1259" s="236" t="e">
        <f>HYPERLINK("\同业照片\"&amp;[1]!表1_66[[#This Row],[公司]]&amp;IF([1]!表1_66[[#This Row],[公司]]="","","，"&amp;[1]!表1_66[[#This Row],[姓名]]&amp;".jpg"),"照片")</f>
        <v>#REF!</v>
      </c>
      <c r="H1259" s="232" t="s">
        <v>11636</v>
      </c>
      <c r="I1259" s="214" t="s">
        <v>11584</v>
      </c>
      <c r="J1259" s="214" t="s">
        <v>11585</v>
      </c>
      <c r="K1259" s="212"/>
      <c r="L1259" s="212"/>
      <c r="M1259" s="212"/>
      <c r="N1259" s="213" t="s">
        <v>11637</v>
      </c>
      <c r="O1259" s="214"/>
      <c r="P1259" s="213"/>
      <c r="Q1259" s="215"/>
      <c r="R1259" s="215"/>
      <c r="S1259" s="25">
        <v>0</v>
      </c>
      <c r="T1259" s="220" t="s">
        <v>11638</v>
      </c>
      <c r="U1259" s="215">
        <v>15101016629</v>
      </c>
      <c r="V1259" s="213" t="s">
        <v>11639</v>
      </c>
      <c r="W1259" s="225"/>
      <c r="X1259" s="226"/>
      <c r="Y1259" s="226"/>
      <c r="Z1259" s="248"/>
      <c r="AA1259" s="214"/>
      <c r="AB1259" s="214"/>
      <c r="AC1259" s="214"/>
      <c r="AD1259" s="220"/>
      <c r="AE1259" s="226"/>
      <c r="AF1259" s="214"/>
      <c r="AG1259" s="349">
        <v>1</v>
      </c>
    </row>
    <row r="1260" spans="1:33" s="219" customFormat="1" x14ac:dyDescent="0.3">
      <c r="A1260" s="212" t="s">
        <v>8338</v>
      </c>
      <c r="B1260" s="277">
        <v>42179</v>
      </c>
      <c r="C1260" s="217" t="e">
        <f>[1]!表1_66[[#This Row],[公司]]&amp;[1]!表1_66[[#This Row],[姓名]]</f>
        <v>#REF!</v>
      </c>
      <c r="D1260" s="220" t="s">
        <v>1698</v>
      </c>
      <c r="E1260" s="220"/>
      <c r="F1260" s="214"/>
      <c r="G1260" s="236" t="e">
        <f>HYPERLINK("\同业照片\"&amp;[1]!表1_66[[#This Row],[公司]]&amp;IF([1]!表1_66[[#This Row],[公司]]="","","，"&amp;[1]!表1_66[[#This Row],[姓名]]&amp;".jpg"),"照片")</f>
        <v>#REF!</v>
      </c>
      <c r="H1260" s="232" t="s">
        <v>2848</v>
      </c>
      <c r="I1260" s="214" t="s">
        <v>722</v>
      </c>
      <c r="J1260" s="214" t="s">
        <v>56</v>
      </c>
      <c r="K1260" s="212"/>
      <c r="L1260" s="212"/>
      <c r="M1260" s="212"/>
      <c r="N1260" s="213" t="s">
        <v>7209</v>
      </c>
      <c r="O1260" s="214"/>
      <c r="P1260" s="213" t="s">
        <v>7210</v>
      </c>
      <c r="Q1260" s="215"/>
      <c r="R1260" s="215"/>
      <c r="S126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260" s="220" t="s">
        <v>7211</v>
      </c>
      <c r="U1260" s="215" t="s">
        <v>7212</v>
      </c>
      <c r="V1260" s="213" t="s">
        <v>7213</v>
      </c>
      <c r="W1260" s="225"/>
      <c r="X1260" s="226"/>
      <c r="Y1260" s="226"/>
      <c r="Z1260" s="244"/>
      <c r="AA1260" s="214"/>
      <c r="AB1260" s="214"/>
      <c r="AC1260" s="214"/>
      <c r="AD1260" s="220"/>
      <c r="AE1260" s="226"/>
      <c r="AF1260" s="214" t="s">
        <v>7214</v>
      </c>
      <c r="AG1260" s="349">
        <v>1</v>
      </c>
    </row>
    <row r="1261" spans="1:33" s="219" customFormat="1" x14ac:dyDescent="0.3">
      <c r="A1261" s="212" t="s">
        <v>11581</v>
      </c>
      <c r="B1261" s="277">
        <v>42179</v>
      </c>
      <c r="C1261" s="217" t="e">
        <f>[1]!表1_66[[#This Row],[公司]]&amp;[1]!表1_66[[#This Row],[姓名]]</f>
        <v>#REF!</v>
      </c>
      <c r="D1261" s="220" t="s">
        <v>11640</v>
      </c>
      <c r="E1261" s="220"/>
      <c r="F1261" s="214"/>
      <c r="G1261" s="236" t="e">
        <f>HYPERLINK("\同业照片\"&amp;[1]!表1_66[[#This Row],[公司]]&amp;IF([1]!表1_66[[#This Row],[公司]]="","","，"&amp;[1]!表1_66[[#This Row],[姓名]]&amp;".jpg"),"照片")</f>
        <v>#REF!</v>
      </c>
      <c r="H1261" s="232" t="s">
        <v>11641</v>
      </c>
      <c r="I1261" s="214" t="s">
        <v>11584</v>
      </c>
      <c r="J1261" s="214" t="s">
        <v>11585</v>
      </c>
      <c r="K1261" s="212"/>
      <c r="L1261" s="212"/>
      <c r="M1261" s="212"/>
      <c r="N1261" s="213" t="s">
        <v>11642</v>
      </c>
      <c r="O1261" s="214"/>
      <c r="P1261" s="213" t="s">
        <v>11643</v>
      </c>
      <c r="Q1261" s="215"/>
      <c r="R1261" s="215"/>
      <c r="S1261" s="25">
        <v>0</v>
      </c>
      <c r="T1261" s="220" t="s">
        <v>11644</v>
      </c>
      <c r="U1261" s="215">
        <v>13321185169</v>
      </c>
      <c r="V1261" s="213" t="s">
        <v>11645</v>
      </c>
      <c r="W1261" s="225"/>
      <c r="X1261" s="226"/>
      <c r="Y1261" s="226"/>
      <c r="Z1261" s="248"/>
      <c r="AA1261" s="214"/>
      <c r="AB1261" s="214"/>
      <c r="AC1261" s="214"/>
      <c r="AD1261" s="220"/>
      <c r="AE1261" s="226"/>
      <c r="AF1261" s="214"/>
      <c r="AG1261" s="349">
        <v>1</v>
      </c>
    </row>
    <row r="1262" spans="1:33" s="219" customFormat="1" x14ac:dyDescent="0.3">
      <c r="A1262" s="212" t="s">
        <v>11581</v>
      </c>
      <c r="B1262" s="277">
        <v>42179</v>
      </c>
      <c r="C1262" s="217" t="e">
        <f>[1]!表1_66[[#This Row],[公司]]&amp;[1]!表1_66[[#This Row],[姓名]]</f>
        <v>#REF!</v>
      </c>
      <c r="D1262" s="220" t="s">
        <v>11646</v>
      </c>
      <c r="E1262" s="220"/>
      <c r="F1262" s="214"/>
      <c r="G1262" s="236" t="e">
        <f>HYPERLINK("\同业照片\"&amp;[1]!表1_66[[#This Row],[公司]]&amp;IF([1]!表1_66[[#This Row],[公司]]="","","，"&amp;[1]!表1_66[[#This Row],[姓名]]&amp;".jpg"),"照片")</f>
        <v>#REF!</v>
      </c>
      <c r="H1262" s="232" t="s">
        <v>11647</v>
      </c>
      <c r="I1262" s="214" t="s">
        <v>11603</v>
      </c>
      <c r="J1262" s="214" t="s">
        <v>11585</v>
      </c>
      <c r="K1262" s="212"/>
      <c r="L1262" s="212"/>
      <c r="M1262" s="212"/>
      <c r="N1262" s="213" t="s">
        <v>11648</v>
      </c>
      <c r="O1262" s="214"/>
      <c r="P1262" s="213" t="s">
        <v>11648</v>
      </c>
      <c r="Q1262" s="215"/>
      <c r="R1262" s="215"/>
      <c r="S1262" s="25">
        <v>0</v>
      </c>
      <c r="T1262" s="220" t="s">
        <v>11649</v>
      </c>
      <c r="U1262" s="215">
        <v>18611581582</v>
      </c>
      <c r="V1262" s="213" t="s">
        <v>11650</v>
      </c>
      <c r="W1262" s="225"/>
      <c r="X1262" s="226"/>
      <c r="Y1262" s="226"/>
      <c r="Z1262" s="244"/>
      <c r="AA1262" s="214"/>
      <c r="AB1262" s="214" t="s">
        <v>11651</v>
      </c>
      <c r="AC1262" s="214"/>
      <c r="AD1262" s="220"/>
      <c r="AE1262" s="226"/>
      <c r="AF1262" s="214"/>
      <c r="AG1262" s="349">
        <v>1</v>
      </c>
    </row>
    <row r="1263" spans="1:33" s="219" customFormat="1" x14ac:dyDescent="0.3">
      <c r="A1263" s="212" t="s">
        <v>8338</v>
      </c>
      <c r="B1263" s="277">
        <v>42179</v>
      </c>
      <c r="C1263" s="217" t="e">
        <f>[1]!表1_66[[#This Row],[公司]]&amp;[1]!表1_66[[#This Row],[姓名]]</f>
        <v>#REF!</v>
      </c>
      <c r="D1263" s="220" t="s">
        <v>7249</v>
      </c>
      <c r="E1263" s="220"/>
      <c r="F1263" s="214"/>
      <c r="G1263" s="236" t="e">
        <f>HYPERLINK("\同业照片\"&amp;[1]!表1_66[[#This Row],[公司]]&amp;IF([1]!表1_66[[#This Row],[公司]]="","","，"&amp;[1]!表1_66[[#This Row],[姓名]]&amp;".jpg"),"照片")</f>
        <v>#REF!</v>
      </c>
      <c r="H1263" s="232" t="s">
        <v>7250</v>
      </c>
      <c r="I1263" s="214" t="s">
        <v>711</v>
      </c>
      <c r="J1263" s="214" t="s">
        <v>56</v>
      </c>
      <c r="K1263" s="212"/>
      <c r="L1263" s="212"/>
      <c r="M1263" s="212"/>
      <c r="N1263" s="213" t="s">
        <v>1427</v>
      </c>
      <c r="O1263" s="214"/>
      <c r="P1263" s="213"/>
      <c r="Q1263" s="215"/>
      <c r="R1263" s="215"/>
      <c r="S1263"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263" s="220" t="s">
        <v>7251</v>
      </c>
      <c r="U1263" s="215" t="s">
        <v>7252</v>
      </c>
      <c r="V1263" s="213" t="s">
        <v>7253</v>
      </c>
      <c r="W1263" s="225"/>
      <c r="X1263" s="226"/>
      <c r="Y1263" s="226"/>
      <c r="Z1263" s="248"/>
      <c r="AA1263" s="214"/>
      <c r="AB1263" s="214"/>
      <c r="AC1263" s="214"/>
      <c r="AD1263" s="220"/>
      <c r="AE1263" s="226"/>
      <c r="AF1263" s="214" t="s">
        <v>7254</v>
      </c>
      <c r="AG1263" s="349">
        <v>1</v>
      </c>
    </row>
    <row r="1264" spans="1:33" s="219" customFormat="1" x14ac:dyDescent="0.3">
      <c r="A1264" s="212" t="s">
        <v>8338</v>
      </c>
      <c r="B1264" s="277">
        <v>42179</v>
      </c>
      <c r="C1264" s="217" t="e">
        <f>[1]!表1_66[[#This Row],[公司]]&amp;[1]!表1_66[[#This Row],[姓名]]</f>
        <v>#REF!</v>
      </c>
      <c r="D1264" s="220" t="s">
        <v>7151</v>
      </c>
      <c r="E1264" s="220"/>
      <c r="F1264" s="214"/>
      <c r="G1264" s="236" t="e">
        <f>HYPERLINK("\同业照片\"&amp;[1]!表1_66[[#This Row],[公司]]&amp;IF([1]!表1_66[[#This Row],[公司]]="","","，"&amp;[1]!表1_66[[#This Row],[姓名]]&amp;".jpg"),"照片")</f>
        <v>#REF!</v>
      </c>
      <c r="H1264" s="232" t="s">
        <v>72</v>
      </c>
      <c r="I1264" s="214" t="s">
        <v>36</v>
      </c>
      <c r="J1264" s="214" t="s">
        <v>56</v>
      </c>
      <c r="K1264" s="212"/>
      <c r="L1264" s="212"/>
      <c r="M1264" s="212"/>
      <c r="N1264" s="213" t="s">
        <v>7152</v>
      </c>
      <c r="O1264" s="214"/>
      <c r="P1264" s="213" t="s">
        <v>7153</v>
      </c>
      <c r="Q1264" s="215"/>
      <c r="R1264" s="215"/>
      <c r="S126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264" s="220" t="s">
        <v>7154</v>
      </c>
      <c r="U1264" s="215" t="s">
        <v>7155</v>
      </c>
      <c r="V1264" s="213" t="s">
        <v>7156</v>
      </c>
      <c r="W1264" s="225"/>
      <c r="X1264" s="226"/>
      <c r="Y1264" s="226"/>
      <c r="Z1264" s="248"/>
      <c r="AA1264" s="214"/>
      <c r="AB1264" s="214"/>
      <c r="AC1264" s="214"/>
      <c r="AD1264" s="220"/>
      <c r="AE1264" s="226"/>
      <c r="AF1264" s="214" t="s">
        <v>7157</v>
      </c>
      <c r="AG1264" s="349">
        <v>1</v>
      </c>
    </row>
    <row r="1265" spans="1:33" s="219" customFormat="1" x14ac:dyDescent="0.3">
      <c r="A1265" s="212" t="s">
        <v>11581</v>
      </c>
      <c r="B1265" s="277">
        <v>42179</v>
      </c>
      <c r="C1265" s="217" t="e">
        <f>[1]!表1_66[[#This Row],[公司]]&amp;[1]!表1_66[[#This Row],[姓名]]</f>
        <v>#REF!</v>
      </c>
      <c r="D1265" s="220" t="s">
        <v>11652</v>
      </c>
      <c r="E1265" s="220"/>
      <c r="F1265" s="214"/>
      <c r="G1265" s="236" t="e">
        <f>HYPERLINK("\同业照片\"&amp;[1]!表1_66[[#This Row],[公司]]&amp;IF([1]!表1_66[[#This Row],[公司]]="","","，"&amp;[1]!表1_66[[#This Row],[姓名]]&amp;".jpg"),"照片")</f>
        <v>#REF!</v>
      </c>
      <c r="H1265" s="232" t="s">
        <v>11647</v>
      </c>
      <c r="I1265" s="214" t="s">
        <v>11603</v>
      </c>
      <c r="J1265" s="214" t="s">
        <v>11585</v>
      </c>
      <c r="K1265" s="212"/>
      <c r="L1265" s="212"/>
      <c r="M1265" s="212"/>
      <c r="N1265" s="213" t="s">
        <v>11584</v>
      </c>
      <c r="O1265" s="214"/>
      <c r="P1265" s="213" t="s">
        <v>11653</v>
      </c>
      <c r="Q1265" s="215"/>
      <c r="R1265" s="215"/>
      <c r="S1265" s="25">
        <v>0</v>
      </c>
      <c r="T1265" s="220" t="s">
        <v>11654</v>
      </c>
      <c r="U1265" s="215">
        <v>13691576022</v>
      </c>
      <c r="V1265" s="213" t="s">
        <v>11655</v>
      </c>
      <c r="W1265" s="225"/>
      <c r="X1265" s="226"/>
      <c r="Y1265" s="226"/>
      <c r="Z1265" s="244"/>
      <c r="AA1265" s="214"/>
      <c r="AB1265" s="214"/>
      <c r="AC1265" s="214"/>
      <c r="AD1265" s="220"/>
      <c r="AE1265" s="226"/>
      <c r="AF1265" s="214"/>
      <c r="AG1265" s="349">
        <v>1</v>
      </c>
    </row>
    <row r="1266" spans="1:33" s="219" customFormat="1" x14ac:dyDescent="0.3">
      <c r="A1266" s="212" t="s">
        <v>8338</v>
      </c>
      <c r="B1266" s="277">
        <v>42179</v>
      </c>
      <c r="C1266" s="217" t="e">
        <f>[1]!表1_66[[#This Row],[公司]]&amp;[1]!表1_66[[#This Row],[姓名]]</f>
        <v>#REF!</v>
      </c>
      <c r="D1266" s="220" t="s">
        <v>1971</v>
      </c>
      <c r="E1266" s="220"/>
      <c r="F1266" s="214"/>
      <c r="G1266" s="236" t="e">
        <f>HYPERLINK("\同业照片\"&amp;[1]!表1_66[[#This Row],[公司]]&amp;IF([1]!表1_66[[#This Row],[公司]]="","","，"&amp;[1]!表1_66[[#This Row],[姓名]]&amp;".jpg"),"照片")</f>
        <v>#REF!</v>
      </c>
      <c r="H1266" s="232" t="s">
        <v>1673</v>
      </c>
      <c r="I1266" s="214" t="s">
        <v>36</v>
      </c>
      <c r="J1266" s="214" t="s">
        <v>45</v>
      </c>
      <c r="K1266" s="212"/>
      <c r="L1266" s="212"/>
      <c r="M1266" s="212"/>
      <c r="N1266" s="213" t="s">
        <v>1425</v>
      </c>
      <c r="O1266" s="214"/>
      <c r="P1266" s="213" t="s">
        <v>7201</v>
      </c>
      <c r="Q1266" s="215"/>
      <c r="R1266" s="215"/>
      <c r="S1266"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266" s="220" t="s">
        <v>7202</v>
      </c>
      <c r="U1266" s="215" t="s">
        <v>7203</v>
      </c>
      <c r="V1266" s="213" t="s">
        <v>7204</v>
      </c>
      <c r="W1266" s="225"/>
      <c r="X1266" s="226"/>
      <c r="Y1266" s="226"/>
      <c r="Z1266" s="248"/>
      <c r="AA1266" s="214"/>
      <c r="AB1266" s="214"/>
      <c r="AC1266" s="214"/>
      <c r="AD1266" s="220"/>
      <c r="AE1266" s="226"/>
      <c r="AF1266" s="214" t="s">
        <v>7200</v>
      </c>
      <c r="AG1266" s="349">
        <v>1</v>
      </c>
    </row>
    <row r="1267" spans="1:33" s="219" customFormat="1" x14ac:dyDescent="0.3">
      <c r="A1267" s="212" t="s">
        <v>8338</v>
      </c>
      <c r="B1267" s="277">
        <v>42179</v>
      </c>
      <c r="C1267" s="217" t="e">
        <f>[1]!表1_66[[#This Row],[公司]]&amp;[1]!表1_66[[#This Row],[姓名]]</f>
        <v>#REF!</v>
      </c>
      <c r="D1267" s="220" t="s">
        <v>7183</v>
      </c>
      <c r="E1267" s="220"/>
      <c r="F1267" s="214"/>
      <c r="G1267" s="236" t="e">
        <f>HYPERLINK("\同业照片\"&amp;[1]!表1_66[[#This Row],[公司]]&amp;IF([1]!表1_66[[#This Row],[公司]]="","","，"&amp;[1]!表1_66[[#This Row],[姓名]]&amp;".jpg"),"照片")</f>
        <v>#REF!</v>
      </c>
      <c r="H1267" s="232" t="s">
        <v>70</v>
      </c>
      <c r="I1267" s="214" t="s">
        <v>36</v>
      </c>
      <c r="J1267" s="214" t="s">
        <v>56</v>
      </c>
      <c r="K1267" s="212"/>
      <c r="L1267" s="212"/>
      <c r="M1267" s="212"/>
      <c r="N1267" s="213" t="s">
        <v>1436</v>
      </c>
      <c r="O1267" s="214"/>
      <c r="P1267" s="213" t="s">
        <v>1432</v>
      </c>
      <c r="Q1267" s="215"/>
      <c r="R1267" s="215"/>
      <c r="S1267"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267" s="220" t="s">
        <v>1532</v>
      </c>
      <c r="U1267" s="215" t="s">
        <v>7184</v>
      </c>
      <c r="V1267" s="213" t="s">
        <v>7185</v>
      </c>
      <c r="W1267" s="225"/>
      <c r="X1267" s="226"/>
      <c r="Y1267" s="226"/>
      <c r="Z1267" s="244"/>
      <c r="AA1267" s="214"/>
      <c r="AB1267" s="214"/>
      <c r="AC1267" s="214"/>
      <c r="AD1267" s="220"/>
      <c r="AE1267" s="226"/>
      <c r="AF1267" s="214" t="s">
        <v>7186</v>
      </c>
      <c r="AG1267" s="349">
        <v>1</v>
      </c>
    </row>
    <row r="1268" spans="1:33" s="219" customFormat="1" x14ac:dyDescent="0.3">
      <c r="A1268" s="212" t="s">
        <v>11581</v>
      </c>
      <c r="B1268" s="277">
        <v>42179</v>
      </c>
      <c r="C1268" s="217" t="e">
        <f>[1]!表1_66[[#This Row],[公司]]&amp;[1]!表1_66[[#This Row],[姓名]]</f>
        <v>#REF!</v>
      </c>
      <c r="D1268" s="220" t="s">
        <v>11656</v>
      </c>
      <c r="E1268" s="220"/>
      <c r="F1268" s="214"/>
      <c r="G1268" s="236" t="e">
        <f>HYPERLINK("\同业照片\"&amp;[1]!表1_66[[#This Row],[公司]]&amp;IF([1]!表1_66[[#This Row],[公司]]="","","，"&amp;[1]!表1_66[[#This Row],[姓名]]&amp;".jpg"),"照片")</f>
        <v>#REF!</v>
      </c>
      <c r="H1268" s="232" t="s">
        <v>11608</v>
      </c>
      <c r="I1268" s="214" t="s">
        <v>11584</v>
      </c>
      <c r="J1268" s="214" t="s">
        <v>11585</v>
      </c>
      <c r="K1268" s="212"/>
      <c r="L1268" s="212"/>
      <c r="M1268" s="212"/>
      <c r="N1268" s="213" t="s">
        <v>11609</v>
      </c>
      <c r="O1268" s="214"/>
      <c r="P1268" s="213" t="s">
        <v>11653</v>
      </c>
      <c r="Q1268" s="215"/>
      <c r="R1268" s="215"/>
      <c r="S1268" s="25">
        <v>0</v>
      </c>
      <c r="T1268" s="220" t="s">
        <v>11657</v>
      </c>
      <c r="U1268" s="215">
        <v>13811299564</v>
      </c>
      <c r="V1268" s="213" t="s">
        <v>11658</v>
      </c>
      <c r="W1268" s="225"/>
      <c r="X1268" s="226"/>
      <c r="Y1268" s="226"/>
      <c r="Z1268" s="248"/>
      <c r="AA1268" s="214"/>
      <c r="AB1268" s="214"/>
      <c r="AC1268" s="214"/>
      <c r="AD1268" s="220"/>
      <c r="AE1268" s="226"/>
      <c r="AF1268" s="214"/>
      <c r="AG1268" s="349">
        <v>1</v>
      </c>
    </row>
    <row r="1269" spans="1:33" s="219" customFormat="1" x14ac:dyDescent="0.3">
      <c r="A1269" s="212" t="s">
        <v>8338</v>
      </c>
      <c r="B1269" s="277">
        <v>42179</v>
      </c>
      <c r="C1269" s="217" t="e">
        <f>[1]!表1_66[[#This Row],[公司]]&amp;[1]!表1_66[[#This Row],[姓名]]</f>
        <v>#REF!</v>
      </c>
      <c r="D1269" s="220" t="s">
        <v>7240</v>
      </c>
      <c r="E1269" s="220"/>
      <c r="F1269" s="214"/>
      <c r="G1269" s="236" t="e">
        <f>HYPERLINK("\同业照片\"&amp;[1]!表1_66[[#This Row],[公司]]&amp;IF([1]!表1_66[[#This Row],[公司]]="","","，"&amp;[1]!表1_66[[#This Row],[姓名]]&amp;".jpg"),"照片")</f>
        <v>#REF!</v>
      </c>
      <c r="H1269" s="232" t="s">
        <v>709</v>
      </c>
      <c r="I1269" s="214" t="s">
        <v>722</v>
      </c>
      <c r="J1269" s="214" t="s">
        <v>56</v>
      </c>
      <c r="K1269" s="212"/>
      <c r="L1269" s="212"/>
      <c r="M1269" s="212"/>
      <c r="N1269" s="213" t="s">
        <v>938</v>
      </c>
      <c r="O1269" s="214"/>
      <c r="P1269" s="213" t="s">
        <v>7235</v>
      </c>
      <c r="Q1269" s="215"/>
      <c r="R1269" s="215"/>
      <c r="S126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269" s="220" t="s">
        <v>7236</v>
      </c>
      <c r="U1269" s="215" t="s">
        <v>7241</v>
      </c>
      <c r="V1269" s="213" t="s">
        <v>7242</v>
      </c>
      <c r="W1269" s="225"/>
      <c r="X1269" s="226"/>
      <c r="Y1269" s="226"/>
      <c r="Z1269" s="244"/>
      <c r="AA1269" s="214"/>
      <c r="AB1269" s="214"/>
      <c r="AC1269" s="214"/>
      <c r="AD1269" s="220"/>
      <c r="AE1269" s="226"/>
      <c r="AF1269" s="214" t="s">
        <v>7239</v>
      </c>
      <c r="AG1269" s="349">
        <v>1</v>
      </c>
    </row>
    <row r="1270" spans="1:33" s="219" customFormat="1" x14ac:dyDescent="0.3">
      <c r="A1270" s="212" t="s">
        <v>8338</v>
      </c>
      <c r="B1270" s="277">
        <v>42179</v>
      </c>
      <c r="C1270" s="217" t="e">
        <f>[1]!表1_66[[#This Row],[公司]]&amp;[1]!表1_66[[#This Row],[姓名]]</f>
        <v>#REF!</v>
      </c>
      <c r="D1270" s="220" t="s">
        <v>7174</v>
      </c>
      <c r="E1270" s="220"/>
      <c r="F1270" s="214"/>
      <c r="G1270" s="236" t="e">
        <f>HYPERLINK("\同业照片\"&amp;[1]!表1_66[[#This Row],[公司]]&amp;IF([1]!表1_66[[#This Row],[公司]]="","","，"&amp;[1]!表1_66[[#This Row],[姓名]]&amp;".jpg"),"照片")</f>
        <v>#REF!</v>
      </c>
      <c r="H1270" s="232" t="s">
        <v>292</v>
      </c>
      <c r="I1270" s="214" t="s">
        <v>36</v>
      </c>
      <c r="J1270" s="214" t="s">
        <v>56</v>
      </c>
      <c r="K1270" s="212"/>
      <c r="L1270" s="212"/>
      <c r="M1270" s="212"/>
      <c r="N1270" s="213" t="s">
        <v>1241</v>
      </c>
      <c r="O1270" s="214"/>
      <c r="P1270" s="213" t="s">
        <v>297</v>
      </c>
      <c r="Q1270" s="215"/>
      <c r="R1270" s="215"/>
      <c r="S127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270" s="220" t="s">
        <v>7175</v>
      </c>
      <c r="U1270" s="215" t="s">
        <v>7176</v>
      </c>
      <c r="V1270" s="213" t="s">
        <v>7177</v>
      </c>
      <c r="W1270" s="225"/>
      <c r="X1270" s="226"/>
      <c r="Y1270" s="226"/>
      <c r="Z1270" s="248"/>
      <c r="AA1270" s="214"/>
      <c r="AB1270" s="214"/>
      <c r="AC1270" s="214"/>
      <c r="AD1270" s="220"/>
      <c r="AE1270" s="226"/>
      <c r="AF1270" s="214" t="s">
        <v>181</v>
      </c>
      <c r="AG1270" s="349">
        <v>1</v>
      </c>
    </row>
    <row r="1271" spans="1:33" s="219" customFormat="1" x14ac:dyDescent="0.3">
      <c r="A1271" s="212" t="s">
        <v>11581</v>
      </c>
      <c r="B1271" s="277">
        <v>42179</v>
      </c>
      <c r="C1271" s="217" t="e">
        <f>[1]!表1_66[[#This Row],[公司]]&amp;[1]!表1_66[[#This Row],[姓名]]</f>
        <v>#REF!</v>
      </c>
      <c r="D1271" s="220" t="s">
        <v>11659</v>
      </c>
      <c r="E1271" s="220"/>
      <c r="F1271" s="214"/>
      <c r="G1271" s="236" t="e">
        <f>HYPERLINK("\同业照片\"&amp;[1]!表1_66[[#This Row],[公司]]&amp;IF([1]!表1_66[[#This Row],[公司]]="","","，"&amp;[1]!表1_66[[#This Row],[姓名]]&amp;".jpg"),"照片")</f>
        <v>#REF!</v>
      </c>
      <c r="H1271" s="232" t="s">
        <v>11647</v>
      </c>
      <c r="I1271" s="214" t="s">
        <v>11603</v>
      </c>
      <c r="J1271" s="214" t="s">
        <v>11585</v>
      </c>
      <c r="K1271" s="212"/>
      <c r="L1271" s="212"/>
      <c r="M1271" s="212"/>
      <c r="N1271" s="213"/>
      <c r="O1271" s="214"/>
      <c r="P1271" s="213" t="s">
        <v>11660</v>
      </c>
      <c r="Q1271" s="215"/>
      <c r="R1271" s="215"/>
      <c r="S1271" s="25">
        <v>3</v>
      </c>
      <c r="T1271" s="220" t="s">
        <v>11654</v>
      </c>
      <c r="U1271" s="215">
        <v>18910539092</v>
      </c>
      <c r="V1271" s="213" t="s">
        <v>11661</v>
      </c>
      <c r="W1271" s="225"/>
      <c r="X1271" s="226"/>
      <c r="Y1271" s="226"/>
      <c r="Z1271" s="244"/>
      <c r="AA1271" s="214"/>
      <c r="AB1271" s="214" t="s">
        <v>11662</v>
      </c>
      <c r="AC1271" s="214"/>
      <c r="AD1271" s="220"/>
      <c r="AE1271" s="226"/>
      <c r="AF1271" s="214"/>
      <c r="AG1271" s="349">
        <v>1</v>
      </c>
    </row>
    <row r="1272" spans="1:33" s="219" customFormat="1" x14ac:dyDescent="0.3">
      <c r="A1272" s="212" t="s">
        <v>8338</v>
      </c>
      <c r="B1272" s="277">
        <v>42179</v>
      </c>
      <c r="C1272" s="217" t="e">
        <f>[1]!表1_66[[#This Row],[公司]]&amp;[1]!表1_66[[#This Row],[姓名]]</f>
        <v>#REF!</v>
      </c>
      <c r="D1272" s="220" t="s">
        <v>7216</v>
      </c>
      <c r="E1272" s="220"/>
      <c r="F1272" s="214"/>
      <c r="G1272" s="236" t="e">
        <f>HYPERLINK("\同业照片\"&amp;[1]!表1_66[[#This Row],[公司]]&amp;IF([1]!表1_66[[#This Row],[公司]]="","","，"&amp;[1]!表1_66[[#This Row],[姓名]]&amp;".jpg"),"照片")</f>
        <v>#REF!</v>
      </c>
      <c r="H1272" s="232" t="s">
        <v>2848</v>
      </c>
      <c r="I1272" s="214" t="s">
        <v>722</v>
      </c>
      <c r="J1272" s="214" t="s">
        <v>56</v>
      </c>
      <c r="K1272" s="212"/>
      <c r="L1272" s="212"/>
      <c r="M1272" s="212"/>
      <c r="N1272" s="213" t="s">
        <v>7209</v>
      </c>
      <c r="O1272" s="214"/>
      <c r="P1272" s="213" t="s">
        <v>1432</v>
      </c>
      <c r="Q1272" s="215"/>
      <c r="R1272" s="215"/>
      <c r="S127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272" s="220" t="s">
        <v>7217</v>
      </c>
      <c r="U1272" s="215" t="s">
        <v>7218</v>
      </c>
      <c r="V1272" s="213" t="s">
        <v>7219</v>
      </c>
      <c r="W1272" s="225"/>
      <c r="X1272" s="226"/>
      <c r="Y1272" s="226"/>
      <c r="Z1272" s="248"/>
      <c r="AA1272" s="214"/>
      <c r="AB1272" s="214"/>
      <c r="AC1272" s="214"/>
      <c r="AD1272" s="220"/>
      <c r="AE1272" s="226"/>
      <c r="AF1272" s="214" t="s">
        <v>7214</v>
      </c>
      <c r="AG1272" s="349">
        <v>1</v>
      </c>
    </row>
    <row r="1273" spans="1:33" s="219" customFormat="1" x14ac:dyDescent="0.3">
      <c r="A1273" s="212" t="s">
        <v>11581</v>
      </c>
      <c r="B1273" s="277">
        <v>42179</v>
      </c>
      <c r="C1273" s="217" t="e">
        <f>[1]!表1_66[[#This Row],[公司]]&amp;[1]!表1_66[[#This Row],[姓名]]</f>
        <v>#REF!</v>
      </c>
      <c r="D1273" s="220" t="s">
        <v>8224</v>
      </c>
      <c r="E1273" s="220"/>
      <c r="F1273" s="214"/>
      <c r="G1273" s="236" t="e">
        <f>HYPERLINK("\同业照片\"&amp;[1]!表1_66[[#This Row],[公司]]&amp;IF([1]!表1_66[[#This Row],[公司]]="","","，"&amp;[1]!表1_66[[#This Row],[姓名]]&amp;".jpg"),"照片")</f>
        <v>#REF!</v>
      </c>
      <c r="H1273" s="232" t="s">
        <v>11602</v>
      </c>
      <c r="I1273" s="214" t="s">
        <v>11603</v>
      </c>
      <c r="J1273" s="214" t="s">
        <v>11585</v>
      </c>
      <c r="K1273" s="212"/>
      <c r="L1273" s="212"/>
      <c r="M1273" s="212"/>
      <c r="N1273" s="213"/>
      <c r="O1273" s="214"/>
      <c r="P1273" s="213" t="s">
        <v>11663</v>
      </c>
      <c r="Q1273" s="215"/>
      <c r="R1273" s="215"/>
      <c r="S1273" s="25">
        <v>0</v>
      </c>
      <c r="T1273" s="220" t="s">
        <v>11664</v>
      </c>
      <c r="U1273" s="215">
        <v>13911454009</v>
      </c>
      <c r="V1273" s="213" t="s">
        <v>11665</v>
      </c>
      <c r="W1273" s="225"/>
      <c r="X1273" s="226"/>
      <c r="Y1273" s="226"/>
      <c r="Z1273" s="244"/>
      <c r="AA1273" s="214"/>
      <c r="AB1273" s="214"/>
      <c r="AC1273" s="214"/>
      <c r="AD1273" s="220"/>
      <c r="AE1273" s="226"/>
      <c r="AF1273" s="214"/>
      <c r="AG1273" s="349">
        <v>1</v>
      </c>
    </row>
    <row r="1274" spans="1:33" s="219" customFormat="1" x14ac:dyDescent="0.3">
      <c r="A1274" s="212" t="s">
        <v>11581</v>
      </c>
      <c r="B1274" s="277">
        <v>42179</v>
      </c>
      <c r="C1274" s="217" t="e">
        <f>[1]!表1_66[[#This Row],[公司]]&amp;[1]!表1_66[[#This Row],[姓名]]</f>
        <v>#REF!</v>
      </c>
      <c r="D1274" s="220" t="s">
        <v>7324</v>
      </c>
      <c r="E1274" s="220" t="s">
        <v>3856</v>
      </c>
      <c r="F1274" s="214" t="s">
        <v>54</v>
      </c>
      <c r="G1274" s="236" t="e">
        <f>HYPERLINK("\同业照片\"&amp;[1]!表1_66[[#This Row],[公司]]&amp;IF([1]!表1_66[[#This Row],[公司]]="","","，"&amp;[1]!表1_66[[#This Row],[姓名]]&amp;".jpg"),"照片")</f>
        <v>#REF!</v>
      </c>
      <c r="H1274" s="232" t="s">
        <v>346</v>
      </c>
      <c r="I1274" s="214" t="s">
        <v>711</v>
      </c>
      <c r="J1274" s="214" t="s">
        <v>56</v>
      </c>
      <c r="K1274" s="212">
        <v>1</v>
      </c>
      <c r="L1274" s="212">
        <v>1</v>
      </c>
      <c r="M1274" s="212">
        <v>1</v>
      </c>
      <c r="N1274" s="213" t="s">
        <v>11666</v>
      </c>
      <c r="O1274" s="214"/>
      <c r="P1274" s="213" t="s">
        <v>2477</v>
      </c>
      <c r="Q1274" s="215"/>
      <c r="R1274" s="215"/>
      <c r="S1274" s="25">
        <v>0</v>
      </c>
      <c r="T1274" s="220" t="s">
        <v>11667</v>
      </c>
      <c r="U1274" s="215">
        <v>15901086120</v>
      </c>
      <c r="V1274" s="213" t="s">
        <v>3857</v>
      </c>
      <c r="W1274" s="225"/>
      <c r="X1274" s="226"/>
      <c r="Y1274" s="226"/>
      <c r="Z1274" s="248"/>
      <c r="AA1274" s="214"/>
      <c r="AB1274" s="214"/>
      <c r="AC1274" s="214"/>
      <c r="AD1274" s="220"/>
      <c r="AE1274" s="226"/>
      <c r="AF1274" s="214" t="s">
        <v>10028</v>
      </c>
      <c r="AG1274" s="349">
        <v>1</v>
      </c>
    </row>
    <row r="1275" spans="1:33" s="219" customFormat="1" x14ac:dyDescent="0.3">
      <c r="A1275" s="212" t="s">
        <v>11581</v>
      </c>
      <c r="B1275" s="277">
        <v>42179</v>
      </c>
      <c r="C1275" s="217" t="e">
        <f>[1]!表1_66[[#This Row],[公司]]&amp;[1]!表1_66[[#This Row],[姓名]]</f>
        <v>#REF!</v>
      </c>
      <c r="D1275" s="220" t="s">
        <v>11668</v>
      </c>
      <c r="E1275" s="220"/>
      <c r="F1275" s="214"/>
      <c r="G1275" s="236" t="e">
        <f>HYPERLINK("\同业照片\"&amp;[1]!表1_66[[#This Row],[公司]]&amp;IF([1]!表1_66[[#This Row],[公司]]="","","，"&amp;[1]!表1_66[[#This Row],[姓名]]&amp;".jpg"),"照片")</f>
        <v>#REF!</v>
      </c>
      <c r="H1275" s="232" t="s">
        <v>11602</v>
      </c>
      <c r="I1275" s="214" t="s">
        <v>11603</v>
      </c>
      <c r="J1275" s="214" t="s">
        <v>11585</v>
      </c>
      <c r="K1275" s="212"/>
      <c r="L1275" s="212"/>
      <c r="M1275" s="212"/>
      <c r="N1275" s="213"/>
      <c r="O1275" s="214"/>
      <c r="P1275" s="213" t="s">
        <v>11669</v>
      </c>
      <c r="Q1275" s="215"/>
      <c r="R1275" s="215"/>
      <c r="S1275" s="25">
        <v>0</v>
      </c>
      <c r="T1275" s="220" t="s">
        <v>11670</v>
      </c>
      <c r="U1275" s="215">
        <v>13910517182</v>
      </c>
      <c r="V1275" s="213" t="s">
        <v>11671</v>
      </c>
      <c r="W1275" s="225"/>
      <c r="X1275" s="226"/>
      <c r="Y1275" s="226"/>
      <c r="Z1275" s="244"/>
      <c r="AA1275" s="214"/>
      <c r="AB1275" s="214"/>
      <c r="AC1275" s="214"/>
      <c r="AD1275" s="220"/>
      <c r="AE1275" s="226"/>
      <c r="AF1275" s="214"/>
      <c r="AG1275" s="349">
        <v>1</v>
      </c>
    </row>
    <row r="1276" spans="1:33" s="219" customFormat="1" x14ac:dyDescent="0.3">
      <c r="A1276" s="212" t="s">
        <v>8338</v>
      </c>
      <c r="B1276" s="277">
        <v>42179</v>
      </c>
      <c r="C1276" s="217" t="e">
        <f>[1]!表1_66[[#This Row],[公司]]&amp;[1]!表1_66[[#This Row],[姓名]]</f>
        <v>#REF!</v>
      </c>
      <c r="D1276" s="220" t="s">
        <v>1979</v>
      </c>
      <c r="E1276" s="220"/>
      <c r="F1276" s="214"/>
      <c r="G1276" s="236" t="e">
        <f>HYPERLINK("\同业照片\"&amp;[1]!表1_66[[#This Row],[公司]]&amp;IF([1]!表1_66[[#This Row],[公司]]="","","，"&amp;[1]!表1_66[[#This Row],[姓名]]&amp;".jpg"),"照片")</f>
        <v>#REF!</v>
      </c>
      <c r="H1276" s="232" t="s">
        <v>1673</v>
      </c>
      <c r="I1276" s="214" t="s">
        <v>36</v>
      </c>
      <c r="J1276" s="214" t="s">
        <v>45</v>
      </c>
      <c r="K1276" s="212"/>
      <c r="L1276" s="212"/>
      <c r="M1276" s="212"/>
      <c r="N1276" s="213" t="s">
        <v>1245</v>
      </c>
      <c r="O1276" s="214"/>
      <c r="P1276" s="213" t="s">
        <v>38</v>
      </c>
      <c r="Q1276" s="215"/>
      <c r="R1276" s="215"/>
      <c r="S1276"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276" s="220" t="s">
        <v>7197</v>
      </c>
      <c r="U1276" s="215" t="s">
        <v>7198</v>
      </c>
      <c r="V1276" s="213" t="s">
        <v>7199</v>
      </c>
      <c r="W1276" s="225"/>
      <c r="X1276" s="226"/>
      <c r="Y1276" s="226"/>
      <c r="Z1276" s="248"/>
      <c r="AA1276" s="214"/>
      <c r="AB1276" s="214"/>
      <c r="AC1276" s="214"/>
      <c r="AD1276" s="220"/>
      <c r="AE1276" s="226"/>
      <c r="AF1276" s="214" t="s">
        <v>7200</v>
      </c>
      <c r="AG1276" s="349">
        <v>1</v>
      </c>
    </row>
    <row r="1277" spans="1:33" s="219" customFormat="1" x14ac:dyDescent="0.3">
      <c r="A1277" s="219" t="s">
        <v>11581</v>
      </c>
      <c r="B1277" s="277">
        <v>42179</v>
      </c>
      <c r="C1277" s="217" t="e">
        <f>[1]!表1_66[[#This Row],[公司]]&amp;[1]!表1_66[[#This Row],[姓名]]</f>
        <v>#REF!</v>
      </c>
      <c r="D1277" s="227" t="s">
        <v>11672</v>
      </c>
      <c r="E1277" s="227"/>
      <c r="F1277" s="216"/>
      <c r="G1277" s="209" t="e">
        <f>HYPERLINK("\同业照片\"&amp;[1]!表1_66[[#This Row],[公司]]&amp;IF([1]!表1_66[[#This Row],[公司]]="","","，"&amp;[1]!表1_66[[#This Row],[姓名]]&amp;".jpg"),"照片")</f>
        <v>#REF!</v>
      </c>
      <c r="H1277" s="234" t="s">
        <v>11673</v>
      </c>
      <c r="I1277" s="216" t="s">
        <v>11584</v>
      </c>
      <c r="J1277" s="216" t="s">
        <v>11585</v>
      </c>
      <c r="N1277" s="217" t="s">
        <v>10889</v>
      </c>
      <c r="O1277" s="216"/>
      <c r="P1277" s="217" t="s">
        <v>11674</v>
      </c>
      <c r="Q1277" s="218"/>
      <c r="R1277" s="218"/>
      <c r="S1277" s="26">
        <v>0</v>
      </c>
      <c r="T1277" s="227" t="s">
        <v>11675</v>
      </c>
      <c r="U1277" s="218">
        <v>1860212095</v>
      </c>
      <c r="V1277" s="217" t="s">
        <v>11676</v>
      </c>
      <c r="W1277" s="225"/>
      <c r="X1277" s="228"/>
      <c r="Y1277" s="228"/>
      <c r="Z1277" s="248"/>
      <c r="AA1277" s="216"/>
      <c r="AB1277" s="216"/>
      <c r="AC1277" s="216"/>
      <c r="AD1277" s="227"/>
      <c r="AE1277" s="228"/>
      <c r="AF1277" s="216"/>
      <c r="AG1277" s="349">
        <v>1</v>
      </c>
    </row>
    <row r="1278" spans="1:33" s="219" customFormat="1" x14ac:dyDescent="0.3">
      <c r="A1278" s="212" t="s">
        <v>8338</v>
      </c>
      <c r="B1278" s="277">
        <v>42179</v>
      </c>
      <c r="C1278" s="217" t="e">
        <f>[1]!表1_66[[#This Row],[公司]]&amp;[1]!表1_66[[#This Row],[姓名]]</f>
        <v>#REF!</v>
      </c>
      <c r="D1278" s="220" t="s">
        <v>7234</v>
      </c>
      <c r="E1278" s="220"/>
      <c r="F1278" s="214"/>
      <c r="G1278" s="236" t="e">
        <f>HYPERLINK("\同业照片\"&amp;[1]!表1_66[[#This Row],[公司]]&amp;IF([1]!表1_66[[#This Row],[公司]]="","","，"&amp;[1]!表1_66[[#This Row],[姓名]]&amp;".jpg"),"照片")</f>
        <v>#REF!</v>
      </c>
      <c r="H1278" s="232" t="s">
        <v>709</v>
      </c>
      <c r="I1278" s="214" t="s">
        <v>722</v>
      </c>
      <c r="J1278" s="214" t="s">
        <v>56</v>
      </c>
      <c r="K1278" s="212"/>
      <c r="L1278" s="212"/>
      <c r="M1278" s="212"/>
      <c r="N1278" s="213" t="s">
        <v>938</v>
      </c>
      <c r="O1278" s="214"/>
      <c r="P1278" s="213" t="s">
        <v>7235</v>
      </c>
      <c r="Q1278" s="215"/>
      <c r="R1278" s="215"/>
      <c r="S127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278" s="220" t="s">
        <v>7236</v>
      </c>
      <c r="U1278" s="215" t="s">
        <v>7237</v>
      </c>
      <c r="V1278" s="213" t="s">
        <v>7238</v>
      </c>
      <c r="W1278" s="225"/>
      <c r="X1278" s="226"/>
      <c r="Y1278" s="226"/>
      <c r="Z1278" s="248"/>
      <c r="AA1278" s="214"/>
      <c r="AB1278" s="214"/>
      <c r="AC1278" s="214"/>
      <c r="AD1278" s="220"/>
      <c r="AE1278" s="226"/>
      <c r="AF1278" s="214" t="s">
        <v>7239</v>
      </c>
      <c r="AG1278" s="349">
        <v>1</v>
      </c>
    </row>
    <row r="1279" spans="1:33" s="219" customFormat="1" x14ac:dyDescent="0.3">
      <c r="A1279" s="219" t="s">
        <v>11581</v>
      </c>
      <c r="B1279" s="277">
        <v>42179</v>
      </c>
      <c r="C1279" s="217" t="e">
        <f>[1]!表1_66[[#This Row],[公司]]&amp;[1]!表1_66[[#This Row],[姓名]]</f>
        <v>#REF!</v>
      </c>
      <c r="D1279" s="227" t="s">
        <v>11677</v>
      </c>
      <c r="E1279" s="227"/>
      <c r="F1279" s="216"/>
      <c r="G1279" s="209" t="e">
        <f>HYPERLINK("\同业照片\"&amp;[1]!表1_66[[#This Row],[公司]]&amp;IF([1]!表1_66[[#This Row],[公司]]="","","，"&amp;[1]!表1_66[[#This Row],[姓名]]&amp;".jpg"),"照片")</f>
        <v>#REF!</v>
      </c>
      <c r="H1279" s="234" t="s">
        <v>11583</v>
      </c>
      <c r="I1279" s="216" t="s">
        <v>11584</v>
      </c>
      <c r="J1279" s="216" t="s">
        <v>11585</v>
      </c>
      <c r="N1279" s="217"/>
      <c r="O1279" s="216"/>
      <c r="P1279" s="217" t="s">
        <v>11678</v>
      </c>
      <c r="Q1279" s="218"/>
      <c r="R1279" s="218"/>
      <c r="S1279" s="26">
        <v>0</v>
      </c>
      <c r="T1279" s="227" t="s">
        <v>11679</v>
      </c>
      <c r="U1279" s="218">
        <v>13910200383</v>
      </c>
      <c r="V1279" s="217" t="s">
        <v>11680</v>
      </c>
      <c r="W1279" s="225"/>
      <c r="X1279" s="228"/>
      <c r="Y1279" s="228"/>
      <c r="Z1279" s="248"/>
      <c r="AA1279" s="216"/>
      <c r="AB1279" s="216"/>
      <c r="AC1279" s="216"/>
      <c r="AD1279" s="227"/>
      <c r="AE1279" s="228"/>
      <c r="AF1279" s="216"/>
      <c r="AG1279" s="349">
        <v>1</v>
      </c>
    </row>
    <row r="1280" spans="1:33" s="219" customFormat="1" x14ac:dyDescent="0.3">
      <c r="A1280" s="219" t="s">
        <v>8338</v>
      </c>
      <c r="B1280" s="277">
        <v>42179</v>
      </c>
      <c r="C1280" s="217" t="e">
        <f>[1]!表1_66[[#This Row],[公司]]&amp;[1]!表1_66[[#This Row],[姓名]]</f>
        <v>#REF!</v>
      </c>
      <c r="D1280" s="227" t="s">
        <v>1640</v>
      </c>
      <c r="E1280" s="227"/>
      <c r="F1280" s="216"/>
      <c r="G1280" s="209" t="e">
        <f>HYPERLINK("\同业照片\"&amp;[1]!表1_66[[#This Row],[公司]]&amp;IF([1]!表1_66[[#This Row],[公司]]="","","，"&amp;[1]!表1_66[[#This Row],[姓名]]&amp;".jpg"),"照片")</f>
        <v>#REF!</v>
      </c>
      <c r="H1280" s="234" t="s">
        <v>75</v>
      </c>
      <c r="I1280" s="216" t="s">
        <v>36</v>
      </c>
      <c r="J1280" s="216" t="s">
        <v>3004</v>
      </c>
      <c r="N1280" s="217" t="s">
        <v>378</v>
      </c>
      <c r="O1280" s="216"/>
      <c r="P1280" s="217" t="s">
        <v>7164</v>
      </c>
      <c r="Q1280" s="218"/>
      <c r="R1280" s="218"/>
      <c r="S1280" s="26">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280" s="227" t="s">
        <v>7165</v>
      </c>
      <c r="U1280" s="218" t="s">
        <v>7166</v>
      </c>
      <c r="V1280" s="217" t="s">
        <v>7167</v>
      </c>
      <c r="W1280" s="225"/>
      <c r="X1280" s="228"/>
      <c r="Y1280" s="228"/>
      <c r="Z1280" s="248"/>
      <c r="AA1280" s="216"/>
      <c r="AB1280" s="216"/>
      <c r="AC1280" s="216"/>
      <c r="AD1280" s="227"/>
      <c r="AE1280" s="228"/>
      <c r="AF1280" s="216" t="s">
        <v>7168</v>
      </c>
      <c r="AG1280" s="349">
        <v>1</v>
      </c>
    </row>
    <row r="1281" spans="1:33" s="219" customFormat="1" x14ac:dyDescent="0.3">
      <c r="A1281" s="212" t="s">
        <v>11581</v>
      </c>
      <c r="B1281" s="277">
        <v>42179</v>
      </c>
      <c r="C1281" s="217" t="e">
        <f>[1]!表1_66[[#This Row],[公司]]&amp;[1]!表1_66[[#This Row],[姓名]]</f>
        <v>#REF!</v>
      </c>
      <c r="D1281" s="220" t="s">
        <v>11201</v>
      </c>
      <c r="E1281" s="220" t="s">
        <v>7054</v>
      </c>
      <c r="F1281" s="214" t="s">
        <v>2249</v>
      </c>
      <c r="G1281" s="236" t="e">
        <f>HYPERLINK("\同业照片\"&amp;[1]!表1_66[[#This Row],[公司]]&amp;IF([1]!表1_66[[#This Row],[公司]]="","","，"&amp;[1]!表1_66[[#This Row],[姓名]]&amp;".jpg"),"照片")</f>
        <v>#REF!</v>
      </c>
      <c r="H1281" s="232" t="s">
        <v>346</v>
      </c>
      <c r="I1281" s="214" t="s">
        <v>711</v>
      </c>
      <c r="J1281" s="214" t="s">
        <v>56</v>
      </c>
      <c r="K1281" s="212">
        <v>1</v>
      </c>
      <c r="L1281" s="212">
        <v>1</v>
      </c>
      <c r="M1281" s="212">
        <v>1</v>
      </c>
      <c r="N1281" s="213" t="s">
        <v>11666</v>
      </c>
      <c r="O1281" s="214"/>
      <c r="P1281" s="213" t="s">
        <v>8629</v>
      </c>
      <c r="Q1281" s="215"/>
      <c r="R1281" s="215"/>
      <c r="S1281" s="25">
        <v>0</v>
      </c>
      <c r="T1281" s="220" t="s">
        <v>11202</v>
      </c>
      <c r="U1281" s="215">
        <v>15711099058</v>
      </c>
      <c r="V1281" s="213" t="s">
        <v>11681</v>
      </c>
      <c r="W1281" s="225"/>
      <c r="X1281" s="226"/>
      <c r="Y1281" s="226"/>
      <c r="Z1281" s="244"/>
      <c r="AA1281" s="214"/>
      <c r="AB1281" s="214"/>
      <c r="AC1281" s="214"/>
      <c r="AD1281" s="220"/>
      <c r="AE1281" s="226" t="s">
        <v>11204</v>
      </c>
      <c r="AF1281" s="214" t="s">
        <v>10028</v>
      </c>
      <c r="AG1281" s="349">
        <v>1</v>
      </c>
    </row>
    <row r="1282" spans="1:33" s="219" customFormat="1" x14ac:dyDescent="0.3">
      <c r="A1282" s="219" t="s">
        <v>11581</v>
      </c>
      <c r="B1282" s="277">
        <v>42179</v>
      </c>
      <c r="C1282" s="217" t="e">
        <f>[1]!表1_66[[#This Row],[公司]]&amp;[1]!表1_66[[#This Row],[姓名]]</f>
        <v>#REF!</v>
      </c>
      <c r="D1282" s="227" t="s">
        <v>11682</v>
      </c>
      <c r="E1282" s="227"/>
      <c r="F1282" s="216"/>
      <c r="G1282" s="209" t="e">
        <f>HYPERLINK("\同业照片\"&amp;[1]!表1_66[[#This Row],[公司]]&amp;IF([1]!表1_66[[#This Row],[公司]]="","","，"&amp;[1]!表1_66[[#This Row],[姓名]]&amp;".jpg"),"照片")</f>
        <v>#REF!</v>
      </c>
      <c r="H1282" s="234" t="s">
        <v>11673</v>
      </c>
      <c r="I1282" s="216" t="s">
        <v>11584</v>
      </c>
      <c r="J1282" s="216" t="s">
        <v>11585</v>
      </c>
      <c r="N1282" s="217"/>
      <c r="O1282" s="216"/>
      <c r="P1282" s="217" t="s">
        <v>11610</v>
      </c>
      <c r="Q1282" s="218"/>
      <c r="R1282" s="218"/>
      <c r="S1282" s="26">
        <v>0</v>
      </c>
      <c r="T1282" s="227" t="s">
        <v>11683</v>
      </c>
      <c r="U1282" s="218">
        <v>13810641051</v>
      </c>
      <c r="V1282" s="217" t="s">
        <v>11684</v>
      </c>
      <c r="W1282" s="225"/>
      <c r="X1282" s="228"/>
      <c r="Y1282" s="228"/>
      <c r="Z1282" s="248"/>
      <c r="AA1282" s="216"/>
      <c r="AB1282" s="216"/>
      <c r="AC1282" s="216"/>
      <c r="AD1282" s="227"/>
      <c r="AE1282" s="228"/>
      <c r="AF1282" s="216"/>
      <c r="AG1282" s="349">
        <v>1</v>
      </c>
    </row>
    <row r="1283" spans="1:33" s="219" customFormat="1" x14ac:dyDescent="0.3">
      <c r="A1283" s="212" t="s">
        <v>8338</v>
      </c>
      <c r="B1283" s="277">
        <v>42179</v>
      </c>
      <c r="C1283" s="217" t="e">
        <f>[1]!表1_66[[#This Row],[公司]]&amp;[1]!表1_66[[#This Row],[姓名]]</f>
        <v>#REF!</v>
      </c>
      <c r="D1283" s="220" t="s">
        <v>7143</v>
      </c>
      <c r="E1283" s="220"/>
      <c r="F1283" s="214"/>
      <c r="G1283" s="236" t="e">
        <f>HYPERLINK("\同业照片\"&amp;[1]!表1_66[[#This Row],[公司]]&amp;IF([1]!表1_66[[#This Row],[公司]]="","","，"&amp;[1]!表1_66[[#This Row],[姓名]]&amp;".jpg"),"照片")</f>
        <v>#REF!</v>
      </c>
      <c r="H1283" s="232" t="s">
        <v>2017</v>
      </c>
      <c r="I1283" s="214" t="s">
        <v>907</v>
      </c>
      <c r="J1283" s="214" t="s">
        <v>3004</v>
      </c>
      <c r="K1283" s="212"/>
      <c r="L1283" s="212"/>
      <c r="M1283" s="212"/>
      <c r="N1283" s="213"/>
      <c r="O1283" s="214"/>
      <c r="P1283" s="213" t="s">
        <v>2522</v>
      </c>
      <c r="Q1283" s="215"/>
      <c r="R1283" s="215"/>
      <c r="S1283"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283" s="220" t="s">
        <v>7230</v>
      </c>
      <c r="U1283" s="215" t="s">
        <v>7231</v>
      </c>
      <c r="V1283" s="213" t="s">
        <v>7232</v>
      </c>
      <c r="W1283" s="225"/>
      <c r="X1283" s="226"/>
      <c r="Y1283" s="226"/>
      <c r="Z1283" s="248"/>
      <c r="AA1283" s="214"/>
      <c r="AB1283" s="214"/>
      <c r="AC1283" s="214"/>
      <c r="AD1283" s="220"/>
      <c r="AE1283" s="226"/>
      <c r="AF1283" s="214" t="s">
        <v>7233</v>
      </c>
      <c r="AG1283" s="349">
        <v>1</v>
      </c>
    </row>
    <row r="1284" spans="1:33" s="219" customFormat="1" x14ac:dyDescent="0.3">
      <c r="A1284" s="212" t="s">
        <v>11581</v>
      </c>
      <c r="B1284" s="277">
        <v>42179</v>
      </c>
      <c r="C1284" s="217" t="e">
        <f>[1]!表1_66[[#This Row],[公司]]&amp;[1]!表1_66[[#This Row],[姓名]]</f>
        <v>#REF!</v>
      </c>
      <c r="D1284" s="220" t="s">
        <v>11685</v>
      </c>
      <c r="E1284" s="220"/>
      <c r="F1284" s="214"/>
      <c r="G1284" s="236" t="e">
        <f>HYPERLINK("\同业照片\"&amp;[1]!表1_66[[#This Row],[公司]]&amp;IF([1]!表1_66[[#This Row],[公司]]="","","，"&amp;[1]!表1_66[[#This Row],[姓名]]&amp;".jpg"),"照片")</f>
        <v>#REF!</v>
      </c>
      <c r="H1284" s="232" t="s">
        <v>11608</v>
      </c>
      <c r="I1284" s="214" t="s">
        <v>11584</v>
      </c>
      <c r="J1284" s="214" t="s">
        <v>11585</v>
      </c>
      <c r="K1284" s="212"/>
      <c r="L1284" s="212"/>
      <c r="M1284" s="212"/>
      <c r="N1284" s="213" t="s">
        <v>11626</v>
      </c>
      <c r="O1284" s="214"/>
      <c r="P1284" s="213" t="s">
        <v>11627</v>
      </c>
      <c r="Q1284" s="215"/>
      <c r="R1284" s="215"/>
      <c r="S1284" s="25">
        <v>0</v>
      </c>
      <c r="T1284" s="220" t="s">
        <v>11686</v>
      </c>
      <c r="U1284" s="215">
        <v>13488825192</v>
      </c>
      <c r="V1284" s="213" t="s">
        <v>11687</v>
      </c>
      <c r="W1284" s="225"/>
      <c r="X1284" s="226"/>
      <c r="Y1284" s="226"/>
      <c r="Z1284" s="244"/>
      <c r="AA1284" s="214"/>
      <c r="AB1284" s="214"/>
      <c r="AC1284" s="214"/>
      <c r="AD1284" s="220"/>
      <c r="AE1284" s="226"/>
      <c r="AF1284" s="214"/>
      <c r="AG1284" s="349">
        <v>1</v>
      </c>
    </row>
    <row r="1285" spans="1:33" s="219" customFormat="1" x14ac:dyDescent="0.3">
      <c r="A1285" s="219" t="s">
        <v>11581</v>
      </c>
      <c r="B1285" s="277">
        <v>42179</v>
      </c>
      <c r="C1285" s="217" t="e">
        <f>[1]!表1_66[[#This Row],[公司]]&amp;[1]!表1_66[[#This Row],[姓名]]</f>
        <v>#REF!</v>
      </c>
      <c r="D1285" s="227" t="s">
        <v>11688</v>
      </c>
      <c r="E1285" s="227"/>
      <c r="F1285" s="216"/>
      <c r="G1285" s="209" t="e">
        <f>HYPERLINK("\同业照片\"&amp;[1]!表1_66[[#This Row],[公司]]&amp;IF([1]!表1_66[[#This Row],[公司]]="","","，"&amp;[1]!表1_66[[#This Row],[姓名]]&amp;".jpg"),"照片")</f>
        <v>#REF!</v>
      </c>
      <c r="H1285" s="234" t="s">
        <v>11689</v>
      </c>
      <c r="I1285" s="216" t="s">
        <v>11584</v>
      </c>
      <c r="J1285" s="216" t="s">
        <v>11585</v>
      </c>
      <c r="N1285" s="217" t="s">
        <v>11690</v>
      </c>
      <c r="O1285" s="216"/>
      <c r="P1285" s="217" t="s">
        <v>11597</v>
      </c>
      <c r="Q1285" s="218"/>
      <c r="R1285" s="218"/>
      <c r="S1285" s="26">
        <v>0</v>
      </c>
      <c r="T1285" s="227" t="s">
        <v>11691</v>
      </c>
      <c r="U1285" s="218">
        <v>18611126955</v>
      </c>
      <c r="V1285" s="217" t="s">
        <v>11692</v>
      </c>
      <c r="W1285" s="225"/>
      <c r="X1285" s="228"/>
      <c r="Y1285" s="228"/>
      <c r="Z1285" s="248"/>
      <c r="AA1285" s="216"/>
      <c r="AB1285" s="216"/>
      <c r="AC1285" s="216"/>
      <c r="AD1285" s="227"/>
      <c r="AE1285" s="228"/>
      <c r="AF1285" s="216"/>
      <c r="AG1285" s="349">
        <v>1</v>
      </c>
    </row>
    <row r="1286" spans="1:33" s="219" customFormat="1" x14ac:dyDescent="0.3">
      <c r="A1286" s="219" t="s">
        <v>11581</v>
      </c>
      <c r="B1286" s="277">
        <v>42179</v>
      </c>
      <c r="C1286" s="217" t="e">
        <f>[1]!表1_66[[#This Row],[公司]]&amp;[1]!表1_66[[#This Row],[姓名]]</f>
        <v>#REF!</v>
      </c>
      <c r="D1286" s="227" t="s">
        <v>11693</v>
      </c>
      <c r="E1286" s="227" t="s">
        <v>694</v>
      </c>
      <c r="F1286" s="216" t="s">
        <v>2249</v>
      </c>
      <c r="G1286" s="209" t="e">
        <f>HYPERLINK("\同业照片\"&amp;[1]!表1_66[[#This Row],[公司]]&amp;IF([1]!表1_66[[#This Row],[公司]]="","","，"&amp;[1]!表1_66[[#This Row],[姓名]]&amp;".jpg"),"照片")</f>
        <v>#REF!</v>
      </c>
      <c r="H1286" s="234" t="s">
        <v>11694</v>
      </c>
      <c r="I1286" s="216" t="s">
        <v>11603</v>
      </c>
      <c r="J1286" s="216" t="s">
        <v>56</v>
      </c>
      <c r="K1286" s="219">
        <v>1</v>
      </c>
      <c r="M1286" s="219">
        <v>1</v>
      </c>
      <c r="N1286" s="217"/>
      <c r="O1286" s="216"/>
      <c r="P1286" s="217" t="s">
        <v>11695</v>
      </c>
      <c r="Q1286" s="218"/>
      <c r="R1286" s="218" t="s">
        <v>392</v>
      </c>
      <c r="S1286" s="26">
        <v>3</v>
      </c>
      <c r="T1286" s="227" t="s">
        <v>11696</v>
      </c>
      <c r="U1286" s="218">
        <v>13701216727</v>
      </c>
      <c r="V1286" s="217" t="s">
        <v>11697</v>
      </c>
      <c r="W1286" s="225" t="s">
        <v>351</v>
      </c>
      <c r="X1286" s="228" t="s">
        <v>1688</v>
      </c>
      <c r="Y1286" s="228"/>
      <c r="Z1286" s="248" t="s">
        <v>392</v>
      </c>
      <c r="AA1286" s="216"/>
      <c r="AB1286" s="216"/>
      <c r="AC1286" s="216"/>
      <c r="AD1286" s="227"/>
      <c r="AE1286" s="228"/>
      <c r="AF1286" s="216" t="s">
        <v>660</v>
      </c>
      <c r="AG1286" s="349">
        <v>1</v>
      </c>
    </row>
    <row r="1287" spans="1:33" s="219" customFormat="1" x14ac:dyDescent="0.3">
      <c r="A1287" s="212" t="s">
        <v>11581</v>
      </c>
      <c r="B1287" s="277">
        <v>42179</v>
      </c>
      <c r="C1287" s="217" t="e">
        <f>[1]!表1_66[[#This Row],[公司]]&amp;[1]!表1_66[[#This Row],[姓名]]</f>
        <v>#REF!</v>
      </c>
      <c r="D1287" s="220" t="s">
        <v>10608</v>
      </c>
      <c r="E1287" s="220" t="s">
        <v>6873</v>
      </c>
      <c r="F1287" s="214" t="s">
        <v>2249</v>
      </c>
      <c r="G1287" s="236" t="e">
        <f>HYPERLINK("\同业照片\"&amp;[1]!表1_66[[#This Row],[公司]]&amp;IF([1]!表1_66[[#This Row],[公司]]="","","，"&amp;[1]!表1_66[[#This Row],[姓名]]&amp;".jpg"),"照片")</f>
        <v>#REF!</v>
      </c>
      <c r="H1287" s="232" t="s">
        <v>66</v>
      </c>
      <c r="I1287" s="214" t="s">
        <v>36</v>
      </c>
      <c r="J1287" s="214" t="s">
        <v>56</v>
      </c>
      <c r="K1287" s="212">
        <v>1</v>
      </c>
      <c r="L1287" s="212">
        <v>1</v>
      </c>
      <c r="M1287" s="212">
        <v>1</v>
      </c>
      <c r="N1287" s="213" t="s">
        <v>8602</v>
      </c>
      <c r="O1287" s="214"/>
      <c r="P1287" s="213" t="s">
        <v>2254</v>
      </c>
      <c r="Q1287" s="215"/>
      <c r="R1287" s="215"/>
      <c r="S1287" s="25">
        <v>0</v>
      </c>
      <c r="T1287" s="220" t="s">
        <v>10609</v>
      </c>
      <c r="U1287" s="215">
        <v>13810272001</v>
      </c>
      <c r="V1287" s="213" t="s">
        <v>8209</v>
      </c>
      <c r="W1287" s="225"/>
      <c r="X1287" s="226"/>
      <c r="Y1287" s="226"/>
      <c r="Z1287" s="248"/>
      <c r="AA1287" s="214"/>
      <c r="AB1287" s="214"/>
      <c r="AC1287" s="214"/>
      <c r="AD1287" s="220"/>
      <c r="AE1287" s="226"/>
      <c r="AF1287" s="214" t="s">
        <v>10034</v>
      </c>
      <c r="AG1287" s="349">
        <v>1</v>
      </c>
    </row>
    <row r="1288" spans="1:33" s="219" customFormat="1" x14ac:dyDescent="0.3">
      <c r="A1288" s="212" t="s">
        <v>8338</v>
      </c>
      <c r="B1288" s="277">
        <v>42179</v>
      </c>
      <c r="C1288" s="217" t="e">
        <f>[1]!表1_66[[#This Row],[公司]]&amp;[1]!表1_66[[#This Row],[姓名]]</f>
        <v>#REF!</v>
      </c>
      <c r="D1288" s="220" t="s">
        <v>7193</v>
      </c>
      <c r="E1288" s="220"/>
      <c r="F1288" s="214"/>
      <c r="G1288" s="236" t="e">
        <f>HYPERLINK("\同业照片\"&amp;[1]!表1_66[[#This Row],[公司]]&amp;IF([1]!表1_66[[#This Row],[公司]]="","","，"&amp;[1]!表1_66[[#This Row],[姓名]]&amp;".jpg"),"照片")</f>
        <v>#REF!</v>
      </c>
      <c r="H1288" s="232" t="s">
        <v>6897</v>
      </c>
      <c r="I1288" s="214" t="s">
        <v>36</v>
      </c>
      <c r="J1288" s="214" t="s">
        <v>56</v>
      </c>
      <c r="K1288" s="212"/>
      <c r="L1288" s="212"/>
      <c r="M1288" s="212"/>
      <c r="N1288" s="213" t="s">
        <v>1427</v>
      </c>
      <c r="O1288" s="214"/>
      <c r="P1288" s="213" t="s">
        <v>297</v>
      </c>
      <c r="Q1288" s="215"/>
      <c r="R1288" s="215"/>
      <c r="S128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288" s="220" t="s">
        <v>7194</v>
      </c>
      <c r="U1288" s="215" t="s">
        <v>7195</v>
      </c>
      <c r="V1288" s="213" t="s">
        <v>7196</v>
      </c>
      <c r="W1288" s="225"/>
      <c r="X1288" s="226"/>
      <c r="Y1288" s="226"/>
      <c r="Z1288" s="244"/>
      <c r="AA1288" s="214"/>
      <c r="AB1288" s="214"/>
      <c r="AC1288" s="214"/>
      <c r="AD1288" s="220"/>
      <c r="AE1288" s="226"/>
      <c r="AF1288" s="214" t="s">
        <v>7191</v>
      </c>
      <c r="AG1288" s="349">
        <v>1</v>
      </c>
    </row>
    <row r="1289" spans="1:33" s="219" customFormat="1" x14ac:dyDescent="0.3">
      <c r="A1289" s="219" t="s">
        <v>8338</v>
      </c>
      <c r="B1289" s="277">
        <v>42179</v>
      </c>
      <c r="C1289" s="217" t="e">
        <f>[1]!表1_66[[#This Row],[公司]]&amp;[1]!表1_66[[#This Row],[姓名]]</f>
        <v>#REF!</v>
      </c>
      <c r="D1289" s="227" t="s">
        <v>7255</v>
      </c>
      <c r="E1289" s="227"/>
      <c r="F1289" s="216"/>
      <c r="G1289" s="209" t="e">
        <f>HYPERLINK("\同业照片\"&amp;[1]!表1_66[[#This Row],[公司]]&amp;IF([1]!表1_66[[#This Row],[公司]]="","","，"&amp;[1]!表1_66[[#This Row],[姓名]]&amp;".jpg"),"照片")</f>
        <v>#REF!</v>
      </c>
      <c r="H1289" s="234" t="s">
        <v>84</v>
      </c>
      <c r="I1289" s="216" t="s">
        <v>36</v>
      </c>
      <c r="J1289" s="216" t="s">
        <v>45</v>
      </c>
      <c r="N1289" s="217" t="s">
        <v>378</v>
      </c>
      <c r="O1289" s="216"/>
      <c r="P1289" s="217" t="s">
        <v>1958</v>
      </c>
      <c r="Q1289" s="218"/>
      <c r="R1289" s="218"/>
      <c r="S1289" s="26">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289" s="227" t="s">
        <v>2195</v>
      </c>
      <c r="U1289" s="218" t="s">
        <v>7256</v>
      </c>
      <c r="V1289" s="217" t="s">
        <v>7257</v>
      </c>
      <c r="W1289" s="225"/>
      <c r="X1289" s="228"/>
      <c r="Y1289" s="228"/>
      <c r="Z1289" s="248"/>
      <c r="AA1289" s="216"/>
      <c r="AB1289" s="216"/>
      <c r="AC1289" s="216"/>
      <c r="AD1289" s="227"/>
      <c r="AE1289" s="228"/>
      <c r="AF1289" s="216" t="s">
        <v>7258</v>
      </c>
      <c r="AG1289" s="349">
        <v>1</v>
      </c>
    </row>
    <row r="1290" spans="1:33" s="219" customFormat="1" x14ac:dyDescent="0.3">
      <c r="A1290" s="212" t="s">
        <v>8233</v>
      </c>
      <c r="B1290" s="277">
        <v>42190</v>
      </c>
      <c r="C1290" s="217" t="e">
        <f>[1]!表1_66[[#This Row],[公司]]&amp;[1]!表1_66[[#This Row],[姓名]]</f>
        <v>#REF!</v>
      </c>
      <c r="D1290" s="220" t="s">
        <v>11698</v>
      </c>
      <c r="E1290" s="220"/>
      <c r="F1290" s="214" t="s">
        <v>2276</v>
      </c>
      <c r="G1290" s="236" t="e">
        <f>HYPERLINK("\同业照片\"&amp;[1]!表1_66[[#This Row],[公司]]&amp;IF([1]!表1_66[[#This Row],[公司]]="","","，"&amp;[1]!表1_66[[#This Row],[姓名]]&amp;".jpg"),"照片")</f>
        <v>#REF!</v>
      </c>
      <c r="H1290" s="232" t="s">
        <v>908</v>
      </c>
      <c r="I1290" s="214" t="s">
        <v>36</v>
      </c>
      <c r="J1290" s="214" t="s">
        <v>45</v>
      </c>
      <c r="K1290" s="212">
        <v>1</v>
      </c>
      <c r="L1290" s="212">
        <v>1</v>
      </c>
      <c r="M1290" s="212">
        <v>1</v>
      </c>
      <c r="N1290" s="213" t="s">
        <v>2687</v>
      </c>
      <c r="O1290" s="214"/>
      <c r="P1290" s="213" t="s">
        <v>8800</v>
      </c>
      <c r="Q1290" s="215"/>
      <c r="R1290" s="215" t="s">
        <v>392</v>
      </c>
      <c r="S1290" s="25">
        <f>IF(ISNUMBER(FIND("量化总监",[4]!表1_66[[#This Row],[职位]])),3,0)+IF(ISNUMBER(FIND("研究总监",[4]!表1_66[[#This Row],[职位]])),3)+IF(ISNUMBER(FIND("投资总监",[4]!表1_66[[#This Row],[职位]])),3)+IF(ISNUMBER(FIND("投研总监",[4]!表1_66[[#This Row],[职位]])),6)+IF(ISNUMBER([4]!表1_66[[#This Row],[规模（加总，2013-2-6）]]),IF([4]!表1_66[[#This Row],[规模（加总，2013-2-6）]]&gt;=30,3,IF([4]!表1_66[[#This Row],[规模（加总，2013-2-6）]]&gt;=8,2,1)),0)</f>
        <v>0</v>
      </c>
      <c r="T1290" s="220" t="s">
        <v>11699</v>
      </c>
      <c r="U1290" s="215">
        <v>1366185535</v>
      </c>
      <c r="V1290" s="213" t="s">
        <v>11700</v>
      </c>
      <c r="W1290" s="225" t="s">
        <v>351</v>
      </c>
      <c r="X1290" s="226"/>
      <c r="Y1290" s="226"/>
      <c r="Z1290" s="248" t="s">
        <v>392</v>
      </c>
      <c r="AA1290" s="214"/>
      <c r="AB1290" s="214"/>
      <c r="AC1290" s="214"/>
      <c r="AD1290" s="220"/>
      <c r="AE1290" s="226"/>
      <c r="AF1290" s="214" t="s">
        <v>1882</v>
      </c>
      <c r="AG1290" s="349">
        <v>1</v>
      </c>
    </row>
    <row r="1291" spans="1:33" s="219" customFormat="1" x14ac:dyDescent="0.3">
      <c r="A1291" s="212" t="s">
        <v>8233</v>
      </c>
      <c r="B1291" s="277">
        <v>42190</v>
      </c>
      <c r="C1291" s="217" t="e">
        <f>[1]!表1_66[[#This Row],[公司]]&amp;[1]!表1_66[[#This Row],[姓名]]</f>
        <v>#REF!</v>
      </c>
      <c r="D1291" s="220" t="s">
        <v>11701</v>
      </c>
      <c r="E1291" s="220"/>
      <c r="F1291" s="214" t="s">
        <v>54</v>
      </c>
      <c r="G1291" s="236" t="e">
        <f>HYPERLINK("\同业照片\"&amp;[1]!表1_66[[#This Row],[公司]]&amp;IF([1]!表1_66[[#This Row],[公司]]="","","，"&amp;[1]!表1_66[[#This Row],[姓名]]&amp;".jpg"),"照片")</f>
        <v>#REF!</v>
      </c>
      <c r="H1291" s="232" t="s">
        <v>908</v>
      </c>
      <c r="I1291" s="214" t="s">
        <v>36</v>
      </c>
      <c r="J1291" s="214" t="s">
        <v>45</v>
      </c>
      <c r="K1291" s="212">
        <v>1</v>
      </c>
      <c r="L1291" s="212">
        <v>1</v>
      </c>
      <c r="M1291" s="212">
        <v>1</v>
      </c>
      <c r="N1291" s="213" t="s">
        <v>11520</v>
      </c>
      <c r="O1291" s="214"/>
      <c r="P1291" s="213" t="s">
        <v>8800</v>
      </c>
      <c r="Q1291" s="215"/>
      <c r="R1291" s="215" t="s">
        <v>392</v>
      </c>
      <c r="S1291" s="25">
        <f>IF(ISNUMBER(FIND("量化总监",[4]!表1_66[[#This Row],[职位]])),3,0)+IF(ISNUMBER(FIND("研究总监",[4]!表1_66[[#This Row],[职位]])),3)+IF(ISNUMBER(FIND("投资总监",[4]!表1_66[[#This Row],[职位]])),3)+IF(ISNUMBER(FIND("投研总监",[4]!表1_66[[#This Row],[职位]])),6)+IF(ISNUMBER([4]!表1_66[[#This Row],[规模（加总，2013-2-6）]]),IF([4]!表1_66[[#This Row],[规模（加总，2013-2-6）]]&gt;=30,3,IF([4]!表1_66[[#This Row],[规模（加总，2013-2-6）]]&gt;=8,2,1)),0)</f>
        <v>0</v>
      </c>
      <c r="T1291" s="220" t="s">
        <v>11702</v>
      </c>
      <c r="U1291" s="215">
        <v>13621745012</v>
      </c>
      <c r="V1291" s="213" t="s">
        <v>11703</v>
      </c>
      <c r="W1291" s="225" t="s">
        <v>351</v>
      </c>
      <c r="X1291" s="226"/>
      <c r="Y1291" s="226"/>
      <c r="Z1291" s="244" t="s">
        <v>392</v>
      </c>
      <c r="AA1291" s="214"/>
      <c r="AB1291" s="214"/>
      <c r="AC1291" s="214"/>
      <c r="AD1291" s="220"/>
      <c r="AE1291" s="226"/>
      <c r="AF1291" s="214" t="s">
        <v>1882</v>
      </c>
      <c r="AG1291" s="349">
        <v>1</v>
      </c>
    </row>
    <row r="1292" spans="1:33" s="219" customFormat="1" x14ac:dyDescent="0.3">
      <c r="A1292" s="212" t="s">
        <v>8233</v>
      </c>
      <c r="B1292" s="277">
        <v>42190</v>
      </c>
      <c r="C1292" s="217" t="e">
        <f>[1]!表1_66[[#This Row],[公司]]&amp;[1]!表1_66[[#This Row],[姓名]]</f>
        <v>#REF!</v>
      </c>
      <c r="D1292" s="220" t="s">
        <v>11704</v>
      </c>
      <c r="E1292" s="220"/>
      <c r="F1292" s="214"/>
      <c r="G1292" s="236" t="e">
        <f>HYPERLINK("\同业照片\"&amp;[1]!表1_66[[#This Row],[公司]]&amp;IF([1]!表1_66[[#This Row],[公司]]="","","，"&amp;[1]!表1_66[[#This Row],[姓名]]&amp;".jpg"),"照片")</f>
        <v>#REF!</v>
      </c>
      <c r="H1292" s="232" t="s">
        <v>565</v>
      </c>
      <c r="I1292" s="214" t="s">
        <v>339</v>
      </c>
      <c r="J1292" s="214" t="s">
        <v>1</v>
      </c>
      <c r="K1292" s="212"/>
      <c r="L1292" s="212"/>
      <c r="M1292" s="212"/>
      <c r="N1292" s="213" t="s">
        <v>958</v>
      </c>
      <c r="O1292" s="214"/>
      <c r="P1292" s="213" t="s">
        <v>2537</v>
      </c>
      <c r="Q1292" s="215"/>
      <c r="R1292" s="215"/>
      <c r="S1292" s="25">
        <f>IF(ISNUMBER(FIND("量化总监",[4]!表1_66[[#This Row],[职位]])),3,0)+IF(ISNUMBER(FIND("研究总监",[4]!表1_66[[#This Row],[职位]])),3)+IF(ISNUMBER(FIND("投资总监",[4]!表1_66[[#This Row],[职位]])),3)+IF(ISNUMBER(FIND("投研总监",[4]!表1_66[[#This Row],[职位]])),6)+IF(ISNUMBER([4]!表1_66[[#This Row],[规模（加总，2013-2-6）]]),IF([4]!表1_66[[#This Row],[规模（加总，2013-2-6）]]&gt;=30,3,IF([4]!表1_66[[#This Row],[规模（加总，2013-2-6）]]&gt;=8,2,1)),0)</f>
        <v>0</v>
      </c>
      <c r="T1292" s="220" t="s">
        <v>11705</v>
      </c>
      <c r="U1292" s="215">
        <v>13181711327</v>
      </c>
      <c r="V1292" s="213" t="s">
        <v>11706</v>
      </c>
      <c r="W1292" s="225"/>
      <c r="X1292" s="226"/>
      <c r="Y1292" s="226"/>
      <c r="Z1292" s="244"/>
      <c r="AA1292" s="214"/>
      <c r="AB1292" s="214"/>
      <c r="AC1292" s="214"/>
      <c r="AD1292" s="220"/>
      <c r="AE1292" s="226"/>
      <c r="AF1292" s="214" t="s">
        <v>11707</v>
      </c>
      <c r="AG1292" s="349">
        <v>1</v>
      </c>
    </row>
    <row r="1293" spans="1:33" s="219" customFormat="1" x14ac:dyDescent="0.3">
      <c r="A1293" s="212" t="s">
        <v>8233</v>
      </c>
      <c r="B1293" s="277">
        <v>42190</v>
      </c>
      <c r="C1293" s="217" t="e">
        <f>[1]!表1_66[[#This Row],[公司]]&amp;[1]!表1_66[[#This Row],[姓名]]</f>
        <v>#REF!</v>
      </c>
      <c r="D1293" s="220" t="s">
        <v>11708</v>
      </c>
      <c r="E1293" s="220"/>
      <c r="F1293" s="214"/>
      <c r="G1293" s="236" t="e">
        <f>HYPERLINK("\同业照片\"&amp;[1]!表1_66[[#This Row],[公司]]&amp;IF([1]!表1_66[[#This Row],[公司]]="","","，"&amp;[1]!表1_66[[#This Row],[姓名]]&amp;".jpg"),"照片")</f>
        <v>#REF!</v>
      </c>
      <c r="H1293" s="232" t="s">
        <v>565</v>
      </c>
      <c r="I1293" s="214" t="s">
        <v>339</v>
      </c>
      <c r="J1293" s="214" t="s">
        <v>1</v>
      </c>
      <c r="K1293" s="212"/>
      <c r="L1293" s="212"/>
      <c r="M1293" s="212"/>
      <c r="N1293" s="213" t="s">
        <v>958</v>
      </c>
      <c r="O1293" s="214"/>
      <c r="P1293" s="213" t="s">
        <v>8610</v>
      </c>
      <c r="Q1293" s="215"/>
      <c r="R1293" s="215"/>
      <c r="S1293" s="25">
        <f>IF(ISNUMBER(FIND("量化总监",[4]!表1_66[[#This Row],[职位]])),3,0)+IF(ISNUMBER(FIND("研究总监",[4]!表1_66[[#This Row],[职位]])),3)+IF(ISNUMBER(FIND("投资总监",[4]!表1_66[[#This Row],[职位]])),3)+IF(ISNUMBER(FIND("投研总监",[4]!表1_66[[#This Row],[职位]])),6)+IF(ISNUMBER([4]!表1_66[[#This Row],[规模（加总，2013-2-6）]]),IF([4]!表1_66[[#This Row],[规模（加总，2013-2-6）]]&gt;=30,3,IF([4]!表1_66[[#This Row],[规模（加总，2013-2-6）]]&gt;=8,2,1)),0)</f>
        <v>0</v>
      </c>
      <c r="T1293" s="220" t="s">
        <v>11705</v>
      </c>
      <c r="U1293" s="215">
        <v>15214318582</v>
      </c>
      <c r="V1293" s="213" t="s">
        <v>11709</v>
      </c>
      <c r="W1293" s="225"/>
      <c r="X1293" s="226"/>
      <c r="Y1293" s="226"/>
      <c r="Z1293" s="248"/>
      <c r="AA1293" s="214"/>
      <c r="AB1293" s="214"/>
      <c r="AC1293" s="214"/>
      <c r="AD1293" s="220"/>
      <c r="AE1293" s="226"/>
      <c r="AF1293" s="214" t="s">
        <v>11707</v>
      </c>
      <c r="AG1293" s="349">
        <v>1</v>
      </c>
    </row>
    <row r="1294" spans="1:33" s="219" customFormat="1" x14ac:dyDescent="0.3">
      <c r="A1294" s="212" t="s">
        <v>8233</v>
      </c>
      <c r="B1294" s="277">
        <v>42190</v>
      </c>
      <c r="C1294" s="217" t="e">
        <f>[1]!表1_66[[#This Row],[公司]]&amp;[1]!表1_66[[#This Row],[姓名]]</f>
        <v>#REF!</v>
      </c>
      <c r="D1294" s="220" t="s">
        <v>1883</v>
      </c>
      <c r="E1294" s="220" t="s">
        <v>798</v>
      </c>
      <c r="F1294" s="214" t="s">
        <v>54</v>
      </c>
      <c r="G1294" s="236" t="e">
        <f>HYPERLINK("\同业照片\"&amp;[1]!表1_66[[#This Row],[公司]]&amp;IF([1]!表1_66[[#This Row],[公司]]="","","，"&amp;[1]!表1_66[[#This Row],[姓名]]&amp;".jpg"),"照片")</f>
        <v>#REF!</v>
      </c>
      <c r="H1294" s="232" t="s">
        <v>908</v>
      </c>
      <c r="I1294" s="214" t="s">
        <v>36</v>
      </c>
      <c r="J1294" s="214" t="s">
        <v>45</v>
      </c>
      <c r="K1294" s="212">
        <v>1</v>
      </c>
      <c r="L1294" s="212">
        <v>1</v>
      </c>
      <c r="M1294" s="212">
        <v>1</v>
      </c>
      <c r="N1294" s="213" t="s">
        <v>2687</v>
      </c>
      <c r="O1294" s="214"/>
      <c r="P1294" s="213" t="s">
        <v>3781</v>
      </c>
      <c r="Q1294" s="215"/>
      <c r="R1294" s="215" t="s">
        <v>392</v>
      </c>
      <c r="S1294" s="25">
        <f>IF(ISNUMBER(FIND("量化总监",[4]!表1_66[[#This Row],[职位]])),3,0)+IF(ISNUMBER(FIND("研究总监",[4]!表1_66[[#This Row],[职位]])),3)+IF(ISNUMBER(FIND("投资总监",[4]!表1_66[[#This Row],[职位]])),3)+IF(ISNUMBER(FIND("投研总监",[4]!表1_66[[#This Row],[职位]])),6)+IF(ISNUMBER([4]!表1_66[[#This Row],[规模（加总，2013-2-6）]]),IF([4]!表1_66[[#This Row],[规模（加总，2013-2-6）]]&gt;=30,3,IF([4]!表1_66[[#This Row],[规模（加总，2013-2-6）]]&gt;=8,2,1)),0)</f>
        <v>0</v>
      </c>
      <c r="T1294" s="220" t="s">
        <v>1884</v>
      </c>
      <c r="U1294" s="227">
        <v>18021009813</v>
      </c>
      <c r="V1294" s="214" t="s">
        <v>11710</v>
      </c>
      <c r="W1294" s="225" t="s">
        <v>351</v>
      </c>
      <c r="X1294" s="226"/>
      <c r="Y1294" s="226"/>
      <c r="Z1294" s="248" t="s">
        <v>392</v>
      </c>
      <c r="AA1294" s="214"/>
      <c r="AB1294" s="214"/>
      <c r="AC1294" s="214" t="s">
        <v>1885</v>
      </c>
      <c r="AD1294" s="220"/>
      <c r="AE1294" s="226" t="s">
        <v>1886</v>
      </c>
      <c r="AF1294" s="214" t="s">
        <v>1882</v>
      </c>
      <c r="AG1294" s="349">
        <v>1</v>
      </c>
    </row>
    <row r="1295" spans="1:33" s="219" customFormat="1" x14ac:dyDescent="0.3">
      <c r="A1295" s="212" t="s">
        <v>8233</v>
      </c>
      <c r="B1295" s="277">
        <v>42190</v>
      </c>
      <c r="C1295" s="217" t="e">
        <f>[1]!表1_66[[#This Row],[公司]]&amp;[1]!表1_66[[#This Row],[姓名]]</f>
        <v>#REF!</v>
      </c>
      <c r="D1295" s="220" t="s">
        <v>2103</v>
      </c>
      <c r="E1295" s="220" t="s">
        <v>815</v>
      </c>
      <c r="F1295" s="214" t="s">
        <v>54</v>
      </c>
      <c r="G1295" s="236" t="e">
        <f>HYPERLINK("\同业照片\"&amp;[1]!表1_66[[#This Row],[公司]]&amp;IF([1]!表1_66[[#This Row],[公司]]="","","，"&amp;[1]!表1_66[[#This Row],[姓名]]&amp;".jpg"),"照片")</f>
        <v>#REF!</v>
      </c>
      <c r="H1295" s="232" t="s">
        <v>109</v>
      </c>
      <c r="I1295" s="214" t="s">
        <v>36</v>
      </c>
      <c r="J1295" s="214" t="s">
        <v>1</v>
      </c>
      <c r="K1295" s="212">
        <v>1</v>
      </c>
      <c r="L1295" s="212">
        <v>1</v>
      </c>
      <c r="M1295" s="212">
        <v>1</v>
      </c>
      <c r="N1295" s="213" t="s">
        <v>958</v>
      </c>
      <c r="O1295" s="214"/>
      <c r="P1295" s="213"/>
      <c r="Q1295" s="215"/>
      <c r="R1295" s="215" t="s">
        <v>392</v>
      </c>
      <c r="S1295" s="25">
        <f>IF(ISNUMBER(FIND("量化总监",[4]!表1_66[[#This Row],[职位]])),3,0)+IF(ISNUMBER(FIND("研究总监",[4]!表1_66[[#This Row],[职位]])),3)+IF(ISNUMBER(FIND("投资总监",[4]!表1_66[[#This Row],[职位]])),3)+IF(ISNUMBER(FIND("投研总监",[4]!表1_66[[#This Row],[职位]])),6)+IF(ISNUMBER([4]!表1_66[[#This Row],[规模（加总，2013-2-6）]]),IF([4]!表1_66[[#This Row],[规模（加总，2013-2-6）]]&gt;=30,3,IF([4]!表1_66[[#This Row],[规模（加总，2013-2-6）]]&gt;=8,2,1)),0)</f>
        <v>0</v>
      </c>
      <c r="T1295" s="220" t="s">
        <v>7973</v>
      </c>
      <c r="U1295" s="215">
        <v>13925286059</v>
      </c>
      <c r="V1295" s="213" t="s">
        <v>11711</v>
      </c>
      <c r="W1295" s="225" t="s">
        <v>9396</v>
      </c>
      <c r="X1295" s="226" t="s">
        <v>283</v>
      </c>
      <c r="Y1295" s="226"/>
      <c r="Z1295" s="244" t="s">
        <v>392</v>
      </c>
      <c r="AA1295" s="214"/>
      <c r="AB1295" s="214"/>
      <c r="AC1295" s="214"/>
      <c r="AD1295" s="220"/>
      <c r="AE1295" s="226"/>
      <c r="AF1295" s="214" t="s">
        <v>2788</v>
      </c>
      <c r="AG1295" s="349">
        <v>1</v>
      </c>
    </row>
    <row r="1296" spans="1:33" s="219" customFormat="1" x14ac:dyDescent="0.3">
      <c r="A1296" s="219" t="s">
        <v>8338</v>
      </c>
      <c r="B1296" s="277">
        <v>42207</v>
      </c>
      <c r="C1296" s="217" t="e">
        <f>[1]!表1_66[[#This Row],[公司]]&amp;[1]!表1_66[[#This Row],[姓名]]</f>
        <v>#REF!</v>
      </c>
      <c r="D1296" s="227" t="s">
        <v>1839</v>
      </c>
      <c r="E1296" s="227" t="s">
        <v>9349</v>
      </c>
      <c r="F1296" s="216" t="s">
        <v>2276</v>
      </c>
      <c r="G1296" s="209" t="e">
        <f>HYPERLINK("\同业照片\"&amp;[1]!表1_66[[#This Row],[公司]]&amp;IF([1]!表1_66[[#This Row],[公司]]="","","，"&amp;[1]!表1_66[[#This Row],[姓名]]&amp;".jpg"),"照片")</f>
        <v>#REF!</v>
      </c>
      <c r="H1296" s="234" t="s">
        <v>11712</v>
      </c>
      <c r="I1296" s="216" t="s">
        <v>9</v>
      </c>
      <c r="J1296" s="216" t="s">
        <v>45</v>
      </c>
      <c r="K1296" s="219">
        <v>1</v>
      </c>
      <c r="L1296" s="219">
        <v>1</v>
      </c>
      <c r="M1296" s="219">
        <v>1</v>
      </c>
      <c r="N1296" s="217" t="s">
        <v>2355</v>
      </c>
      <c r="O1296" s="216"/>
      <c r="P1296" s="217" t="s">
        <v>2556</v>
      </c>
      <c r="Q1296" s="218"/>
      <c r="R1296" s="218" t="s">
        <v>392</v>
      </c>
      <c r="S1296" s="26">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296" s="227" t="s">
        <v>11713</v>
      </c>
      <c r="U1296" s="218">
        <v>13641995263</v>
      </c>
      <c r="V1296" s="217" t="s">
        <v>11714</v>
      </c>
      <c r="W1296" s="225" t="s">
        <v>9396</v>
      </c>
      <c r="X1296" s="228" t="s">
        <v>11715</v>
      </c>
      <c r="Y1296" s="228" t="s">
        <v>11716</v>
      </c>
      <c r="Z1296" s="248" t="s">
        <v>392</v>
      </c>
      <c r="AA1296" s="216"/>
      <c r="AB1296" s="216" t="s">
        <v>11717</v>
      </c>
      <c r="AC1296" s="216"/>
      <c r="AD1296" s="227" t="s">
        <v>11718</v>
      </c>
      <c r="AE1296" s="228"/>
      <c r="AF1296" s="216" t="s">
        <v>11719</v>
      </c>
      <c r="AG1296" s="349">
        <v>1</v>
      </c>
    </row>
    <row r="1297" spans="1:33" s="219" customFormat="1" x14ac:dyDescent="0.3">
      <c r="A1297" s="212" t="s">
        <v>8476</v>
      </c>
      <c r="B1297" s="277">
        <v>42223</v>
      </c>
      <c r="C1297" s="217" t="e">
        <f>[1]!表1_66[[#This Row],[公司]]&amp;[1]!表1_66[[#This Row],[姓名]]</f>
        <v>#REF!</v>
      </c>
      <c r="D1297" s="220" t="s">
        <v>613</v>
      </c>
      <c r="E1297" s="220" t="s">
        <v>1794</v>
      </c>
      <c r="F1297" s="214" t="s">
        <v>54</v>
      </c>
      <c r="G1297" s="236" t="e">
        <f>HYPERLINK("\同业照片\"&amp;[1]!表1_66[[#This Row],[公司]]&amp;IF([1]!表1_66[[#This Row],[公司]]="","","，"&amp;[1]!表1_66[[#This Row],[姓名]]&amp;".jpg"),"照片")</f>
        <v>#REF!</v>
      </c>
      <c r="H1297" s="232" t="s">
        <v>7262</v>
      </c>
      <c r="I1297" s="214" t="s">
        <v>9</v>
      </c>
      <c r="J1297" s="214" t="s">
        <v>45</v>
      </c>
      <c r="K1297" s="212">
        <v>1</v>
      </c>
      <c r="L1297" s="212">
        <v>1</v>
      </c>
      <c r="M1297" s="212">
        <v>1</v>
      </c>
      <c r="N1297" s="213"/>
      <c r="O1297" s="214"/>
      <c r="P1297" s="213"/>
      <c r="Q1297" s="215"/>
      <c r="R1297" s="215" t="s">
        <v>392</v>
      </c>
      <c r="S1297"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297" s="220"/>
      <c r="U1297" s="215" t="s">
        <v>2457</v>
      </c>
      <c r="V1297" s="213" t="s">
        <v>11720</v>
      </c>
      <c r="W1297" s="225" t="s">
        <v>351</v>
      </c>
      <c r="X1297" s="226" t="s">
        <v>11721</v>
      </c>
      <c r="Y1297" s="226" t="s">
        <v>1795</v>
      </c>
      <c r="Z1297" s="248" t="s">
        <v>392</v>
      </c>
      <c r="AA1297" s="214"/>
      <c r="AB1297" s="214"/>
      <c r="AC1297" s="214"/>
      <c r="AD1297" s="220"/>
      <c r="AE1297" s="226"/>
      <c r="AF1297" s="214"/>
      <c r="AG1297" s="349">
        <v>1</v>
      </c>
    </row>
    <row r="1298" spans="1:33" s="219" customFormat="1" x14ac:dyDescent="0.3">
      <c r="A1298" s="212" t="s">
        <v>8476</v>
      </c>
      <c r="B1298" s="277">
        <v>42223</v>
      </c>
      <c r="C1298" s="217" t="e">
        <f>[1]!表1_66[[#This Row],[公司]]&amp;[1]!表1_66[[#This Row],[姓名]]</f>
        <v>#REF!</v>
      </c>
      <c r="D1298" s="220" t="s">
        <v>7263</v>
      </c>
      <c r="E1298" s="220"/>
      <c r="F1298" s="214"/>
      <c r="G1298" s="236" t="e">
        <f>HYPERLINK("\同业照片\"&amp;[1]!表1_66[[#This Row],[公司]]&amp;IF([1]!表1_66[[#This Row],[公司]]="","","，"&amp;[1]!表1_66[[#This Row],[姓名]]&amp;".jpg"),"照片")</f>
        <v>#REF!</v>
      </c>
      <c r="H1298" s="232" t="s">
        <v>128</v>
      </c>
      <c r="I1298" s="214"/>
      <c r="J1298" s="214"/>
      <c r="K1298" s="212"/>
      <c r="L1298" s="212"/>
      <c r="M1298" s="212"/>
      <c r="N1298" s="213" t="s">
        <v>11722</v>
      </c>
      <c r="O1298" s="214"/>
      <c r="P1298" s="213"/>
      <c r="Q1298" s="215"/>
      <c r="R1298" s="215"/>
      <c r="S129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298" s="220"/>
      <c r="U1298" s="215"/>
      <c r="V1298" s="213" t="s">
        <v>7264</v>
      </c>
      <c r="W1298" s="225"/>
      <c r="X1298" s="226"/>
      <c r="Y1298" s="226"/>
      <c r="Z1298" s="244"/>
      <c r="AA1298" s="214"/>
      <c r="AB1298" s="214"/>
      <c r="AC1298" s="214"/>
      <c r="AD1298" s="220"/>
      <c r="AE1298" s="226"/>
      <c r="AF1298" s="214"/>
      <c r="AG1298" s="349">
        <v>1</v>
      </c>
    </row>
    <row r="1299" spans="1:33" s="219" customFormat="1" x14ac:dyDescent="0.3">
      <c r="A1299" s="212" t="s">
        <v>8233</v>
      </c>
      <c r="B1299" s="277">
        <v>42224</v>
      </c>
      <c r="C1299" s="217" t="e">
        <f>[1]!表1_66[[#This Row],[公司]]&amp;[1]!表1_66[[#This Row],[姓名]]</f>
        <v>#REF!</v>
      </c>
      <c r="D1299" s="220" t="s">
        <v>11723</v>
      </c>
      <c r="E1299" s="220"/>
      <c r="F1299" s="214"/>
      <c r="G1299" s="236" t="e">
        <f>HYPERLINK("\同业照片\"&amp;[1]!表1_66[[#This Row],[公司]]&amp;IF([1]!表1_66[[#This Row],[公司]]="","","，"&amp;[1]!表1_66[[#This Row],[姓名]]&amp;".jpg"),"照片")</f>
        <v>#REF!</v>
      </c>
      <c r="H1299" s="232" t="s">
        <v>969</v>
      </c>
      <c r="I1299" s="214" t="s">
        <v>2</v>
      </c>
      <c r="J1299" s="214" t="s">
        <v>3174</v>
      </c>
      <c r="K1299" s="212"/>
      <c r="L1299" s="212"/>
      <c r="M1299" s="212"/>
      <c r="N1299" s="213" t="s">
        <v>2247</v>
      </c>
      <c r="O1299" s="214"/>
      <c r="P1299" s="213" t="s">
        <v>1361</v>
      </c>
      <c r="Q1299" s="215"/>
      <c r="R1299" s="215"/>
      <c r="S1299" s="25">
        <f>IF(ISNUMBER(FIND("量化总监",[1]!表1_66[[#This Row],[职位]])),3,0)+IF(ISNUMBER(FIND("研究总监",[1]!表1_66[[#This Row],[职位]])),3)+IF(ISNUMBER(FIND("投资总监",[1]!表1_66[[#This Row],[职位]])),3)+IF(ISNUMBER(FIND("投研总监",[1]!表1_66[[#This Row],[职位]])),6)+IF(ISNUMBER([1]!表1_66[[#This Row],[规模（加总，2013-2-6）]]),IF([1]!表1_66[[#This Row],[规模（加总，2013-2-6）]]&gt;=30,3,IF([1]!表1_66[[#This Row],[规模（加总，2013-2-6）]]&gt;=8,2,1)),0)</f>
        <v>0</v>
      </c>
      <c r="T1299" s="220" t="s">
        <v>11724</v>
      </c>
      <c r="U1299" s="215">
        <v>18688786808</v>
      </c>
      <c r="V1299" s="213" t="s">
        <v>11725</v>
      </c>
      <c r="W1299" s="225"/>
      <c r="X1299" s="226"/>
      <c r="Y1299" s="226"/>
      <c r="Z1299" s="244"/>
      <c r="AA1299" s="214"/>
      <c r="AB1299" s="214"/>
      <c r="AC1299" s="214"/>
      <c r="AD1299" s="220"/>
      <c r="AE1299" s="226"/>
      <c r="AF1299" s="214" t="s">
        <v>8232</v>
      </c>
      <c r="AG1299" s="349">
        <v>1</v>
      </c>
    </row>
    <row r="1300" spans="1:33" s="219" customFormat="1" x14ac:dyDescent="0.3">
      <c r="A1300" s="212" t="s">
        <v>8233</v>
      </c>
      <c r="B1300" s="277">
        <v>42224</v>
      </c>
      <c r="C1300" s="217" t="e">
        <f>[1]!表1_66[[#This Row],[公司]]&amp;[1]!表1_66[[#This Row],[姓名]]</f>
        <v>#REF!</v>
      </c>
      <c r="D1300" s="220" t="s">
        <v>11726</v>
      </c>
      <c r="E1300" s="220"/>
      <c r="F1300" s="214"/>
      <c r="G1300" s="236" t="e">
        <f>HYPERLINK("\同业照片\"&amp;[1]!表1_66[[#This Row],[公司]]&amp;IF([1]!表1_66[[#This Row],[公司]]="","","，"&amp;[1]!表1_66[[#This Row],[姓名]]&amp;".jpg"),"照片")</f>
        <v>#REF!</v>
      </c>
      <c r="H1300" s="232" t="s">
        <v>964</v>
      </c>
      <c r="I1300" s="214" t="s">
        <v>2</v>
      </c>
      <c r="J1300" s="214" t="s">
        <v>3174</v>
      </c>
      <c r="K1300" s="212"/>
      <c r="L1300" s="212"/>
      <c r="M1300" s="212"/>
      <c r="N1300" s="213" t="s">
        <v>8569</v>
      </c>
      <c r="O1300" s="214"/>
      <c r="P1300" s="213" t="s">
        <v>2537</v>
      </c>
      <c r="Q1300" s="215"/>
      <c r="R1300" s="215"/>
      <c r="S130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300" s="220" t="s">
        <v>11727</v>
      </c>
      <c r="U1300" s="215">
        <v>18121086876</v>
      </c>
      <c r="V1300" s="213" t="s">
        <v>11728</v>
      </c>
      <c r="W1300" s="225"/>
      <c r="X1300" s="226"/>
      <c r="Y1300" s="226"/>
      <c r="Z1300" s="248"/>
      <c r="AA1300" s="214"/>
      <c r="AB1300" s="214"/>
      <c r="AC1300" s="214"/>
      <c r="AD1300" s="220"/>
      <c r="AE1300" s="226"/>
      <c r="AF1300" s="214" t="s">
        <v>11729</v>
      </c>
      <c r="AG1300" s="349">
        <v>1</v>
      </c>
    </row>
    <row r="1301" spans="1:33" s="219" customFormat="1" x14ac:dyDescent="0.3">
      <c r="A1301" s="212" t="s">
        <v>8233</v>
      </c>
      <c r="B1301" s="277">
        <v>42224</v>
      </c>
      <c r="C1301" s="217" t="e">
        <f>[1]!表1_66[[#This Row],[公司]]&amp;[1]!表1_66[[#This Row],[姓名]]</f>
        <v>#REF!</v>
      </c>
      <c r="D1301" s="220" t="s">
        <v>11730</v>
      </c>
      <c r="E1301" s="220"/>
      <c r="F1301" s="214"/>
      <c r="G1301" s="236" t="e">
        <f>HYPERLINK("\同业照片\"&amp;[1]!表1_66[[#This Row],[公司]]&amp;IF([1]!表1_66[[#This Row],[公司]]="","","，"&amp;[1]!表1_66[[#This Row],[姓名]]&amp;".jpg"),"照片")</f>
        <v>#REF!</v>
      </c>
      <c r="H1301" s="232" t="s">
        <v>7</v>
      </c>
      <c r="I1301" s="214" t="s">
        <v>2</v>
      </c>
      <c r="J1301" s="214" t="s">
        <v>3174</v>
      </c>
      <c r="K1301" s="212"/>
      <c r="L1301" s="212"/>
      <c r="M1301" s="212"/>
      <c r="N1301" s="213" t="s">
        <v>8423</v>
      </c>
      <c r="O1301" s="214"/>
      <c r="P1301" s="213" t="s">
        <v>1361</v>
      </c>
      <c r="Q1301" s="215"/>
      <c r="R1301" s="215"/>
      <c r="S130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301" s="220" t="s">
        <v>11731</v>
      </c>
      <c r="U1301" s="215">
        <v>18575564148</v>
      </c>
      <c r="V1301" s="213" t="s">
        <v>11732</v>
      </c>
      <c r="W1301" s="225"/>
      <c r="X1301" s="226"/>
      <c r="Y1301" s="226"/>
      <c r="Z1301" s="244"/>
      <c r="AA1301" s="214"/>
      <c r="AB1301" s="214"/>
      <c r="AC1301" s="214"/>
      <c r="AD1301" s="220"/>
      <c r="AE1301" s="226"/>
      <c r="AF1301" s="214" t="s">
        <v>11733</v>
      </c>
      <c r="AG1301" s="349">
        <v>1</v>
      </c>
    </row>
    <row r="1302" spans="1:33" s="219" customFormat="1" x14ac:dyDescent="0.3">
      <c r="A1302" s="212" t="s">
        <v>8233</v>
      </c>
      <c r="B1302" s="277">
        <v>42224</v>
      </c>
      <c r="C1302" s="217" t="e">
        <f>[1]!表1_66[[#This Row],[公司]]&amp;[1]!表1_66[[#This Row],[姓名]]</f>
        <v>#REF!</v>
      </c>
      <c r="D1302" s="220" t="s">
        <v>2145</v>
      </c>
      <c r="E1302" s="220" t="s">
        <v>2146</v>
      </c>
      <c r="F1302" s="214"/>
      <c r="G1302" s="236" t="e">
        <f>HYPERLINK("\同业照片\"&amp;[1]!表1_66[[#This Row],[公司]]&amp;IF([1]!表1_66[[#This Row],[公司]]="","","，"&amp;[1]!表1_66[[#This Row],[姓名]]&amp;".jpg"),"照片")</f>
        <v>#REF!</v>
      </c>
      <c r="H1302" s="232" t="s">
        <v>75</v>
      </c>
      <c r="I1302" s="214" t="s">
        <v>36</v>
      </c>
      <c r="J1302" s="214" t="s">
        <v>3004</v>
      </c>
      <c r="K1302" s="212">
        <v>1</v>
      </c>
      <c r="L1302" s="212"/>
      <c r="M1302" s="212">
        <v>1</v>
      </c>
      <c r="N1302" s="213" t="s">
        <v>1425</v>
      </c>
      <c r="O1302" s="214"/>
      <c r="P1302" s="213" t="s">
        <v>1361</v>
      </c>
      <c r="Q1302" s="215"/>
      <c r="R1302" s="215" t="s">
        <v>392</v>
      </c>
      <c r="S130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302" s="220" t="s">
        <v>2147</v>
      </c>
      <c r="U1302" s="215">
        <v>18926050599</v>
      </c>
      <c r="V1302" s="213" t="s">
        <v>2148</v>
      </c>
      <c r="W1302" s="225" t="s">
        <v>351</v>
      </c>
      <c r="X1302" s="226"/>
      <c r="Y1302" s="226"/>
      <c r="Z1302" s="244" t="s">
        <v>392</v>
      </c>
      <c r="AA1302" s="214"/>
      <c r="AB1302" s="214"/>
      <c r="AC1302" s="214" t="s">
        <v>392</v>
      </c>
      <c r="AD1302" s="220" t="s">
        <v>392</v>
      </c>
      <c r="AE1302" s="226"/>
      <c r="AF1302" s="214" t="s">
        <v>2221</v>
      </c>
      <c r="AG1302" s="349">
        <v>1</v>
      </c>
    </row>
    <row r="1303" spans="1:33" s="219" customFormat="1" x14ac:dyDescent="0.3">
      <c r="A1303" s="212" t="s">
        <v>8233</v>
      </c>
      <c r="B1303" s="277">
        <v>42224</v>
      </c>
      <c r="C1303" s="217" t="e">
        <f>[1]!表1_66[[#This Row],[公司]]&amp;[1]!表1_66[[#This Row],[姓名]]</f>
        <v>#REF!</v>
      </c>
      <c r="D1303" s="220" t="s">
        <v>8238</v>
      </c>
      <c r="E1303" s="220"/>
      <c r="F1303" s="214"/>
      <c r="G1303" s="236" t="e">
        <f>HYPERLINK("\同业照片\"&amp;[1]!表1_66[[#This Row],[公司]]&amp;IF([1]!表1_66[[#This Row],[公司]]="","","，"&amp;[1]!表1_66[[#This Row],[姓名]]&amp;".jpg"),"照片")</f>
        <v>#REF!</v>
      </c>
      <c r="H1303" s="232" t="s">
        <v>7</v>
      </c>
      <c r="I1303" s="214" t="s">
        <v>2</v>
      </c>
      <c r="J1303" s="214" t="s">
        <v>3174</v>
      </c>
      <c r="K1303" s="212"/>
      <c r="L1303" s="212"/>
      <c r="M1303" s="212"/>
      <c r="N1303" s="213" t="s">
        <v>8423</v>
      </c>
      <c r="O1303" s="214"/>
      <c r="P1303" s="213" t="s">
        <v>2254</v>
      </c>
      <c r="Q1303" s="215"/>
      <c r="R1303" s="215"/>
      <c r="S1303"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303" s="220" t="s">
        <v>11734</v>
      </c>
      <c r="U1303" s="215">
        <v>18675594725</v>
      </c>
      <c r="V1303" s="213" t="s">
        <v>11735</v>
      </c>
      <c r="W1303" s="225"/>
      <c r="X1303" s="226"/>
      <c r="Y1303" s="226"/>
      <c r="Z1303" s="244"/>
      <c r="AA1303" s="214"/>
      <c r="AB1303" s="214"/>
      <c r="AC1303" s="214"/>
      <c r="AD1303" s="220"/>
      <c r="AE1303" s="226"/>
      <c r="AF1303" s="214" t="s">
        <v>11733</v>
      </c>
      <c r="AG1303" s="349">
        <v>1</v>
      </c>
    </row>
    <row r="1304" spans="1:33" s="219" customFormat="1" x14ac:dyDescent="0.3">
      <c r="A1304" s="212" t="s">
        <v>8233</v>
      </c>
      <c r="B1304" s="277">
        <v>42224</v>
      </c>
      <c r="C1304" s="217" t="e">
        <f>[1]!表1_66[[#This Row],[公司]]&amp;[1]!表1_66[[#This Row],[姓名]]</f>
        <v>#REF!</v>
      </c>
      <c r="D1304" s="220" t="s">
        <v>11736</v>
      </c>
      <c r="E1304" s="220"/>
      <c r="F1304" s="214"/>
      <c r="G1304" s="236" t="e">
        <f>HYPERLINK("\同业照片\"&amp;[1]!表1_66[[#This Row],[公司]]&amp;IF([1]!表1_66[[#This Row],[公司]]="","","，"&amp;[1]!表1_66[[#This Row],[姓名]]&amp;".jpg"),"照片")</f>
        <v>#REF!</v>
      </c>
      <c r="H1304" s="232" t="s">
        <v>1302</v>
      </c>
      <c r="I1304" s="214" t="s">
        <v>12</v>
      </c>
      <c r="J1304" s="214" t="s">
        <v>3174</v>
      </c>
      <c r="K1304" s="212"/>
      <c r="L1304" s="212"/>
      <c r="M1304" s="212"/>
      <c r="N1304" s="213" t="s">
        <v>8719</v>
      </c>
      <c r="O1304" s="214"/>
      <c r="P1304" s="213" t="s">
        <v>2537</v>
      </c>
      <c r="Q1304" s="215"/>
      <c r="R1304" s="215"/>
      <c r="S1304" s="25">
        <f>IF(ISNUMBER(FIND("量化总监",[1]!表1_66[[#This Row],[职位]])),3,0)+IF(ISNUMBER(FIND("研究总监",[1]!表1_66[[#This Row],[职位]])),3)+IF(ISNUMBER(FIND("投资总监",[1]!表1_66[[#This Row],[职位]])),3)+IF(ISNUMBER(FIND("投研总监",[1]!表1_66[[#This Row],[职位]])),6)+IF(ISNUMBER([1]!表1_66[[#This Row],[规模（加总，2013-2-6）]]),IF([1]!表1_66[[#This Row],[规模（加总，2013-2-6）]]&gt;=30,3,IF([1]!表1_66[[#This Row],[规模（加总，2013-2-6）]]&gt;=8,2,1)),0)</f>
        <v>0</v>
      </c>
      <c r="T1304" s="220" t="s">
        <v>11737</v>
      </c>
      <c r="U1304" s="215">
        <v>13723702864</v>
      </c>
      <c r="V1304" s="213" t="s">
        <v>11738</v>
      </c>
      <c r="W1304" s="225"/>
      <c r="X1304" s="226"/>
      <c r="Y1304" s="226"/>
      <c r="Z1304" s="248"/>
      <c r="AA1304" s="214"/>
      <c r="AB1304" s="214"/>
      <c r="AC1304" s="214"/>
      <c r="AD1304" s="220"/>
      <c r="AE1304" s="226"/>
      <c r="AF1304" s="214" t="s">
        <v>11739</v>
      </c>
      <c r="AG1304" s="349">
        <v>1</v>
      </c>
    </row>
    <row r="1305" spans="1:33" s="219" customFormat="1" x14ac:dyDescent="0.3">
      <c r="A1305" s="212" t="s">
        <v>8233</v>
      </c>
      <c r="B1305" s="277">
        <v>42224</v>
      </c>
      <c r="C1305" s="217" t="e">
        <f>[1]!表1_66[[#This Row],[公司]]&amp;[1]!表1_66[[#This Row],[姓名]]</f>
        <v>#REF!</v>
      </c>
      <c r="D1305" s="220" t="s">
        <v>7634</v>
      </c>
      <c r="E1305" s="220" t="s">
        <v>5600</v>
      </c>
      <c r="F1305" s="214" t="s">
        <v>2249</v>
      </c>
      <c r="G1305" s="236" t="e">
        <f>HYPERLINK("\同业照片\"&amp;[1]!表1_66[[#This Row],[公司]]&amp;IF([1]!表1_66[[#This Row],[公司]]="","","，"&amp;[1]!表1_66[[#This Row],[姓名]]&amp;".jpg"),"照片")</f>
        <v>#REF!</v>
      </c>
      <c r="H1305" s="232" t="s">
        <v>75</v>
      </c>
      <c r="I1305" s="214" t="s">
        <v>36</v>
      </c>
      <c r="J1305" s="214" t="s">
        <v>3004</v>
      </c>
      <c r="K1305" s="212">
        <v>1</v>
      </c>
      <c r="L1305" s="212">
        <v>1</v>
      </c>
      <c r="M1305" s="212">
        <v>1</v>
      </c>
      <c r="N1305" s="213" t="s">
        <v>1394</v>
      </c>
      <c r="O1305" s="214"/>
      <c r="P1305" s="213" t="s">
        <v>1361</v>
      </c>
      <c r="Q1305" s="215"/>
      <c r="R1305" s="215"/>
      <c r="S1305"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305" s="220" t="s">
        <v>11740</v>
      </c>
      <c r="U1305" s="215">
        <v>18607558700</v>
      </c>
      <c r="V1305" s="213" t="s">
        <v>11741</v>
      </c>
      <c r="W1305" s="225"/>
      <c r="X1305" s="226" t="s">
        <v>7635</v>
      </c>
      <c r="Y1305" s="226" t="s">
        <v>7636</v>
      </c>
      <c r="Z1305" s="244" t="s">
        <v>7637</v>
      </c>
      <c r="AA1305" s="214"/>
      <c r="AB1305" s="214"/>
      <c r="AC1305" s="214"/>
      <c r="AD1305" s="220"/>
      <c r="AE1305" s="226"/>
      <c r="AF1305" s="214" t="s">
        <v>2221</v>
      </c>
      <c r="AG1305" s="349">
        <v>1</v>
      </c>
    </row>
    <row r="1306" spans="1:33" s="219" customFormat="1" x14ac:dyDescent="0.3">
      <c r="A1306" s="212" t="s">
        <v>8233</v>
      </c>
      <c r="B1306" s="277">
        <v>42224</v>
      </c>
      <c r="C1306" s="217" t="e">
        <f>[1]!表1_66[[#This Row],[公司]]&amp;[1]!表1_66[[#This Row],[姓名]]</f>
        <v>#REF!</v>
      </c>
      <c r="D1306" s="220" t="s">
        <v>8235</v>
      </c>
      <c r="E1306" s="220"/>
      <c r="F1306" s="214"/>
      <c r="G1306" s="236" t="e">
        <f>HYPERLINK("\同业照片\"&amp;[1]!表1_66[[#This Row],[公司]]&amp;IF([1]!表1_66[[#This Row],[公司]]="","","，"&amp;[1]!表1_66[[#This Row],[姓名]]&amp;".jpg"),"照片")</f>
        <v>#REF!</v>
      </c>
      <c r="H1306" s="232" t="s">
        <v>962</v>
      </c>
      <c r="I1306" s="214" t="s">
        <v>2</v>
      </c>
      <c r="J1306" s="214" t="s">
        <v>3174</v>
      </c>
      <c r="K1306" s="212"/>
      <c r="L1306" s="212"/>
      <c r="M1306" s="212"/>
      <c r="N1306" s="213" t="s">
        <v>1354</v>
      </c>
      <c r="O1306" s="214"/>
      <c r="P1306" s="213"/>
      <c r="Q1306" s="215"/>
      <c r="R1306" s="215"/>
      <c r="S1306" s="25">
        <f>IF(ISNUMBER(FIND("量化总监",[1]!表1_66[[#This Row],[职位]])),3,0)+IF(ISNUMBER(FIND("研究总监",[1]!表1_66[[#This Row],[职位]])),3)+IF(ISNUMBER(FIND("投资总监",[1]!表1_66[[#This Row],[职位]])),3)+IF(ISNUMBER(FIND("投研总监",[1]!表1_66[[#This Row],[职位]])),6)+IF(ISNUMBER([1]!表1_66[[#This Row],[规模（加总，2013-2-6）]]),IF([1]!表1_66[[#This Row],[规模（加总，2013-2-6）]]&gt;=30,3,IF([1]!表1_66[[#This Row],[规模（加总，2013-2-6）]]&gt;=8,2,1)),0)</f>
        <v>0</v>
      </c>
      <c r="T1306" s="220" t="s">
        <v>11742</v>
      </c>
      <c r="U1306" s="215">
        <v>13691802332</v>
      </c>
      <c r="V1306" s="213" t="s">
        <v>11743</v>
      </c>
      <c r="W1306" s="225"/>
      <c r="X1306" s="226"/>
      <c r="Y1306" s="226"/>
      <c r="Z1306" s="244"/>
      <c r="AA1306" s="214"/>
      <c r="AB1306" s="214"/>
      <c r="AC1306" s="214"/>
      <c r="AD1306" s="220"/>
      <c r="AE1306" s="226"/>
      <c r="AF1306" s="214" t="s">
        <v>10303</v>
      </c>
      <c r="AG1306" s="349">
        <v>1</v>
      </c>
    </row>
    <row r="1307" spans="1:33" s="219" customFormat="1" x14ac:dyDescent="0.3">
      <c r="A1307" s="212" t="s">
        <v>8233</v>
      </c>
      <c r="B1307" s="277">
        <v>42224</v>
      </c>
      <c r="C1307" s="217" t="e">
        <f>[1]!表1_66[[#This Row],[公司]]&amp;[1]!表1_66[[#This Row],[姓名]]</f>
        <v>#REF!</v>
      </c>
      <c r="D1307" s="220" t="s">
        <v>11744</v>
      </c>
      <c r="E1307" s="220"/>
      <c r="F1307" s="214"/>
      <c r="G1307" s="236" t="e">
        <f>HYPERLINK("\同业照片\"&amp;[1]!表1_66[[#This Row],[公司]]&amp;IF([1]!表1_66[[#This Row],[公司]]="","","，"&amp;[1]!表1_66[[#This Row],[姓名]]&amp;".jpg"),"照片")</f>
        <v>#REF!</v>
      </c>
      <c r="H1307" s="232" t="s">
        <v>1302</v>
      </c>
      <c r="I1307" s="214" t="s">
        <v>12</v>
      </c>
      <c r="J1307" s="214" t="s">
        <v>3174</v>
      </c>
      <c r="K1307" s="212"/>
      <c r="L1307" s="212"/>
      <c r="M1307" s="212"/>
      <c r="N1307" s="213" t="s">
        <v>8719</v>
      </c>
      <c r="O1307" s="214"/>
      <c r="P1307" s="213" t="s">
        <v>2537</v>
      </c>
      <c r="Q1307" s="215"/>
      <c r="R1307" s="215"/>
      <c r="S1307"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307" s="220" t="s">
        <v>11745</v>
      </c>
      <c r="U1307" s="215">
        <v>18923731773</v>
      </c>
      <c r="V1307" s="213" t="s">
        <v>11746</v>
      </c>
      <c r="W1307" s="225"/>
      <c r="X1307" s="226"/>
      <c r="Y1307" s="226"/>
      <c r="Z1307" s="248"/>
      <c r="AA1307" s="214"/>
      <c r="AB1307" s="214"/>
      <c r="AC1307" s="214"/>
      <c r="AD1307" s="220"/>
      <c r="AE1307" s="226"/>
      <c r="AF1307" s="214" t="s">
        <v>11739</v>
      </c>
      <c r="AG1307" s="349">
        <v>1</v>
      </c>
    </row>
    <row r="1308" spans="1:33" s="219" customFormat="1" x14ac:dyDescent="0.3">
      <c r="A1308" s="212" t="s">
        <v>8233</v>
      </c>
      <c r="B1308" s="277">
        <v>42224</v>
      </c>
      <c r="C1308" s="217" t="e">
        <f>[1]!表1_66[[#This Row],[公司]]&amp;[1]!表1_66[[#This Row],[姓名]]</f>
        <v>#REF!</v>
      </c>
      <c r="D1308" s="220" t="s">
        <v>11747</v>
      </c>
      <c r="E1308" s="220"/>
      <c r="F1308" s="214"/>
      <c r="G1308" s="236" t="e">
        <f>HYPERLINK("\同业照片\"&amp;[1]!表1_66[[#This Row],[公司]]&amp;IF([1]!表1_66[[#This Row],[公司]]="","","，"&amp;[1]!表1_66[[#This Row],[姓名]]&amp;".jpg"),"照片")</f>
        <v>#REF!</v>
      </c>
      <c r="H1308" s="232" t="s">
        <v>1042</v>
      </c>
      <c r="I1308" s="214" t="s">
        <v>583</v>
      </c>
      <c r="J1308" s="214" t="s">
        <v>3174</v>
      </c>
      <c r="K1308" s="212"/>
      <c r="L1308" s="212"/>
      <c r="M1308" s="212"/>
      <c r="N1308" s="213" t="s">
        <v>2479</v>
      </c>
      <c r="O1308" s="214"/>
      <c r="P1308" s="213" t="s">
        <v>11748</v>
      </c>
      <c r="Q1308" s="215"/>
      <c r="R1308" s="215"/>
      <c r="S130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308" s="220" t="s">
        <v>11749</v>
      </c>
      <c r="U1308" s="215">
        <v>13811460181</v>
      </c>
      <c r="V1308" s="213" t="s">
        <v>11750</v>
      </c>
      <c r="W1308" s="225"/>
      <c r="X1308" s="226"/>
      <c r="Y1308" s="226"/>
      <c r="Z1308" s="248"/>
      <c r="AA1308" s="214"/>
      <c r="AB1308" s="214"/>
      <c r="AC1308" s="214"/>
      <c r="AD1308" s="220"/>
      <c r="AE1308" s="226"/>
      <c r="AF1308" s="214" t="s">
        <v>11739</v>
      </c>
      <c r="AG1308" s="349">
        <v>1</v>
      </c>
    </row>
    <row r="1309" spans="1:33" s="219" customFormat="1" x14ac:dyDescent="0.3">
      <c r="A1309" s="212" t="s">
        <v>8233</v>
      </c>
      <c r="B1309" s="277">
        <v>42224</v>
      </c>
      <c r="C1309" s="217" t="e">
        <f>[1]!表1_66[[#This Row],[公司]]&amp;[1]!表1_66[[#This Row],[姓名]]</f>
        <v>#REF!</v>
      </c>
      <c r="D1309" s="220" t="s">
        <v>11751</v>
      </c>
      <c r="E1309" s="220"/>
      <c r="F1309" s="214"/>
      <c r="G1309" s="236" t="e">
        <f>HYPERLINK("\同业照片\"&amp;[1]!表1_66[[#This Row],[公司]]&amp;IF([1]!表1_66[[#This Row],[公司]]="","","，"&amp;[1]!表1_66[[#This Row],[姓名]]&amp;".jpg"),"照片")</f>
        <v>#REF!</v>
      </c>
      <c r="H1309" s="232" t="s">
        <v>964</v>
      </c>
      <c r="I1309" s="214" t="s">
        <v>2</v>
      </c>
      <c r="J1309" s="214" t="s">
        <v>3174</v>
      </c>
      <c r="K1309" s="212"/>
      <c r="L1309" s="212"/>
      <c r="M1309" s="212"/>
      <c r="N1309" s="213" t="s">
        <v>1354</v>
      </c>
      <c r="O1309" s="214"/>
      <c r="P1309" s="213"/>
      <c r="Q1309" s="215"/>
      <c r="R1309" s="215"/>
      <c r="S130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309" s="220" t="s">
        <v>11752</v>
      </c>
      <c r="U1309" s="215">
        <v>18927440108</v>
      </c>
      <c r="V1309" s="213" t="s">
        <v>11753</v>
      </c>
      <c r="W1309" s="225"/>
      <c r="X1309" s="226"/>
      <c r="Y1309" s="226"/>
      <c r="Z1309" s="248"/>
      <c r="AA1309" s="214"/>
      <c r="AB1309" s="214"/>
      <c r="AC1309" s="214"/>
      <c r="AD1309" s="220"/>
      <c r="AE1309" s="226"/>
      <c r="AF1309" s="214" t="s">
        <v>11729</v>
      </c>
      <c r="AG1309" s="349">
        <v>1</v>
      </c>
    </row>
    <row r="1310" spans="1:33" s="219" customFormat="1" x14ac:dyDescent="0.3">
      <c r="A1310" s="212" t="s">
        <v>8233</v>
      </c>
      <c r="B1310" s="277">
        <v>42224</v>
      </c>
      <c r="C1310" s="217" t="e">
        <f>[1]!表1_66[[#This Row],[公司]]&amp;[1]!表1_66[[#This Row],[姓名]]</f>
        <v>#REF!</v>
      </c>
      <c r="D1310" s="220" t="s">
        <v>11754</v>
      </c>
      <c r="E1310" s="220"/>
      <c r="F1310" s="214"/>
      <c r="G1310" s="236" t="e">
        <f>HYPERLINK("\同业照片\"&amp;[1]!表1_66[[#This Row],[公司]]&amp;IF([1]!表1_66[[#This Row],[公司]]="","","，"&amp;[1]!表1_66[[#This Row],[姓名]]&amp;".jpg"),"照片")</f>
        <v>#REF!</v>
      </c>
      <c r="H1310" s="232" t="s">
        <v>1302</v>
      </c>
      <c r="I1310" s="214" t="s">
        <v>12</v>
      </c>
      <c r="J1310" s="214" t="s">
        <v>3174</v>
      </c>
      <c r="K1310" s="212"/>
      <c r="L1310" s="212"/>
      <c r="M1310" s="212"/>
      <c r="N1310" s="213" t="s">
        <v>7443</v>
      </c>
      <c r="O1310" s="214"/>
      <c r="P1310" s="213" t="s">
        <v>2537</v>
      </c>
      <c r="Q1310" s="215"/>
      <c r="R1310" s="215"/>
      <c r="S1310" s="25">
        <f>IF(ISNUMBER(FIND("量化总监",[1]!表1_66[[#This Row],[职位]])),3,0)+IF(ISNUMBER(FIND("研究总监",[1]!表1_66[[#This Row],[职位]])),3)+IF(ISNUMBER(FIND("投资总监",[1]!表1_66[[#This Row],[职位]])),3)+IF(ISNUMBER(FIND("投研总监",[1]!表1_66[[#This Row],[职位]])),6)+IF(ISNUMBER([1]!表1_66[[#This Row],[规模（加总，2013-2-6）]]),IF([1]!表1_66[[#This Row],[规模（加总，2013-2-6）]]&gt;=30,3,IF([1]!表1_66[[#This Row],[规模（加总，2013-2-6）]]&gt;=8,2,1)),0)</f>
        <v>0</v>
      </c>
      <c r="T1310" s="220" t="s">
        <v>11755</v>
      </c>
      <c r="U1310" s="215">
        <v>13925235427</v>
      </c>
      <c r="V1310" s="213" t="s">
        <v>11756</v>
      </c>
      <c r="W1310" s="225"/>
      <c r="X1310" s="226"/>
      <c r="Y1310" s="226"/>
      <c r="Z1310" s="244"/>
      <c r="AA1310" s="214"/>
      <c r="AB1310" s="214"/>
      <c r="AC1310" s="214"/>
      <c r="AD1310" s="220"/>
      <c r="AE1310" s="226"/>
      <c r="AF1310" s="214" t="s">
        <v>11739</v>
      </c>
      <c r="AG1310" s="349">
        <v>1</v>
      </c>
    </row>
    <row r="1311" spans="1:33" s="219" customFormat="1" x14ac:dyDescent="0.3">
      <c r="A1311" s="212" t="s">
        <v>8233</v>
      </c>
      <c r="B1311" s="277">
        <v>42224</v>
      </c>
      <c r="C1311" s="217" t="e">
        <f>[1]!表1_66[[#This Row],[公司]]&amp;[1]!表1_66[[#This Row],[姓名]]</f>
        <v>#REF!</v>
      </c>
      <c r="D1311" s="220" t="s">
        <v>11757</v>
      </c>
      <c r="E1311" s="220"/>
      <c r="F1311" s="214"/>
      <c r="G1311" s="236" t="e">
        <f>HYPERLINK("\同业照片\"&amp;[1]!表1_66[[#This Row],[公司]]&amp;IF([1]!表1_66[[#This Row],[公司]]="","","，"&amp;[1]!表1_66[[#This Row],[姓名]]&amp;".jpg"),"照片")</f>
        <v>#REF!</v>
      </c>
      <c r="H1311" s="232" t="s">
        <v>1267</v>
      </c>
      <c r="I1311" s="214" t="s">
        <v>12</v>
      </c>
      <c r="J1311" s="214" t="s">
        <v>3174</v>
      </c>
      <c r="K1311" s="212"/>
      <c r="L1311" s="212"/>
      <c r="M1311" s="212"/>
      <c r="N1311" s="213" t="s">
        <v>8719</v>
      </c>
      <c r="O1311" s="214"/>
      <c r="P1311" s="213" t="s">
        <v>2537</v>
      </c>
      <c r="Q1311" s="215"/>
      <c r="R1311" s="215"/>
      <c r="S131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311" s="220" t="s">
        <v>11758</v>
      </c>
      <c r="U1311" s="215">
        <v>13510606391</v>
      </c>
      <c r="V1311" s="213" t="s">
        <v>11759</v>
      </c>
      <c r="W1311" s="225"/>
      <c r="X1311" s="226"/>
      <c r="Y1311" s="226"/>
      <c r="Z1311" s="248"/>
      <c r="AA1311" s="214"/>
      <c r="AB1311" s="214"/>
      <c r="AC1311" s="214"/>
      <c r="AD1311" s="220"/>
      <c r="AE1311" s="226"/>
      <c r="AF1311" s="214" t="s">
        <v>11760</v>
      </c>
      <c r="AG1311" s="349">
        <v>1</v>
      </c>
    </row>
    <row r="1312" spans="1:33" s="219" customFormat="1" x14ac:dyDescent="0.3">
      <c r="A1312" s="212" t="s">
        <v>613</v>
      </c>
      <c r="B1312" s="277">
        <v>42224</v>
      </c>
      <c r="C1312" s="217" t="e">
        <f>[1]!表1_66[[#This Row],[公司]]&amp;[1]!表1_66[[#This Row],[姓名]]</f>
        <v>#REF!</v>
      </c>
      <c r="D1312" s="220" t="s">
        <v>1997</v>
      </c>
      <c r="E1312" s="220" t="s">
        <v>733</v>
      </c>
      <c r="F1312" s="214" t="s">
        <v>54</v>
      </c>
      <c r="G1312" s="236" t="e">
        <f>HYPERLINK("\同业照片\"&amp;[1]!表1_66[[#This Row],[公司]]&amp;IF([1]!表1_66[[#This Row],[公司]]="","","，"&amp;[1]!表1_66[[#This Row],[姓名]]&amp;".jpg"),"照片")</f>
        <v>#REF!</v>
      </c>
      <c r="H1312" s="232" t="s">
        <v>1203</v>
      </c>
      <c r="I1312" s="214" t="s">
        <v>887</v>
      </c>
      <c r="J1312" s="214" t="s">
        <v>3004</v>
      </c>
      <c r="K1312" s="212">
        <v>1</v>
      </c>
      <c r="L1312" s="212">
        <v>1</v>
      </c>
      <c r="M1312" s="212">
        <v>1</v>
      </c>
      <c r="N1312" s="213" t="s">
        <v>1443</v>
      </c>
      <c r="O1312" s="214"/>
      <c r="P1312" s="213" t="s">
        <v>11761</v>
      </c>
      <c r="Q1312" s="215"/>
      <c r="R1312" s="215">
        <v>1.6627799427000001</v>
      </c>
      <c r="S131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312" s="220" t="s">
        <v>1998</v>
      </c>
      <c r="U1312" s="215">
        <v>13823740075</v>
      </c>
      <c r="V1312" s="213" t="s">
        <v>1999</v>
      </c>
      <c r="W1312" s="225" t="s">
        <v>351</v>
      </c>
      <c r="X1312" s="226" t="s">
        <v>1687</v>
      </c>
      <c r="Y1312" s="226"/>
      <c r="Z1312" s="246" t="s">
        <v>3078</v>
      </c>
      <c r="AA1312" s="214"/>
      <c r="AB1312" s="214"/>
      <c r="AC1312" s="214"/>
      <c r="AD1312" s="220"/>
      <c r="AE1312" s="226"/>
      <c r="AF1312" s="214" t="s">
        <v>10158</v>
      </c>
      <c r="AG1312" s="349">
        <v>1</v>
      </c>
    </row>
    <row r="1313" spans="1:33" s="219" customFormat="1" x14ac:dyDescent="0.3">
      <c r="A1313" s="212" t="s">
        <v>8233</v>
      </c>
      <c r="B1313" s="277">
        <v>42224</v>
      </c>
      <c r="C1313" s="217" t="e">
        <f>[1]!表1_66[[#This Row],[公司]]&amp;[1]!表1_66[[#This Row],[姓名]]</f>
        <v>#REF!</v>
      </c>
      <c r="D1313" s="220" t="s">
        <v>11762</v>
      </c>
      <c r="E1313" s="220" t="s">
        <v>2325</v>
      </c>
      <c r="F1313" s="214" t="s">
        <v>2249</v>
      </c>
      <c r="G1313" s="236" t="e">
        <f>HYPERLINK("\同业照片\"&amp;[1]!表1_66[[#This Row],[公司]]&amp;IF([1]!表1_66[[#This Row],[公司]]="","","，"&amp;[1]!表1_66[[#This Row],[姓名]]&amp;".jpg"),"照片")</f>
        <v>#REF!</v>
      </c>
      <c r="H1313" s="232" t="s">
        <v>968</v>
      </c>
      <c r="I1313" s="214" t="s">
        <v>2</v>
      </c>
      <c r="J1313" s="214" t="s">
        <v>3174</v>
      </c>
      <c r="K1313" s="212"/>
      <c r="L1313" s="212"/>
      <c r="M1313" s="212"/>
      <c r="N1313" s="213" t="s">
        <v>1358</v>
      </c>
      <c r="O1313" s="214"/>
      <c r="P1313" s="213" t="s">
        <v>11763</v>
      </c>
      <c r="Q1313" s="215"/>
      <c r="R1313" s="215"/>
      <c r="S1313" s="25">
        <f>IF(ISNUMBER(FIND("量化总监",[1]!表1_66[[#This Row],[职位]])),3,0)+IF(ISNUMBER(FIND("研究总监",[1]!表1_66[[#This Row],[职位]])),3)+IF(ISNUMBER(FIND("投资总监",[1]!表1_66[[#This Row],[职位]])),3)+IF(ISNUMBER(FIND("投研总监",[1]!表1_66[[#This Row],[职位]])),6)+IF(ISNUMBER([1]!表1_66[[#This Row],[规模（加总，2013-2-6）]]),IF([1]!表1_66[[#This Row],[规模（加总，2013-2-6）]]&gt;=30,3,IF([1]!表1_66[[#This Row],[规模（加总，2013-2-6）]]&gt;=8,2,1)),0)</f>
        <v>0</v>
      </c>
      <c r="T1313" s="220" t="s">
        <v>11764</v>
      </c>
      <c r="U1313" s="215">
        <v>18688755766</v>
      </c>
      <c r="V1313" s="213" t="s">
        <v>11765</v>
      </c>
      <c r="W1313" s="225"/>
      <c r="X1313" s="226"/>
      <c r="Y1313" s="226"/>
      <c r="Z1313" s="244"/>
      <c r="AA1313" s="214"/>
      <c r="AB1313" s="214"/>
      <c r="AC1313" s="214"/>
      <c r="AD1313" s="220"/>
      <c r="AE1313" s="226"/>
      <c r="AF1313" s="214" t="s">
        <v>11766</v>
      </c>
      <c r="AG1313" s="349">
        <v>1</v>
      </c>
    </row>
    <row r="1314" spans="1:33" s="219" customFormat="1" x14ac:dyDescent="0.3">
      <c r="A1314" s="212" t="s">
        <v>8233</v>
      </c>
      <c r="B1314" s="277">
        <v>42224</v>
      </c>
      <c r="C1314" s="217" t="e">
        <f>[1]!表1_66[[#This Row],[公司]]&amp;[1]!表1_66[[#This Row],[姓名]]</f>
        <v>#REF!</v>
      </c>
      <c r="D1314" s="220" t="s">
        <v>11767</v>
      </c>
      <c r="E1314" s="220"/>
      <c r="F1314" s="214"/>
      <c r="G1314" s="236" t="e">
        <f>HYPERLINK("\同业照片\"&amp;[1]!表1_66[[#This Row],[公司]]&amp;IF([1]!表1_66[[#This Row],[公司]]="","","，"&amp;[1]!表1_66[[#This Row],[姓名]]&amp;".jpg"),"照片")</f>
        <v>#REF!</v>
      </c>
      <c r="H1314" s="232" t="s">
        <v>964</v>
      </c>
      <c r="I1314" s="214" t="s">
        <v>2</v>
      </c>
      <c r="J1314" s="214" t="s">
        <v>3174</v>
      </c>
      <c r="K1314" s="212"/>
      <c r="L1314" s="212"/>
      <c r="M1314" s="212"/>
      <c r="N1314" s="213" t="s">
        <v>1354</v>
      </c>
      <c r="O1314" s="214"/>
      <c r="P1314" s="213" t="s">
        <v>2254</v>
      </c>
      <c r="Q1314" s="215"/>
      <c r="R1314" s="215"/>
      <c r="S131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314" s="220" t="s">
        <v>11768</v>
      </c>
      <c r="U1314" s="215">
        <v>18682283986</v>
      </c>
      <c r="V1314" s="213" t="s">
        <v>11769</v>
      </c>
      <c r="W1314" s="225"/>
      <c r="X1314" s="226"/>
      <c r="Y1314" s="226"/>
      <c r="Z1314" s="244"/>
      <c r="AA1314" s="214"/>
      <c r="AB1314" s="214"/>
      <c r="AC1314" s="214"/>
      <c r="AD1314" s="220"/>
      <c r="AE1314" s="226"/>
      <c r="AF1314" s="214" t="s">
        <v>11729</v>
      </c>
      <c r="AG1314" s="349">
        <v>1</v>
      </c>
    </row>
    <row r="1315" spans="1:33" s="219" customFormat="1" x14ac:dyDescent="0.3">
      <c r="A1315" s="212" t="s">
        <v>8233</v>
      </c>
      <c r="B1315" s="277">
        <v>42224</v>
      </c>
      <c r="C1315" s="217" t="e">
        <f>[1]!表1_66[[#This Row],[公司]]&amp;[1]!表1_66[[#This Row],[姓名]]</f>
        <v>#REF!</v>
      </c>
      <c r="D1315" s="220" t="s">
        <v>11770</v>
      </c>
      <c r="E1315" s="220"/>
      <c r="F1315" s="214"/>
      <c r="G1315" s="236" t="e">
        <f>HYPERLINK("\同业照片\"&amp;[1]!表1_66[[#This Row],[公司]]&amp;IF([1]!表1_66[[#This Row],[公司]]="","","，"&amp;[1]!表1_66[[#This Row],[姓名]]&amp;".jpg"),"照片")</f>
        <v>#REF!</v>
      </c>
      <c r="H1315" s="232" t="s">
        <v>963</v>
      </c>
      <c r="I1315" s="214" t="s">
        <v>2</v>
      </c>
      <c r="J1315" s="214" t="s">
        <v>3174</v>
      </c>
      <c r="K1315" s="212"/>
      <c r="L1315" s="212"/>
      <c r="M1315" s="212"/>
      <c r="N1315" s="213" t="s">
        <v>1354</v>
      </c>
      <c r="O1315" s="214"/>
      <c r="P1315" s="213" t="s">
        <v>1361</v>
      </c>
      <c r="Q1315" s="215"/>
      <c r="R1315" s="215"/>
      <c r="S1315" s="25">
        <f>IF(ISNUMBER(FIND("量化总监",[1]!表1_66[[#This Row],[职位]])),3,0)+IF(ISNUMBER(FIND("研究总监",[1]!表1_66[[#This Row],[职位]])),3)+IF(ISNUMBER(FIND("投资总监",[1]!表1_66[[#This Row],[职位]])),3)+IF(ISNUMBER(FIND("投研总监",[1]!表1_66[[#This Row],[职位]])),6)+IF(ISNUMBER([1]!表1_66[[#This Row],[规模（加总，2013-2-6）]]),IF([1]!表1_66[[#This Row],[规模（加总，2013-2-6）]]&gt;=30,3,IF([1]!表1_66[[#This Row],[规模（加总，2013-2-6）]]&gt;=8,2,1)),0)</f>
        <v>0</v>
      </c>
      <c r="T1315" s="220" t="s">
        <v>11771</v>
      </c>
      <c r="U1315" s="215">
        <v>18680570316</v>
      </c>
      <c r="V1315" s="213" t="s">
        <v>11772</v>
      </c>
      <c r="W1315" s="225"/>
      <c r="X1315" s="226"/>
      <c r="Y1315" s="226"/>
      <c r="Z1315" s="248"/>
      <c r="AA1315" s="214"/>
      <c r="AB1315" s="214"/>
      <c r="AC1315" s="214"/>
      <c r="AD1315" s="220"/>
      <c r="AE1315" s="226"/>
      <c r="AF1315" s="214" t="s">
        <v>8234</v>
      </c>
      <c r="AG1315" s="349">
        <v>1</v>
      </c>
    </row>
    <row r="1316" spans="1:33" s="219" customFormat="1" x14ac:dyDescent="0.3">
      <c r="A1316" s="212" t="s">
        <v>8233</v>
      </c>
      <c r="B1316" s="277">
        <v>42224</v>
      </c>
      <c r="C1316" s="217" t="e">
        <f>[1]!表1_66[[#This Row],[公司]]&amp;[1]!表1_66[[#This Row],[姓名]]</f>
        <v>#REF!</v>
      </c>
      <c r="D1316" s="220" t="s">
        <v>11773</v>
      </c>
      <c r="E1316" s="220"/>
      <c r="F1316" s="214"/>
      <c r="G1316" s="236" t="e">
        <f>HYPERLINK("\同业照片\"&amp;[1]!表1_66[[#This Row],[公司]]&amp;IF([1]!表1_66[[#This Row],[公司]]="","","，"&amp;[1]!表1_66[[#This Row],[姓名]]&amp;".jpg"),"照片")</f>
        <v>#REF!</v>
      </c>
      <c r="H1316" s="232" t="s">
        <v>964</v>
      </c>
      <c r="I1316" s="214" t="s">
        <v>2</v>
      </c>
      <c r="J1316" s="214" t="s">
        <v>3174</v>
      </c>
      <c r="K1316" s="212"/>
      <c r="L1316" s="212"/>
      <c r="M1316" s="212"/>
      <c r="N1316" s="213" t="s">
        <v>8569</v>
      </c>
      <c r="O1316" s="214"/>
      <c r="P1316" s="213" t="s">
        <v>1361</v>
      </c>
      <c r="Q1316" s="215"/>
      <c r="R1316" s="215"/>
      <c r="S1316"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316" s="220" t="s">
        <v>11774</v>
      </c>
      <c r="U1316" s="215">
        <v>15013720576</v>
      </c>
      <c r="V1316" s="213" t="s">
        <v>11775</v>
      </c>
      <c r="W1316" s="225"/>
      <c r="X1316" s="226"/>
      <c r="Y1316" s="226"/>
      <c r="Z1316" s="244"/>
      <c r="AA1316" s="214"/>
      <c r="AB1316" s="214"/>
      <c r="AC1316" s="214"/>
      <c r="AD1316" s="220"/>
      <c r="AE1316" s="226"/>
      <c r="AF1316" s="214" t="s">
        <v>11729</v>
      </c>
      <c r="AG1316" s="349">
        <v>1</v>
      </c>
    </row>
    <row r="1317" spans="1:33" s="219" customFormat="1" x14ac:dyDescent="0.3">
      <c r="A1317" s="212" t="s">
        <v>8233</v>
      </c>
      <c r="B1317" s="277">
        <v>42224</v>
      </c>
      <c r="C1317" s="217" t="e">
        <f>[1]!表1_66[[#This Row],[公司]]&amp;[1]!表1_66[[#This Row],[姓名]]</f>
        <v>#REF!</v>
      </c>
      <c r="D1317" s="220" t="s">
        <v>11776</v>
      </c>
      <c r="E1317" s="220"/>
      <c r="F1317" s="214"/>
      <c r="G1317" s="236" t="e">
        <f>HYPERLINK("\同业照片\"&amp;[1]!表1_66[[#This Row],[公司]]&amp;IF([1]!表1_66[[#This Row],[公司]]="","","，"&amp;[1]!表1_66[[#This Row],[姓名]]&amp;".jpg"),"照片")</f>
        <v>#REF!</v>
      </c>
      <c r="H1317" s="232" t="s">
        <v>11777</v>
      </c>
      <c r="I1317" s="214" t="s">
        <v>583</v>
      </c>
      <c r="J1317" s="214" t="s">
        <v>3174</v>
      </c>
      <c r="K1317" s="212"/>
      <c r="L1317" s="212"/>
      <c r="M1317" s="212"/>
      <c r="N1317" s="213" t="s">
        <v>3911</v>
      </c>
      <c r="O1317" s="214"/>
      <c r="P1317" s="213" t="s">
        <v>2254</v>
      </c>
      <c r="Q1317" s="215"/>
      <c r="R1317" s="215"/>
      <c r="S1317"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317" s="220" t="s">
        <v>11778</v>
      </c>
      <c r="U1317" s="215">
        <v>18647818250</v>
      </c>
      <c r="V1317" s="213" t="s">
        <v>11779</v>
      </c>
      <c r="W1317" s="225"/>
      <c r="X1317" s="226"/>
      <c r="Y1317" s="226"/>
      <c r="Z1317" s="244"/>
      <c r="AA1317" s="214"/>
      <c r="AB1317" s="214"/>
      <c r="AC1317" s="214"/>
      <c r="AD1317" s="220"/>
      <c r="AE1317" s="226"/>
      <c r="AF1317" s="214" t="s">
        <v>11780</v>
      </c>
      <c r="AG1317" s="349">
        <v>1</v>
      </c>
    </row>
    <row r="1318" spans="1:33" s="219" customFormat="1" x14ac:dyDescent="0.3">
      <c r="A1318" s="212" t="s">
        <v>8233</v>
      </c>
      <c r="B1318" s="277">
        <v>42224</v>
      </c>
      <c r="C1318" s="217" t="e">
        <f>[1]!表1_66[[#This Row],[公司]]&amp;[1]!表1_66[[#This Row],[姓名]]</f>
        <v>#REF!</v>
      </c>
      <c r="D1318" s="220" t="s">
        <v>2086</v>
      </c>
      <c r="E1318" s="220" t="s">
        <v>691</v>
      </c>
      <c r="F1318" s="214" t="s">
        <v>54</v>
      </c>
      <c r="G1318" s="236" t="e">
        <f>HYPERLINK("\同业照片\"&amp;[1]!表1_66[[#This Row],[公司]]&amp;IF([1]!表1_66[[#This Row],[公司]]="","","，"&amp;[1]!表1_66[[#This Row],[姓名]]&amp;".jpg"),"照片")</f>
        <v>#REF!</v>
      </c>
      <c r="H1318" s="232" t="s">
        <v>1202</v>
      </c>
      <c r="I1318" s="214" t="s">
        <v>887</v>
      </c>
      <c r="J1318" s="214" t="s">
        <v>3004</v>
      </c>
      <c r="K1318" s="214">
        <v>1</v>
      </c>
      <c r="L1318" s="214">
        <v>1</v>
      </c>
      <c r="M1318" s="214">
        <v>1</v>
      </c>
      <c r="N1318" s="214" t="s">
        <v>11781</v>
      </c>
      <c r="O1318" s="214"/>
      <c r="P1318" s="213" t="s">
        <v>2537</v>
      </c>
      <c r="Q1318" s="216"/>
      <c r="R1318" s="215" t="s">
        <v>392</v>
      </c>
      <c r="S131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318" s="220" t="s">
        <v>7975</v>
      </c>
      <c r="U1318" s="227">
        <v>18688724884</v>
      </c>
      <c r="V1318" s="216" t="s">
        <v>2087</v>
      </c>
      <c r="W1318" s="225" t="s">
        <v>351</v>
      </c>
      <c r="X1318" s="226"/>
      <c r="Y1318" s="226"/>
      <c r="Z1318" s="244" t="s">
        <v>392</v>
      </c>
      <c r="AA1318" s="214"/>
      <c r="AB1318" s="214"/>
      <c r="AC1318" s="214"/>
      <c r="AD1318" s="220"/>
      <c r="AE1318" s="226"/>
      <c r="AF1318" s="214" t="s">
        <v>2239</v>
      </c>
      <c r="AG1318" s="349">
        <v>1</v>
      </c>
    </row>
    <row r="1319" spans="1:33" s="219" customFormat="1" x14ac:dyDescent="0.3">
      <c r="A1319" s="212" t="s">
        <v>8233</v>
      </c>
      <c r="B1319" s="277">
        <v>42224</v>
      </c>
      <c r="C1319" s="217" t="e">
        <f>[1]!表1_66[[#This Row],[公司]]&amp;[1]!表1_66[[#This Row],[姓名]]</f>
        <v>#REF!</v>
      </c>
      <c r="D1319" s="220" t="s">
        <v>11782</v>
      </c>
      <c r="E1319" s="220"/>
      <c r="F1319" s="214"/>
      <c r="G1319" s="236" t="e">
        <f>HYPERLINK("\同业照片\"&amp;[1]!表1_66[[#This Row],[公司]]&amp;IF([1]!表1_66[[#This Row],[公司]]="","","，"&amp;[1]!表1_66[[#This Row],[姓名]]&amp;".jpg"),"照片")</f>
        <v>#REF!</v>
      </c>
      <c r="H1319" s="232" t="s">
        <v>7</v>
      </c>
      <c r="I1319" s="214" t="s">
        <v>2</v>
      </c>
      <c r="J1319" s="214" t="s">
        <v>3174</v>
      </c>
      <c r="K1319" s="212"/>
      <c r="L1319" s="212"/>
      <c r="M1319" s="212"/>
      <c r="N1319" s="213" t="s">
        <v>8803</v>
      </c>
      <c r="O1319" s="214"/>
      <c r="P1319" s="213" t="s">
        <v>2537</v>
      </c>
      <c r="Q1319" s="215"/>
      <c r="R1319" s="215"/>
      <c r="S131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319" s="220" t="s">
        <v>11783</v>
      </c>
      <c r="U1319" s="215">
        <v>18918227889</v>
      </c>
      <c r="V1319" s="213" t="s">
        <v>11784</v>
      </c>
      <c r="W1319" s="225"/>
      <c r="X1319" s="226"/>
      <c r="Y1319" s="226"/>
      <c r="Z1319" s="248"/>
      <c r="AA1319" s="214"/>
      <c r="AB1319" s="214"/>
      <c r="AC1319" s="214"/>
      <c r="AD1319" s="220"/>
      <c r="AE1319" s="226"/>
      <c r="AF1319" s="214" t="s">
        <v>11733</v>
      </c>
      <c r="AG1319" s="349">
        <v>1</v>
      </c>
    </row>
    <row r="1320" spans="1:33" s="219" customFormat="1" x14ac:dyDescent="0.3">
      <c r="A1320" s="212" t="s">
        <v>8233</v>
      </c>
      <c r="B1320" s="277">
        <v>42224</v>
      </c>
      <c r="C1320" s="217" t="e">
        <f>[1]!表1_66[[#This Row],[公司]]&amp;[1]!表1_66[[#This Row],[姓名]]</f>
        <v>#REF!</v>
      </c>
      <c r="D1320" s="220" t="s">
        <v>11785</v>
      </c>
      <c r="E1320" s="220"/>
      <c r="F1320" s="214"/>
      <c r="G1320" s="236" t="e">
        <f>HYPERLINK("\同业照片\"&amp;[1]!表1_66[[#This Row],[公司]]&amp;IF([1]!表1_66[[#This Row],[公司]]="","","，"&amp;[1]!表1_66[[#This Row],[姓名]]&amp;".jpg"),"照片")</f>
        <v>#REF!</v>
      </c>
      <c r="H1320" s="232" t="s">
        <v>11777</v>
      </c>
      <c r="I1320" s="214" t="s">
        <v>583</v>
      </c>
      <c r="J1320" s="214" t="s">
        <v>3174</v>
      </c>
      <c r="K1320" s="212"/>
      <c r="L1320" s="212"/>
      <c r="M1320" s="212"/>
      <c r="N1320" s="213" t="s">
        <v>3911</v>
      </c>
      <c r="O1320" s="214"/>
      <c r="P1320" s="213" t="s">
        <v>1171</v>
      </c>
      <c r="Q1320" s="215"/>
      <c r="R1320" s="215"/>
      <c r="S132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320" s="220" t="s">
        <v>11786</v>
      </c>
      <c r="U1320" s="215">
        <v>13925257035</v>
      </c>
      <c r="V1320" s="213" t="s">
        <v>11787</v>
      </c>
      <c r="W1320" s="225"/>
      <c r="X1320" s="226"/>
      <c r="Y1320" s="226"/>
      <c r="Z1320" s="248"/>
      <c r="AA1320" s="214"/>
      <c r="AB1320" s="214"/>
      <c r="AC1320" s="214"/>
      <c r="AD1320" s="220"/>
      <c r="AE1320" s="226"/>
      <c r="AF1320" s="214" t="s">
        <v>11780</v>
      </c>
      <c r="AG1320" s="349">
        <v>1</v>
      </c>
    </row>
    <row r="1321" spans="1:33" s="219" customFormat="1" x14ac:dyDescent="0.3">
      <c r="A1321" s="212" t="s">
        <v>8233</v>
      </c>
      <c r="B1321" s="277">
        <v>42224</v>
      </c>
      <c r="C1321" s="217" t="e">
        <f>[1]!表1_66[[#This Row],[公司]]&amp;[1]!表1_66[[#This Row],[姓名]]</f>
        <v>#REF!</v>
      </c>
      <c r="D1321" s="220" t="s">
        <v>11788</v>
      </c>
      <c r="E1321" s="220"/>
      <c r="F1321" s="214"/>
      <c r="G1321" s="236" t="e">
        <f>HYPERLINK("\同业照片\"&amp;[1]!表1_66[[#This Row],[公司]]&amp;IF([1]!表1_66[[#This Row],[公司]]="","","，"&amp;[1]!表1_66[[#This Row],[姓名]]&amp;".jpg"),"照片")</f>
        <v>#REF!</v>
      </c>
      <c r="H1321" s="232" t="s">
        <v>1302</v>
      </c>
      <c r="I1321" s="214" t="s">
        <v>12</v>
      </c>
      <c r="J1321" s="214" t="s">
        <v>3174</v>
      </c>
      <c r="K1321" s="212"/>
      <c r="L1321" s="212"/>
      <c r="M1321" s="212"/>
      <c r="N1321" s="213" t="s">
        <v>7443</v>
      </c>
      <c r="O1321" s="214"/>
      <c r="P1321" s="213" t="s">
        <v>2537</v>
      </c>
      <c r="Q1321" s="215"/>
      <c r="R1321" s="215"/>
      <c r="S132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321" s="220" t="s">
        <v>11789</v>
      </c>
      <c r="U1321" s="215">
        <v>18682255287</v>
      </c>
      <c r="V1321" s="213" t="s">
        <v>11790</v>
      </c>
      <c r="W1321" s="225"/>
      <c r="X1321" s="226"/>
      <c r="Y1321" s="226"/>
      <c r="Z1321" s="248"/>
      <c r="AA1321" s="214"/>
      <c r="AB1321" s="214"/>
      <c r="AC1321" s="214"/>
      <c r="AD1321" s="220"/>
      <c r="AE1321" s="226"/>
      <c r="AF1321" s="214" t="s">
        <v>11739</v>
      </c>
      <c r="AG1321" s="349">
        <v>1</v>
      </c>
    </row>
    <row r="1322" spans="1:33" s="219" customFormat="1" x14ac:dyDescent="0.3">
      <c r="A1322" s="212" t="s">
        <v>8233</v>
      </c>
      <c r="B1322" s="277">
        <v>42224</v>
      </c>
      <c r="C1322" s="217" t="e">
        <f>[1]!表1_66[[#This Row],[公司]]&amp;[1]!表1_66[[#This Row],[姓名]]</f>
        <v>#REF!</v>
      </c>
      <c r="D1322" s="220" t="s">
        <v>11791</v>
      </c>
      <c r="E1322" s="220"/>
      <c r="F1322" s="214"/>
      <c r="G1322" s="236" t="e">
        <f>HYPERLINK("\同业照片\"&amp;[1]!表1_66[[#This Row],[公司]]&amp;IF([1]!表1_66[[#This Row],[公司]]="","","，"&amp;[1]!表1_66[[#This Row],[姓名]]&amp;".jpg"),"照片")</f>
        <v>#REF!</v>
      </c>
      <c r="H1322" s="232" t="s">
        <v>1042</v>
      </c>
      <c r="I1322" s="214" t="s">
        <v>583</v>
      </c>
      <c r="J1322" s="214" t="s">
        <v>3174</v>
      </c>
      <c r="K1322" s="212"/>
      <c r="L1322" s="212"/>
      <c r="M1322" s="212"/>
      <c r="N1322" s="213" t="s">
        <v>2479</v>
      </c>
      <c r="O1322" s="214"/>
      <c r="P1322" s="213" t="s">
        <v>3582</v>
      </c>
      <c r="Q1322" s="215"/>
      <c r="R1322" s="215"/>
      <c r="S1322" s="25">
        <f>IF(ISNUMBER(FIND("量化总监",[1]!表1_66[[#This Row],[职位]])),3,0)+IF(ISNUMBER(FIND("研究总监",[1]!表1_66[[#This Row],[职位]])),3)+IF(ISNUMBER(FIND("投资总监",[1]!表1_66[[#This Row],[职位]])),3)+IF(ISNUMBER(FIND("投研总监",[1]!表1_66[[#This Row],[职位]])),6)+IF(ISNUMBER([1]!表1_66[[#This Row],[规模（加总，2013-2-6）]]),IF([1]!表1_66[[#This Row],[规模（加总，2013-2-6）]]&gt;=30,3,IF([1]!表1_66[[#This Row],[规模（加总，2013-2-6）]]&gt;=8,2,1)),0)</f>
        <v>0</v>
      </c>
      <c r="T1322" s="220" t="s">
        <v>11792</v>
      </c>
      <c r="U1322" s="215">
        <v>13823618730</v>
      </c>
      <c r="V1322" s="213" t="s">
        <v>11793</v>
      </c>
      <c r="W1322" s="225"/>
      <c r="X1322" s="226"/>
      <c r="Y1322" s="226"/>
      <c r="Z1322" s="244"/>
      <c r="AA1322" s="214"/>
      <c r="AB1322" s="214"/>
      <c r="AC1322" s="214"/>
      <c r="AD1322" s="220"/>
      <c r="AE1322" s="226"/>
      <c r="AF1322" s="214" t="s">
        <v>11739</v>
      </c>
      <c r="AG1322" s="349">
        <v>1</v>
      </c>
    </row>
    <row r="1323" spans="1:33" s="219" customFormat="1" x14ac:dyDescent="0.3">
      <c r="A1323" s="212" t="s">
        <v>8233</v>
      </c>
      <c r="B1323" s="277">
        <v>42224</v>
      </c>
      <c r="C1323" s="217" t="e">
        <f>[1]!表1_66[[#This Row],[公司]]&amp;[1]!表1_66[[#This Row],[姓名]]</f>
        <v>#REF!</v>
      </c>
      <c r="D1323" s="220" t="s">
        <v>11794</v>
      </c>
      <c r="E1323" s="220"/>
      <c r="F1323" s="214" t="s">
        <v>2249</v>
      </c>
      <c r="G1323" s="236" t="e">
        <f>HYPERLINK("\同业照片\"&amp;[1]!表1_66[[#This Row],[公司]]&amp;IF([1]!表1_66[[#This Row],[公司]]="","","，"&amp;[1]!表1_66[[#This Row],[姓名]]&amp;".jpg"),"照片")</f>
        <v>#REF!</v>
      </c>
      <c r="H1323" s="232" t="s">
        <v>11795</v>
      </c>
      <c r="I1323" s="214" t="s">
        <v>9</v>
      </c>
      <c r="J1323" s="214" t="s">
        <v>3174</v>
      </c>
      <c r="K1323" s="212"/>
      <c r="L1323" s="212"/>
      <c r="M1323" s="212"/>
      <c r="N1323" s="213"/>
      <c r="O1323" s="214"/>
      <c r="P1323" s="213" t="s">
        <v>2254</v>
      </c>
      <c r="Q1323" s="215"/>
      <c r="R1323" s="215"/>
      <c r="S1323" s="25">
        <f>IF(ISNUMBER(FIND("量化总监",[1]!表1_66[[#This Row],[职位]])),3,0)+IF(ISNUMBER(FIND("研究总监",[1]!表1_66[[#This Row],[职位]])),3)+IF(ISNUMBER(FIND("投资总监",[1]!表1_66[[#This Row],[职位]])),3)+IF(ISNUMBER(FIND("投研总监",[1]!表1_66[[#This Row],[职位]])),6)+IF(ISNUMBER([1]!表1_66[[#This Row],[规模（加总，2013-2-6）]]),IF([1]!表1_66[[#This Row],[规模（加总，2013-2-6）]]&gt;=30,3,IF([1]!表1_66[[#This Row],[规模（加总，2013-2-6）]]&gt;=8,2,1)),0)</f>
        <v>0</v>
      </c>
      <c r="T1323" s="220" t="s">
        <v>11796</v>
      </c>
      <c r="U1323" s="215">
        <v>13923402673</v>
      </c>
      <c r="V1323" s="213" t="s">
        <v>11797</v>
      </c>
      <c r="W1323" s="225"/>
      <c r="X1323" s="226"/>
      <c r="Y1323" s="226"/>
      <c r="Z1323" s="244"/>
      <c r="AA1323" s="214"/>
      <c r="AB1323" s="214"/>
      <c r="AC1323" s="214"/>
      <c r="AD1323" s="220"/>
      <c r="AE1323" s="226"/>
      <c r="AF1323" s="214" t="s">
        <v>11798</v>
      </c>
      <c r="AG1323" s="349">
        <v>1</v>
      </c>
    </row>
    <row r="1324" spans="1:33" s="219" customFormat="1" x14ac:dyDescent="0.3">
      <c r="A1324" s="212" t="s">
        <v>8233</v>
      </c>
      <c r="B1324" s="277">
        <v>42224</v>
      </c>
      <c r="C1324" s="217" t="e">
        <f>[1]!表1_66[[#This Row],[公司]]&amp;[1]!表1_66[[#This Row],[姓名]]</f>
        <v>#REF!</v>
      </c>
      <c r="D1324" s="220" t="s">
        <v>11799</v>
      </c>
      <c r="E1324" s="220"/>
      <c r="F1324" s="214"/>
      <c r="G1324" s="236" t="e">
        <f>HYPERLINK("\同业照片\"&amp;[1]!表1_66[[#This Row],[公司]]&amp;IF([1]!表1_66[[#This Row],[公司]]="","","，"&amp;[1]!表1_66[[#This Row],[姓名]]&amp;".jpg"),"照片")</f>
        <v>#REF!</v>
      </c>
      <c r="H1324" s="232" t="s">
        <v>962</v>
      </c>
      <c r="I1324" s="214" t="s">
        <v>2</v>
      </c>
      <c r="J1324" s="214" t="s">
        <v>3174</v>
      </c>
      <c r="K1324" s="212"/>
      <c r="L1324" s="212"/>
      <c r="M1324" s="212"/>
      <c r="N1324" s="213" t="s">
        <v>1354</v>
      </c>
      <c r="O1324" s="214"/>
      <c r="P1324" s="213"/>
      <c r="Q1324" s="215"/>
      <c r="R1324" s="215"/>
      <c r="S1324" s="25">
        <f>IF(ISNUMBER(FIND("量化总监",[1]!表1_66[[#This Row],[职位]])),3,0)+IF(ISNUMBER(FIND("研究总监",[1]!表1_66[[#This Row],[职位]])),3)+IF(ISNUMBER(FIND("投资总监",[1]!表1_66[[#This Row],[职位]])),3)+IF(ISNUMBER(FIND("投研总监",[1]!表1_66[[#This Row],[职位]])),6)+IF(ISNUMBER([1]!表1_66[[#This Row],[规模（加总，2013-2-6）]]),IF([1]!表1_66[[#This Row],[规模（加总，2013-2-6）]]&gt;=30,3,IF([1]!表1_66[[#This Row],[规模（加总，2013-2-6）]]&gt;=8,2,1)),0)</f>
        <v>0</v>
      </c>
      <c r="T1324" s="220" t="s">
        <v>11800</v>
      </c>
      <c r="U1324" s="215">
        <v>18688778995</v>
      </c>
      <c r="V1324" s="213" t="s">
        <v>11801</v>
      </c>
      <c r="W1324" s="225"/>
      <c r="X1324" s="226"/>
      <c r="Y1324" s="226"/>
      <c r="Z1324" s="244"/>
      <c r="AA1324" s="214"/>
      <c r="AB1324" s="214"/>
      <c r="AC1324" s="214"/>
      <c r="AD1324" s="220"/>
      <c r="AE1324" s="226"/>
      <c r="AF1324" s="214" t="s">
        <v>10303</v>
      </c>
      <c r="AG1324" s="349">
        <v>1</v>
      </c>
    </row>
    <row r="1325" spans="1:33" s="219" customFormat="1" x14ac:dyDescent="0.3">
      <c r="A1325" s="212" t="s">
        <v>8233</v>
      </c>
      <c r="B1325" s="277">
        <v>42224</v>
      </c>
      <c r="C1325" s="217" t="e">
        <f>[1]!表1_66[[#This Row],[公司]]&amp;[1]!表1_66[[#This Row],[姓名]]</f>
        <v>#REF!</v>
      </c>
      <c r="D1325" s="220" t="s">
        <v>10973</v>
      </c>
      <c r="E1325" s="220"/>
      <c r="F1325" s="214"/>
      <c r="G1325" s="236" t="e">
        <f>HYPERLINK("\同业照片\"&amp;[1]!表1_66[[#This Row],[公司]]&amp;IF([1]!表1_66[[#This Row],[公司]]="","","，"&amp;[1]!表1_66[[#This Row],[姓名]]&amp;".jpg"),"照片")</f>
        <v>#REF!</v>
      </c>
      <c r="H1325" s="232" t="s">
        <v>11802</v>
      </c>
      <c r="I1325" s="214" t="s">
        <v>2</v>
      </c>
      <c r="J1325" s="214" t="s">
        <v>3174</v>
      </c>
      <c r="K1325" s="212"/>
      <c r="L1325" s="212"/>
      <c r="M1325" s="212"/>
      <c r="N1325" s="213"/>
      <c r="O1325" s="214"/>
      <c r="P1325" s="213" t="s">
        <v>11803</v>
      </c>
      <c r="Q1325" s="215"/>
      <c r="R1325" s="215"/>
      <c r="S1325" s="25">
        <f>IF(ISNUMBER(FIND("量化总监",[1]!表1_66[[#This Row],[职位]])),3,0)+IF(ISNUMBER(FIND("研究总监",[1]!表1_66[[#This Row],[职位]])),3)+IF(ISNUMBER(FIND("投资总监",[1]!表1_66[[#This Row],[职位]])),3)+IF(ISNUMBER(FIND("投研总监",[1]!表1_66[[#This Row],[职位]])),6)+IF(ISNUMBER([1]!表1_66[[#This Row],[规模（加总，2013-2-6）]]),IF([1]!表1_66[[#This Row],[规模（加总，2013-2-6）]]&gt;=30,3,IF([1]!表1_66[[#This Row],[规模（加总，2013-2-6）]]&gt;=8,2,1)),0)</f>
        <v>0</v>
      </c>
      <c r="T1325" s="220" t="s">
        <v>11804</v>
      </c>
      <c r="U1325" s="215">
        <v>18025366663</v>
      </c>
      <c r="V1325" s="213" t="s">
        <v>11805</v>
      </c>
      <c r="W1325" s="225"/>
      <c r="X1325" s="226"/>
      <c r="Y1325" s="226"/>
      <c r="Z1325" s="244"/>
      <c r="AA1325" s="214"/>
      <c r="AB1325" s="214"/>
      <c r="AC1325" s="214"/>
      <c r="AD1325" s="220"/>
      <c r="AE1325" s="226"/>
      <c r="AF1325" s="214" t="s">
        <v>11806</v>
      </c>
      <c r="AG1325" s="349">
        <v>1</v>
      </c>
    </row>
    <row r="1326" spans="1:33" s="219" customFormat="1" x14ac:dyDescent="0.3">
      <c r="A1326" s="212" t="s">
        <v>8233</v>
      </c>
      <c r="B1326" s="277">
        <v>42224</v>
      </c>
      <c r="C1326" s="217" t="e">
        <f>[1]!表1_66[[#This Row],[公司]]&amp;[1]!表1_66[[#This Row],[姓名]]</f>
        <v>#REF!</v>
      </c>
      <c r="D1326" s="220" t="s">
        <v>3827</v>
      </c>
      <c r="E1326" s="220"/>
      <c r="F1326" s="214"/>
      <c r="G1326" s="236" t="e">
        <f>HYPERLINK("\同业照片\"&amp;[1]!表1_66[[#This Row],[公司]]&amp;IF([1]!表1_66[[#This Row],[公司]]="","","，"&amp;[1]!表1_66[[#This Row],[姓名]]&amp;".jpg"),"照片")</f>
        <v>#REF!</v>
      </c>
      <c r="H1326" s="232" t="s">
        <v>1267</v>
      </c>
      <c r="I1326" s="214" t="s">
        <v>12</v>
      </c>
      <c r="J1326" s="214" t="s">
        <v>3174</v>
      </c>
      <c r="K1326" s="212"/>
      <c r="L1326" s="212"/>
      <c r="M1326" s="212"/>
      <c r="N1326" s="213" t="s">
        <v>8719</v>
      </c>
      <c r="O1326" s="214"/>
      <c r="P1326" s="213" t="s">
        <v>2254</v>
      </c>
      <c r="Q1326" s="215"/>
      <c r="R1326" s="215"/>
      <c r="S1326" s="25">
        <f>IF(ISNUMBER(FIND("量化总监",[1]!表1_66[[#This Row],[职位]])),3,0)+IF(ISNUMBER(FIND("研究总监",[1]!表1_66[[#This Row],[职位]])),3)+IF(ISNUMBER(FIND("投资总监",[1]!表1_66[[#This Row],[职位]])),3)+IF(ISNUMBER(FIND("投研总监",[1]!表1_66[[#This Row],[职位]])),6)+IF(ISNUMBER([1]!表1_66[[#This Row],[规模（加总，2013-2-6）]]),IF([1]!表1_66[[#This Row],[规模（加总，2013-2-6）]]&gt;=30,3,IF([1]!表1_66[[#This Row],[规模（加总，2013-2-6）]]&gt;=8,2,1)),0)</f>
        <v>0</v>
      </c>
      <c r="T1326" s="220" t="s">
        <v>11807</v>
      </c>
      <c r="U1326" s="215">
        <v>18575525617</v>
      </c>
      <c r="V1326" s="213" t="s">
        <v>11808</v>
      </c>
      <c r="W1326" s="225"/>
      <c r="X1326" s="226"/>
      <c r="Y1326" s="226"/>
      <c r="Z1326" s="244"/>
      <c r="AA1326" s="214"/>
      <c r="AB1326" s="214"/>
      <c r="AC1326" s="214"/>
      <c r="AD1326" s="220"/>
      <c r="AE1326" s="226"/>
      <c r="AF1326" s="214" t="s">
        <v>11760</v>
      </c>
      <c r="AG1326" s="349">
        <v>1</v>
      </c>
    </row>
    <row r="1327" spans="1:33" s="219" customFormat="1" x14ac:dyDescent="0.3">
      <c r="A1327" s="212" t="s">
        <v>8233</v>
      </c>
      <c r="B1327" s="277">
        <v>42224</v>
      </c>
      <c r="C1327" s="217" t="e">
        <f>[1]!表1_66[[#This Row],[公司]]&amp;[1]!表1_66[[#This Row],[姓名]]</f>
        <v>#REF!</v>
      </c>
      <c r="D1327" s="220" t="s">
        <v>11809</v>
      </c>
      <c r="E1327" s="220"/>
      <c r="F1327" s="214"/>
      <c r="G1327" s="236" t="e">
        <f>HYPERLINK("\同业照片\"&amp;[1]!表1_66[[#This Row],[公司]]&amp;IF([1]!表1_66[[#This Row],[公司]]="","","，"&amp;[1]!表1_66[[#This Row],[姓名]]&amp;".jpg"),"照片")</f>
        <v>#REF!</v>
      </c>
      <c r="H1327" s="232" t="s">
        <v>7</v>
      </c>
      <c r="I1327" s="214" t="s">
        <v>2</v>
      </c>
      <c r="J1327" s="214" t="s">
        <v>3174</v>
      </c>
      <c r="K1327" s="212"/>
      <c r="L1327" s="212"/>
      <c r="M1327" s="212"/>
      <c r="N1327" s="213" t="s">
        <v>8423</v>
      </c>
      <c r="O1327" s="214"/>
      <c r="P1327" s="213" t="s">
        <v>8500</v>
      </c>
      <c r="Q1327" s="215"/>
      <c r="R1327" s="215"/>
      <c r="S1327"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327" s="220" t="s">
        <v>11810</v>
      </c>
      <c r="U1327" s="215">
        <v>18098970302</v>
      </c>
      <c r="V1327" s="213" t="s">
        <v>11811</v>
      </c>
      <c r="W1327" s="225"/>
      <c r="X1327" s="226"/>
      <c r="Y1327" s="226"/>
      <c r="Z1327" s="244"/>
      <c r="AA1327" s="214"/>
      <c r="AB1327" s="214"/>
      <c r="AC1327" s="214"/>
      <c r="AD1327" s="220"/>
      <c r="AE1327" s="226"/>
      <c r="AF1327" s="214" t="s">
        <v>11733</v>
      </c>
      <c r="AG1327" s="349">
        <v>1</v>
      </c>
    </row>
    <row r="1328" spans="1:33" s="219" customFormat="1" x14ac:dyDescent="0.3">
      <c r="A1328" s="212" t="s">
        <v>8233</v>
      </c>
      <c r="B1328" s="277">
        <v>42224</v>
      </c>
      <c r="C1328" s="217" t="e">
        <f>[1]!表1_66[[#This Row],[公司]]&amp;[1]!表1_66[[#This Row],[姓名]]</f>
        <v>#REF!</v>
      </c>
      <c r="D1328" s="220" t="s">
        <v>11812</v>
      </c>
      <c r="E1328" s="220" t="s">
        <v>2464</v>
      </c>
      <c r="F1328" s="214" t="s">
        <v>2249</v>
      </c>
      <c r="G1328" s="236" t="e">
        <f>HYPERLINK("\同业照片\"&amp;[1]!表1_66[[#This Row],[公司]]&amp;IF([1]!表1_66[[#This Row],[公司]]="","","，"&amp;[1]!表1_66[[#This Row],[姓名]]&amp;".jpg"),"照片")</f>
        <v>#REF!</v>
      </c>
      <c r="H1328" s="232" t="s">
        <v>11795</v>
      </c>
      <c r="I1328" s="214" t="s">
        <v>9</v>
      </c>
      <c r="J1328" s="214" t="s">
        <v>3174</v>
      </c>
      <c r="K1328" s="212"/>
      <c r="L1328" s="212"/>
      <c r="M1328" s="212"/>
      <c r="N1328" s="213"/>
      <c r="O1328" s="214"/>
      <c r="P1328" s="213" t="s">
        <v>11813</v>
      </c>
      <c r="Q1328" s="215"/>
      <c r="R1328" s="215"/>
      <c r="S1328" s="25">
        <f>IF(ISNUMBER(FIND("量化总监",[1]!表1_66[[#This Row],[职位]])),3,0)+IF(ISNUMBER(FIND("研究总监",[1]!表1_66[[#This Row],[职位]])),3)+IF(ISNUMBER(FIND("投资总监",[1]!表1_66[[#This Row],[职位]])),3)+IF(ISNUMBER(FIND("投研总监",[1]!表1_66[[#This Row],[职位]])),6)+IF(ISNUMBER([1]!表1_66[[#This Row],[规模（加总，2013-2-6）]]),IF([1]!表1_66[[#This Row],[规模（加总，2013-2-6）]]&gt;=30,3,IF([1]!表1_66[[#This Row],[规模（加总，2013-2-6）]]&gt;=8,2,1)),0)</f>
        <v>0</v>
      </c>
      <c r="T1328" s="220" t="s">
        <v>11814</v>
      </c>
      <c r="U1328" s="215">
        <v>13823314617</v>
      </c>
      <c r="V1328" s="213" t="s">
        <v>11815</v>
      </c>
      <c r="W1328" s="225"/>
      <c r="X1328" s="226"/>
      <c r="Y1328" s="226"/>
      <c r="Z1328" s="248"/>
      <c r="AA1328" s="214"/>
      <c r="AB1328" s="214"/>
      <c r="AC1328" s="214"/>
      <c r="AD1328" s="220"/>
      <c r="AE1328" s="226"/>
      <c r="AF1328" s="214" t="s">
        <v>11798</v>
      </c>
      <c r="AG1328" s="349">
        <v>1</v>
      </c>
    </row>
    <row r="1329" spans="1:33" s="219" customFormat="1" x14ac:dyDescent="0.3">
      <c r="A1329" s="212" t="s">
        <v>8233</v>
      </c>
      <c r="B1329" s="277">
        <v>42224</v>
      </c>
      <c r="C1329" s="217" t="e">
        <f>[1]!表1_66[[#This Row],[公司]]&amp;[1]!表1_66[[#This Row],[姓名]]</f>
        <v>#REF!</v>
      </c>
      <c r="D1329" s="220" t="s">
        <v>11816</v>
      </c>
      <c r="E1329" s="220"/>
      <c r="F1329" s="214"/>
      <c r="G1329" s="236" t="e">
        <f>HYPERLINK("\同业照片\"&amp;[1]!表1_66[[#This Row],[公司]]&amp;IF([1]!表1_66[[#This Row],[公司]]="","","，"&amp;[1]!表1_66[[#This Row],[姓名]]&amp;".jpg"),"照片")</f>
        <v>#REF!</v>
      </c>
      <c r="H1329" s="232" t="s">
        <v>7</v>
      </c>
      <c r="I1329" s="214" t="s">
        <v>2</v>
      </c>
      <c r="J1329" s="214" t="s">
        <v>3174</v>
      </c>
      <c r="K1329" s="212"/>
      <c r="L1329" s="212"/>
      <c r="M1329" s="212"/>
      <c r="N1329" s="213" t="s">
        <v>8423</v>
      </c>
      <c r="O1329" s="214"/>
      <c r="P1329" s="213" t="s">
        <v>2254</v>
      </c>
      <c r="Q1329" s="215"/>
      <c r="R1329" s="215"/>
      <c r="S132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329" s="220" t="s">
        <v>11817</v>
      </c>
      <c r="U1329" s="215">
        <v>18201718856</v>
      </c>
      <c r="V1329" s="213" t="s">
        <v>11818</v>
      </c>
      <c r="W1329" s="225"/>
      <c r="X1329" s="226"/>
      <c r="Y1329" s="226"/>
      <c r="Z1329" s="248"/>
      <c r="AA1329" s="214"/>
      <c r="AB1329" s="214"/>
      <c r="AC1329" s="214"/>
      <c r="AD1329" s="220"/>
      <c r="AE1329" s="226"/>
      <c r="AF1329" s="214" t="s">
        <v>11733</v>
      </c>
      <c r="AG1329" s="349">
        <v>1</v>
      </c>
    </row>
    <row r="1330" spans="1:33" s="219" customFormat="1" x14ac:dyDescent="0.3">
      <c r="A1330" s="212" t="s">
        <v>8233</v>
      </c>
      <c r="B1330" s="277">
        <v>42224</v>
      </c>
      <c r="C1330" s="217" t="e">
        <f>[1]!表1_66[[#This Row],[公司]]&amp;[1]!表1_66[[#This Row],[姓名]]</f>
        <v>#REF!</v>
      </c>
      <c r="D1330" s="220" t="s">
        <v>11819</v>
      </c>
      <c r="E1330" s="220"/>
      <c r="F1330" s="214"/>
      <c r="G1330" s="236" t="e">
        <f>HYPERLINK("\同业照片\"&amp;[1]!表1_66[[#This Row],[公司]]&amp;IF([1]!表1_66[[#This Row],[公司]]="","","，"&amp;[1]!表1_66[[#This Row],[姓名]]&amp;".jpg"),"照片")</f>
        <v>#REF!</v>
      </c>
      <c r="H1330" s="232" t="s">
        <v>7</v>
      </c>
      <c r="I1330" s="214" t="s">
        <v>2</v>
      </c>
      <c r="J1330" s="214" t="s">
        <v>3174</v>
      </c>
      <c r="K1330" s="212"/>
      <c r="L1330" s="212"/>
      <c r="M1330" s="212"/>
      <c r="N1330" s="213" t="s">
        <v>1357</v>
      </c>
      <c r="O1330" s="214"/>
      <c r="P1330" s="213" t="s">
        <v>11820</v>
      </c>
      <c r="Q1330" s="215"/>
      <c r="R1330" s="215"/>
      <c r="S133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330" s="220" t="s">
        <v>11821</v>
      </c>
      <c r="U1330" s="215">
        <v>13823192775</v>
      </c>
      <c r="V1330" s="213" t="s">
        <v>11822</v>
      </c>
      <c r="W1330" s="225"/>
      <c r="X1330" s="226"/>
      <c r="Y1330" s="226"/>
      <c r="Z1330" s="248"/>
      <c r="AA1330" s="214"/>
      <c r="AB1330" s="214"/>
      <c r="AC1330" s="214"/>
      <c r="AD1330" s="220"/>
      <c r="AE1330" s="226"/>
      <c r="AF1330" s="214" t="s">
        <v>11733</v>
      </c>
      <c r="AG1330" s="349">
        <v>1</v>
      </c>
    </row>
    <row r="1331" spans="1:33" s="219" customFormat="1" x14ac:dyDescent="0.3">
      <c r="A1331" s="212" t="s">
        <v>8233</v>
      </c>
      <c r="B1331" s="277">
        <v>42224</v>
      </c>
      <c r="C1331" s="217" t="e">
        <f>[1]!表1_66[[#This Row],[公司]]&amp;[1]!表1_66[[#This Row],[姓名]]</f>
        <v>#REF!</v>
      </c>
      <c r="D1331" s="220" t="s">
        <v>11823</v>
      </c>
      <c r="E1331" s="220"/>
      <c r="F1331" s="214"/>
      <c r="G1331" s="236" t="e">
        <f>HYPERLINK("\同业照片\"&amp;[1]!表1_66[[#This Row],[公司]]&amp;IF([1]!表1_66[[#This Row],[公司]]="","","，"&amp;[1]!表1_66[[#This Row],[姓名]]&amp;".jpg"),"照片")</f>
        <v>#REF!</v>
      </c>
      <c r="H1331" s="232" t="s">
        <v>3005</v>
      </c>
      <c r="I1331" s="214" t="s">
        <v>12</v>
      </c>
      <c r="J1331" s="214" t="s">
        <v>3174</v>
      </c>
      <c r="K1331" s="212"/>
      <c r="L1331" s="212"/>
      <c r="M1331" s="212"/>
      <c r="N1331" s="213" t="s">
        <v>8719</v>
      </c>
      <c r="O1331" s="214"/>
      <c r="P1331" s="213" t="s">
        <v>11824</v>
      </c>
      <c r="Q1331" s="215"/>
      <c r="R1331" s="215"/>
      <c r="S133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331" s="220" t="s">
        <v>11825</v>
      </c>
      <c r="U1331" s="215">
        <v>13480829482</v>
      </c>
      <c r="V1331" s="213" t="s">
        <v>11826</v>
      </c>
      <c r="W1331" s="225"/>
      <c r="X1331" s="226"/>
      <c r="Y1331" s="226"/>
      <c r="Z1331" s="248"/>
      <c r="AA1331" s="214"/>
      <c r="AB1331" s="214"/>
      <c r="AC1331" s="214"/>
      <c r="AD1331" s="220"/>
      <c r="AE1331" s="226"/>
      <c r="AF1331" s="214" t="s">
        <v>11827</v>
      </c>
      <c r="AG1331" s="349">
        <v>1</v>
      </c>
    </row>
    <row r="1332" spans="1:33" s="219" customFormat="1" x14ac:dyDescent="0.3">
      <c r="A1332" s="212" t="s">
        <v>8233</v>
      </c>
      <c r="B1332" s="277">
        <v>42224</v>
      </c>
      <c r="C1332" s="217" t="e">
        <f>[1]!表1_66[[#This Row],[公司]]&amp;[1]!表1_66[[#This Row],[姓名]]</f>
        <v>#REF!</v>
      </c>
      <c r="D1332" s="220" t="s">
        <v>11828</v>
      </c>
      <c r="E1332" s="220"/>
      <c r="F1332" s="214"/>
      <c r="G1332" s="236" t="e">
        <f>HYPERLINK("\同业照片\"&amp;[1]!表1_66[[#This Row],[公司]]&amp;IF([1]!表1_66[[#This Row],[公司]]="","","，"&amp;[1]!表1_66[[#This Row],[姓名]]&amp;".jpg"),"照片")</f>
        <v>#REF!</v>
      </c>
      <c r="H1332" s="232" t="s">
        <v>1302</v>
      </c>
      <c r="I1332" s="214" t="s">
        <v>12</v>
      </c>
      <c r="J1332" s="214" t="s">
        <v>3174</v>
      </c>
      <c r="K1332" s="212"/>
      <c r="L1332" s="212"/>
      <c r="M1332" s="212"/>
      <c r="N1332" s="213" t="s">
        <v>7443</v>
      </c>
      <c r="O1332" s="214"/>
      <c r="P1332" s="213" t="s">
        <v>2537</v>
      </c>
      <c r="Q1332" s="215"/>
      <c r="R1332" s="215"/>
      <c r="S133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332" s="220" t="s">
        <v>11829</v>
      </c>
      <c r="U1332" s="215">
        <v>18617029795</v>
      </c>
      <c r="V1332" s="213" t="s">
        <v>11830</v>
      </c>
      <c r="W1332" s="225"/>
      <c r="X1332" s="226"/>
      <c r="Y1332" s="226"/>
      <c r="Z1332" s="244"/>
      <c r="AA1332" s="214"/>
      <c r="AB1332" s="214"/>
      <c r="AC1332" s="214"/>
      <c r="AD1332" s="220"/>
      <c r="AE1332" s="226"/>
      <c r="AF1332" s="214" t="s">
        <v>11739</v>
      </c>
      <c r="AG1332" s="349">
        <v>1</v>
      </c>
    </row>
    <row r="1333" spans="1:33" s="219" customFormat="1" x14ac:dyDescent="0.3">
      <c r="A1333" s="212" t="s">
        <v>612</v>
      </c>
      <c r="B1333" s="277">
        <v>42224</v>
      </c>
      <c r="C1333" s="217" t="e">
        <f>[1]!表1_66[[#This Row],[公司]]&amp;[1]!表1_66[[#This Row],[姓名]]</f>
        <v>#REF!</v>
      </c>
      <c r="D1333" s="220" t="s">
        <v>2100</v>
      </c>
      <c r="E1333" s="220" t="s">
        <v>9314</v>
      </c>
      <c r="F1333" s="214" t="s">
        <v>2249</v>
      </c>
      <c r="G1333" s="236" t="e">
        <f>HYPERLINK("\同业照片\"&amp;[1]!表1_66[[#This Row],[公司]]&amp;IF([1]!表1_66[[#This Row],[公司]]="","","，"&amp;[1]!表1_66[[#This Row],[姓名]]&amp;".jpg"),"照片")</f>
        <v>#REF!</v>
      </c>
      <c r="H1333" s="232" t="s">
        <v>77</v>
      </c>
      <c r="I1333" s="214" t="s">
        <v>36</v>
      </c>
      <c r="J1333" s="214" t="s">
        <v>3004</v>
      </c>
      <c r="K1333" s="212">
        <v>1</v>
      </c>
      <c r="L1333" s="212">
        <v>1</v>
      </c>
      <c r="M1333" s="212">
        <v>1</v>
      </c>
      <c r="N1333" s="213" t="s">
        <v>958</v>
      </c>
      <c r="O1333" s="214"/>
      <c r="P1333" s="213" t="s">
        <v>11459</v>
      </c>
      <c r="Q1333" s="215"/>
      <c r="R1333" s="215" t="s">
        <v>392</v>
      </c>
      <c r="S1333"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333" s="220" t="s">
        <v>2101</v>
      </c>
      <c r="U1333" s="215">
        <v>13502828513</v>
      </c>
      <c r="V1333" s="213" t="s">
        <v>1255</v>
      </c>
      <c r="W1333" s="225" t="s">
        <v>351</v>
      </c>
      <c r="X1333" s="226"/>
      <c r="Y1333" s="226"/>
      <c r="Z1333" s="244" t="s">
        <v>392</v>
      </c>
      <c r="AA1333" s="214"/>
      <c r="AB1333" s="214"/>
      <c r="AC1333" s="214" t="s">
        <v>392</v>
      </c>
      <c r="AD1333" s="220" t="s">
        <v>392</v>
      </c>
      <c r="AE1333" s="226"/>
      <c r="AF1333" s="214" t="s">
        <v>11831</v>
      </c>
      <c r="AG1333" s="349">
        <v>1</v>
      </c>
    </row>
    <row r="1334" spans="1:33" s="219" customFormat="1" x14ac:dyDescent="0.3">
      <c r="A1334" s="212" t="s">
        <v>8233</v>
      </c>
      <c r="B1334" s="277">
        <v>42224</v>
      </c>
      <c r="C1334" s="217" t="e">
        <f>[1]!表1_66[[#This Row],[公司]]&amp;[1]!表1_66[[#This Row],[姓名]]</f>
        <v>#REF!</v>
      </c>
      <c r="D1334" s="220" t="s">
        <v>8231</v>
      </c>
      <c r="E1334" s="220"/>
      <c r="F1334" s="214"/>
      <c r="G1334" s="236" t="e">
        <f>HYPERLINK("\同业照片\"&amp;[1]!表1_66[[#This Row],[公司]]&amp;IF([1]!表1_66[[#This Row],[公司]]="","","，"&amp;[1]!表1_66[[#This Row],[姓名]]&amp;".jpg"),"照片")</f>
        <v>#REF!</v>
      </c>
      <c r="H1334" s="232" t="s">
        <v>969</v>
      </c>
      <c r="I1334" s="214" t="s">
        <v>2</v>
      </c>
      <c r="J1334" s="214" t="s">
        <v>3174</v>
      </c>
      <c r="K1334" s="212"/>
      <c r="L1334" s="212"/>
      <c r="M1334" s="212"/>
      <c r="N1334" s="213" t="s">
        <v>1354</v>
      </c>
      <c r="O1334" s="214"/>
      <c r="P1334" s="213" t="s">
        <v>2254</v>
      </c>
      <c r="Q1334" s="215"/>
      <c r="R1334" s="215"/>
      <c r="S1334" s="25">
        <f>IF(ISNUMBER(FIND("量化总监",[1]!表1_66[[#This Row],[职位]])),3,0)+IF(ISNUMBER(FIND("研究总监",[1]!表1_66[[#This Row],[职位]])),3)+IF(ISNUMBER(FIND("投资总监",[1]!表1_66[[#This Row],[职位]])),3)+IF(ISNUMBER(FIND("投研总监",[1]!表1_66[[#This Row],[职位]])),6)+IF(ISNUMBER([1]!表1_66[[#This Row],[规模（加总，2013-2-6）]]),IF([1]!表1_66[[#This Row],[规模（加总，2013-2-6）]]&gt;=30,3,IF([1]!表1_66[[#This Row],[规模（加总，2013-2-6）]]&gt;=8,2,1)),0)</f>
        <v>0</v>
      </c>
      <c r="T1334" s="220" t="s">
        <v>11832</v>
      </c>
      <c r="U1334" s="215">
        <v>18576743832</v>
      </c>
      <c r="V1334" s="213" t="s">
        <v>11833</v>
      </c>
      <c r="W1334" s="225"/>
      <c r="X1334" s="226"/>
      <c r="Y1334" s="226"/>
      <c r="Z1334" s="248"/>
      <c r="AA1334" s="214"/>
      <c r="AB1334" s="214"/>
      <c r="AC1334" s="214"/>
      <c r="AD1334" s="220"/>
      <c r="AE1334" s="226"/>
      <c r="AF1334" s="214" t="s">
        <v>8232</v>
      </c>
      <c r="AG1334" s="349">
        <v>1</v>
      </c>
    </row>
    <row r="1335" spans="1:33" s="219" customFormat="1" x14ac:dyDescent="0.3">
      <c r="A1335" s="212" t="s">
        <v>8233</v>
      </c>
      <c r="B1335" s="277">
        <v>42224</v>
      </c>
      <c r="C1335" s="217" t="e">
        <f>[1]!表1_66[[#This Row],[公司]]&amp;[1]!表1_66[[#This Row],[姓名]]</f>
        <v>#REF!</v>
      </c>
      <c r="D1335" s="220" t="s">
        <v>1250</v>
      </c>
      <c r="E1335" s="220" t="s">
        <v>1250</v>
      </c>
      <c r="F1335" s="214"/>
      <c r="G1335" s="236" t="e">
        <f>HYPERLINK("\同业照片\"&amp;[1]!表1_66[[#This Row],[公司]]&amp;IF([1]!表1_66[[#This Row],[公司]]="","","，"&amp;[1]!表1_66[[#This Row],[姓名]]&amp;".jpg"),"照片")</f>
        <v>#REF!</v>
      </c>
      <c r="H1335" s="232" t="s">
        <v>75</v>
      </c>
      <c r="I1335" s="214" t="s">
        <v>36</v>
      </c>
      <c r="J1335" s="214" t="s">
        <v>3004</v>
      </c>
      <c r="K1335" s="212">
        <v>1</v>
      </c>
      <c r="L1335" s="212">
        <v>1</v>
      </c>
      <c r="M1335" s="212">
        <v>1</v>
      </c>
      <c r="N1335" s="213" t="s">
        <v>1234</v>
      </c>
      <c r="O1335" s="214"/>
      <c r="P1335" s="213" t="s">
        <v>8645</v>
      </c>
      <c r="Q1335" s="215"/>
      <c r="R1335" s="215" t="s">
        <v>392</v>
      </c>
      <c r="S1335"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335" s="220" t="s">
        <v>2130</v>
      </c>
      <c r="U1335" s="215">
        <v>18676708718</v>
      </c>
      <c r="V1335" s="213" t="s">
        <v>1251</v>
      </c>
      <c r="W1335" s="225" t="s">
        <v>351</v>
      </c>
      <c r="X1335" s="226" t="s">
        <v>1184</v>
      </c>
      <c r="Y1335" s="226"/>
      <c r="Z1335" s="244" t="s">
        <v>392</v>
      </c>
      <c r="AA1335" s="214"/>
      <c r="AB1335" s="214"/>
      <c r="AC1335" s="214" t="s">
        <v>392</v>
      </c>
      <c r="AD1335" s="220" t="s">
        <v>392</v>
      </c>
      <c r="AE1335" s="226"/>
      <c r="AF1335" s="214" t="s">
        <v>2221</v>
      </c>
      <c r="AG1335" s="349">
        <v>1</v>
      </c>
    </row>
    <row r="1336" spans="1:33" s="219" customFormat="1" x14ac:dyDescent="0.3">
      <c r="A1336" s="212" t="s">
        <v>8233</v>
      </c>
      <c r="B1336" s="277">
        <v>42224</v>
      </c>
      <c r="C1336" s="217" t="e">
        <f>[1]!表1_66[[#This Row],[公司]]&amp;[1]!表1_66[[#This Row],[姓名]]</f>
        <v>#REF!</v>
      </c>
      <c r="D1336" s="220" t="s">
        <v>11834</v>
      </c>
      <c r="E1336" s="220"/>
      <c r="F1336" s="214"/>
      <c r="G1336" s="236" t="e">
        <f>HYPERLINK("\同业照片\"&amp;[1]!表1_66[[#This Row],[公司]]&amp;IF([1]!表1_66[[#This Row],[公司]]="","","，"&amp;[1]!表1_66[[#This Row],[姓名]]&amp;".jpg"),"照片")</f>
        <v>#REF!</v>
      </c>
      <c r="H1336" s="232" t="s">
        <v>1302</v>
      </c>
      <c r="I1336" s="214" t="s">
        <v>12</v>
      </c>
      <c r="J1336" s="214" t="s">
        <v>3174</v>
      </c>
      <c r="K1336" s="212"/>
      <c r="L1336" s="212"/>
      <c r="M1336" s="212"/>
      <c r="N1336" s="213" t="s">
        <v>7443</v>
      </c>
      <c r="O1336" s="214"/>
      <c r="P1336" s="213" t="s">
        <v>2537</v>
      </c>
      <c r="Q1336" s="215"/>
      <c r="R1336" s="215"/>
      <c r="S1336" s="25">
        <f>IF(ISNUMBER(FIND("量化总监",[1]!表1_66[[#This Row],[职位]])),3,0)+IF(ISNUMBER(FIND("研究总监",[1]!表1_66[[#This Row],[职位]])),3)+IF(ISNUMBER(FIND("投资总监",[1]!表1_66[[#This Row],[职位]])),3)+IF(ISNUMBER(FIND("投研总监",[1]!表1_66[[#This Row],[职位]])),6)+IF(ISNUMBER([1]!表1_66[[#This Row],[规模（加总，2013-2-6）]]),IF([1]!表1_66[[#This Row],[规模（加总，2013-2-6）]]&gt;=30,3,IF([1]!表1_66[[#This Row],[规模（加总，2013-2-6）]]&gt;=8,2,1)),0)</f>
        <v>0</v>
      </c>
      <c r="T1336" s="220" t="s">
        <v>11835</v>
      </c>
      <c r="U1336" s="215">
        <v>13530707200</v>
      </c>
      <c r="V1336" s="213" t="s">
        <v>11836</v>
      </c>
      <c r="W1336" s="225"/>
      <c r="X1336" s="226"/>
      <c r="Y1336" s="226"/>
      <c r="Z1336" s="244"/>
      <c r="AA1336" s="214"/>
      <c r="AB1336" s="214"/>
      <c r="AC1336" s="214"/>
      <c r="AD1336" s="220"/>
      <c r="AE1336" s="226"/>
      <c r="AF1336" s="214" t="s">
        <v>11739</v>
      </c>
      <c r="AG1336" s="349">
        <v>1</v>
      </c>
    </row>
    <row r="1337" spans="1:33" s="219" customFormat="1" x14ac:dyDescent="0.3">
      <c r="A1337" s="212" t="s">
        <v>8233</v>
      </c>
      <c r="B1337" s="277">
        <v>42224</v>
      </c>
      <c r="C1337" s="217" t="e">
        <f>[1]!表1_66[[#This Row],[公司]]&amp;[1]!表1_66[[#This Row],[姓名]]</f>
        <v>#REF!</v>
      </c>
      <c r="D1337" s="220" t="s">
        <v>8294</v>
      </c>
      <c r="E1337" s="220"/>
      <c r="F1337" s="214"/>
      <c r="G1337" s="236" t="e">
        <f>HYPERLINK("\同业照片\"&amp;[1]!表1_66[[#This Row],[公司]]&amp;IF([1]!表1_66[[#This Row],[公司]]="","","，"&amp;[1]!表1_66[[#This Row],[姓名]]&amp;".jpg"),"照片")</f>
        <v>#REF!</v>
      </c>
      <c r="H1337" s="232" t="s">
        <v>969</v>
      </c>
      <c r="I1337" s="214" t="s">
        <v>2</v>
      </c>
      <c r="J1337" s="214" t="s">
        <v>3174</v>
      </c>
      <c r="K1337" s="212"/>
      <c r="L1337" s="212"/>
      <c r="M1337" s="212"/>
      <c r="N1337" s="213" t="s">
        <v>1354</v>
      </c>
      <c r="O1337" s="214"/>
      <c r="P1337" s="213" t="s">
        <v>2254</v>
      </c>
      <c r="Q1337" s="215"/>
      <c r="R1337" s="215"/>
      <c r="S1337" s="25">
        <f>IF(ISNUMBER(FIND("量化总监",[1]!表1_66[[#This Row],[职位]])),3,0)+IF(ISNUMBER(FIND("研究总监",[1]!表1_66[[#This Row],[职位]])),3)+IF(ISNUMBER(FIND("投资总监",[1]!表1_66[[#This Row],[职位]])),3)+IF(ISNUMBER(FIND("投研总监",[1]!表1_66[[#This Row],[职位]])),6)+IF(ISNUMBER([1]!表1_66[[#This Row],[规模（加总，2013-2-6）]]),IF([1]!表1_66[[#This Row],[规模（加总，2013-2-6）]]&gt;=30,3,IF([1]!表1_66[[#This Row],[规模（加总，2013-2-6）]]&gt;=8,2,1)),0)</f>
        <v>0</v>
      </c>
      <c r="T1337" s="220" t="s">
        <v>11837</v>
      </c>
      <c r="U1337" s="215">
        <v>13008885856</v>
      </c>
      <c r="V1337" s="213" t="s">
        <v>11838</v>
      </c>
      <c r="W1337" s="225"/>
      <c r="X1337" s="226"/>
      <c r="Y1337" s="226"/>
      <c r="Z1337" s="244"/>
      <c r="AA1337" s="214"/>
      <c r="AB1337" s="214"/>
      <c r="AC1337" s="214"/>
      <c r="AD1337" s="220"/>
      <c r="AE1337" s="226"/>
      <c r="AF1337" s="214" t="s">
        <v>8232</v>
      </c>
      <c r="AG1337" s="349">
        <v>1</v>
      </c>
    </row>
    <row r="1338" spans="1:33" s="219" customFormat="1" x14ac:dyDescent="0.3">
      <c r="A1338" s="212" t="s">
        <v>8233</v>
      </c>
      <c r="B1338" s="277">
        <v>42224</v>
      </c>
      <c r="C1338" s="217" t="e">
        <f>[1]!表1_66[[#This Row],[公司]]&amp;[1]!表1_66[[#This Row],[姓名]]</f>
        <v>#REF!</v>
      </c>
      <c r="D1338" s="220" t="s">
        <v>11839</v>
      </c>
      <c r="E1338" s="220"/>
      <c r="F1338" s="214"/>
      <c r="G1338" s="236" t="e">
        <f>HYPERLINK("\同业照片\"&amp;[1]!表1_66[[#This Row],[公司]]&amp;IF([1]!表1_66[[#This Row],[公司]]="","","，"&amp;[1]!表1_66[[#This Row],[姓名]]&amp;".jpg"),"照片")</f>
        <v>#REF!</v>
      </c>
      <c r="H1338" s="232" t="s">
        <v>962</v>
      </c>
      <c r="I1338" s="214" t="s">
        <v>2</v>
      </c>
      <c r="J1338" s="214" t="s">
        <v>3174</v>
      </c>
      <c r="K1338" s="212"/>
      <c r="L1338" s="212"/>
      <c r="M1338" s="212"/>
      <c r="N1338" s="213" t="s">
        <v>1354</v>
      </c>
      <c r="O1338" s="214"/>
      <c r="P1338" s="213"/>
      <c r="Q1338" s="215"/>
      <c r="R1338" s="215"/>
      <c r="S1338" s="25">
        <f>IF(ISNUMBER(FIND("量化总监",[1]!表1_66[[#This Row],[职位]])),3,0)+IF(ISNUMBER(FIND("研究总监",[1]!表1_66[[#This Row],[职位]])),3)+IF(ISNUMBER(FIND("投资总监",[1]!表1_66[[#This Row],[职位]])),3)+IF(ISNUMBER(FIND("投研总监",[1]!表1_66[[#This Row],[职位]])),6)+IF(ISNUMBER([1]!表1_66[[#This Row],[规模（加总，2013-2-6）]]),IF([1]!表1_66[[#This Row],[规模（加总，2013-2-6）]]&gt;=30,3,IF([1]!表1_66[[#This Row],[规模（加总，2013-2-6）]]&gt;=8,2,1)),0)</f>
        <v>0</v>
      </c>
      <c r="T1338" s="220" t="s">
        <v>11840</v>
      </c>
      <c r="U1338" s="215">
        <v>18098905846</v>
      </c>
      <c r="V1338" s="213" t="s">
        <v>11841</v>
      </c>
      <c r="W1338" s="225"/>
      <c r="X1338" s="226"/>
      <c r="Y1338" s="226"/>
      <c r="Z1338" s="248"/>
      <c r="AA1338" s="214"/>
      <c r="AB1338" s="214"/>
      <c r="AC1338" s="214"/>
      <c r="AD1338" s="220"/>
      <c r="AE1338" s="226"/>
      <c r="AF1338" s="214" t="s">
        <v>10303</v>
      </c>
      <c r="AG1338" s="349">
        <v>1</v>
      </c>
    </row>
    <row r="1339" spans="1:33" s="219" customFormat="1" x14ac:dyDescent="0.3">
      <c r="A1339" s="212" t="s">
        <v>8233</v>
      </c>
      <c r="B1339" s="277">
        <v>42224</v>
      </c>
      <c r="C1339" s="217" t="e">
        <f>[1]!表1_66[[#This Row],[公司]]&amp;[1]!表1_66[[#This Row],[姓名]]</f>
        <v>#REF!</v>
      </c>
      <c r="D1339" s="220" t="s">
        <v>2451</v>
      </c>
      <c r="E1339" s="220"/>
      <c r="F1339" s="214"/>
      <c r="G1339" s="236" t="e">
        <f>HYPERLINK("\同业照片\"&amp;[1]!表1_66[[#This Row],[公司]]&amp;IF([1]!表1_66[[#This Row],[公司]]="","","，"&amp;[1]!表1_66[[#This Row],[姓名]]&amp;".jpg"),"照片")</f>
        <v>#REF!</v>
      </c>
      <c r="H1339" s="232" t="s">
        <v>11842</v>
      </c>
      <c r="I1339" s="214" t="s">
        <v>583</v>
      </c>
      <c r="J1339" s="214" t="s">
        <v>1</v>
      </c>
      <c r="K1339" s="212"/>
      <c r="L1339" s="212"/>
      <c r="M1339" s="212"/>
      <c r="N1339" s="213" t="s">
        <v>7443</v>
      </c>
      <c r="O1339" s="214"/>
      <c r="P1339" s="213" t="s">
        <v>2537</v>
      </c>
      <c r="Q1339" s="215"/>
      <c r="R1339" s="215"/>
      <c r="S133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339" s="220" t="s">
        <v>11843</v>
      </c>
      <c r="U1339" s="215">
        <v>18621600777</v>
      </c>
      <c r="V1339" s="213" t="s">
        <v>11844</v>
      </c>
      <c r="W1339" s="225"/>
      <c r="X1339" s="226"/>
      <c r="Y1339" s="226"/>
      <c r="Z1339" s="244"/>
      <c r="AA1339" s="214"/>
      <c r="AB1339" s="214"/>
      <c r="AC1339" s="214"/>
      <c r="AD1339" s="220"/>
      <c r="AE1339" s="226"/>
      <c r="AF1339" s="214" t="s">
        <v>11845</v>
      </c>
      <c r="AG1339" s="349">
        <v>1</v>
      </c>
    </row>
    <row r="1340" spans="1:33" s="219" customFormat="1" x14ac:dyDescent="0.3">
      <c r="A1340" s="212" t="s">
        <v>8233</v>
      </c>
      <c r="B1340" s="277">
        <v>42224</v>
      </c>
      <c r="C1340" s="217" t="e">
        <f>[1]!表1_66[[#This Row],[公司]]&amp;[1]!表1_66[[#This Row],[姓名]]</f>
        <v>#REF!</v>
      </c>
      <c r="D1340" s="220" t="s">
        <v>11846</v>
      </c>
      <c r="E1340" s="220"/>
      <c r="F1340" s="214"/>
      <c r="G1340" s="236" t="e">
        <f>HYPERLINK("\同业照片\"&amp;[1]!表1_66[[#This Row],[公司]]&amp;IF([1]!表1_66[[#This Row],[公司]]="","","，"&amp;[1]!表1_66[[#This Row],[姓名]]&amp;".jpg"),"照片")</f>
        <v>#REF!</v>
      </c>
      <c r="H1340" s="232" t="s">
        <v>7</v>
      </c>
      <c r="I1340" s="214" t="s">
        <v>2</v>
      </c>
      <c r="J1340" s="214" t="s">
        <v>3174</v>
      </c>
      <c r="K1340" s="212"/>
      <c r="L1340" s="212"/>
      <c r="M1340" s="212"/>
      <c r="N1340" s="213" t="s">
        <v>8423</v>
      </c>
      <c r="O1340" s="214"/>
      <c r="P1340" s="213" t="s">
        <v>11847</v>
      </c>
      <c r="Q1340" s="215"/>
      <c r="R1340" s="215"/>
      <c r="S134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340" s="220" t="s">
        <v>11848</v>
      </c>
      <c r="U1340" s="215">
        <v>13641624830</v>
      </c>
      <c r="V1340" s="213" t="s">
        <v>11849</v>
      </c>
      <c r="W1340" s="225"/>
      <c r="X1340" s="226"/>
      <c r="Y1340" s="226"/>
      <c r="Z1340" s="244"/>
      <c r="AA1340" s="214"/>
      <c r="AB1340" s="214"/>
      <c r="AC1340" s="214"/>
      <c r="AD1340" s="220"/>
      <c r="AE1340" s="226"/>
      <c r="AF1340" s="214" t="s">
        <v>11733</v>
      </c>
      <c r="AG1340" s="349">
        <v>1</v>
      </c>
    </row>
    <row r="1341" spans="1:33" s="219" customFormat="1" x14ac:dyDescent="0.3">
      <c r="A1341" s="212" t="s">
        <v>8233</v>
      </c>
      <c r="B1341" s="277">
        <v>42224</v>
      </c>
      <c r="C1341" s="217" t="e">
        <f>[1]!表1_66[[#This Row],[公司]]&amp;[1]!表1_66[[#This Row],[姓名]]</f>
        <v>#REF!</v>
      </c>
      <c r="D1341" s="220" t="s">
        <v>11850</v>
      </c>
      <c r="E1341" s="220"/>
      <c r="F1341" s="214"/>
      <c r="G1341" s="236" t="e">
        <f>HYPERLINK("\同业照片\"&amp;[1]!表1_66[[#This Row],[公司]]&amp;IF([1]!表1_66[[#This Row],[公司]]="","","，"&amp;[1]!表1_66[[#This Row],[姓名]]&amp;".jpg"),"照片")</f>
        <v>#REF!</v>
      </c>
      <c r="H1341" s="232" t="s">
        <v>7</v>
      </c>
      <c r="I1341" s="214" t="s">
        <v>2</v>
      </c>
      <c r="J1341" s="214" t="s">
        <v>3174</v>
      </c>
      <c r="K1341" s="212"/>
      <c r="L1341" s="212"/>
      <c r="M1341" s="212"/>
      <c r="N1341" s="213" t="s">
        <v>2782</v>
      </c>
      <c r="O1341" s="214"/>
      <c r="P1341" s="213" t="s">
        <v>11851</v>
      </c>
      <c r="Q1341" s="215"/>
      <c r="R1341" s="215"/>
      <c r="S134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341" s="220" t="s">
        <v>11852</v>
      </c>
      <c r="U1341" s="215">
        <v>13715391933</v>
      </c>
      <c r="V1341" s="213" t="s">
        <v>11853</v>
      </c>
      <c r="W1341" s="225"/>
      <c r="X1341" s="226"/>
      <c r="Y1341" s="226"/>
      <c r="Z1341" s="248"/>
      <c r="AA1341" s="214"/>
      <c r="AB1341" s="214"/>
      <c r="AC1341" s="214"/>
      <c r="AD1341" s="220"/>
      <c r="AE1341" s="226"/>
      <c r="AF1341" s="214" t="s">
        <v>11733</v>
      </c>
      <c r="AG1341" s="349">
        <v>1</v>
      </c>
    </row>
    <row r="1342" spans="1:33" s="219" customFormat="1" x14ac:dyDescent="0.3">
      <c r="A1342" s="212" t="s">
        <v>8233</v>
      </c>
      <c r="B1342" s="277">
        <v>42224</v>
      </c>
      <c r="C1342" s="217" t="e">
        <f>[1]!表1_66[[#This Row],[公司]]&amp;[1]!表1_66[[#This Row],[姓名]]</f>
        <v>#REF!</v>
      </c>
      <c r="D1342" s="220" t="s">
        <v>11854</v>
      </c>
      <c r="E1342" s="220"/>
      <c r="F1342" s="214"/>
      <c r="G1342" s="236" t="e">
        <f>HYPERLINK("\同业照片\"&amp;[1]!表1_66[[#This Row],[公司]]&amp;IF([1]!表1_66[[#This Row],[公司]]="","","，"&amp;[1]!表1_66[[#This Row],[姓名]]&amp;".jpg"),"照片")</f>
        <v>#REF!</v>
      </c>
      <c r="H1342" s="232" t="s">
        <v>3005</v>
      </c>
      <c r="I1342" s="214" t="s">
        <v>12</v>
      </c>
      <c r="J1342" s="214" t="s">
        <v>3174</v>
      </c>
      <c r="K1342" s="212"/>
      <c r="L1342" s="212"/>
      <c r="M1342" s="212"/>
      <c r="N1342" s="213" t="s">
        <v>8719</v>
      </c>
      <c r="O1342" s="214"/>
      <c r="P1342" s="213"/>
      <c r="Q1342" s="215"/>
      <c r="R1342" s="215"/>
      <c r="S1342" s="25"/>
      <c r="T1342" s="220" t="s">
        <v>11855</v>
      </c>
      <c r="U1342" s="215">
        <v>15007556479</v>
      </c>
      <c r="V1342" s="213" t="s">
        <v>11856</v>
      </c>
      <c r="W1342" s="225"/>
      <c r="X1342" s="226"/>
      <c r="Y1342" s="226"/>
      <c r="Z1342" s="248"/>
      <c r="AA1342" s="214"/>
      <c r="AB1342" s="214"/>
      <c r="AC1342" s="214"/>
      <c r="AD1342" s="220"/>
      <c r="AE1342" s="226"/>
      <c r="AF1342" s="214" t="s">
        <v>11827</v>
      </c>
      <c r="AG1342" s="349">
        <v>1</v>
      </c>
    </row>
    <row r="1343" spans="1:33" s="219" customFormat="1" x14ac:dyDescent="0.3">
      <c r="A1343" s="212" t="s">
        <v>8233</v>
      </c>
      <c r="B1343" s="277">
        <v>42224</v>
      </c>
      <c r="C1343" s="217" t="e">
        <f>[1]!表1_66[[#This Row],[公司]]&amp;[1]!表1_66[[#This Row],[姓名]]</f>
        <v>#REF!</v>
      </c>
      <c r="D1343" s="220" t="s">
        <v>11857</v>
      </c>
      <c r="E1343" s="220"/>
      <c r="F1343" s="214" t="s">
        <v>2249</v>
      </c>
      <c r="G1343" s="236" t="e">
        <f>HYPERLINK("\同业照片\"&amp;[1]!表1_66[[#This Row],[公司]]&amp;IF([1]!表1_66[[#This Row],[公司]]="","","，"&amp;[1]!表1_66[[#This Row],[姓名]]&amp;".jpg"),"照片")</f>
        <v>#REF!</v>
      </c>
      <c r="H1343" s="232" t="s">
        <v>968</v>
      </c>
      <c r="I1343" s="214" t="s">
        <v>2</v>
      </c>
      <c r="J1343" s="214" t="s">
        <v>3174</v>
      </c>
      <c r="K1343" s="212"/>
      <c r="L1343" s="212"/>
      <c r="M1343" s="212"/>
      <c r="N1343" s="213" t="s">
        <v>1358</v>
      </c>
      <c r="O1343" s="214"/>
      <c r="P1343" s="213" t="s">
        <v>1361</v>
      </c>
      <c r="Q1343" s="215"/>
      <c r="R1343" s="215"/>
      <c r="S1343" s="25">
        <f>IF(ISNUMBER(FIND("量化总监",[1]!表1_66[[#This Row],[职位]])),3,0)+IF(ISNUMBER(FIND("研究总监",[1]!表1_66[[#This Row],[职位]])),3)+IF(ISNUMBER(FIND("投资总监",[1]!表1_66[[#This Row],[职位]])),3)+IF(ISNUMBER(FIND("投研总监",[1]!表1_66[[#This Row],[职位]])),6)+IF(ISNUMBER([1]!表1_66[[#This Row],[规模（加总，2013-2-6）]]),IF([1]!表1_66[[#This Row],[规模（加总，2013-2-6）]]&gt;=30,3,IF([1]!表1_66[[#This Row],[规模（加总，2013-2-6）]]&gt;=8,2,1)),0)</f>
        <v>0</v>
      </c>
      <c r="T1343" s="220" t="s">
        <v>11858</v>
      </c>
      <c r="U1343" s="215">
        <v>18688829918</v>
      </c>
      <c r="V1343" s="213" t="s">
        <v>11859</v>
      </c>
      <c r="W1343" s="225"/>
      <c r="X1343" s="226"/>
      <c r="Y1343" s="226"/>
      <c r="Z1343" s="244"/>
      <c r="AA1343" s="214"/>
      <c r="AB1343" s="214"/>
      <c r="AC1343" s="214"/>
      <c r="AD1343" s="220"/>
      <c r="AE1343" s="226"/>
      <c r="AF1343" s="214" t="s">
        <v>11766</v>
      </c>
      <c r="AG1343" s="349">
        <v>1</v>
      </c>
    </row>
    <row r="1344" spans="1:33" s="219" customFormat="1" x14ac:dyDescent="0.3">
      <c r="A1344" s="212" t="s">
        <v>8233</v>
      </c>
      <c r="B1344" s="277">
        <v>42224</v>
      </c>
      <c r="C1344" s="217" t="e">
        <f>[1]!表1_66[[#This Row],[公司]]&amp;[1]!表1_66[[#This Row],[姓名]]</f>
        <v>#REF!</v>
      </c>
      <c r="D1344" s="220" t="s">
        <v>11860</v>
      </c>
      <c r="E1344" s="220"/>
      <c r="F1344" s="214"/>
      <c r="G1344" s="236" t="e">
        <f>HYPERLINK("\同业照片\"&amp;[1]!表1_66[[#This Row],[公司]]&amp;IF([1]!表1_66[[#This Row],[公司]]="","","，"&amp;[1]!表1_66[[#This Row],[姓名]]&amp;".jpg"),"照片")</f>
        <v>#REF!</v>
      </c>
      <c r="H1344" s="232" t="s">
        <v>1042</v>
      </c>
      <c r="I1344" s="214" t="s">
        <v>583</v>
      </c>
      <c r="J1344" s="214" t="s">
        <v>3174</v>
      </c>
      <c r="K1344" s="212"/>
      <c r="L1344" s="212"/>
      <c r="M1344" s="212"/>
      <c r="N1344" s="213" t="s">
        <v>2479</v>
      </c>
      <c r="O1344" s="214"/>
      <c r="P1344" s="213" t="s">
        <v>8629</v>
      </c>
      <c r="Q1344" s="215"/>
      <c r="R1344" s="215"/>
      <c r="S134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344" s="220" t="s">
        <v>11861</v>
      </c>
      <c r="U1344" s="215">
        <v>18680330385</v>
      </c>
      <c r="V1344" s="213" t="s">
        <v>11862</v>
      </c>
      <c r="W1344" s="225"/>
      <c r="X1344" s="226"/>
      <c r="Y1344" s="226"/>
      <c r="Z1344" s="244"/>
      <c r="AA1344" s="214"/>
      <c r="AB1344" s="214"/>
      <c r="AC1344" s="214"/>
      <c r="AD1344" s="220"/>
      <c r="AE1344" s="226"/>
      <c r="AF1344" s="214" t="s">
        <v>11739</v>
      </c>
      <c r="AG1344" s="349">
        <v>1</v>
      </c>
    </row>
    <row r="1345" spans="1:33" s="219" customFormat="1" x14ac:dyDescent="0.3">
      <c r="A1345" s="212" t="s">
        <v>8233</v>
      </c>
      <c r="B1345" s="277">
        <v>42224</v>
      </c>
      <c r="C1345" s="217" t="e">
        <f>[1]!表1_66[[#This Row],[公司]]&amp;[1]!表1_66[[#This Row],[姓名]]</f>
        <v>#REF!</v>
      </c>
      <c r="D1345" s="220" t="s">
        <v>11863</v>
      </c>
      <c r="E1345" s="220"/>
      <c r="F1345" s="214"/>
      <c r="G1345" s="236" t="e">
        <f>HYPERLINK("\同业照片\"&amp;[1]!表1_66[[#This Row],[公司]]&amp;IF([1]!表1_66[[#This Row],[公司]]="","","，"&amp;[1]!表1_66[[#This Row],[姓名]]&amp;".jpg"),"照片")</f>
        <v>#REF!</v>
      </c>
      <c r="H1345" s="232" t="s">
        <v>3005</v>
      </c>
      <c r="I1345" s="214" t="s">
        <v>12</v>
      </c>
      <c r="J1345" s="214" t="s">
        <v>3174</v>
      </c>
      <c r="K1345" s="212"/>
      <c r="L1345" s="212"/>
      <c r="M1345" s="212"/>
      <c r="N1345" s="213" t="s">
        <v>8719</v>
      </c>
      <c r="O1345" s="214"/>
      <c r="P1345" s="213" t="s">
        <v>2903</v>
      </c>
      <c r="Q1345" s="215"/>
      <c r="R1345" s="215"/>
      <c r="S1345" s="25">
        <f>IF(ISNUMBER(FIND("量化总监",[1]!表1_66[[#This Row],[职位]])),3,0)+IF(ISNUMBER(FIND("研究总监",[1]!表1_66[[#This Row],[职位]])),3)+IF(ISNUMBER(FIND("投资总监",[1]!表1_66[[#This Row],[职位]])),3)+IF(ISNUMBER(FIND("投研总监",[1]!表1_66[[#This Row],[职位]])),6)+IF(ISNUMBER([1]!表1_66[[#This Row],[规模（加总，2013-2-6）]]),IF([1]!表1_66[[#This Row],[规模（加总，2013-2-6）]]&gt;=30,3,IF([1]!表1_66[[#This Row],[规模（加总，2013-2-6）]]&gt;=8,2,1)),0)</f>
        <v>0</v>
      </c>
      <c r="T1345" s="220" t="s">
        <v>11864</v>
      </c>
      <c r="U1345" s="215">
        <v>13602652061</v>
      </c>
      <c r="V1345" s="213" t="s">
        <v>11865</v>
      </c>
      <c r="W1345" s="225"/>
      <c r="X1345" s="226"/>
      <c r="Y1345" s="226"/>
      <c r="Z1345" s="248"/>
      <c r="AA1345" s="214"/>
      <c r="AB1345" s="214"/>
      <c r="AC1345" s="214"/>
      <c r="AD1345" s="220"/>
      <c r="AE1345" s="226"/>
      <c r="AF1345" s="214" t="s">
        <v>11827</v>
      </c>
      <c r="AG1345" s="349">
        <v>1</v>
      </c>
    </row>
    <row r="1346" spans="1:33" s="219" customFormat="1" x14ac:dyDescent="0.3">
      <c r="A1346" s="212" t="s">
        <v>8233</v>
      </c>
      <c r="B1346" s="277">
        <v>42224</v>
      </c>
      <c r="C1346" s="217" t="e">
        <f>[1]!表1_66[[#This Row],[公司]]&amp;[1]!表1_66[[#This Row],[姓名]]</f>
        <v>#REF!</v>
      </c>
      <c r="D1346" s="220" t="s">
        <v>11866</v>
      </c>
      <c r="E1346" s="220"/>
      <c r="F1346" s="214"/>
      <c r="G1346" s="236" t="e">
        <f>HYPERLINK("\同业照片\"&amp;[1]!表1_66[[#This Row],[公司]]&amp;IF([1]!表1_66[[#This Row],[公司]]="","","，"&amp;[1]!表1_66[[#This Row],[姓名]]&amp;".jpg"),"照片")</f>
        <v>#REF!</v>
      </c>
      <c r="H1346" s="232" t="s">
        <v>103</v>
      </c>
      <c r="I1346" s="214" t="s">
        <v>2</v>
      </c>
      <c r="J1346" s="214" t="s">
        <v>3174</v>
      </c>
      <c r="K1346" s="212"/>
      <c r="L1346" s="212"/>
      <c r="M1346" s="212"/>
      <c r="N1346" s="213" t="s">
        <v>10479</v>
      </c>
      <c r="O1346" s="214"/>
      <c r="P1346" s="213" t="s">
        <v>8800</v>
      </c>
      <c r="Q1346" s="215"/>
      <c r="R1346" s="215"/>
      <c r="S1346"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346" s="220" t="s">
        <v>11867</v>
      </c>
      <c r="U1346" s="215">
        <v>18018726086</v>
      </c>
      <c r="V1346" s="213" t="s">
        <v>11868</v>
      </c>
      <c r="W1346" s="225"/>
      <c r="X1346" s="226"/>
      <c r="Y1346" s="226"/>
      <c r="Z1346" s="248"/>
      <c r="AA1346" s="214"/>
      <c r="AB1346" s="214"/>
      <c r="AC1346" s="214"/>
      <c r="AD1346" s="220"/>
      <c r="AE1346" s="226"/>
      <c r="AF1346" s="214" t="s">
        <v>11869</v>
      </c>
      <c r="AG1346" s="349">
        <v>1</v>
      </c>
    </row>
    <row r="1347" spans="1:33" s="219" customFormat="1" x14ac:dyDescent="0.3">
      <c r="A1347" s="212" t="s">
        <v>8233</v>
      </c>
      <c r="B1347" s="277">
        <v>42224</v>
      </c>
      <c r="C1347" s="217" t="e">
        <f>[1]!表1_66[[#This Row],[公司]]&amp;[1]!表1_66[[#This Row],[姓名]]</f>
        <v>#REF!</v>
      </c>
      <c r="D1347" s="220" t="s">
        <v>1167</v>
      </c>
      <c r="E1347" s="220" t="s">
        <v>726</v>
      </c>
      <c r="F1347" s="214" t="s">
        <v>54</v>
      </c>
      <c r="G1347" s="236" t="e">
        <f>HYPERLINK("\同业照片\"&amp;[1]!表1_66[[#This Row],[公司]]&amp;IF([1]!表1_66[[#This Row],[公司]]="","","，"&amp;[1]!表1_66[[#This Row],[姓名]]&amp;".jpg"),"照片")</f>
        <v>#REF!</v>
      </c>
      <c r="H1347" s="232" t="s">
        <v>1441</v>
      </c>
      <c r="I1347" s="214" t="s">
        <v>582</v>
      </c>
      <c r="J1347" s="214" t="s">
        <v>3004</v>
      </c>
      <c r="K1347" s="212">
        <v>1</v>
      </c>
      <c r="L1347" s="212"/>
      <c r="M1347" s="212">
        <v>1</v>
      </c>
      <c r="N1347" s="213" t="s">
        <v>2479</v>
      </c>
      <c r="O1347" s="214"/>
      <c r="P1347" s="213" t="s">
        <v>11870</v>
      </c>
      <c r="Q1347" s="216"/>
      <c r="R1347" s="215" t="s">
        <v>392</v>
      </c>
      <c r="S1347"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347" s="220" t="s">
        <v>11871</v>
      </c>
      <c r="U1347" s="227">
        <v>18688976499</v>
      </c>
      <c r="V1347" s="216" t="s">
        <v>1166</v>
      </c>
      <c r="W1347" s="225" t="s">
        <v>351</v>
      </c>
      <c r="X1347" s="226" t="s">
        <v>1689</v>
      </c>
      <c r="Y1347" s="226"/>
      <c r="Z1347" s="245" t="s">
        <v>392</v>
      </c>
      <c r="AA1347" s="214"/>
      <c r="AB1347" s="214"/>
      <c r="AC1347" s="214"/>
      <c r="AD1347" s="220"/>
      <c r="AE1347" s="226"/>
      <c r="AF1347" s="216" t="s">
        <v>1168</v>
      </c>
      <c r="AG1347" s="349">
        <v>1</v>
      </c>
    </row>
    <row r="1348" spans="1:33" s="219" customFormat="1" x14ac:dyDescent="0.3">
      <c r="A1348" s="212" t="s">
        <v>8233</v>
      </c>
      <c r="B1348" s="277">
        <v>42224</v>
      </c>
      <c r="C1348" s="217" t="e">
        <f>[1]!表1_66[[#This Row],[公司]]&amp;[1]!表1_66[[#This Row],[姓名]]</f>
        <v>#REF!</v>
      </c>
      <c r="D1348" s="220" t="s">
        <v>11872</v>
      </c>
      <c r="E1348" s="220"/>
      <c r="F1348" s="214"/>
      <c r="G1348" s="236" t="e">
        <f>HYPERLINK("\同业照片\"&amp;[1]!表1_66[[#This Row],[公司]]&amp;IF([1]!表1_66[[#This Row],[公司]]="","","，"&amp;[1]!表1_66[[#This Row],[姓名]]&amp;".jpg"),"照片")</f>
        <v>#REF!</v>
      </c>
      <c r="H1348" s="232" t="s">
        <v>3005</v>
      </c>
      <c r="I1348" s="214" t="s">
        <v>12</v>
      </c>
      <c r="J1348" s="214" t="s">
        <v>3174</v>
      </c>
      <c r="K1348" s="212"/>
      <c r="L1348" s="212"/>
      <c r="M1348" s="212"/>
      <c r="N1348" s="213" t="s">
        <v>8719</v>
      </c>
      <c r="O1348" s="214"/>
      <c r="P1348" s="213" t="s">
        <v>2537</v>
      </c>
      <c r="Q1348" s="215"/>
      <c r="R1348" s="215"/>
      <c r="S134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348" s="220" t="s">
        <v>11873</v>
      </c>
      <c r="U1348" s="215">
        <v>18665333270</v>
      </c>
      <c r="V1348" s="213" t="s">
        <v>11874</v>
      </c>
      <c r="W1348" s="225"/>
      <c r="X1348" s="226"/>
      <c r="Y1348" s="226"/>
      <c r="Z1348" s="244"/>
      <c r="AA1348" s="214"/>
      <c r="AB1348" s="214"/>
      <c r="AC1348" s="214"/>
      <c r="AD1348" s="220"/>
      <c r="AE1348" s="226"/>
      <c r="AF1348" s="214" t="s">
        <v>11827</v>
      </c>
      <c r="AG1348" s="349">
        <v>1</v>
      </c>
    </row>
    <row r="1349" spans="1:33" s="219" customFormat="1" x14ac:dyDescent="0.3">
      <c r="A1349" s="212" t="s">
        <v>8233</v>
      </c>
      <c r="B1349" s="277">
        <v>42224</v>
      </c>
      <c r="C1349" s="217" t="e">
        <f>[1]!表1_66[[#This Row],[公司]]&amp;[1]!表1_66[[#This Row],[姓名]]</f>
        <v>#REF!</v>
      </c>
      <c r="D1349" s="220" t="s">
        <v>2131</v>
      </c>
      <c r="E1349" s="220" t="s">
        <v>2132</v>
      </c>
      <c r="F1349" s="214"/>
      <c r="G1349" s="236" t="e">
        <f>HYPERLINK("\同业照片\"&amp;[1]!表1_66[[#This Row],[公司]]&amp;IF([1]!表1_66[[#This Row],[公司]]="","","，"&amp;[1]!表1_66[[#This Row],[姓名]]&amp;".jpg"),"照片")</f>
        <v>#REF!</v>
      </c>
      <c r="H1349" s="232" t="s">
        <v>75</v>
      </c>
      <c r="I1349" s="214" t="s">
        <v>36</v>
      </c>
      <c r="J1349" s="214" t="s">
        <v>3004</v>
      </c>
      <c r="K1349" s="212">
        <v>1</v>
      </c>
      <c r="L1349" s="212"/>
      <c r="M1349" s="212">
        <v>1</v>
      </c>
      <c r="N1349" s="213" t="s">
        <v>1425</v>
      </c>
      <c r="O1349" s="214"/>
      <c r="P1349" s="213" t="s">
        <v>1361</v>
      </c>
      <c r="Q1349" s="215"/>
      <c r="R1349" s="215">
        <v>5.7085243440999998</v>
      </c>
      <c r="S134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349" s="220" t="s">
        <v>2133</v>
      </c>
      <c r="U1349" s="215">
        <v>13823252718</v>
      </c>
      <c r="V1349" s="213" t="s">
        <v>2134</v>
      </c>
      <c r="W1349" s="225" t="s">
        <v>351</v>
      </c>
      <c r="X1349" s="226"/>
      <c r="Y1349" s="226"/>
      <c r="Z1349" s="248" t="s">
        <v>3071</v>
      </c>
      <c r="AA1349" s="214"/>
      <c r="AB1349" s="214"/>
      <c r="AC1349" s="214" t="s">
        <v>392</v>
      </c>
      <c r="AD1349" s="220" t="s">
        <v>392</v>
      </c>
      <c r="AE1349" s="226"/>
      <c r="AF1349" s="214" t="s">
        <v>2221</v>
      </c>
      <c r="AG1349" s="349">
        <v>1</v>
      </c>
    </row>
    <row r="1350" spans="1:33" s="219" customFormat="1" x14ac:dyDescent="0.3">
      <c r="A1350" s="212" t="s">
        <v>8233</v>
      </c>
      <c r="B1350" s="277">
        <v>42224</v>
      </c>
      <c r="C1350" s="217" t="e">
        <f>[1]!表1_66[[#This Row],[公司]]&amp;[1]!表1_66[[#This Row],[姓名]]</f>
        <v>#REF!</v>
      </c>
      <c r="D1350" s="220" t="s">
        <v>2360</v>
      </c>
      <c r="E1350" s="220"/>
      <c r="F1350" s="214" t="s">
        <v>2249</v>
      </c>
      <c r="G1350" s="236" t="e">
        <f>HYPERLINK("\同业照片\"&amp;[1]!表1_66[[#This Row],[公司]]&amp;IF([1]!表1_66[[#This Row],[公司]]="","","，"&amp;[1]!表1_66[[#This Row],[姓名]]&amp;".jpg"),"照片")</f>
        <v>#REF!</v>
      </c>
      <c r="H1350" s="232" t="s">
        <v>2358</v>
      </c>
      <c r="I1350" s="214" t="s">
        <v>12</v>
      </c>
      <c r="J1350" s="214" t="s">
        <v>3004</v>
      </c>
      <c r="K1350" s="212">
        <v>1</v>
      </c>
      <c r="L1350" s="212">
        <v>1</v>
      </c>
      <c r="M1350" s="212">
        <v>1</v>
      </c>
      <c r="N1350" s="213" t="s">
        <v>958</v>
      </c>
      <c r="O1350" s="214"/>
      <c r="P1350" s="213" t="s">
        <v>1171</v>
      </c>
      <c r="Q1350" s="215" t="s">
        <v>5558</v>
      </c>
      <c r="R1350" s="215" t="s">
        <v>392</v>
      </c>
      <c r="S135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350" s="220" t="s">
        <v>2361</v>
      </c>
      <c r="U1350" s="215">
        <v>18607558681</v>
      </c>
      <c r="V1350" s="213" t="s">
        <v>2362</v>
      </c>
      <c r="W1350" s="225" t="s">
        <v>351</v>
      </c>
      <c r="X1350" s="226"/>
      <c r="Y1350" s="226"/>
      <c r="Z1350" s="244" t="s">
        <v>392</v>
      </c>
      <c r="AA1350" s="214"/>
      <c r="AB1350" s="214"/>
      <c r="AC1350" s="214"/>
      <c r="AD1350" s="220"/>
      <c r="AE1350" s="226"/>
      <c r="AF1350" s="214" t="s">
        <v>2006</v>
      </c>
      <c r="AG1350" s="349">
        <v>1</v>
      </c>
    </row>
    <row r="1351" spans="1:33" s="219" customFormat="1" x14ac:dyDescent="0.3">
      <c r="A1351" s="212" t="s">
        <v>8233</v>
      </c>
      <c r="B1351" s="277">
        <v>42224</v>
      </c>
      <c r="C1351" s="217" t="e">
        <f>[1]!表1_66[[#This Row],[公司]]&amp;[1]!表1_66[[#This Row],[姓名]]</f>
        <v>#REF!</v>
      </c>
      <c r="D1351" s="220" t="s">
        <v>11875</v>
      </c>
      <c r="E1351" s="220"/>
      <c r="F1351" s="214"/>
      <c r="G1351" s="236" t="e">
        <f>HYPERLINK("\同业照片\"&amp;[1]!表1_66[[#This Row],[公司]]&amp;IF([1]!表1_66[[#This Row],[公司]]="","","，"&amp;[1]!表1_66[[#This Row],[姓名]]&amp;".jpg"),"照片")</f>
        <v>#REF!</v>
      </c>
      <c r="H1351" s="232" t="s">
        <v>1042</v>
      </c>
      <c r="I1351" s="214" t="s">
        <v>583</v>
      </c>
      <c r="J1351" s="214" t="s">
        <v>3174</v>
      </c>
      <c r="K1351" s="212"/>
      <c r="L1351" s="212"/>
      <c r="M1351" s="212"/>
      <c r="N1351" s="213" t="s">
        <v>2479</v>
      </c>
      <c r="O1351" s="214"/>
      <c r="P1351" s="213" t="s">
        <v>8629</v>
      </c>
      <c r="Q1351" s="215"/>
      <c r="R1351" s="215"/>
      <c r="S1351" s="25">
        <f>IF(ISNUMBER(FIND("量化总监",[1]!表1_66[[#This Row],[职位]])),3,0)+IF(ISNUMBER(FIND("研究总监",[1]!表1_66[[#This Row],[职位]])),3)+IF(ISNUMBER(FIND("投资总监",[1]!表1_66[[#This Row],[职位]])),3)+IF(ISNUMBER(FIND("投研总监",[1]!表1_66[[#This Row],[职位]])),6)+IF(ISNUMBER([1]!表1_66[[#This Row],[规模（加总，2013-2-6）]]),IF([1]!表1_66[[#This Row],[规模（加总，2013-2-6）]]&gt;=30,3,IF([1]!表1_66[[#This Row],[规模（加总，2013-2-6）]]&gt;=8,2,1)),0)</f>
        <v>0</v>
      </c>
      <c r="T1351" s="220" t="s">
        <v>11876</v>
      </c>
      <c r="U1351" s="215">
        <v>18121288689</v>
      </c>
      <c r="V1351" s="213" t="s">
        <v>11877</v>
      </c>
      <c r="W1351" s="225"/>
      <c r="X1351" s="226"/>
      <c r="Y1351" s="226"/>
      <c r="Z1351" s="248"/>
      <c r="AA1351" s="214"/>
      <c r="AB1351" s="214"/>
      <c r="AC1351" s="214"/>
      <c r="AD1351" s="220"/>
      <c r="AE1351" s="226"/>
      <c r="AF1351" s="214" t="s">
        <v>11739</v>
      </c>
      <c r="AG1351" s="349">
        <v>1</v>
      </c>
    </row>
    <row r="1352" spans="1:33" s="219" customFormat="1" x14ac:dyDescent="0.3">
      <c r="A1352" s="212" t="s">
        <v>8233</v>
      </c>
      <c r="B1352" s="277">
        <v>42224</v>
      </c>
      <c r="C1352" s="217" t="e">
        <f>[1]!表1_66[[#This Row],[公司]]&amp;[1]!表1_66[[#This Row],[姓名]]</f>
        <v>#REF!</v>
      </c>
      <c r="D1352" s="220" t="s">
        <v>7974</v>
      </c>
      <c r="E1352" s="220" t="s">
        <v>2282</v>
      </c>
      <c r="F1352" s="214" t="s">
        <v>54</v>
      </c>
      <c r="G1352" s="236" t="e">
        <f>HYPERLINK("\同业照片\"&amp;[1]!表1_66[[#This Row],[公司]]&amp;IF([1]!表1_66[[#This Row],[公司]]="","","，"&amp;[1]!表1_66[[#This Row],[姓名]]&amp;".jpg"),"照片")</f>
        <v>#REF!</v>
      </c>
      <c r="H1352" s="232" t="s">
        <v>102</v>
      </c>
      <c r="I1352" s="214" t="s">
        <v>36</v>
      </c>
      <c r="J1352" s="214" t="s">
        <v>3004</v>
      </c>
      <c r="K1352" s="212">
        <v>1</v>
      </c>
      <c r="L1352" s="212">
        <v>1</v>
      </c>
      <c r="M1352" s="212">
        <v>1</v>
      </c>
      <c r="N1352" s="213" t="s">
        <v>1437</v>
      </c>
      <c r="O1352" s="214"/>
      <c r="P1352" s="213" t="s">
        <v>1361</v>
      </c>
      <c r="Q1352" s="215"/>
      <c r="R1352" s="215">
        <v>17.8975877365</v>
      </c>
      <c r="S135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352" s="220" t="s">
        <v>7975</v>
      </c>
      <c r="U1352" s="215">
        <v>18688821292</v>
      </c>
      <c r="V1352" s="213" t="s">
        <v>7976</v>
      </c>
      <c r="W1352" s="225" t="s">
        <v>351</v>
      </c>
      <c r="X1352" s="226" t="s">
        <v>2641</v>
      </c>
      <c r="Y1352" s="226"/>
      <c r="Z1352" s="248" t="s">
        <v>3076</v>
      </c>
      <c r="AA1352" s="214"/>
      <c r="AB1352" s="214"/>
      <c r="AC1352" s="214" t="s">
        <v>392</v>
      </c>
      <c r="AD1352" s="220"/>
      <c r="AE1352" s="226"/>
      <c r="AF1352" s="214" t="s">
        <v>2728</v>
      </c>
      <c r="AG1352" s="349">
        <v>1</v>
      </c>
    </row>
    <row r="1353" spans="1:33" s="219" customFormat="1" x14ac:dyDescent="0.3">
      <c r="A1353" s="212" t="s">
        <v>8233</v>
      </c>
      <c r="B1353" s="277">
        <v>42224</v>
      </c>
      <c r="C1353" s="217" t="e">
        <f>[1]!表1_66[[#This Row],[公司]]&amp;[1]!表1_66[[#This Row],[姓名]]</f>
        <v>#REF!</v>
      </c>
      <c r="D1353" s="220" t="s">
        <v>2112</v>
      </c>
      <c r="E1353" s="220" t="s">
        <v>2113</v>
      </c>
      <c r="F1353" s="214"/>
      <c r="G1353" s="236" t="e">
        <f>HYPERLINK("\同业照片\"&amp;[1]!表1_66[[#This Row],[公司]]&amp;IF([1]!表1_66[[#This Row],[公司]]="","","，"&amp;[1]!表1_66[[#This Row],[姓名]]&amp;".jpg"),"照片")</f>
        <v>#REF!</v>
      </c>
      <c r="H1353" s="232" t="s">
        <v>77</v>
      </c>
      <c r="I1353" s="214" t="s">
        <v>36</v>
      </c>
      <c r="J1353" s="214" t="s">
        <v>3004</v>
      </c>
      <c r="K1353" s="212">
        <v>1</v>
      </c>
      <c r="L1353" s="212"/>
      <c r="M1353" s="212">
        <v>1</v>
      </c>
      <c r="N1353" s="213" t="s">
        <v>1436</v>
      </c>
      <c r="O1353" s="214" t="s">
        <v>1361</v>
      </c>
      <c r="P1353" s="213"/>
      <c r="Q1353" s="215" t="s">
        <v>2114</v>
      </c>
      <c r="R1353" s="215" t="s">
        <v>392</v>
      </c>
      <c r="S1353"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353" s="220" t="s">
        <v>2115</v>
      </c>
      <c r="U1353" s="215">
        <v>18665810095</v>
      </c>
      <c r="V1353" s="213" t="s">
        <v>2116</v>
      </c>
      <c r="W1353" s="225" t="s">
        <v>351</v>
      </c>
      <c r="X1353" s="226"/>
      <c r="Y1353" s="226"/>
      <c r="Z1353" s="248" t="s">
        <v>392</v>
      </c>
      <c r="AA1353" s="214"/>
      <c r="AB1353" s="214"/>
      <c r="AC1353" s="214" t="s">
        <v>392</v>
      </c>
      <c r="AD1353" s="220" t="s">
        <v>392</v>
      </c>
      <c r="AE1353" s="226"/>
      <c r="AF1353" s="214" t="s">
        <v>2218</v>
      </c>
      <c r="AG1353" s="349">
        <v>1</v>
      </c>
    </row>
    <row r="1354" spans="1:33" s="219" customFormat="1" x14ac:dyDescent="0.3">
      <c r="A1354" s="212" t="s">
        <v>8233</v>
      </c>
      <c r="B1354" s="277">
        <v>42224</v>
      </c>
      <c r="C1354" s="217" t="e">
        <f>[1]!表1_66[[#This Row],[公司]]&amp;[1]!表1_66[[#This Row],[姓名]]</f>
        <v>#REF!</v>
      </c>
      <c r="D1354" s="220" t="s">
        <v>11878</v>
      </c>
      <c r="E1354" s="220"/>
      <c r="F1354" s="214"/>
      <c r="G1354" s="236" t="e">
        <f>HYPERLINK("\同业照片\"&amp;[1]!表1_66[[#This Row],[公司]]&amp;IF([1]!表1_66[[#This Row],[公司]]="","","，"&amp;[1]!表1_66[[#This Row],[姓名]]&amp;".jpg"),"照片")</f>
        <v>#REF!</v>
      </c>
      <c r="H1354" s="232" t="s">
        <v>11879</v>
      </c>
      <c r="I1354" s="214" t="s">
        <v>9</v>
      </c>
      <c r="J1354" s="214" t="s">
        <v>3174</v>
      </c>
      <c r="K1354" s="212"/>
      <c r="L1354" s="212"/>
      <c r="M1354" s="212"/>
      <c r="N1354" s="213"/>
      <c r="O1354" s="214"/>
      <c r="P1354" s="213" t="s">
        <v>11880</v>
      </c>
      <c r="Q1354" s="215"/>
      <c r="R1354" s="215"/>
      <c r="S1354" s="25">
        <f>IF(ISNUMBER(FIND("量化总监",[1]!表1_66[[#This Row],[职位]])),3,0)+IF(ISNUMBER(FIND("研究总监",[1]!表1_66[[#This Row],[职位]])),3)+IF(ISNUMBER(FIND("投资总监",[1]!表1_66[[#This Row],[职位]])),3)+IF(ISNUMBER(FIND("投研总监",[1]!表1_66[[#This Row],[职位]])),6)+IF(ISNUMBER([1]!表1_66[[#This Row],[规模（加总，2013-2-6）]]),IF([1]!表1_66[[#This Row],[规模（加总，2013-2-6）]]&gt;=30,3,IF([1]!表1_66[[#This Row],[规模（加总，2013-2-6）]]&gt;=8,2,1)),0)</f>
        <v>0</v>
      </c>
      <c r="T1354" s="220" t="s">
        <v>11881</v>
      </c>
      <c r="U1354" s="215">
        <v>13424257066</v>
      </c>
      <c r="V1354" s="213" t="s">
        <v>11882</v>
      </c>
      <c r="W1354" s="225"/>
      <c r="X1354" s="226"/>
      <c r="Y1354" s="226"/>
      <c r="Z1354" s="248"/>
      <c r="AA1354" s="214"/>
      <c r="AB1354" s="214"/>
      <c r="AC1354" s="214"/>
      <c r="AD1354" s="220"/>
      <c r="AE1354" s="226"/>
      <c r="AF1354" s="214" t="s">
        <v>11883</v>
      </c>
      <c r="AG1354" s="349">
        <v>1</v>
      </c>
    </row>
    <row r="1355" spans="1:33" s="219" customFormat="1" x14ac:dyDescent="0.3">
      <c r="A1355" s="212" t="s">
        <v>8233</v>
      </c>
      <c r="B1355" s="277">
        <v>42224</v>
      </c>
      <c r="C1355" s="217" t="e">
        <f>[1]!表1_66[[#This Row],[公司]]&amp;[1]!表1_66[[#This Row],[姓名]]</f>
        <v>#REF!</v>
      </c>
      <c r="D1355" s="220" t="s">
        <v>2482</v>
      </c>
      <c r="E1355" s="220" t="s">
        <v>1530</v>
      </c>
      <c r="F1355" s="214"/>
      <c r="G1355" s="236" t="e">
        <f>HYPERLINK("\同业照片\"&amp;[1]!表1_66[[#This Row],[公司]]&amp;IF([1]!表1_66[[#This Row],[公司]]="","","，"&amp;[1]!表1_66[[#This Row],[姓名]]&amp;".jpg"),"照片")</f>
        <v>#REF!</v>
      </c>
      <c r="H1355" s="232" t="s">
        <v>79</v>
      </c>
      <c r="I1355" s="214" t="s">
        <v>36</v>
      </c>
      <c r="J1355" s="214" t="s">
        <v>3004</v>
      </c>
      <c r="K1355" s="212">
        <v>1</v>
      </c>
      <c r="L1355" s="212"/>
      <c r="M1355" s="212">
        <v>1</v>
      </c>
      <c r="N1355" s="213" t="s">
        <v>1669</v>
      </c>
      <c r="O1355" s="214"/>
      <c r="P1355" s="213"/>
      <c r="Q1355" s="215" t="s">
        <v>2537</v>
      </c>
      <c r="R1355" s="215" t="s">
        <v>392</v>
      </c>
      <c r="S1355"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355" s="220" t="s">
        <v>2061</v>
      </c>
      <c r="U1355" s="215">
        <v>18688788963</v>
      </c>
      <c r="V1355" s="213" t="s">
        <v>695</v>
      </c>
      <c r="W1355" s="225" t="s">
        <v>351</v>
      </c>
      <c r="X1355" s="226"/>
      <c r="Y1355" s="226"/>
      <c r="Z1355" s="244" t="s">
        <v>392</v>
      </c>
      <c r="AA1355" s="214"/>
      <c r="AB1355" s="214"/>
      <c r="AC1355" s="214"/>
      <c r="AD1355" s="220" t="s">
        <v>392</v>
      </c>
      <c r="AE1355" s="226"/>
      <c r="AF1355" s="214" t="s">
        <v>2190</v>
      </c>
      <c r="AG1355" s="349">
        <v>1</v>
      </c>
    </row>
    <row r="1356" spans="1:33" s="219" customFormat="1" x14ac:dyDescent="0.3">
      <c r="A1356" s="212" t="s">
        <v>8233</v>
      </c>
      <c r="B1356" s="277">
        <v>42224</v>
      </c>
      <c r="C1356" s="217" t="e">
        <f>[1]!表1_66[[#This Row],[公司]]&amp;[1]!表1_66[[#This Row],[姓名]]</f>
        <v>#REF!</v>
      </c>
      <c r="D1356" s="220" t="s">
        <v>1345</v>
      </c>
      <c r="E1356" s="220" t="s">
        <v>1345</v>
      </c>
      <c r="F1356" s="214"/>
      <c r="G1356" s="236" t="e">
        <f>HYPERLINK("\同业照片\"&amp;[1]!表1_66[[#This Row],[公司]]&amp;IF([1]!表1_66[[#This Row],[公司]]="","","，"&amp;[1]!表1_66[[#This Row],[姓名]]&amp;".jpg"),"照片")</f>
        <v>#REF!</v>
      </c>
      <c r="H1356" s="232" t="s">
        <v>696</v>
      </c>
      <c r="I1356" s="214" t="s">
        <v>36</v>
      </c>
      <c r="J1356" s="214" t="s">
        <v>3004</v>
      </c>
      <c r="K1356" s="212">
        <v>1</v>
      </c>
      <c r="L1356" s="212"/>
      <c r="M1356" s="212">
        <v>1</v>
      </c>
      <c r="N1356" s="213" t="s">
        <v>1354</v>
      </c>
      <c r="O1356" s="214"/>
      <c r="P1356" s="213"/>
      <c r="Q1356" s="215" t="s">
        <v>1432</v>
      </c>
      <c r="R1356" s="215" t="s">
        <v>392</v>
      </c>
      <c r="S1356"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356" s="220" t="s">
        <v>2075</v>
      </c>
      <c r="U1356" s="215">
        <v>18033068031</v>
      </c>
      <c r="V1356" s="271" t="s">
        <v>11884</v>
      </c>
      <c r="W1356" s="225" t="s">
        <v>351</v>
      </c>
      <c r="X1356" s="226"/>
      <c r="Y1356" s="226"/>
      <c r="Z1356" s="244" t="s">
        <v>392</v>
      </c>
      <c r="AA1356" s="214"/>
      <c r="AB1356" s="214"/>
      <c r="AC1356" s="214" t="s">
        <v>392</v>
      </c>
      <c r="AD1356" s="220" t="s">
        <v>392</v>
      </c>
      <c r="AE1356" s="226"/>
      <c r="AF1356" s="214" t="s">
        <v>2728</v>
      </c>
      <c r="AG1356" s="349">
        <v>1</v>
      </c>
    </row>
    <row r="1357" spans="1:33" s="219" customFormat="1" x14ac:dyDescent="0.3">
      <c r="A1357" s="212" t="s">
        <v>8233</v>
      </c>
      <c r="B1357" s="277">
        <v>42224</v>
      </c>
      <c r="C1357" s="217" t="e">
        <f>[1]!表1_66[[#This Row],[公司]]&amp;[1]!表1_66[[#This Row],[姓名]]</f>
        <v>#REF!</v>
      </c>
      <c r="D1357" s="220" t="s">
        <v>2109</v>
      </c>
      <c r="E1357" s="220" t="s">
        <v>2109</v>
      </c>
      <c r="F1357" s="214"/>
      <c r="G1357" s="236" t="e">
        <f>HYPERLINK("\同业照片\"&amp;[1]!表1_66[[#This Row],[公司]]&amp;IF([1]!表1_66[[#This Row],[公司]]="","","，"&amp;[1]!表1_66[[#This Row],[姓名]]&amp;".jpg"),"照片")</f>
        <v>#REF!</v>
      </c>
      <c r="H1357" s="232" t="s">
        <v>77</v>
      </c>
      <c r="I1357" s="214" t="s">
        <v>36</v>
      </c>
      <c r="J1357" s="214" t="s">
        <v>3004</v>
      </c>
      <c r="K1357" s="212">
        <v>1</v>
      </c>
      <c r="L1357" s="212"/>
      <c r="M1357" s="212">
        <v>1</v>
      </c>
      <c r="N1357" s="213" t="s">
        <v>1436</v>
      </c>
      <c r="O1357" s="214" t="s">
        <v>1361</v>
      </c>
      <c r="P1357" s="213"/>
      <c r="Q1357" s="215" t="s">
        <v>1351</v>
      </c>
      <c r="R1357" s="215" t="s">
        <v>392</v>
      </c>
      <c r="S1357"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357" s="220" t="s">
        <v>2110</v>
      </c>
      <c r="U1357" s="215">
        <v>15986698369</v>
      </c>
      <c r="V1357" s="213" t="s">
        <v>2111</v>
      </c>
      <c r="W1357" s="225" t="s">
        <v>351</v>
      </c>
      <c r="X1357" s="226"/>
      <c r="Y1357" s="226"/>
      <c r="Z1357" s="244" t="s">
        <v>392</v>
      </c>
      <c r="AA1357" s="214"/>
      <c r="AB1357" s="214"/>
      <c r="AC1357" s="214" t="s">
        <v>392</v>
      </c>
      <c r="AD1357" s="220" t="s">
        <v>392</v>
      </c>
      <c r="AE1357" s="226"/>
      <c r="AF1357" s="214" t="s">
        <v>2218</v>
      </c>
      <c r="AG1357" s="349">
        <v>1</v>
      </c>
    </row>
    <row r="1358" spans="1:33" s="219" customFormat="1" x14ac:dyDescent="0.3">
      <c r="A1358" s="212" t="s">
        <v>8233</v>
      </c>
      <c r="B1358" s="277">
        <v>42224</v>
      </c>
      <c r="C1358" s="217" t="e">
        <f>[1]!表1_66[[#This Row],[公司]]&amp;[1]!表1_66[[#This Row],[姓名]]</f>
        <v>#REF!</v>
      </c>
      <c r="D1358" s="220" t="s">
        <v>3866</v>
      </c>
      <c r="E1358" s="220"/>
      <c r="F1358" s="214" t="s">
        <v>2249</v>
      </c>
      <c r="G1358" s="236" t="e">
        <f>HYPERLINK("\同业照片\"&amp;[1]!表1_66[[#This Row],[公司]]&amp;IF([1]!表1_66[[#This Row],[公司]]="","","，"&amp;[1]!表1_66[[#This Row],[姓名]]&amp;".jpg"),"照片")</f>
        <v>#REF!</v>
      </c>
      <c r="H1358" s="232" t="s">
        <v>968</v>
      </c>
      <c r="I1358" s="214" t="s">
        <v>2</v>
      </c>
      <c r="J1358" s="214" t="s">
        <v>3174</v>
      </c>
      <c r="K1358" s="212"/>
      <c r="L1358" s="212"/>
      <c r="M1358" s="212"/>
      <c r="N1358" s="213" t="s">
        <v>1354</v>
      </c>
      <c r="O1358" s="214"/>
      <c r="P1358" s="213" t="s">
        <v>2254</v>
      </c>
      <c r="Q1358" s="215"/>
      <c r="R1358" s="215"/>
      <c r="S1358" s="25">
        <f>IF(ISNUMBER(FIND("量化总监",[1]!表1_66[[#This Row],[职位]])),3,0)+IF(ISNUMBER(FIND("研究总监",[1]!表1_66[[#This Row],[职位]])),3)+IF(ISNUMBER(FIND("投资总监",[1]!表1_66[[#This Row],[职位]])),3)+IF(ISNUMBER(FIND("投研总监",[1]!表1_66[[#This Row],[职位]])),6)+IF(ISNUMBER([1]!表1_66[[#This Row],[规模（加总，2013-2-6）]]),IF([1]!表1_66[[#This Row],[规模（加总，2013-2-6）]]&gt;=30,3,IF([1]!表1_66[[#This Row],[规模（加总，2013-2-6）]]&gt;=8,2,1)),0)</f>
        <v>0</v>
      </c>
      <c r="T1358" s="220" t="s">
        <v>11885</v>
      </c>
      <c r="U1358" s="215">
        <v>18680319596</v>
      </c>
      <c r="V1358" s="213" t="s">
        <v>11886</v>
      </c>
      <c r="W1358" s="225"/>
      <c r="X1358" s="226"/>
      <c r="Y1358" s="226"/>
      <c r="Z1358" s="248"/>
      <c r="AA1358" s="214"/>
      <c r="AB1358" s="214"/>
      <c r="AC1358" s="214"/>
      <c r="AD1358" s="220"/>
      <c r="AE1358" s="226"/>
      <c r="AF1358" s="214" t="s">
        <v>11766</v>
      </c>
      <c r="AG1358" s="349">
        <v>1</v>
      </c>
    </row>
    <row r="1359" spans="1:33" s="219" customFormat="1" x14ac:dyDescent="0.3">
      <c r="A1359" s="212" t="s">
        <v>8233</v>
      </c>
      <c r="B1359" s="277">
        <v>42224</v>
      </c>
      <c r="C1359" s="217" t="e">
        <f>[1]!表1_66[[#This Row],[公司]]&amp;[1]!表1_66[[#This Row],[姓名]]</f>
        <v>#REF!</v>
      </c>
      <c r="D1359" s="220" t="s">
        <v>11887</v>
      </c>
      <c r="E1359" s="220"/>
      <c r="F1359" s="214"/>
      <c r="G1359" s="236" t="e">
        <f>HYPERLINK("\同业照片\"&amp;[1]!表1_66[[#This Row],[公司]]&amp;IF([1]!表1_66[[#This Row],[公司]]="","","，"&amp;[1]!表1_66[[#This Row],[姓名]]&amp;".jpg"),"照片")</f>
        <v>#REF!</v>
      </c>
      <c r="H1359" s="232" t="s">
        <v>3005</v>
      </c>
      <c r="I1359" s="214" t="s">
        <v>12</v>
      </c>
      <c r="J1359" s="214" t="s">
        <v>3174</v>
      </c>
      <c r="K1359" s="212"/>
      <c r="L1359" s="212"/>
      <c r="M1359" s="212"/>
      <c r="N1359" s="213" t="s">
        <v>8719</v>
      </c>
      <c r="O1359" s="214"/>
      <c r="P1359" s="213" t="s">
        <v>2537</v>
      </c>
      <c r="Q1359" s="215"/>
      <c r="R1359" s="215"/>
      <c r="S1359" s="25">
        <f>IF(ISNUMBER(FIND("量化总监",[1]!表1_66[[#This Row],[职位]])),3,0)+IF(ISNUMBER(FIND("研究总监",[1]!表1_66[[#This Row],[职位]])),3)+IF(ISNUMBER(FIND("投资总监",[1]!表1_66[[#This Row],[职位]])),3)+IF(ISNUMBER(FIND("投研总监",[1]!表1_66[[#This Row],[职位]])),6)+IF(ISNUMBER([1]!表1_66[[#This Row],[规模（加总，2013-2-6）]]),IF([1]!表1_66[[#This Row],[规模（加总，2013-2-6）]]&gt;=30,3,IF([1]!表1_66[[#This Row],[规模（加总，2013-2-6）]]&gt;=8,2,1)),0)</f>
        <v>0</v>
      </c>
      <c r="T1359" s="220" t="s">
        <v>11888</v>
      </c>
      <c r="U1359" s="215">
        <v>13600160136</v>
      </c>
      <c r="V1359" s="213" t="s">
        <v>11889</v>
      </c>
      <c r="W1359" s="225"/>
      <c r="X1359" s="226"/>
      <c r="Y1359" s="226"/>
      <c r="Z1359" s="244"/>
      <c r="AA1359" s="214"/>
      <c r="AB1359" s="214"/>
      <c r="AC1359" s="214"/>
      <c r="AD1359" s="220"/>
      <c r="AE1359" s="226"/>
      <c r="AF1359" s="214" t="s">
        <v>11827</v>
      </c>
      <c r="AG1359" s="349">
        <v>1</v>
      </c>
    </row>
    <row r="1360" spans="1:33" s="219" customFormat="1" x14ac:dyDescent="0.3">
      <c r="A1360" s="212" t="s">
        <v>8233</v>
      </c>
      <c r="B1360" s="277">
        <v>42224</v>
      </c>
      <c r="C1360" s="217" t="e">
        <f>[1]!表1_66[[#This Row],[公司]]&amp;[1]!表1_66[[#This Row],[姓名]]</f>
        <v>#REF!</v>
      </c>
      <c r="D1360" s="227" t="s">
        <v>2152</v>
      </c>
      <c r="E1360" s="220" t="s">
        <v>11890</v>
      </c>
      <c r="F1360" s="214"/>
      <c r="G1360" s="236" t="e">
        <f>HYPERLINK("\同业照片\"&amp;[1]!表1_66[[#This Row],[公司]]&amp;IF([1]!表1_66[[#This Row],[公司]]="","","，"&amp;[1]!表1_66[[#This Row],[姓名]]&amp;".jpg"),"照片")</f>
        <v>#REF!</v>
      </c>
      <c r="H1360" s="232" t="s">
        <v>2150</v>
      </c>
      <c r="I1360" s="214" t="s">
        <v>36</v>
      </c>
      <c r="J1360" s="214" t="s">
        <v>3004</v>
      </c>
      <c r="K1360" s="212">
        <v>1</v>
      </c>
      <c r="L1360" s="212"/>
      <c r="M1360" s="212">
        <v>1</v>
      </c>
      <c r="N1360" s="213" t="s">
        <v>8638</v>
      </c>
      <c r="O1360" s="214"/>
      <c r="P1360" s="213"/>
      <c r="Q1360" s="215" t="s">
        <v>2537</v>
      </c>
      <c r="R1360" s="215" t="s">
        <v>392</v>
      </c>
      <c r="S136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360" s="220" t="s">
        <v>2323</v>
      </c>
      <c r="U1360" s="215">
        <v>15013552998</v>
      </c>
      <c r="V1360" s="213" t="s">
        <v>2153</v>
      </c>
      <c r="W1360" s="225" t="s">
        <v>351</v>
      </c>
      <c r="X1360" s="226"/>
      <c r="Y1360" s="226"/>
      <c r="Z1360" s="246" t="s">
        <v>392</v>
      </c>
      <c r="AA1360" s="214"/>
      <c r="AB1360" s="214"/>
      <c r="AC1360" s="214" t="s">
        <v>2151</v>
      </c>
      <c r="AD1360" s="220" t="s">
        <v>392</v>
      </c>
      <c r="AE1360" s="226"/>
      <c r="AF1360" s="270" t="s">
        <v>10303</v>
      </c>
      <c r="AG1360" s="349">
        <v>1</v>
      </c>
    </row>
    <row r="1361" spans="1:33" s="219" customFormat="1" x14ac:dyDescent="0.3">
      <c r="A1361" s="212" t="s">
        <v>8233</v>
      </c>
      <c r="B1361" s="277">
        <v>42224</v>
      </c>
      <c r="C1361" s="217" t="e">
        <f>[1]!表1_66[[#This Row],[公司]]&amp;[1]!表1_66[[#This Row],[姓名]]</f>
        <v>#REF!</v>
      </c>
      <c r="D1361" s="220" t="s">
        <v>7912</v>
      </c>
      <c r="E1361" s="220" t="s">
        <v>7912</v>
      </c>
      <c r="F1361" s="214" t="s">
        <v>2276</v>
      </c>
      <c r="G1361" s="236" t="e">
        <f>HYPERLINK("\同业照片\"&amp;[1]!表1_66[[#This Row],[公司]]&amp;IF([1]!表1_66[[#This Row],[公司]]="","","，"&amp;[1]!表1_66[[#This Row],[姓名]]&amp;".jpg"),"照片")</f>
        <v>#REF!</v>
      </c>
      <c r="H1361" s="232" t="s">
        <v>1896</v>
      </c>
      <c r="I1361" s="214" t="s">
        <v>887</v>
      </c>
      <c r="J1361" s="214" t="s">
        <v>3004</v>
      </c>
      <c r="K1361" s="212">
        <v>1</v>
      </c>
      <c r="L1361" s="212">
        <v>1</v>
      </c>
      <c r="M1361" s="212">
        <v>1</v>
      </c>
      <c r="N1361" s="213" t="s">
        <v>1262</v>
      </c>
      <c r="O1361" s="214"/>
      <c r="P1361" s="213" t="s">
        <v>2254</v>
      </c>
      <c r="Q1361" s="215"/>
      <c r="R1361" s="215" t="s">
        <v>392</v>
      </c>
      <c r="S136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361" s="220" t="s">
        <v>7913</v>
      </c>
      <c r="U1361" s="215">
        <v>15813833629</v>
      </c>
      <c r="V1361" s="213" t="s">
        <v>7914</v>
      </c>
      <c r="W1361" s="225"/>
      <c r="X1361" s="226"/>
      <c r="Y1361" s="226"/>
      <c r="Z1361" s="248"/>
      <c r="AA1361" s="214"/>
      <c r="AB1361" s="214"/>
      <c r="AC1361" s="214"/>
      <c r="AD1361" s="220"/>
      <c r="AE1361" s="226" t="s">
        <v>7915</v>
      </c>
      <c r="AF1361" s="214" t="s">
        <v>2312</v>
      </c>
      <c r="AG1361" s="349">
        <v>1</v>
      </c>
    </row>
    <row r="1362" spans="1:33" s="219" customFormat="1" x14ac:dyDescent="0.3">
      <c r="A1362" s="212" t="s">
        <v>8476</v>
      </c>
      <c r="B1362" s="277">
        <v>42226</v>
      </c>
      <c r="C1362" s="217" t="e">
        <f>[1]!表1_66[[#This Row],[公司]]&amp;[1]!表1_66[[#This Row],[姓名]]</f>
        <v>#REF!</v>
      </c>
      <c r="D1362" s="220" t="s">
        <v>11891</v>
      </c>
      <c r="E1362" s="220"/>
      <c r="F1362" s="214"/>
      <c r="G1362" s="236" t="e">
        <f>HYPERLINK("\同业照片\"&amp;[1]!表1_66[[#This Row],[公司]]&amp;IF([1]!表1_66[[#This Row],[公司]]="","","，"&amp;[1]!表1_66[[#This Row],[姓名]]&amp;".jpg"),"照片")</f>
        <v>#REF!</v>
      </c>
      <c r="H1362" s="232" t="s">
        <v>10784</v>
      </c>
      <c r="I1362" s="214"/>
      <c r="J1362" s="214"/>
      <c r="K1362" s="212"/>
      <c r="L1362" s="212"/>
      <c r="M1362" s="212"/>
      <c r="N1362" s="213"/>
      <c r="O1362" s="214"/>
      <c r="P1362" s="213"/>
      <c r="Q1362" s="215"/>
      <c r="R1362" s="215"/>
      <c r="S136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362" s="220"/>
      <c r="U1362" s="215"/>
      <c r="V1362" s="213" t="s">
        <v>11892</v>
      </c>
      <c r="W1362" s="225"/>
      <c r="X1362" s="226"/>
      <c r="Y1362" s="226"/>
      <c r="Z1362" s="248"/>
      <c r="AA1362" s="214"/>
      <c r="AB1362" s="214"/>
      <c r="AC1362" s="214"/>
      <c r="AD1362" s="220"/>
      <c r="AE1362" s="226"/>
      <c r="AF1362" s="214"/>
      <c r="AG1362" s="349">
        <v>1</v>
      </c>
    </row>
    <row r="1363" spans="1:33" s="219" customFormat="1" x14ac:dyDescent="0.3">
      <c r="A1363" s="212" t="s">
        <v>8476</v>
      </c>
      <c r="B1363" s="277">
        <v>42229</v>
      </c>
      <c r="C1363" s="217" t="e">
        <f>[1]!表1_66[[#This Row],[公司]]&amp;[1]!表1_66[[#This Row],[姓名]]</f>
        <v>#REF!</v>
      </c>
      <c r="D1363" s="220" t="s">
        <v>11893</v>
      </c>
      <c r="E1363" s="220"/>
      <c r="F1363" s="214"/>
      <c r="G1363" s="236" t="e">
        <f>HYPERLINK("\同业照片\"&amp;[1]!表1_66[[#This Row],[公司]]&amp;IF([1]!表1_66[[#This Row],[公司]]="","","，"&amp;[1]!表1_66[[#This Row],[姓名]]&amp;".jpg"),"照片")</f>
        <v>#REF!</v>
      </c>
      <c r="H1363" s="232" t="s">
        <v>1318</v>
      </c>
      <c r="I1363" s="214" t="s">
        <v>2</v>
      </c>
      <c r="J1363" s="214" t="s">
        <v>1</v>
      </c>
      <c r="K1363" s="212"/>
      <c r="L1363" s="212"/>
      <c r="M1363" s="212"/>
      <c r="N1363" s="213"/>
      <c r="O1363" s="214"/>
      <c r="P1363" s="213" t="s">
        <v>8538</v>
      </c>
      <c r="Q1363" s="215"/>
      <c r="R1363" s="215"/>
      <c r="S1363" s="25"/>
      <c r="T1363" s="220" t="s">
        <v>11894</v>
      </c>
      <c r="U1363" s="215">
        <v>13916444860</v>
      </c>
      <c r="V1363" s="213" t="s">
        <v>11895</v>
      </c>
      <c r="W1363" s="225"/>
      <c r="X1363" s="226"/>
      <c r="Y1363" s="226"/>
      <c r="Z1363" s="244"/>
      <c r="AA1363" s="214"/>
      <c r="AB1363" s="214"/>
      <c r="AC1363" s="214"/>
      <c r="AD1363" s="220"/>
      <c r="AE1363" s="226"/>
      <c r="AF1363" s="214"/>
      <c r="AG1363" s="349">
        <v>1</v>
      </c>
    </row>
    <row r="1364" spans="1:33" s="219" customFormat="1" x14ac:dyDescent="0.3">
      <c r="A1364" s="212" t="s">
        <v>8476</v>
      </c>
      <c r="B1364" s="277">
        <v>42230</v>
      </c>
      <c r="C1364" s="217" t="e">
        <f>[1]!表1_66[[#This Row],[公司]]&amp;[1]!表1_66[[#This Row],[姓名]]</f>
        <v>#REF!</v>
      </c>
      <c r="D1364" s="220" t="s">
        <v>8249</v>
      </c>
      <c r="E1364" s="220"/>
      <c r="F1364" s="214"/>
      <c r="G1364" s="236" t="e">
        <f>HYPERLINK("\同业照片\"&amp;[1]!表1_66[[#This Row],[公司]]&amp;IF([1]!表1_66[[#This Row],[公司]]="","","，"&amp;[1]!表1_66[[#This Row],[姓名]]&amp;".jpg"),"照片")</f>
        <v>#REF!</v>
      </c>
      <c r="H1364" s="232" t="s">
        <v>11896</v>
      </c>
      <c r="I1364" s="214" t="s">
        <v>2</v>
      </c>
      <c r="J1364" s="214" t="s">
        <v>1</v>
      </c>
      <c r="K1364" s="212"/>
      <c r="L1364" s="212"/>
      <c r="M1364" s="212"/>
      <c r="N1364" s="213" t="s">
        <v>11897</v>
      </c>
      <c r="O1364" s="214"/>
      <c r="P1364" s="213" t="s">
        <v>7658</v>
      </c>
      <c r="Q1364" s="215"/>
      <c r="R1364" s="215"/>
      <c r="S1364" s="25"/>
      <c r="T1364" s="220" t="s">
        <v>11898</v>
      </c>
      <c r="U1364" s="215">
        <v>18221154056</v>
      </c>
      <c r="V1364" s="213" t="s">
        <v>11899</v>
      </c>
      <c r="W1364" s="225"/>
      <c r="X1364" s="226"/>
      <c r="Y1364" s="226"/>
      <c r="Z1364" s="248"/>
      <c r="AA1364" s="214"/>
      <c r="AB1364" s="214"/>
      <c r="AC1364" s="214"/>
      <c r="AD1364" s="220"/>
      <c r="AE1364" s="226"/>
      <c r="AF1364" s="214"/>
      <c r="AG1364" s="349">
        <v>1</v>
      </c>
    </row>
    <row r="1365" spans="1:33" s="219" customFormat="1" x14ac:dyDescent="0.3">
      <c r="A1365" s="212" t="s">
        <v>8476</v>
      </c>
      <c r="B1365" s="277">
        <v>42230</v>
      </c>
      <c r="C1365" s="217" t="e">
        <f>[1]!表1_66[[#This Row],[公司]]&amp;[1]!表1_66[[#This Row],[姓名]]</f>
        <v>#REF!</v>
      </c>
      <c r="D1365" s="220" t="s">
        <v>11900</v>
      </c>
      <c r="E1365" s="220"/>
      <c r="F1365" s="214"/>
      <c r="G1365" s="236" t="e">
        <f>HYPERLINK("\同业照片\"&amp;[1]!表1_66[[#This Row],[公司]]&amp;IF([1]!表1_66[[#This Row],[公司]]="","","，"&amp;[1]!表1_66[[#This Row],[姓名]]&amp;".jpg"),"照片")</f>
        <v>#REF!</v>
      </c>
      <c r="H1365" s="232" t="s">
        <v>99</v>
      </c>
      <c r="I1365" s="214" t="s">
        <v>2</v>
      </c>
      <c r="J1365" s="214" t="s">
        <v>1</v>
      </c>
      <c r="K1365" s="212"/>
      <c r="L1365" s="212"/>
      <c r="M1365" s="212"/>
      <c r="N1365" s="213"/>
      <c r="O1365" s="214"/>
      <c r="P1365" s="213" t="s">
        <v>3621</v>
      </c>
      <c r="Q1365" s="215"/>
      <c r="R1365" s="215"/>
      <c r="S1365" s="25"/>
      <c r="T1365" s="220" t="s">
        <v>11901</v>
      </c>
      <c r="U1365" s="215">
        <v>18621747670</v>
      </c>
      <c r="V1365" s="213" t="s">
        <v>11902</v>
      </c>
      <c r="W1365" s="225"/>
      <c r="X1365" s="226"/>
      <c r="Y1365" s="226"/>
      <c r="Z1365" s="248"/>
      <c r="AA1365" s="214"/>
      <c r="AB1365" s="214"/>
      <c r="AC1365" s="214"/>
      <c r="AD1365" s="220"/>
      <c r="AE1365" s="226"/>
      <c r="AF1365" s="214"/>
      <c r="AG1365" s="349">
        <v>1</v>
      </c>
    </row>
    <row r="1366" spans="1:33" s="219" customFormat="1" x14ac:dyDescent="0.3">
      <c r="A1366" s="212" t="s">
        <v>8476</v>
      </c>
      <c r="B1366" s="277">
        <v>42230</v>
      </c>
      <c r="C1366" s="217" t="e">
        <f>[1]!表1_66[[#This Row],[公司]]&amp;[1]!表1_66[[#This Row],[姓名]]</f>
        <v>#REF!</v>
      </c>
      <c r="D1366" s="220" t="s">
        <v>10502</v>
      </c>
      <c r="E1366" s="220"/>
      <c r="F1366" s="214"/>
      <c r="G1366" s="236" t="e">
        <f>HYPERLINK("\同业照片\"&amp;[1]!表1_66[[#This Row],[公司]]&amp;IF([1]!表1_66[[#This Row],[公司]]="","","，"&amp;[1]!表1_66[[#This Row],[姓名]]&amp;".jpg"),"照片")</f>
        <v>#REF!</v>
      </c>
      <c r="H1366" s="232" t="s">
        <v>1318</v>
      </c>
      <c r="I1366" s="214" t="s">
        <v>2</v>
      </c>
      <c r="J1366" s="214" t="s">
        <v>1</v>
      </c>
      <c r="K1366" s="212"/>
      <c r="L1366" s="212"/>
      <c r="M1366" s="212"/>
      <c r="N1366" s="213" t="s">
        <v>11903</v>
      </c>
      <c r="O1366" s="214"/>
      <c r="P1366" s="213" t="s">
        <v>8538</v>
      </c>
      <c r="Q1366" s="215"/>
      <c r="R1366" s="215"/>
      <c r="S1366" s="25"/>
      <c r="T1366" s="220" t="s">
        <v>11904</v>
      </c>
      <c r="U1366" s="215">
        <v>13816051409</v>
      </c>
      <c r="V1366" s="213" t="s">
        <v>11905</v>
      </c>
      <c r="W1366" s="225"/>
      <c r="X1366" s="226"/>
      <c r="Y1366" s="226"/>
      <c r="Z1366" s="248"/>
      <c r="AA1366" s="214"/>
      <c r="AB1366" s="214"/>
      <c r="AC1366" s="214"/>
      <c r="AD1366" s="220"/>
      <c r="AE1366" s="226"/>
      <c r="AF1366" s="214"/>
      <c r="AG1366" s="349">
        <v>1</v>
      </c>
    </row>
    <row r="1367" spans="1:33" s="219" customFormat="1" x14ac:dyDescent="0.3">
      <c r="A1367" s="212" t="s">
        <v>8476</v>
      </c>
      <c r="B1367" s="277">
        <v>42230</v>
      </c>
      <c r="C1367" s="217" t="e">
        <f>[1]!表1_66[[#This Row],[公司]]&amp;[1]!表1_66[[#This Row],[姓名]]</f>
        <v>#REF!</v>
      </c>
      <c r="D1367" s="220" t="s">
        <v>8251</v>
      </c>
      <c r="E1367" s="220"/>
      <c r="F1367" s="214"/>
      <c r="G1367" s="236" t="e">
        <f>HYPERLINK("\同业照片\"&amp;[1]!表1_66[[#This Row],[公司]]&amp;IF([1]!表1_66[[#This Row],[公司]]="","","，"&amp;[1]!表1_66[[#This Row],[姓名]]&amp;".jpg"),"照片")</f>
        <v>#REF!</v>
      </c>
      <c r="H1367" s="232" t="s">
        <v>1232</v>
      </c>
      <c r="I1367" s="214" t="s">
        <v>2</v>
      </c>
      <c r="J1367" s="214" t="s">
        <v>1</v>
      </c>
      <c r="K1367" s="212"/>
      <c r="L1367" s="212"/>
      <c r="M1367" s="212"/>
      <c r="N1367" s="213" t="s">
        <v>8460</v>
      </c>
      <c r="O1367" s="214"/>
      <c r="P1367" s="213" t="s">
        <v>2254</v>
      </c>
      <c r="Q1367" s="215"/>
      <c r="R1367" s="215"/>
      <c r="S1367" s="25"/>
      <c r="T1367" s="220" t="s">
        <v>11906</v>
      </c>
      <c r="U1367" s="215">
        <v>13810861726</v>
      </c>
      <c r="V1367" s="213" t="s">
        <v>11907</v>
      </c>
      <c r="W1367" s="225"/>
      <c r="X1367" s="226"/>
      <c r="Y1367" s="226"/>
      <c r="Z1367" s="244"/>
      <c r="AA1367" s="214"/>
      <c r="AB1367" s="214"/>
      <c r="AC1367" s="214"/>
      <c r="AD1367" s="220"/>
      <c r="AE1367" s="226"/>
      <c r="AF1367" s="214"/>
      <c r="AG1367" s="349">
        <v>1</v>
      </c>
    </row>
    <row r="1368" spans="1:33" s="219" customFormat="1" x14ac:dyDescent="0.3">
      <c r="A1368" s="212" t="s">
        <v>8476</v>
      </c>
      <c r="B1368" s="277">
        <v>42230</v>
      </c>
      <c r="C1368" s="217" t="e">
        <f>[1]!表1_66[[#This Row],[公司]]&amp;[1]!表1_66[[#This Row],[姓名]]</f>
        <v>#REF!</v>
      </c>
      <c r="D1368" s="220" t="s">
        <v>8252</v>
      </c>
      <c r="E1368" s="220"/>
      <c r="F1368" s="214"/>
      <c r="G1368" s="236" t="e">
        <f>HYPERLINK("\同业照片\"&amp;[1]!表1_66[[#This Row],[公司]]&amp;IF([1]!表1_66[[#This Row],[公司]]="","","，"&amp;[1]!表1_66[[#This Row],[姓名]]&amp;".jpg"),"照片")</f>
        <v>#REF!</v>
      </c>
      <c r="H1368" s="232" t="s">
        <v>1232</v>
      </c>
      <c r="I1368" s="214" t="s">
        <v>2</v>
      </c>
      <c r="J1368" s="214" t="s">
        <v>1</v>
      </c>
      <c r="K1368" s="212"/>
      <c r="L1368" s="212"/>
      <c r="M1368" s="212"/>
      <c r="N1368" s="213" t="s">
        <v>8460</v>
      </c>
      <c r="O1368" s="214"/>
      <c r="P1368" s="213" t="s">
        <v>2254</v>
      </c>
      <c r="Q1368" s="215"/>
      <c r="R1368" s="215"/>
      <c r="S1368" s="25"/>
      <c r="T1368" s="220" t="s">
        <v>11908</v>
      </c>
      <c r="U1368" s="215">
        <v>15902184425</v>
      </c>
      <c r="V1368" s="213" t="s">
        <v>11909</v>
      </c>
      <c r="W1368" s="225"/>
      <c r="X1368" s="226"/>
      <c r="Y1368" s="226"/>
      <c r="Z1368" s="248"/>
      <c r="AA1368" s="214"/>
      <c r="AB1368" s="214"/>
      <c r="AC1368" s="214"/>
      <c r="AD1368" s="220"/>
      <c r="AE1368" s="226"/>
      <c r="AF1368" s="214"/>
      <c r="AG1368" s="349">
        <v>1</v>
      </c>
    </row>
    <row r="1369" spans="1:33" s="219" customFormat="1" x14ac:dyDescent="0.3">
      <c r="A1369" s="212" t="s">
        <v>8476</v>
      </c>
      <c r="B1369" s="277">
        <v>42230</v>
      </c>
      <c r="C1369" s="217" t="e">
        <f>[1]!表1_66[[#This Row],[公司]]&amp;[1]!表1_66[[#This Row],[姓名]]</f>
        <v>#REF!</v>
      </c>
      <c r="D1369" s="220" t="s">
        <v>8253</v>
      </c>
      <c r="E1369" s="220"/>
      <c r="F1369" s="214"/>
      <c r="G1369" s="236" t="e">
        <f>HYPERLINK("\同业照片\"&amp;[1]!表1_66[[#This Row],[公司]]&amp;IF([1]!表1_66[[#This Row],[公司]]="","","，"&amp;[1]!表1_66[[#This Row],[姓名]]&amp;".jpg"),"照片")</f>
        <v>#REF!</v>
      </c>
      <c r="H1369" s="232" t="s">
        <v>10784</v>
      </c>
      <c r="I1369" s="214" t="s">
        <v>2</v>
      </c>
      <c r="J1369" s="214" t="s">
        <v>1</v>
      </c>
      <c r="K1369" s="212"/>
      <c r="L1369" s="212"/>
      <c r="M1369" s="212"/>
      <c r="N1369" s="213"/>
      <c r="O1369" s="214"/>
      <c r="P1369" s="213" t="s">
        <v>11910</v>
      </c>
      <c r="Q1369" s="215"/>
      <c r="R1369" s="215"/>
      <c r="S1369" s="25"/>
      <c r="T1369" s="220" t="s">
        <v>11911</v>
      </c>
      <c r="U1369" s="215">
        <v>13971464172</v>
      </c>
      <c r="V1369" s="213" t="s">
        <v>11912</v>
      </c>
      <c r="W1369" s="225"/>
      <c r="X1369" s="226"/>
      <c r="Y1369" s="226"/>
      <c r="Z1369" s="244"/>
      <c r="AA1369" s="214"/>
      <c r="AB1369" s="214"/>
      <c r="AC1369" s="214"/>
      <c r="AD1369" s="220"/>
      <c r="AE1369" s="226"/>
      <c r="AF1369" s="214"/>
      <c r="AG1369" s="349">
        <v>1</v>
      </c>
    </row>
    <row r="1370" spans="1:33" s="219" customFormat="1" x14ac:dyDescent="0.3">
      <c r="A1370" s="212" t="s">
        <v>8476</v>
      </c>
      <c r="B1370" s="277">
        <v>42230</v>
      </c>
      <c r="C1370" s="217" t="e">
        <f>[1]!表1_66[[#This Row],[公司]]&amp;[1]!表1_66[[#This Row],[姓名]]</f>
        <v>#REF!</v>
      </c>
      <c r="D1370" s="220" t="s">
        <v>11913</v>
      </c>
      <c r="E1370" s="220"/>
      <c r="F1370" s="214"/>
      <c r="G1370" s="236" t="e">
        <f>HYPERLINK("\同业照片\"&amp;[1]!表1_66[[#This Row],[公司]]&amp;IF([1]!表1_66[[#This Row],[公司]]="","","，"&amp;[1]!表1_66[[#This Row],[姓名]]&amp;".jpg"),"照片")</f>
        <v>#REF!</v>
      </c>
      <c r="H1370" s="232" t="s">
        <v>11914</v>
      </c>
      <c r="I1370" s="214"/>
      <c r="J1370" s="214"/>
      <c r="K1370" s="212"/>
      <c r="L1370" s="212"/>
      <c r="M1370" s="212"/>
      <c r="N1370" s="213"/>
      <c r="O1370" s="214"/>
      <c r="P1370" s="213"/>
      <c r="Q1370" s="215"/>
      <c r="R1370" s="215"/>
      <c r="S1370" s="25"/>
      <c r="T1370" s="220" t="s">
        <v>11915</v>
      </c>
      <c r="U1370" s="215">
        <v>15888862327</v>
      </c>
      <c r="V1370" s="213" t="s">
        <v>11916</v>
      </c>
      <c r="W1370" s="225"/>
      <c r="X1370" s="226"/>
      <c r="Y1370" s="226"/>
      <c r="Z1370" s="248"/>
      <c r="AA1370" s="214"/>
      <c r="AB1370" s="214"/>
      <c r="AC1370" s="214"/>
      <c r="AD1370" s="220"/>
      <c r="AE1370" s="226"/>
      <c r="AF1370" s="214"/>
      <c r="AG1370" s="349">
        <v>1</v>
      </c>
    </row>
    <row r="1371" spans="1:33" s="219" customFormat="1" x14ac:dyDescent="0.3">
      <c r="A1371" s="212" t="s">
        <v>8476</v>
      </c>
      <c r="B1371" s="277">
        <v>42230</v>
      </c>
      <c r="C1371" s="217" t="e">
        <f>[1]!表1_66[[#This Row],[公司]]&amp;[1]!表1_66[[#This Row],[姓名]]</f>
        <v>#REF!</v>
      </c>
      <c r="D1371" s="220" t="s">
        <v>2890</v>
      </c>
      <c r="E1371" s="220"/>
      <c r="F1371" s="214"/>
      <c r="G1371" s="236" t="e">
        <f>HYPERLINK("\同业照片\"&amp;[1]!表1_66[[#This Row],[公司]]&amp;IF([1]!表1_66[[#This Row],[公司]]="","","，"&amp;[1]!表1_66[[#This Row],[姓名]]&amp;".jpg"),"照片")</f>
        <v>#REF!</v>
      </c>
      <c r="H1371" s="232" t="s">
        <v>302</v>
      </c>
      <c r="I1371" s="214" t="s">
        <v>2</v>
      </c>
      <c r="J1371" s="214" t="s">
        <v>1</v>
      </c>
      <c r="K1371" s="212"/>
      <c r="L1371" s="212"/>
      <c r="M1371" s="212"/>
      <c r="N1371" s="213" t="s">
        <v>11917</v>
      </c>
      <c r="O1371" s="214"/>
      <c r="P1371" s="213"/>
      <c r="Q1371" s="215"/>
      <c r="R1371" s="215"/>
      <c r="S1371" s="25"/>
      <c r="T1371" s="220" t="s">
        <v>11918</v>
      </c>
      <c r="U1371" s="215">
        <v>18610350465</v>
      </c>
      <c r="V1371" s="213" t="s">
        <v>11919</v>
      </c>
      <c r="W1371" s="225"/>
      <c r="X1371" s="226"/>
      <c r="Y1371" s="226"/>
      <c r="Z1371" s="244"/>
      <c r="AA1371" s="214"/>
      <c r="AB1371" s="214"/>
      <c r="AC1371" s="214"/>
      <c r="AD1371" s="220"/>
      <c r="AE1371" s="226"/>
      <c r="AF1371" s="214"/>
      <c r="AG1371" s="349">
        <v>1</v>
      </c>
    </row>
    <row r="1372" spans="1:33" s="219" customFormat="1" x14ac:dyDescent="0.3">
      <c r="A1372" s="212" t="s">
        <v>8476</v>
      </c>
      <c r="B1372" s="277">
        <v>42230</v>
      </c>
      <c r="C1372" s="217" t="e">
        <f>[1]!表1_66[[#This Row],[公司]]&amp;[1]!表1_66[[#This Row],[姓名]]</f>
        <v>#REF!</v>
      </c>
      <c r="D1372" s="220" t="s">
        <v>1901</v>
      </c>
      <c r="E1372" s="220" t="s">
        <v>694</v>
      </c>
      <c r="F1372" s="214" t="s">
        <v>933</v>
      </c>
      <c r="G1372" s="236" t="e">
        <f>HYPERLINK("\同业照片\"&amp;[1]!表1_66[[#This Row],[公司]]&amp;IF([1]!表1_66[[#This Row],[公司]]="","","，"&amp;[1]!表1_66[[#This Row],[姓名]]&amp;".jpg"),"照片")</f>
        <v>#REF!</v>
      </c>
      <c r="H1372" s="232" t="s">
        <v>11914</v>
      </c>
      <c r="I1372" s="214" t="s">
        <v>9</v>
      </c>
      <c r="J1372" s="214" t="s">
        <v>45</v>
      </c>
      <c r="K1372" s="212">
        <v>1</v>
      </c>
      <c r="L1372" s="212">
        <v>1</v>
      </c>
      <c r="M1372" s="212">
        <v>1</v>
      </c>
      <c r="N1372" s="213" t="s">
        <v>958</v>
      </c>
      <c r="O1372" s="214"/>
      <c r="P1372" s="213"/>
      <c r="Q1372" s="215" t="s">
        <v>3742</v>
      </c>
      <c r="R1372" s="215" t="s">
        <v>392</v>
      </c>
      <c r="S137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372" s="220" t="s">
        <v>11915</v>
      </c>
      <c r="U1372" s="215">
        <v>13917926502</v>
      </c>
      <c r="V1372" s="271" t="s">
        <v>11920</v>
      </c>
      <c r="W1372" s="225" t="s">
        <v>351</v>
      </c>
      <c r="X1372" s="226"/>
      <c r="Y1372" s="226"/>
      <c r="Z1372" s="248" t="s">
        <v>392</v>
      </c>
      <c r="AA1372" s="214"/>
      <c r="AB1372" s="214"/>
      <c r="AC1372" s="214"/>
      <c r="AD1372" s="220"/>
      <c r="AE1372" s="226"/>
      <c r="AF1372" s="214" t="s">
        <v>11921</v>
      </c>
      <c r="AG1372" s="349">
        <v>1</v>
      </c>
    </row>
    <row r="1373" spans="1:33" s="219" customFormat="1" x14ac:dyDescent="0.3">
      <c r="A1373" s="212" t="s">
        <v>8476</v>
      </c>
      <c r="B1373" s="277">
        <v>42230</v>
      </c>
      <c r="C1373" s="217" t="e">
        <f>[1]!表1_66[[#This Row],[公司]]&amp;[1]!表1_66[[#This Row],[姓名]]</f>
        <v>#REF!</v>
      </c>
      <c r="D1373" s="220" t="s">
        <v>11922</v>
      </c>
      <c r="E1373" s="220"/>
      <c r="F1373" s="214"/>
      <c r="G1373" s="236" t="e">
        <f>HYPERLINK("\同业照片\"&amp;[1]!表1_66[[#This Row],[公司]]&amp;IF([1]!表1_66[[#This Row],[公司]]="","","，"&amp;[1]!表1_66[[#This Row],[姓名]]&amp;".jpg"),"照片")</f>
        <v>#REF!</v>
      </c>
      <c r="H1373" s="232" t="s">
        <v>821</v>
      </c>
      <c r="I1373" s="214" t="s">
        <v>2</v>
      </c>
      <c r="J1373" s="214" t="s">
        <v>1</v>
      </c>
      <c r="K1373" s="212"/>
      <c r="L1373" s="212"/>
      <c r="M1373" s="212"/>
      <c r="N1373" s="213" t="s">
        <v>958</v>
      </c>
      <c r="O1373" s="214"/>
      <c r="P1373" s="213" t="s">
        <v>1361</v>
      </c>
      <c r="Q1373" s="215"/>
      <c r="R1373" s="215"/>
      <c r="S1373" s="25"/>
      <c r="T1373" s="220" t="s">
        <v>11923</v>
      </c>
      <c r="U1373" s="215">
        <v>18601272082</v>
      </c>
      <c r="V1373" s="213" t="s">
        <v>11924</v>
      </c>
      <c r="W1373" s="225"/>
      <c r="X1373" s="226"/>
      <c r="Y1373" s="226"/>
      <c r="Z1373" s="244"/>
      <c r="AA1373" s="214"/>
      <c r="AB1373" s="214"/>
      <c r="AC1373" s="214"/>
      <c r="AD1373" s="220"/>
      <c r="AE1373" s="226"/>
      <c r="AF1373" s="214"/>
      <c r="AG1373" s="349">
        <v>1</v>
      </c>
    </row>
    <row r="1374" spans="1:33" s="219" customFormat="1" x14ac:dyDescent="0.3">
      <c r="A1374" s="212" t="s">
        <v>8233</v>
      </c>
      <c r="B1374" s="277">
        <v>42232</v>
      </c>
      <c r="C1374" s="217" t="e">
        <f>[1]!表1_66[[#This Row],[公司]]&amp;[1]!表1_66[[#This Row],[姓名]]</f>
        <v>#REF!</v>
      </c>
      <c r="D1374" s="220" t="s">
        <v>311</v>
      </c>
      <c r="E1374" s="220" t="s">
        <v>793</v>
      </c>
      <c r="F1374" s="214" t="s">
        <v>2249</v>
      </c>
      <c r="G1374" s="236" t="e">
        <f>HYPERLINK("\同业照片\"&amp;[1]!表1_66[[#This Row],[公司]]&amp;IF([1]!表1_66[[#This Row],[公司]]="","","，"&amp;[1]!表1_66[[#This Row],[姓名]]&amp;".jpg"),"照片")</f>
        <v>#REF!</v>
      </c>
      <c r="H1374" s="232" t="s">
        <v>80</v>
      </c>
      <c r="I1374" s="214" t="s">
        <v>36</v>
      </c>
      <c r="J1374" s="214" t="s">
        <v>3004</v>
      </c>
      <c r="K1374" s="212">
        <v>1</v>
      </c>
      <c r="L1374" s="212">
        <v>1</v>
      </c>
      <c r="M1374" s="212">
        <v>1</v>
      </c>
      <c r="N1374" s="213" t="s">
        <v>958</v>
      </c>
      <c r="O1374" s="214"/>
      <c r="P1374" s="213" t="s">
        <v>1361</v>
      </c>
      <c r="Q1374" s="215" t="s">
        <v>2589</v>
      </c>
      <c r="R1374" s="215" t="s">
        <v>392</v>
      </c>
      <c r="S137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374" s="220" t="s">
        <v>312</v>
      </c>
      <c r="U1374" s="215">
        <v>18938848998</v>
      </c>
      <c r="V1374" s="213" t="s">
        <v>313</v>
      </c>
      <c r="W1374" s="225" t="s">
        <v>351</v>
      </c>
      <c r="X1374" s="226"/>
      <c r="Y1374" s="226"/>
      <c r="Z1374" s="244" t="s">
        <v>392</v>
      </c>
      <c r="AA1374" s="214"/>
      <c r="AB1374" s="214"/>
      <c r="AC1374" s="214" t="s">
        <v>392</v>
      </c>
      <c r="AD1374" s="220" t="s">
        <v>392</v>
      </c>
      <c r="AE1374" s="226"/>
      <c r="AF1374" s="214" t="s">
        <v>2729</v>
      </c>
      <c r="AG1374" s="349">
        <v>1</v>
      </c>
    </row>
    <row r="1375" spans="1:33" s="219" customFormat="1" x14ac:dyDescent="0.3">
      <c r="A1375" s="212" t="s">
        <v>8233</v>
      </c>
      <c r="B1375" s="277">
        <v>42232</v>
      </c>
      <c r="C1375" s="217" t="e">
        <f>[1]!表1_66[[#This Row],[公司]]&amp;[1]!表1_66[[#This Row],[姓名]]</f>
        <v>#REF!</v>
      </c>
      <c r="D1375" s="220" t="s">
        <v>11925</v>
      </c>
      <c r="E1375" s="220"/>
      <c r="F1375" s="214"/>
      <c r="G1375" s="236" t="e">
        <f>HYPERLINK("\同业照片\"&amp;[1]!表1_66[[#This Row],[公司]]&amp;IF([1]!表1_66[[#This Row],[公司]]="","","，"&amp;[1]!表1_66[[#This Row],[姓名]]&amp;".jpg"),"照片")</f>
        <v>#REF!</v>
      </c>
      <c r="H1375" s="232" t="s">
        <v>8260</v>
      </c>
      <c r="I1375" s="214" t="s">
        <v>9</v>
      </c>
      <c r="J1375" s="214" t="s">
        <v>3174</v>
      </c>
      <c r="K1375" s="212"/>
      <c r="L1375" s="212"/>
      <c r="M1375" s="212"/>
      <c r="N1375" s="213"/>
      <c r="O1375" s="214"/>
      <c r="P1375" s="213" t="s">
        <v>7658</v>
      </c>
      <c r="Q1375" s="215"/>
      <c r="R1375" s="215"/>
      <c r="S1375" s="25"/>
      <c r="T1375" s="220" t="s">
        <v>11926</v>
      </c>
      <c r="U1375" s="215">
        <v>13798991677</v>
      </c>
      <c r="V1375" s="213" t="s">
        <v>11927</v>
      </c>
      <c r="W1375" s="225"/>
      <c r="X1375" s="226"/>
      <c r="Y1375" s="226"/>
      <c r="Z1375" s="248"/>
      <c r="AA1375" s="214"/>
      <c r="AB1375" s="214"/>
      <c r="AC1375" s="214"/>
      <c r="AD1375" s="220"/>
      <c r="AE1375" s="226"/>
      <c r="AF1375" s="214" t="s">
        <v>11928</v>
      </c>
      <c r="AG1375" s="349">
        <v>1</v>
      </c>
    </row>
    <row r="1376" spans="1:33" s="219" customFormat="1" x14ac:dyDescent="0.3">
      <c r="A1376" s="212" t="s">
        <v>8233</v>
      </c>
      <c r="B1376" s="277">
        <v>42232</v>
      </c>
      <c r="C1376" s="217" t="e">
        <f>[1]!表1_66[[#This Row],[公司]]&amp;[1]!表1_66[[#This Row],[姓名]]</f>
        <v>#REF!</v>
      </c>
      <c r="D1376" s="220" t="s">
        <v>11929</v>
      </c>
      <c r="E1376" s="220"/>
      <c r="F1376" s="214"/>
      <c r="G1376" s="236" t="e">
        <f>HYPERLINK("\同业照片\"&amp;[1]!表1_66[[#This Row],[公司]]&amp;IF([1]!表1_66[[#This Row],[公司]]="","","，"&amp;[1]!表1_66[[#This Row],[姓名]]&amp;".jpg"),"照片")</f>
        <v>#REF!</v>
      </c>
      <c r="H1376" s="232" t="s">
        <v>3727</v>
      </c>
      <c r="I1376" s="214" t="s">
        <v>339</v>
      </c>
      <c r="J1376" s="214" t="s">
        <v>3174</v>
      </c>
      <c r="K1376" s="212"/>
      <c r="L1376" s="212"/>
      <c r="M1376" s="212"/>
      <c r="N1376" s="213" t="s">
        <v>8270</v>
      </c>
      <c r="O1376" s="214"/>
      <c r="P1376" s="213" t="s">
        <v>3742</v>
      </c>
      <c r="Q1376" s="215"/>
      <c r="R1376" s="215"/>
      <c r="S1376" s="25"/>
      <c r="T1376" s="220" t="s">
        <v>11930</v>
      </c>
      <c r="U1376" s="215">
        <v>18688722534</v>
      </c>
      <c r="V1376" s="213" t="s">
        <v>11931</v>
      </c>
      <c r="W1376" s="225"/>
      <c r="X1376" s="226"/>
      <c r="Y1376" s="226"/>
      <c r="Z1376" s="248"/>
      <c r="AA1376" s="214"/>
      <c r="AB1376" s="214"/>
      <c r="AC1376" s="214"/>
      <c r="AD1376" s="220"/>
      <c r="AE1376" s="226"/>
      <c r="AF1376" s="214" t="s">
        <v>8268</v>
      </c>
      <c r="AG1376" s="349">
        <v>1</v>
      </c>
    </row>
    <row r="1377" spans="1:33" s="219" customFormat="1" x14ac:dyDescent="0.3">
      <c r="A1377" s="212" t="s">
        <v>8233</v>
      </c>
      <c r="B1377" s="277">
        <v>42232</v>
      </c>
      <c r="C1377" s="217" t="e">
        <f>[1]!表1_66[[#This Row],[公司]]&amp;[1]!表1_66[[#This Row],[姓名]]</f>
        <v>#REF!</v>
      </c>
      <c r="D1377" s="220" t="s">
        <v>11932</v>
      </c>
      <c r="E1377" s="220"/>
      <c r="F1377" s="214"/>
      <c r="G1377" s="236" t="e">
        <f>HYPERLINK("\同业照片\"&amp;[1]!表1_66[[#This Row],[公司]]&amp;IF([1]!表1_66[[#This Row],[公司]]="","","，"&amp;[1]!表1_66[[#This Row],[姓名]]&amp;".jpg"),"照片")</f>
        <v>#REF!</v>
      </c>
      <c r="H1377" s="232" t="s">
        <v>964</v>
      </c>
      <c r="I1377" s="214" t="s">
        <v>2</v>
      </c>
      <c r="J1377" s="214" t="s">
        <v>3174</v>
      </c>
      <c r="K1377" s="212"/>
      <c r="L1377" s="212"/>
      <c r="M1377" s="212"/>
      <c r="N1377" s="213" t="s">
        <v>11487</v>
      </c>
      <c r="O1377" s="214"/>
      <c r="P1377" s="213" t="s">
        <v>11933</v>
      </c>
      <c r="Q1377" s="215"/>
      <c r="R1377" s="215"/>
      <c r="S1377" s="25"/>
      <c r="T1377" s="220" t="s">
        <v>11934</v>
      </c>
      <c r="U1377" s="215">
        <v>18923455816</v>
      </c>
      <c r="V1377" s="213" t="s">
        <v>11935</v>
      </c>
      <c r="W1377" s="225"/>
      <c r="X1377" s="226"/>
      <c r="Y1377" s="226"/>
      <c r="Z1377" s="244"/>
      <c r="AA1377" s="214"/>
      <c r="AB1377" s="214"/>
      <c r="AC1377" s="214"/>
      <c r="AD1377" s="220"/>
      <c r="AE1377" s="226"/>
      <c r="AF1377" s="214" t="s">
        <v>11729</v>
      </c>
      <c r="AG1377" s="349">
        <v>1</v>
      </c>
    </row>
    <row r="1378" spans="1:33" s="219" customFormat="1" x14ac:dyDescent="0.3">
      <c r="A1378" s="212" t="s">
        <v>8233</v>
      </c>
      <c r="B1378" s="277">
        <v>42232</v>
      </c>
      <c r="C1378" s="217" t="e">
        <f>[1]!表1_66[[#This Row],[公司]]&amp;[1]!表1_66[[#This Row],[姓名]]</f>
        <v>#REF!</v>
      </c>
      <c r="D1378" s="220" t="s">
        <v>11936</v>
      </c>
      <c r="E1378" s="220"/>
      <c r="F1378" s="214"/>
      <c r="G1378" s="236" t="e">
        <f>HYPERLINK("\同业照片\"&amp;[1]!表1_66[[#This Row],[公司]]&amp;IF([1]!表1_66[[#This Row],[公司]]="","","，"&amp;[1]!表1_66[[#This Row],[姓名]]&amp;".jpg"),"照片")</f>
        <v>#REF!</v>
      </c>
      <c r="H1378" s="232" t="s">
        <v>11937</v>
      </c>
      <c r="I1378" s="214" t="s">
        <v>583</v>
      </c>
      <c r="J1378" s="214" t="s">
        <v>3174</v>
      </c>
      <c r="K1378" s="212"/>
      <c r="L1378" s="212"/>
      <c r="M1378" s="212"/>
      <c r="N1378" s="213" t="s">
        <v>2448</v>
      </c>
      <c r="O1378" s="214"/>
      <c r="P1378" s="213" t="s">
        <v>11938</v>
      </c>
      <c r="Q1378" s="215"/>
      <c r="R1378" s="215"/>
      <c r="S1378" s="25"/>
      <c r="T1378" s="220" t="s">
        <v>11939</v>
      </c>
      <c r="U1378" s="215">
        <v>13580352159</v>
      </c>
      <c r="V1378" s="213" t="s">
        <v>11940</v>
      </c>
      <c r="W1378" s="225"/>
      <c r="X1378" s="226"/>
      <c r="Y1378" s="226"/>
      <c r="Z1378" s="244"/>
      <c r="AA1378" s="214"/>
      <c r="AB1378" s="214"/>
      <c r="AC1378" s="214"/>
      <c r="AD1378" s="220"/>
      <c r="AE1378" s="226"/>
      <c r="AF1378" s="214" t="s">
        <v>11941</v>
      </c>
      <c r="AG1378" s="349">
        <v>1</v>
      </c>
    </row>
    <row r="1379" spans="1:33" s="219" customFormat="1" x14ac:dyDescent="0.3">
      <c r="A1379" s="212" t="s">
        <v>8233</v>
      </c>
      <c r="B1379" s="277">
        <v>42232</v>
      </c>
      <c r="C1379" s="217" t="e">
        <f>[1]!表1_66[[#This Row],[公司]]&amp;[1]!表1_66[[#This Row],[姓名]]</f>
        <v>#REF!</v>
      </c>
      <c r="D1379" s="220" t="s">
        <v>11942</v>
      </c>
      <c r="E1379" s="220"/>
      <c r="F1379" s="214"/>
      <c r="G1379" s="236" t="e">
        <f>HYPERLINK("\同业照片\"&amp;[1]!表1_66[[#This Row],[公司]]&amp;IF([1]!表1_66[[#This Row],[公司]]="","","，"&amp;[1]!表1_66[[#This Row],[姓名]]&amp;".jpg"),"照片")</f>
        <v>#REF!</v>
      </c>
      <c r="H1379" s="232" t="s">
        <v>11943</v>
      </c>
      <c r="I1379" s="214" t="s">
        <v>9</v>
      </c>
      <c r="J1379" s="214" t="s">
        <v>3174</v>
      </c>
      <c r="K1379" s="212"/>
      <c r="L1379" s="212"/>
      <c r="M1379" s="212"/>
      <c r="N1379" s="213" t="s">
        <v>11944</v>
      </c>
      <c r="O1379" s="214"/>
      <c r="P1379" s="213" t="s">
        <v>8500</v>
      </c>
      <c r="Q1379" s="215"/>
      <c r="R1379" s="215"/>
      <c r="S1379" s="25"/>
      <c r="T1379" s="220" t="s">
        <v>11945</v>
      </c>
      <c r="U1379" s="215">
        <v>13430289917</v>
      </c>
      <c r="V1379" s="213" t="s">
        <v>11946</v>
      </c>
      <c r="W1379" s="225"/>
      <c r="X1379" s="226"/>
      <c r="Y1379" s="226"/>
      <c r="Z1379" s="248"/>
      <c r="AA1379" s="214"/>
      <c r="AB1379" s="214"/>
      <c r="AC1379" s="214"/>
      <c r="AD1379" s="220"/>
      <c r="AE1379" s="226"/>
      <c r="AF1379" s="214" t="s">
        <v>11947</v>
      </c>
      <c r="AG1379" s="349">
        <v>1</v>
      </c>
    </row>
    <row r="1380" spans="1:33" s="219" customFormat="1" x14ac:dyDescent="0.3">
      <c r="A1380" s="212" t="s">
        <v>8233</v>
      </c>
      <c r="B1380" s="277">
        <v>42232</v>
      </c>
      <c r="C1380" s="217" t="e">
        <f>[1]!表1_66[[#This Row],[公司]]&amp;[1]!表1_66[[#This Row],[姓名]]</f>
        <v>#REF!</v>
      </c>
      <c r="D1380" s="220" t="s">
        <v>8477</v>
      </c>
      <c r="E1380" s="220"/>
      <c r="F1380" s="214"/>
      <c r="G1380" s="236" t="e">
        <f>HYPERLINK("\同业照片\"&amp;[1]!表1_66[[#This Row],[公司]]&amp;IF([1]!表1_66[[#This Row],[公司]]="","","，"&amp;[1]!表1_66[[#This Row],[姓名]]&amp;".jpg"),"照片")</f>
        <v>#REF!</v>
      </c>
      <c r="H1380" s="232" t="s">
        <v>11937</v>
      </c>
      <c r="I1380" s="214" t="s">
        <v>583</v>
      </c>
      <c r="J1380" s="214" t="s">
        <v>3174</v>
      </c>
      <c r="K1380" s="212"/>
      <c r="L1380" s="212"/>
      <c r="M1380" s="212"/>
      <c r="N1380" s="213" t="s">
        <v>2448</v>
      </c>
      <c r="O1380" s="214"/>
      <c r="P1380" s="213" t="s">
        <v>2254</v>
      </c>
      <c r="Q1380" s="215"/>
      <c r="R1380" s="215"/>
      <c r="S1380" s="25"/>
      <c r="T1380" s="220" t="s">
        <v>11948</v>
      </c>
      <c r="U1380" s="215">
        <v>15602331276</v>
      </c>
      <c r="V1380" s="213" t="s">
        <v>11949</v>
      </c>
      <c r="W1380" s="225"/>
      <c r="X1380" s="226"/>
      <c r="Y1380" s="226"/>
      <c r="Z1380" s="244"/>
      <c r="AA1380" s="214"/>
      <c r="AB1380" s="214"/>
      <c r="AC1380" s="214"/>
      <c r="AD1380" s="220"/>
      <c r="AE1380" s="226"/>
      <c r="AF1380" s="214" t="s">
        <v>11941</v>
      </c>
      <c r="AG1380" s="349">
        <v>1</v>
      </c>
    </row>
    <row r="1381" spans="1:33" s="219" customFormat="1" x14ac:dyDescent="0.3">
      <c r="A1381" s="212" t="s">
        <v>8233</v>
      </c>
      <c r="B1381" s="277">
        <v>42232</v>
      </c>
      <c r="C1381" s="217" t="e">
        <f>[1]!表1_66[[#This Row],[公司]]&amp;[1]!表1_66[[#This Row],[姓名]]</f>
        <v>#REF!</v>
      </c>
      <c r="D1381" s="220" t="s">
        <v>11950</v>
      </c>
      <c r="E1381" s="220"/>
      <c r="F1381" s="214"/>
      <c r="G1381" s="236" t="e">
        <f>HYPERLINK("\同业照片\"&amp;[1]!表1_66[[#This Row],[公司]]&amp;IF([1]!表1_66[[#This Row],[公司]]="","","，"&amp;[1]!表1_66[[#This Row],[姓名]]&amp;".jpg"),"照片")</f>
        <v>#REF!</v>
      </c>
      <c r="H1381" s="232" t="s">
        <v>964</v>
      </c>
      <c r="I1381" s="214" t="s">
        <v>2</v>
      </c>
      <c r="J1381" s="214" t="s">
        <v>3174</v>
      </c>
      <c r="K1381" s="212"/>
      <c r="L1381" s="212"/>
      <c r="M1381" s="212"/>
      <c r="N1381" s="213" t="s">
        <v>11487</v>
      </c>
      <c r="O1381" s="214"/>
      <c r="P1381" s="213" t="s">
        <v>11951</v>
      </c>
      <c r="Q1381" s="215"/>
      <c r="R1381" s="215"/>
      <c r="S1381" s="25"/>
      <c r="T1381" s="220" t="s">
        <v>11952</v>
      </c>
      <c r="U1381" s="215">
        <v>13917921923</v>
      </c>
      <c r="V1381" s="213" t="s">
        <v>11953</v>
      </c>
      <c r="W1381" s="225"/>
      <c r="X1381" s="226"/>
      <c r="Y1381" s="226"/>
      <c r="Z1381" s="248"/>
      <c r="AA1381" s="214"/>
      <c r="AB1381" s="214"/>
      <c r="AC1381" s="214"/>
      <c r="AD1381" s="220"/>
      <c r="AE1381" s="226"/>
      <c r="AF1381" s="214" t="s">
        <v>11729</v>
      </c>
      <c r="AG1381" s="349">
        <v>1</v>
      </c>
    </row>
    <row r="1382" spans="1:33" s="219" customFormat="1" x14ac:dyDescent="0.3">
      <c r="A1382" s="212" t="s">
        <v>8233</v>
      </c>
      <c r="B1382" s="277">
        <v>42232</v>
      </c>
      <c r="C1382" s="217" t="e">
        <f>[1]!表1_66[[#This Row],[公司]]&amp;[1]!表1_66[[#This Row],[姓名]]</f>
        <v>#REF!</v>
      </c>
      <c r="D1382" s="220" t="s">
        <v>11954</v>
      </c>
      <c r="E1382" s="220"/>
      <c r="F1382" s="214"/>
      <c r="G1382" s="236" t="e">
        <f>HYPERLINK("\同业照片\"&amp;[1]!表1_66[[#This Row],[公司]]&amp;IF([1]!表1_66[[#This Row],[公司]]="","","，"&amp;[1]!表1_66[[#This Row],[姓名]]&amp;".jpg"),"照片")</f>
        <v>#REF!</v>
      </c>
      <c r="H1382" s="232" t="s">
        <v>3727</v>
      </c>
      <c r="I1382" s="214" t="s">
        <v>339</v>
      </c>
      <c r="J1382" s="214" t="s">
        <v>3174</v>
      </c>
      <c r="K1382" s="212"/>
      <c r="L1382" s="212"/>
      <c r="M1382" s="212"/>
      <c r="N1382" s="213" t="s">
        <v>11955</v>
      </c>
      <c r="O1382" s="214"/>
      <c r="P1382" s="213" t="s">
        <v>1171</v>
      </c>
      <c r="Q1382" s="215"/>
      <c r="R1382" s="215"/>
      <c r="S1382" s="25"/>
      <c r="T1382" s="220" t="s">
        <v>11956</v>
      </c>
      <c r="U1382" s="215">
        <v>18682162016</v>
      </c>
      <c r="V1382" s="213" t="s">
        <v>11957</v>
      </c>
      <c r="W1382" s="225"/>
      <c r="X1382" s="226"/>
      <c r="Y1382" s="226"/>
      <c r="Z1382" s="248"/>
      <c r="AA1382" s="214"/>
      <c r="AB1382" s="214"/>
      <c r="AC1382" s="214"/>
      <c r="AD1382" s="220"/>
      <c r="AE1382" s="226"/>
      <c r="AF1382" s="214" t="s">
        <v>11958</v>
      </c>
      <c r="AG1382" s="349">
        <v>1</v>
      </c>
    </row>
    <row r="1383" spans="1:33" s="219" customFormat="1" x14ac:dyDescent="0.3">
      <c r="A1383" s="212" t="s">
        <v>8233</v>
      </c>
      <c r="B1383" s="277">
        <v>42232</v>
      </c>
      <c r="C1383" s="217" t="e">
        <f>[1]!表1_66[[#This Row],[公司]]&amp;[1]!表1_66[[#This Row],[姓名]]</f>
        <v>#REF!</v>
      </c>
      <c r="D1383" s="220" t="s">
        <v>11959</v>
      </c>
      <c r="E1383" s="220"/>
      <c r="F1383" s="214"/>
      <c r="G1383" s="236" t="e">
        <f>HYPERLINK("\同业照片\"&amp;[1]!表1_66[[#This Row],[公司]]&amp;IF([1]!表1_66[[#This Row],[公司]]="","","，"&amp;[1]!表1_66[[#This Row],[姓名]]&amp;".jpg"),"照片")</f>
        <v>#REF!</v>
      </c>
      <c r="H1383" s="232" t="s">
        <v>8260</v>
      </c>
      <c r="I1383" s="214" t="s">
        <v>9</v>
      </c>
      <c r="J1383" s="214" t="s">
        <v>3174</v>
      </c>
      <c r="K1383" s="212"/>
      <c r="L1383" s="212"/>
      <c r="M1383" s="212"/>
      <c r="N1383" s="213"/>
      <c r="O1383" s="214"/>
      <c r="P1383" s="213" t="s">
        <v>2254</v>
      </c>
      <c r="Q1383" s="215"/>
      <c r="R1383" s="215"/>
      <c r="S1383" s="25"/>
      <c r="T1383" s="220" t="s">
        <v>11926</v>
      </c>
      <c r="U1383" s="215">
        <v>13288813579</v>
      </c>
      <c r="V1383" s="213" t="s">
        <v>11960</v>
      </c>
      <c r="W1383" s="225"/>
      <c r="X1383" s="226"/>
      <c r="Y1383" s="226"/>
      <c r="Z1383" s="244"/>
      <c r="AA1383" s="214"/>
      <c r="AB1383" s="214"/>
      <c r="AC1383" s="214"/>
      <c r="AD1383" s="220"/>
      <c r="AE1383" s="226"/>
      <c r="AF1383" s="214" t="s">
        <v>11928</v>
      </c>
      <c r="AG1383" s="349">
        <v>1</v>
      </c>
    </row>
    <row r="1384" spans="1:33" s="219" customFormat="1" x14ac:dyDescent="0.3">
      <c r="A1384" s="212" t="s">
        <v>8233</v>
      </c>
      <c r="B1384" s="277">
        <v>42232</v>
      </c>
      <c r="C1384" s="217" t="e">
        <f>[1]!表1_66[[#This Row],[公司]]&amp;[1]!表1_66[[#This Row],[姓名]]</f>
        <v>#REF!</v>
      </c>
      <c r="D1384" s="220" t="s">
        <v>11961</v>
      </c>
      <c r="E1384" s="220"/>
      <c r="F1384" s="214"/>
      <c r="G1384" s="236" t="e">
        <f>HYPERLINK("\同业照片\"&amp;[1]!表1_66[[#This Row],[公司]]&amp;IF([1]!表1_66[[#This Row],[公司]]="","","，"&amp;[1]!表1_66[[#This Row],[姓名]]&amp;".jpg"),"照片")</f>
        <v>#REF!</v>
      </c>
      <c r="H1384" s="232" t="s">
        <v>35</v>
      </c>
      <c r="I1384" s="214" t="s">
        <v>2</v>
      </c>
      <c r="J1384" s="214" t="s">
        <v>3174</v>
      </c>
      <c r="K1384" s="212"/>
      <c r="L1384" s="212"/>
      <c r="M1384" s="212"/>
      <c r="N1384" s="213" t="s">
        <v>11520</v>
      </c>
      <c r="O1384" s="214"/>
      <c r="P1384" s="213" t="s">
        <v>2537</v>
      </c>
      <c r="Q1384" s="215"/>
      <c r="R1384" s="215"/>
      <c r="S1384" s="25"/>
      <c r="T1384" s="220" t="s">
        <v>11962</v>
      </c>
      <c r="U1384" s="215">
        <v>18665889389</v>
      </c>
      <c r="V1384" s="213" t="s">
        <v>11963</v>
      </c>
      <c r="W1384" s="225"/>
      <c r="X1384" s="226"/>
      <c r="Y1384" s="226"/>
      <c r="Z1384" s="244"/>
      <c r="AA1384" s="214"/>
      <c r="AB1384" s="214"/>
      <c r="AC1384" s="214"/>
      <c r="AD1384" s="220"/>
      <c r="AE1384" s="226"/>
      <c r="AF1384" s="214" t="s">
        <v>11964</v>
      </c>
      <c r="AG1384" s="349">
        <v>1</v>
      </c>
    </row>
    <row r="1385" spans="1:33" s="219" customFormat="1" x14ac:dyDescent="0.3">
      <c r="A1385" s="212" t="s">
        <v>8233</v>
      </c>
      <c r="B1385" s="277">
        <v>42232</v>
      </c>
      <c r="C1385" s="217" t="e">
        <f>[1]!表1_66[[#This Row],[公司]]&amp;[1]!表1_66[[#This Row],[姓名]]</f>
        <v>#REF!</v>
      </c>
      <c r="D1385" s="220" t="s">
        <v>11965</v>
      </c>
      <c r="E1385" s="220"/>
      <c r="F1385" s="214"/>
      <c r="G1385" s="236" t="e">
        <f>HYPERLINK("\同业照片\"&amp;[1]!表1_66[[#This Row],[公司]]&amp;IF([1]!表1_66[[#This Row],[公司]]="","","，"&amp;[1]!表1_66[[#This Row],[姓名]]&amp;".jpg"),"照片")</f>
        <v>#REF!</v>
      </c>
      <c r="H1385" s="232" t="s">
        <v>8260</v>
      </c>
      <c r="I1385" s="214" t="s">
        <v>9</v>
      </c>
      <c r="J1385" s="214" t="s">
        <v>3174</v>
      </c>
      <c r="K1385" s="212"/>
      <c r="L1385" s="212"/>
      <c r="M1385" s="212"/>
      <c r="N1385" s="213"/>
      <c r="O1385" s="214"/>
      <c r="P1385" s="213" t="s">
        <v>2556</v>
      </c>
      <c r="Q1385" s="215"/>
      <c r="R1385" s="215"/>
      <c r="S1385" s="25"/>
      <c r="T1385" s="220" t="s">
        <v>11926</v>
      </c>
      <c r="U1385" s="215">
        <v>13450291503</v>
      </c>
      <c r="V1385" s="213" t="s">
        <v>11966</v>
      </c>
      <c r="W1385" s="225"/>
      <c r="X1385" s="226"/>
      <c r="Y1385" s="226"/>
      <c r="Z1385" s="244"/>
      <c r="AA1385" s="214"/>
      <c r="AB1385" s="214"/>
      <c r="AC1385" s="214"/>
      <c r="AD1385" s="220"/>
      <c r="AE1385" s="226"/>
      <c r="AF1385" s="214" t="s">
        <v>11928</v>
      </c>
      <c r="AG1385" s="349">
        <v>1</v>
      </c>
    </row>
    <row r="1386" spans="1:33" s="219" customFormat="1" x14ac:dyDescent="0.3">
      <c r="A1386" s="212" t="s">
        <v>8233</v>
      </c>
      <c r="B1386" s="277">
        <v>42232</v>
      </c>
      <c r="C1386" s="217" t="e">
        <f>[1]!表1_66[[#This Row],[公司]]&amp;[1]!表1_66[[#This Row],[姓名]]</f>
        <v>#REF!</v>
      </c>
      <c r="D1386" s="220" t="s">
        <v>11967</v>
      </c>
      <c r="E1386" s="220"/>
      <c r="F1386" s="214"/>
      <c r="G1386" s="236" t="e">
        <f>HYPERLINK("\同业照片\"&amp;[1]!表1_66[[#This Row],[公司]]&amp;IF([1]!表1_66[[#This Row],[公司]]="","","，"&amp;[1]!表1_66[[#This Row],[姓名]]&amp;".jpg"),"照片")</f>
        <v>#REF!</v>
      </c>
      <c r="H1386" s="232" t="s">
        <v>102</v>
      </c>
      <c r="I1386" s="214" t="s">
        <v>2</v>
      </c>
      <c r="J1386" s="214" t="s">
        <v>3174</v>
      </c>
      <c r="K1386" s="212"/>
      <c r="L1386" s="212"/>
      <c r="M1386" s="212"/>
      <c r="N1386" s="213" t="s">
        <v>1354</v>
      </c>
      <c r="O1386" s="214"/>
      <c r="P1386" s="213" t="s">
        <v>2254</v>
      </c>
      <c r="Q1386" s="215"/>
      <c r="R1386" s="215"/>
      <c r="S1386" s="25"/>
      <c r="T1386" s="220" t="s">
        <v>11968</v>
      </c>
      <c r="U1386" s="215">
        <v>18825280532</v>
      </c>
      <c r="V1386" s="213" t="s">
        <v>11969</v>
      </c>
      <c r="W1386" s="225"/>
      <c r="X1386" s="226"/>
      <c r="Y1386" s="226"/>
      <c r="Z1386" s="248"/>
      <c r="AA1386" s="214"/>
      <c r="AB1386" s="214"/>
      <c r="AC1386" s="214"/>
      <c r="AD1386" s="220"/>
      <c r="AE1386" s="226"/>
      <c r="AF1386" s="214" t="s">
        <v>11970</v>
      </c>
      <c r="AG1386" s="349">
        <v>1</v>
      </c>
    </row>
    <row r="1387" spans="1:33" s="219" customFormat="1" x14ac:dyDescent="0.3">
      <c r="A1387" s="212" t="s">
        <v>8233</v>
      </c>
      <c r="B1387" s="277">
        <v>42232</v>
      </c>
      <c r="C1387" s="217" t="e">
        <f>[1]!表1_66[[#This Row],[公司]]&amp;[1]!表1_66[[#This Row],[姓名]]</f>
        <v>#REF!</v>
      </c>
      <c r="D1387" s="220" t="s">
        <v>8256</v>
      </c>
      <c r="E1387" s="220"/>
      <c r="F1387" s="214"/>
      <c r="G1387" s="236" t="e">
        <f>HYPERLINK("\同业照片\"&amp;[1]!表1_66[[#This Row],[公司]]&amp;IF([1]!表1_66[[#This Row],[公司]]="","","，"&amp;[1]!表1_66[[#This Row],[姓名]]&amp;".jpg"),"照片")</f>
        <v>#REF!</v>
      </c>
      <c r="H1387" s="232" t="s">
        <v>11937</v>
      </c>
      <c r="I1387" s="214" t="s">
        <v>583</v>
      </c>
      <c r="J1387" s="214" t="s">
        <v>3174</v>
      </c>
      <c r="K1387" s="212"/>
      <c r="L1387" s="212"/>
      <c r="M1387" s="212"/>
      <c r="N1387" s="213" t="s">
        <v>2448</v>
      </c>
      <c r="O1387" s="214"/>
      <c r="P1387" s="213" t="s">
        <v>3163</v>
      </c>
      <c r="Q1387" s="215"/>
      <c r="R1387" s="215"/>
      <c r="S1387" s="25"/>
      <c r="T1387" s="220" t="s">
        <v>11971</v>
      </c>
      <c r="U1387" s="215">
        <v>13632602770</v>
      </c>
      <c r="V1387" s="213" t="s">
        <v>11972</v>
      </c>
      <c r="W1387" s="225"/>
      <c r="X1387" s="226"/>
      <c r="Y1387" s="226"/>
      <c r="Z1387" s="244"/>
      <c r="AA1387" s="214"/>
      <c r="AB1387" s="214"/>
      <c r="AC1387" s="214"/>
      <c r="AD1387" s="220"/>
      <c r="AE1387" s="226"/>
      <c r="AF1387" s="214" t="s">
        <v>11941</v>
      </c>
      <c r="AG1387" s="349">
        <v>1</v>
      </c>
    </row>
    <row r="1388" spans="1:33" s="219" customFormat="1" x14ac:dyDescent="0.3">
      <c r="A1388" s="212" t="s">
        <v>8233</v>
      </c>
      <c r="B1388" s="277">
        <v>42232</v>
      </c>
      <c r="C1388" s="217" t="e">
        <f>[1]!表1_66[[#This Row],[公司]]&amp;[1]!表1_66[[#This Row],[姓名]]</f>
        <v>#REF!</v>
      </c>
      <c r="D1388" s="220" t="s">
        <v>11973</v>
      </c>
      <c r="E1388" s="220"/>
      <c r="F1388" s="214"/>
      <c r="G1388" s="236" t="e">
        <f>HYPERLINK("\同业照片\"&amp;[1]!表1_66[[#This Row],[公司]]&amp;IF([1]!表1_66[[#This Row],[公司]]="","","，"&amp;[1]!表1_66[[#This Row],[姓名]]&amp;".jpg"),"照片")</f>
        <v>#REF!</v>
      </c>
      <c r="H1388" s="232" t="s">
        <v>1170</v>
      </c>
      <c r="I1388" s="214" t="s">
        <v>2</v>
      </c>
      <c r="J1388" s="214" t="s">
        <v>3174</v>
      </c>
      <c r="K1388" s="212"/>
      <c r="L1388" s="212"/>
      <c r="M1388" s="212"/>
      <c r="N1388" s="213" t="s">
        <v>11974</v>
      </c>
      <c r="O1388" s="214"/>
      <c r="P1388" s="213"/>
      <c r="Q1388" s="215"/>
      <c r="R1388" s="215"/>
      <c r="S1388" s="25"/>
      <c r="T1388" s="220" t="s">
        <v>11975</v>
      </c>
      <c r="U1388" s="215">
        <v>13811183482</v>
      </c>
      <c r="V1388" s="213" t="s">
        <v>11976</v>
      </c>
      <c r="W1388" s="225"/>
      <c r="X1388" s="226"/>
      <c r="Y1388" s="226"/>
      <c r="Z1388" s="244"/>
      <c r="AA1388" s="214"/>
      <c r="AB1388" s="214"/>
      <c r="AC1388" s="214"/>
      <c r="AD1388" s="220"/>
      <c r="AE1388" s="226"/>
      <c r="AF1388" s="214" t="s">
        <v>11977</v>
      </c>
      <c r="AG1388" s="349">
        <v>1</v>
      </c>
    </row>
    <row r="1389" spans="1:33" s="219" customFormat="1" x14ac:dyDescent="0.3">
      <c r="A1389" s="212" t="s">
        <v>8233</v>
      </c>
      <c r="B1389" s="277">
        <v>42232</v>
      </c>
      <c r="C1389" s="217" t="e">
        <f>[1]!表1_66[[#This Row],[公司]]&amp;[1]!表1_66[[#This Row],[姓名]]</f>
        <v>#REF!</v>
      </c>
      <c r="D1389" s="220" t="s">
        <v>7707</v>
      </c>
      <c r="E1389" s="220"/>
      <c r="F1389" s="214"/>
      <c r="G1389" s="236" t="e">
        <f>HYPERLINK("\同业照片\"&amp;[1]!表1_66[[#This Row],[公司]]&amp;IF([1]!表1_66[[#This Row],[公司]]="","","，"&amp;[1]!表1_66[[#This Row],[姓名]]&amp;".jpg"),"照片")</f>
        <v>#REF!</v>
      </c>
      <c r="H1389" s="232" t="s">
        <v>11978</v>
      </c>
      <c r="I1389" s="214" t="s">
        <v>9</v>
      </c>
      <c r="J1389" s="214" t="s">
        <v>3174</v>
      </c>
      <c r="K1389" s="212"/>
      <c r="L1389" s="212"/>
      <c r="M1389" s="212"/>
      <c r="N1389" s="213"/>
      <c r="O1389" s="214"/>
      <c r="P1389" s="213" t="s">
        <v>2254</v>
      </c>
      <c r="Q1389" s="215"/>
      <c r="R1389" s="215"/>
      <c r="S1389" s="25"/>
      <c r="T1389" s="220" t="s">
        <v>11979</v>
      </c>
      <c r="U1389" s="215">
        <v>15013001727</v>
      </c>
      <c r="V1389" s="213" t="s">
        <v>11980</v>
      </c>
      <c r="W1389" s="225"/>
      <c r="X1389" s="226"/>
      <c r="Y1389" s="226"/>
      <c r="Z1389" s="248"/>
      <c r="AA1389" s="214"/>
      <c r="AB1389" s="214"/>
      <c r="AC1389" s="214"/>
      <c r="AD1389" s="220"/>
      <c r="AE1389" s="226"/>
      <c r="AF1389" s="214" t="s">
        <v>11981</v>
      </c>
      <c r="AG1389" s="349">
        <v>1</v>
      </c>
    </row>
    <row r="1390" spans="1:33" s="219" customFormat="1" x14ac:dyDescent="0.3">
      <c r="A1390" s="212" t="s">
        <v>8233</v>
      </c>
      <c r="B1390" s="277">
        <v>42232</v>
      </c>
      <c r="C1390" s="217" t="e">
        <f>[1]!表1_66[[#This Row],[公司]]&amp;[1]!表1_66[[#This Row],[姓名]]</f>
        <v>#REF!</v>
      </c>
      <c r="D1390" s="220" t="s">
        <v>11982</v>
      </c>
      <c r="E1390" s="220"/>
      <c r="F1390" s="214"/>
      <c r="G1390" s="236" t="e">
        <f>HYPERLINK("\同业照片\"&amp;[1]!表1_66[[#This Row],[公司]]&amp;IF([1]!表1_66[[#This Row],[公司]]="","","，"&amp;[1]!表1_66[[#This Row],[姓名]]&amp;".jpg"),"照片")</f>
        <v>#REF!</v>
      </c>
      <c r="H1390" s="232" t="s">
        <v>1170</v>
      </c>
      <c r="I1390" s="214" t="s">
        <v>2</v>
      </c>
      <c r="J1390" s="214" t="s">
        <v>3174</v>
      </c>
      <c r="K1390" s="212"/>
      <c r="L1390" s="212"/>
      <c r="M1390" s="212"/>
      <c r="N1390" s="213" t="s">
        <v>11974</v>
      </c>
      <c r="O1390" s="214"/>
      <c r="P1390" s="213" t="s">
        <v>2477</v>
      </c>
      <c r="Q1390" s="215"/>
      <c r="R1390" s="215"/>
      <c r="S1390" s="25"/>
      <c r="T1390" s="220" t="s">
        <v>11983</v>
      </c>
      <c r="U1390" s="215">
        <v>18621911559</v>
      </c>
      <c r="V1390" s="213" t="s">
        <v>11984</v>
      </c>
      <c r="W1390" s="225"/>
      <c r="X1390" s="226"/>
      <c r="Y1390" s="226"/>
      <c r="Z1390" s="248"/>
      <c r="AA1390" s="214"/>
      <c r="AB1390" s="214"/>
      <c r="AC1390" s="214"/>
      <c r="AD1390" s="220"/>
      <c r="AE1390" s="226"/>
      <c r="AF1390" s="214" t="s">
        <v>11977</v>
      </c>
      <c r="AG1390" s="349">
        <v>1</v>
      </c>
    </row>
    <row r="1391" spans="1:33" s="219" customFormat="1" x14ac:dyDescent="0.3">
      <c r="A1391" s="212" t="s">
        <v>8233</v>
      </c>
      <c r="B1391" s="277">
        <v>42232</v>
      </c>
      <c r="C1391" s="217" t="e">
        <f>[1]!表1_66[[#This Row],[公司]]&amp;[1]!表1_66[[#This Row],[姓名]]</f>
        <v>#REF!</v>
      </c>
      <c r="D1391" s="220" t="s">
        <v>697</v>
      </c>
      <c r="E1391" s="220" t="s">
        <v>700</v>
      </c>
      <c r="F1391" s="214"/>
      <c r="G1391" s="236" t="e">
        <f>HYPERLINK("\同业照片\"&amp;[1]!表1_66[[#This Row],[公司]]&amp;IF([1]!表1_66[[#This Row],[公司]]="","","，"&amp;[1]!表1_66[[#This Row],[姓名]]&amp;".jpg"),"照片")</f>
        <v>#REF!</v>
      </c>
      <c r="H1391" s="232" t="s">
        <v>696</v>
      </c>
      <c r="I1391" s="214" t="s">
        <v>36</v>
      </c>
      <c r="J1391" s="214" t="s">
        <v>3004</v>
      </c>
      <c r="K1391" s="212">
        <v>1</v>
      </c>
      <c r="L1391" s="212"/>
      <c r="M1391" s="212">
        <v>1</v>
      </c>
      <c r="N1391" s="213" t="s">
        <v>1354</v>
      </c>
      <c r="O1391" s="214"/>
      <c r="P1391" s="213"/>
      <c r="Q1391" s="215" t="s">
        <v>11985</v>
      </c>
      <c r="R1391" s="215">
        <v>1.6929016012</v>
      </c>
      <c r="S139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391" s="220" t="s">
        <v>1242</v>
      </c>
      <c r="U1391" s="215">
        <v>13501571388</v>
      </c>
      <c r="V1391" s="271" t="s">
        <v>11986</v>
      </c>
      <c r="W1391" s="225" t="s">
        <v>351</v>
      </c>
      <c r="X1391" s="226"/>
      <c r="Y1391" s="226"/>
      <c r="Z1391" s="244" t="s">
        <v>3063</v>
      </c>
      <c r="AA1391" s="214"/>
      <c r="AB1391" s="214"/>
      <c r="AC1391" s="214" t="s">
        <v>392</v>
      </c>
      <c r="AD1391" s="220" t="s">
        <v>392</v>
      </c>
      <c r="AE1391" s="226"/>
      <c r="AF1391" s="214" t="s">
        <v>2728</v>
      </c>
      <c r="AG1391" s="349">
        <v>1</v>
      </c>
    </row>
    <row r="1392" spans="1:33" s="219" customFormat="1" x14ac:dyDescent="0.3">
      <c r="A1392" s="212" t="s">
        <v>8233</v>
      </c>
      <c r="B1392" s="277">
        <v>42232</v>
      </c>
      <c r="C1392" s="217" t="e">
        <f>[1]!表1_66[[#This Row],[公司]]&amp;[1]!表1_66[[#This Row],[姓名]]</f>
        <v>#REF!</v>
      </c>
      <c r="D1392" s="220" t="s">
        <v>2077</v>
      </c>
      <c r="E1392" s="220" t="s">
        <v>2078</v>
      </c>
      <c r="F1392" s="214"/>
      <c r="G1392" s="236" t="e">
        <f>HYPERLINK("\同业照片\"&amp;[1]!表1_66[[#This Row],[公司]]&amp;IF([1]!表1_66[[#This Row],[公司]]="","","，"&amp;[1]!表1_66[[#This Row],[姓名]]&amp;".jpg"),"照片")</f>
        <v>#REF!</v>
      </c>
      <c r="H1392" s="232" t="s">
        <v>696</v>
      </c>
      <c r="I1392" s="214" t="s">
        <v>36</v>
      </c>
      <c r="J1392" s="214" t="s">
        <v>3004</v>
      </c>
      <c r="K1392" s="212">
        <v>1</v>
      </c>
      <c r="L1392" s="212"/>
      <c r="M1392" s="212">
        <v>1</v>
      </c>
      <c r="N1392" s="213" t="s">
        <v>11479</v>
      </c>
      <c r="O1392" s="214"/>
      <c r="P1392" s="213"/>
      <c r="Q1392" s="215" t="s">
        <v>11987</v>
      </c>
      <c r="R1392" s="215" t="s">
        <v>392</v>
      </c>
      <c r="S139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392" s="220" t="s">
        <v>2079</v>
      </c>
      <c r="U1392" s="215">
        <v>18033068125</v>
      </c>
      <c r="V1392" s="271" t="s">
        <v>11988</v>
      </c>
      <c r="W1392" s="225" t="s">
        <v>351</v>
      </c>
      <c r="X1392" s="226"/>
      <c r="Y1392" s="226"/>
      <c r="Z1392" s="244" t="s">
        <v>392</v>
      </c>
      <c r="AA1392" s="214"/>
      <c r="AB1392" s="214"/>
      <c r="AC1392" s="214" t="s">
        <v>392</v>
      </c>
      <c r="AD1392" s="220" t="s">
        <v>392</v>
      </c>
      <c r="AE1392" s="226"/>
      <c r="AF1392" s="214" t="s">
        <v>2728</v>
      </c>
      <c r="AG1392" s="349">
        <v>1</v>
      </c>
    </row>
    <row r="1393" spans="1:33" s="219" customFormat="1" x14ac:dyDescent="0.3">
      <c r="A1393" s="212" t="s">
        <v>8233</v>
      </c>
      <c r="B1393" s="277">
        <v>42232</v>
      </c>
      <c r="C1393" s="217" t="e">
        <f>[1]!表1_66[[#This Row],[公司]]&amp;[1]!表1_66[[#This Row],[姓名]]</f>
        <v>#REF!</v>
      </c>
      <c r="D1393" s="220" t="s">
        <v>11989</v>
      </c>
      <c r="E1393" s="220"/>
      <c r="F1393" s="214"/>
      <c r="G1393" s="236" t="e">
        <f>HYPERLINK("\同业照片\"&amp;[1]!表1_66[[#This Row],[公司]]&amp;IF([1]!表1_66[[#This Row],[公司]]="","","，"&amp;[1]!表1_66[[#This Row],[姓名]]&amp;".jpg"),"照片")</f>
        <v>#REF!</v>
      </c>
      <c r="H1393" s="232" t="s">
        <v>11943</v>
      </c>
      <c r="I1393" s="214" t="s">
        <v>9</v>
      </c>
      <c r="J1393" s="214" t="s">
        <v>3174</v>
      </c>
      <c r="K1393" s="212"/>
      <c r="L1393" s="212"/>
      <c r="M1393" s="212"/>
      <c r="N1393" s="213" t="s">
        <v>11944</v>
      </c>
      <c r="O1393" s="214"/>
      <c r="P1393" s="213" t="s">
        <v>11990</v>
      </c>
      <c r="Q1393" s="215"/>
      <c r="R1393" s="215"/>
      <c r="S1393" s="25"/>
      <c r="T1393" s="220" t="s">
        <v>11991</v>
      </c>
      <c r="U1393" s="215">
        <v>13560762028</v>
      </c>
      <c r="V1393" s="213" t="s">
        <v>11992</v>
      </c>
      <c r="W1393" s="225"/>
      <c r="X1393" s="226"/>
      <c r="Y1393" s="226"/>
      <c r="Z1393" s="248"/>
      <c r="AA1393" s="214"/>
      <c r="AB1393" s="214"/>
      <c r="AC1393" s="214"/>
      <c r="AD1393" s="220"/>
      <c r="AE1393" s="226"/>
      <c r="AF1393" s="214" t="s">
        <v>8266</v>
      </c>
      <c r="AG1393" s="349">
        <v>1</v>
      </c>
    </row>
    <row r="1394" spans="1:33" s="219" customFormat="1" x14ac:dyDescent="0.3">
      <c r="A1394" s="212" t="s">
        <v>8233</v>
      </c>
      <c r="B1394" s="277">
        <v>42232</v>
      </c>
      <c r="C1394" s="217" t="e">
        <f>[1]!表1_66[[#This Row],[公司]]&amp;[1]!表1_66[[#This Row],[姓名]]</f>
        <v>#REF!</v>
      </c>
      <c r="D1394" s="220" t="s">
        <v>698</v>
      </c>
      <c r="E1394" s="220" t="s">
        <v>2076</v>
      </c>
      <c r="F1394" s="214"/>
      <c r="G1394" s="236" t="e">
        <f>HYPERLINK("\同业照片\"&amp;[1]!表1_66[[#This Row],[公司]]&amp;IF([1]!表1_66[[#This Row],[公司]]="","","，"&amp;[1]!表1_66[[#This Row],[姓名]]&amp;".jpg"),"照片")</f>
        <v>#REF!</v>
      </c>
      <c r="H1394" s="232" t="s">
        <v>696</v>
      </c>
      <c r="I1394" s="214" t="s">
        <v>36</v>
      </c>
      <c r="J1394" s="214" t="s">
        <v>3004</v>
      </c>
      <c r="K1394" s="212">
        <v>1</v>
      </c>
      <c r="L1394" s="212"/>
      <c r="M1394" s="212">
        <v>1</v>
      </c>
      <c r="N1394" s="213" t="s">
        <v>1186</v>
      </c>
      <c r="O1394" s="214"/>
      <c r="P1394" s="213"/>
      <c r="Q1394" s="215" t="s">
        <v>11993</v>
      </c>
      <c r="R1394" s="215" t="s">
        <v>392</v>
      </c>
      <c r="S139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394" s="220" t="s">
        <v>1243</v>
      </c>
      <c r="U1394" s="215">
        <v>18007550545</v>
      </c>
      <c r="V1394" s="271" t="s">
        <v>11994</v>
      </c>
      <c r="W1394" s="225" t="s">
        <v>351</v>
      </c>
      <c r="X1394" s="226"/>
      <c r="Y1394" s="226"/>
      <c r="Z1394" s="244" t="s">
        <v>392</v>
      </c>
      <c r="AA1394" s="214"/>
      <c r="AB1394" s="214"/>
      <c r="AC1394" s="214" t="s">
        <v>392</v>
      </c>
      <c r="AD1394" s="220" t="s">
        <v>392</v>
      </c>
      <c r="AE1394" s="226"/>
      <c r="AF1394" s="214" t="s">
        <v>2728</v>
      </c>
      <c r="AG1394" s="349">
        <v>1</v>
      </c>
    </row>
    <row r="1395" spans="1:33" s="219" customFormat="1" x14ac:dyDescent="0.3">
      <c r="A1395" s="212" t="s">
        <v>8233</v>
      </c>
      <c r="B1395" s="277">
        <v>42232</v>
      </c>
      <c r="C1395" s="217" t="e">
        <f>[1]!表1_66[[#This Row],[公司]]&amp;[1]!表1_66[[#This Row],[姓名]]</f>
        <v>#REF!</v>
      </c>
      <c r="D1395" s="220" t="s">
        <v>11995</v>
      </c>
      <c r="E1395" s="220"/>
      <c r="F1395" s="214"/>
      <c r="G1395" s="236" t="e">
        <f>HYPERLINK("\同业照片\"&amp;[1]!表1_66[[#This Row],[公司]]&amp;IF([1]!表1_66[[#This Row],[公司]]="","","，"&amp;[1]!表1_66[[#This Row],[姓名]]&amp;".jpg"),"照片")</f>
        <v>#REF!</v>
      </c>
      <c r="H1395" s="232" t="s">
        <v>3727</v>
      </c>
      <c r="I1395" s="214" t="s">
        <v>339</v>
      </c>
      <c r="J1395" s="214" t="s">
        <v>3174</v>
      </c>
      <c r="K1395" s="212"/>
      <c r="L1395" s="212"/>
      <c r="M1395" s="212"/>
      <c r="N1395" s="213" t="s">
        <v>8270</v>
      </c>
      <c r="O1395" s="214"/>
      <c r="P1395" s="213" t="s">
        <v>1171</v>
      </c>
      <c r="Q1395" s="215"/>
      <c r="R1395" s="215"/>
      <c r="S1395" s="25"/>
      <c r="T1395" s="220" t="s">
        <v>11996</v>
      </c>
      <c r="U1395" s="215">
        <v>18688722558</v>
      </c>
      <c r="V1395" s="213" t="s">
        <v>11997</v>
      </c>
      <c r="W1395" s="225"/>
      <c r="X1395" s="226"/>
      <c r="Y1395" s="226"/>
      <c r="Z1395" s="244"/>
      <c r="AA1395" s="214"/>
      <c r="AB1395" s="214"/>
      <c r="AC1395" s="214"/>
      <c r="AD1395" s="220"/>
      <c r="AE1395" s="226"/>
      <c r="AF1395" s="214" t="s">
        <v>11958</v>
      </c>
      <c r="AG1395" s="349">
        <v>1</v>
      </c>
    </row>
    <row r="1396" spans="1:33" s="219" customFormat="1" x14ac:dyDescent="0.3">
      <c r="A1396" s="212" t="s">
        <v>8233</v>
      </c>
      <c r="B1396" s="277">
        <v>42232</v>
      </c>
      <c r="C1396" s="217" t="e">
        <f>[1]!表1_66[[#This Row],[公司]]&amp;[1]!表1_66[[#This Row],[姓名]]</f>
        <v>#REF!</v>
      </c>
      <c r="D1396" s="220" t="s">
        <v>11998</v>
      </c>
      <c r="E1396" s="220"/>
      <c r="F1396" s="214"/>
      <c r="G1396" s="236" t="e">
        <f>HYPERLINK("\同业照片\"&amp;[1]!表1_66[[#This Row],[公司]]&amp;IF([1]!表1_66[[#This Row],[公司]]="","","，"&amp;[1]!表1_66[[#This Row],[姓名]]&amp;".jpg"),"照片")</f>
        <v>#REF!</v>
      </c>
      <c r="H1396" s="232" t="s">
        <v>8260</v>
      </c>
      <c r="I1396" s="214" t="s">
        <v>9</v>
      </c>
      <c r="J1396" s="214" t="s">
        <v>3174</v>
      </c>
      <c r="K1396" s="212"/>
      <c r="L1396" s="212"/>
      <c r="M1396" s="212"/>
      <c r="N1396" s="213"/>
      <c r="O1396" s="214"/>
      <c r="P1396" s="213" t="s">
        <v>2556</v>
      </c>
      <c r="Q1396" s="215"/>
      <c r="R1396" s="215"/>
      <c r="S1396" s="25"/>
      <c r="T1396" s="220" t="s">
        <v>11926</v>
      </c>
      <c r="U1396" s="215">
        <v>18565539900</v>
      </c>
      <c r="V1396" s="213" t="s">
        <v>11999</v>
      </c>
      <c r="W1396" s="225"/>
      <c r="X1396" s="226"/>
      <c r="Y1396" s="226"/>
      <c r="Z1396" s="248"/>
      <c r="AA1396" s="214"/>
      <c r="AB1396" s="214"/>
      <c r="AC1396" s="214"/>
      <c r="AD1396" s="220"/>
      <c r="AE1396" s="226"/>
      <c r="AF1396" s="214" t="s">
        <v>11928</v>
      </c>
      <c r="AG1396" s="349">
        <v>1</v>
      </c>
    </row>
    <row r="1397" spans="1:33" s="219" customFormat="1" x14ac:dyDescent="0.3">
      <c r="A1397" s="212" t="s">
        <v>8233</v>
      </c>
      <c r="B1397" s="277">
        <v>42232</v>
      </c>
      <c r="C1397" s="217" t="e">
        <f>[1]!表1_66[[#This Row],[公司]]&amp;[1]!表1_66[[#This Row],[姓名]]</f>
        <v>#REF!</v>
      </c>
      <c r="D1397" s="220" t="s">
        <v>12000</v>
      </c>
      <c r="E1397" s="220"/>
      <c r="F1397" s="214"/>
      <c r="G1397" s="236" t="e">
        <f>HYPERLINK("\同业照片\"&amp;[1]!表1_66[[#This Row],[公司]]&amp;IF([1]!表1_66[[#This Row],[公司]]="","","，"&amp;[1]!表1_66[[#This Row],[姓名]]&amp;".jpg"),"照片")</f>
        <v>#REF!</v>
      </c>
      <c r="H1397" s="232" t="s">
        <v>11943</v>
      </c>
      <c r="I1397" s="214" t="s">
        <v>9</v>
      </c>
      <c r="J1397" s="214" t="s">
        <v>3174</v>
      </c>
      <c r="K1397" s="212"/>
      <c r="L1397" s="212"/>
      <c r="M1397" s="212"/>
      <c r="N1397" s="213" t="s">
        <v>11944</v>
      </c>
      <c r="O1397" s="214"/>
      <c r="P1397" s="213" t="s">
        <v>8500</v>
      </c>
      <c r="Q1397" s="215"/>
      <c r="R1397" s="215"/>
      <c r="S1397" s="25"/>
      <c r="T1397" s="220" t="s">
        <v>12001</v>
      </c>
      <c r="U1397" s="215">
        <v>13728624116</v>
      </c>
      <c r="V1397" s="213" t="s">
        <v>12002</v>
      </c>
      <c r="W1397" s="225"/>
      <c r="X1397" s="226"/>
      <c r="Y1397" s="226"/>
      <c r="Z1397" s="244"/>
      <c r="AA1397" s="214"/>
      <c r="AB1397" s="214"/>
      <c r="AC1397" s="214"/>
      <c r="AD1397" s="220"/>
      <c r="AE1397" s="226"/>
      <c r="AF1397" s="214" t="s">
        <v>8266</v>
      </c>
      <c r="AG1397" s="349">
        <v>1</v>
      </c>
    </row>
    <row r="1398" spans="1:33" s="219" customFormat="1" x14ac:dyDescent="0.3">
      <c r="A1398" s="212" t="s">
        <v>8233</v>
      </c>
      <c r="B1398" s="277">
        <v>42232</v>
      </c>
      <c r="C1398" s="217" t="e">
        <f>[1]!表1_66[[#This Row],[公司]]&amp;[1]!表1_66[[#This Row],[姓名]]</f>
        <v>#REF!</v>
      </c>
      <c r="D1398" s="220" t="s">
        <v>8269</v>
      </c>
      <c r="E1398" s="220"/>
      <c r="F1398" s="214"/>
      <c r="G1398" s="236" t="e">
        <f>HYPERLINK("\同业照片\"&amp;[1]!表1_66[[#This Row],[公司]]&amp;IF([1]!表1_66[[#This Row],[公司]]="","","，"&amp;[1]!表1_66[[#This Row],[姓名]]&amp;".jpg"),"照片")</f>
        <v>#REF!</v>
      </c>
      <c r="H1398" s="232" t="s">
        <v>3727</v>
      </c>
      <c r="I1398" s="214" t="s">
        <v>339</v>
      </c>
      <c r="J1398" s="214" t="s">
        <v>3174</v>
      </c>
      <c r="K1398" s="212"/>
      <c r="L1398" s="212"/>
      <c r="M1398" s="212"/>
      <c r="N1398" s="213" t="s">
        <v>12003</v>
      </c>
      <c r="O1398" s="214"/>
      <c r="P1398" s="213"/>
      <c r="Q1398" s="215"/>
      <c r="R1398" s="215"/>
      <c r="S1398" s="25"/>
      <c r="T1398" s="220" t="s">
        <v>12004</v>
      </c>
      <c r="U1398" s="215">
        <v>18923428920</v>
      </c>
      <c r="V1398" s="213" t="s">
        <v>12005</v>
      </c>
      <c r="W1398" s="225"/>
      <c r="X1398" s="226"/>
      <c r="Y1398" s="226"/>
      <c r="Z1398" s="248"/>
      <c r="AA1398" s="214"/>
      <c r="AB1398" s="214"/>
      <c r="AC1398" s="214"/>
      <c r="AD1398" s="220"/>
      <c r="AE1398" s="226"/>
      <c r="AF1398" s="214" t="s">
        <v>11958</v>
      </c>
      <c r="AG1398" s="349">
        <v>1</v>
      </c>
    </row>
    <row r="1399" spans="1:33" s="219" customFormat="1" x14ac:dyDescent="0.3">
      <c r="A1399" s="212" t="s">
        <v>8233</v>
      </c>
      <c r="B1399" s="277">
        <v>42232</v>
      </c>
      <c r="C1399" s="217" t="e">
        <f>[1]!表1_66[[#This Row],[公司]]&amp;[1]!表1_66[[#This Row],[姓名]]</f>
        <v>#REF!</v>
      </c>
      <c r="D1399" s="220" t="s">
        <v>8255</v>
      </c>
      <c r="E1399" s="220"/>
      <c r="F1399" s="214"/>
      <c r="G1399" s="236" t="e">
        <f>HYPERLINK("\同业照片\"&amp;[1]!表1_66[[#This Row],[公司]]&amp;IF([1]!表1_66[[#This Row],[公司]]="","","，"&amp;[1]!表1_66[[#This Row],[姓名]]&amp;".jpg"),"照片")</f>
        <v>#REF!</v>
      </c>
      <c r="H1399" s="232" t="s">
        <v>11937</v>
      </c>
      <c r="I1399" s="214" t="s">
        <v>583</v>
      </c>
      <c r="J1399" s="214" t="s">
        <v>3174</v>
      </c>
      <c r="K1399" s="212"/>
      <c r="L1399" s="212"/>
      <c r="M1399" s="212"/>
      <c r="N1399" s="213" t="s">
        <v>2448</v>
      </c>
      <c r="O1399" s="214"/>
      <c r="P1399" s="213" t="s">
        <v>2477</v>
      </c>
      <c r="Q1399" s="215"/>
      <c r="R1399" s="215"/>
      <c r="S1399" s="25"/>
      <c r="T1399" s="220" t="s">
        <v>12006</v>
      </c>
      <c r="U1399" s="215">
        <v>13512771888</v>
      </c>
      <c r="V1399" s="213" t="s">
        <v>12007</v>
      </c>
      <c r="W1399" s="225"/>
      <c r="X1399" s="226"/>
      <c r="Y1399" s="226"/>
      <c r="Z1399" s="248"/>
      <c r="AA1399" s="214"/>
      <c r="AB1399" s="214"/>
      <c r="AC1399" s="214"/>
      <c r="AD1399" s="220"/>
      <c r="AE1399" s="226"/>
      <c r="AF1399" s="214" t="s">
        <v>11941</v>
      </c>
      <c r="AG1399" s="349">
        <v>1</v>
      </c>
    </row>
    <row r="1400" spans="1:33" s="219" customFormat="1" x14ac:dyDescent="0.3">
      <c r="A1400" s="212" t="s">
        <v>8233</v>
      </c>
      <c r="B1400" s="277">
        <v>42232</v>
      </c>
      <c r="C1400" s="217" t="e">
        <f>[1]!表1_66[[#This Row],[公司]]&amp;[1]!表1_66[[#This Row],[姓名]]</f>
        <v>#REF!</v>
      </c>
      <c r="D1400" s="220" t="s">
        <v>12008</v>
      </c>
      <c r="E1400" s="220"/>
      <c r="F1400" s="214"/>
      <c r="G1400" s="236" t="e">
        <f>HYPERLINK("\同业照片\"&amp;[1]!表1_66[[#This Row],[公司]]&amp;IF([1]!表1_66[[#This Row],[公司]]="","","，"&amp;[1]!表1_66[[#This Row],[姓名]]&amp;".jpg"),"照片")</f>
        <v>#REF!</v>
      </c>
      <c r="H1400" s="232" t="s">
        <v>11978</v>
      </c>
      <c r="I1400" s="214" t="s">
        <v>9</v>
      </c>
      <c r="J1400" s="214" t="s">
        <v>3174</v>
      </c>
      <c r="K1400" s="212"/>
      <c r="L1400" s="212"/>
      <c r="M1400" s="212"/>
      <c r="N1400" s="213"/>
      <c r="O1400" s="214"/>
      <c r="P1400" s="213" t="s">
        <v>2254</v>
      </c>
      <c r="Q1400" s="215"/>
      <c r="R1400" s="215"/>
      <c r="S1400" s="25"/>
      <c r="T1400" s="220" t="s">
        <v>12009</v>
      </c>
      <c r="U1400" s="215">
        <v>18126856866</v>
      </c>
      <c r="V1400" s="213" t="s">
        <v>12010</v>
      </c>
      <c r="W1400" s="225"/>
      <c r="X1400" s="226"/>
      <c r="Y1400" s="226"/>
      <c r="Z1400" s="244"/>
      <c r="AA1400" s="214"/>
      <c r="AB1400" s="214"/>
      <c r="AC1400" s="214"/>
      <c r="AD1400" s="220"/>
      <c r="AE1400" s="226"/>
      <c r="AF1400" s="214" t="s">
        <v>11981</v>
      </c>
      <c r="AG1400" s="349">
        <v>1</v>
      </c>
    </row>
    <row r="1401" spans="1:33" s="219" customFormat="1" x14ac:dyDescent="0.3">
      <c r="A1401" s="212" t="s">
        <v>8233</v>
      </c>
      <c r="B1401" s="277">
        <v>42232</v>
      </c>
      <c r="C1401" s="217" t="e">
        <f>[1]!表1_66[[#This Row],[公司]]&amp;[1]!表1_66[[#This Row],[姓名]]</f>
        <v>#REF!</v>
      </c>
      <c r="D1401" s="220" t="s">
        <v>12011</v>
      </c>
      <c r="E1401" s="220"/>
      <c r="F1401" s="214"/>
      <c r="G1401" s="236" t="e">
        <f>HYPERLINK("\同业照片\"&amp;[1]!表1_66[[#This Row],[公司]]&amp;IF([1]!表1_66[[#This Row],[公司]]="","","，"&amp;[1]!表1_66[[#This Row],[姓名]]&amp;".jpg"),"照片")</f>
        <v>#REF!</v>
      </c>
      <c r="H1401" s="232" t="s">
        <v>964</v>
      </c>
      <c r="I1401" s="214" t="s">
        <v>2</v>
      </c>
      <c r="J1401" s="214" t="s">
        <v>3174</v>
      </c>
      <c r="K1401" s="212"/>
      <c r="L1401" s="212"/>
      <c r="M1401" s="212"/>
      <c r="N1401" s="213" t="s">
        <v>11487</v>
      </c>
      <c r="O1401" s="214"/>
      <c r="P1401" s="213" t="s">
        <v>8356</v>
      </c>
      <c r="Q1401" s="215"/>
      <c r="R1401" s="215"/>
      <c r="S1401" s="25"/>
      <c r="T1401" s="220" t="s">
        <v>12012</v>
      </c>
      <c r="U1401" s="215">
        <v>18923832638</v>
      </c>
      <c r="V1401" s="213" t="s">
        <v>12013</v>
      </c>
      <c r="W1401" s="225"/>
      <c r="X1401" s="226"/>
      <c r="Y1401" s="226"/>
      <c r="Z1401" s="248"/>
      <c r="AA1401" s="214"/>
      <c r="AB1401" s="214"/>
      <c r="AC1401" s="214"/>
      <c r="AD1401" s="220"/>
      <c r="AE1401" s="226"/>
      <c r="AF1401" s="214" t="s">
        <v>11729</v>
      </c>
      <c r="AG1401" s="349">
        <v>1</v>
      </c>
    </row>
    <row r="1402" spans="1:33" s="219" customFormat="1" x14ac:dyDescent="0.3">
      <c r="A1402" s="212" t="s">
        <v>8233</v>
      </c>
      <c r="B1402" s="277">
        <v>42232</v>
      </c>
      <c r="C1402" s="217" t="e">
        <f>[1]!表1_66[[#This Row],[公司]]&amp;[1]!表1_66[[#This Row],[姓名]]</f>
        <v>#REF!</v>
      </c>
      <c r="D1402" s="220" t="s">
        <v>12014</v>
      </c>
      <c r="E1402" s="220"/>
      <c r="F1402" s="214"/>
      <c r="G1402" s="236" t="e">
        <f>HYPERLINK("\同业照片\"&amp;[1]!表1_66[[#This Row],[公司]]&amp;IF([1]!表1_66[[#This Row],[公司]]="","","，"&amp;[1]!表1_66[[#This Row],[姓名]]&amp;".jpg"),"照片")</f>
        <v>#REF!</v>
      </c>
      <c r="H1402" s="232" t="s">
        <v>35</v>
      </c>
      <c r="I1402" s="214" t="s">
        <v>2</v>
      </c>
      <c r="J1402" s="214" t="s">
        <v>3174</v>
      </c>
      <c r="K1402" s="212"/>
      <c r="L1402" s="212"/>
      <c r="M1402" s="212"/>
      <c r="N1402" s="213" t="s">
        <v>11520</v>
      </c>
      <c r="O1402" s="214"/>
      <c r="P1402" s="213" t="s">
        <v>12015</v>
      </c>
      <c r="Q1402" s="215"/>
      <c r="R1402" s="215"/>
      <c r="S1402" s="25"/>
      <c r="T1402" s="220" t="s">
        <v>12016</v>
      </c>
      <c r="U1402" s="215">
        <v>13928778071</v>
      </c>
      <c r="V1402" s="213" t="s">
        <v>12017</v>
      </c>
      <c r="W1402" s="225"/>
      <c r="X1402" s="226"/>
      <c r="Y1402" s="226"/>
      <c r="Z1402" s="248"/>
      <c r="AA1402" s="214"/>
      <c r="AB1402" s="214"/>
      <c r="AC1402" s="214"/>
      <c r="AD1402" s="220"/>
      <c r="AE1402" s="226"/>
      <c r="AF1402" s="214" t="s">
        <v>11964</v>
      </c>
      <c r="AG1402" s="349">
        <v>1</v>
      </c>
    </row>
    <row r="1403" spans="1:33" s="219" customFormat="1" x14ac:dyDescent="0.3">
      <c r="A1403" s="212" t="s">
        <v>8233</v>
      </c>
      <c r="B1403" s="277">
        <v>42232</v>
      </c>
      <c r="C1403" s="217" t="e">
        <f>[1]!表1_66[[#This Row],[公司]]&amp;[1]!表1_66[[#This Row],[姓名]]</f>
        <v>#REF!</v>
      </c>
      <c r="D1403" s="220" t="s">
        <v>12018</v>
      </c>
      <c r="E1403" s="220"/>
      <c r="F1403" s="214"/>
      <c r="G1403" s="236" t="e">
        <f>HYPERLINK("\同业照片\"&amp;[1]!表1_66[[#This Row],[公司]]&amp;IF([1]!表1_66[[#This Row],[公司]]="","","，"&amp;[1]!表1_66[[#This Row],[姓名]]&amp;".jpg"),"照片")</f>
        <v>#REF!</v>
      </c>
      <c r="H1403" s="232" t="s">
        <v>8260</v>
      </c>
      <c r="I1403" s="214" t="s">
        <v>9</v>
      </c>
      <c r="J1403" s="214" t="s">
        <v>3174</v>
      </c>
      <c r="K1403" s="212"/>
      <c r="L1403" s="212"/>
      <c r="M1403" s="212"/>
      <c r="N1403" s="213"/>
      <c r="O1403" s="214"/>
      <c r="P1403" s="213" t="s">
        <v>11480</v>
      </c>
      <c r="Q1403" s="215"/>
      <c r="R1403" s="215"/>
      <c r="S1403" s="25"/>
      <c r="T1403" s="220" t="s">
        <v>11926</v>
      </c>
      <c r="U1403" s="215">
        <v>13660607657</v>
      </c>
      <c r="V1403" s="213" t="s">
        <v>12019</v>
      </c>
      <c r="W1403" s="225"/>
      <c r="X1403" s="226"/>
      <c r="Y1403" s="226"/>
      <c r="Z1403" s="248"/>
      <c r="AA1403" s="214"/>
      <c r="AB1403" s="214"/>
      <c r="AC1403" s="214"/>
      <c r="AD1403" s="220"/>
      <c r="AE1403" s="226"/>
      <c r="AF1403" s="214" t="s">
        <v>11928</v>
      </c>
      <c r="AG1403" s="349">
        <v>1</v>
      </c>
    </row>
    <row r="1404" spans="1:33" s="219" customFormat="1" x14ac:dyDescent="0.3">
      <c r="A1404" s="212" t="s">
        <v>8233</v>
      </c>
      <c r="B1404" s="277">
        <v>42232</v>
      </c>
      <c r="C1404" s="217" t="e">
        <f>[1]!表1_66[[#This Row],[公司]]&amp;[1]!表1_66[[#This Row],[姓名]]</f>
        <v>#REF!</v>
      </c>
      <c r="D1404" s="220" t="s">
        <v>12020</v>
      </c>
      <c r="E1404" s="220"/>
      <c r="F1404" s="214"/>
      <c r="G1404" s="236" t="e">
        <f>HYPERLINK("\同业照片\"&amp;[1]!表1_66[[#This Row],[公司]]&amp;IF([1]!表1_66[[#This Row],[公司]]="","","，"&amp;[1]!表1_66[[#This Row],[姓名]]&amp;".jpg"),"照片")</f>
        <v>#REF!</v>
      </c>
      <c r="H1404" s="232" t="s">
        <v>3727</v>
      </c>
      <c r="I1404" s="214" t="s">
        <v>339</v>
      </c>
      <c r="J1404" s="214" t="s">
        <v>3174</v>
      </c>
      <c r="K1404" s="212"/>
      <c r="L1404" s="212"/>
      <c r="M1404" s="212"/>
      <c r="N1404" s="213" t="s">
        <v>12021</v>
      </c>
      <c r="O1404" s="214"/>
      <c r="P1404" s="213"/>
      <c r="Q1404" s="215"/>
      <c r="R1404" s="215"/>
      <c r="S1404" s="25"/>
      <c r="T1404" s="220" t="s">
        <v>12022</v>
      </c>
      <c r="U1404" s="215">
        <v>13246698596</v>
      </c>
      <c r="V1404" s="213" t="s">
        <v>12023</v>
      </c>
      <c r="W1404" s="225"/>
      <c r="X1404" s="226"/>
      <c r="Y1404" s="226"/>
      <c r="Z1404" s="244"/>
      <c r="AA1404" s="214"/>
      <c r="AB1404" s="214"/>
      <c r="AC1404" s="214"/>
      <c r="AD1404" s="220"/>
      <c r="AE1404" s="226"/>
      <c r="AF1404" s="214" t="s">
        <v>11958</v>
      </c>
      <c r="AG1404" s="349">
        <v>1</v>
      </c>
    </row>
    <row r="1405" spans="1:33" s="219" customFormat="1" x14ac:dyDescent="0.3">
      <c r="A1405" s="212" t="s">
        <v>8233</v>
      </c>
      <c r="B1405" s="277">
        <v>42232</v>
      </c>
      <c r="C1405" s="217" t="e">
        <f>[1]!表1_66[[#This Row],[公司]]&amp;[1]!表1_66[[#This Row],[姓名]]</f>
        <v>#REF!</v>
      </c>
      <c r="D1405" s="220" t="s">
        <v>8257</v>
      </c>
      <c r="E1405" s="220"/>
      <c r="F1405" s="214"/>
      <c r="G1405" s="236" t="e">
        <f>HYPERLINK("\同业照片\"&amp;[1]!表1_66[[#This Row],[公司]]&amp;IF([1]!表1_66[[#This Row],[公司]]="","","，"&amp;[1]!表1_66[[#This Row],[姓名]]&amp;".jpg"),"照片")</f>
        <v>#REF!</v>
      </c>
      <c r="H1405" s="232" t="s">
        <v>8660</v>
      </c>
      <c r="I1405" s="214" t="s">
        <v>2</v>
      </c>
      <c r="J1405" s="214" t="s">
        <v>3174</v>
      </c>
      <c r="K1405" s="212"/>
      <c r="L1405" s="212"/>
      <c r="M1405" s="212"/>
      <c r="N1405" s="213" t="s">
        <v>12024</v>
      </c>
      <c r="O1405" s="214"/>
      <c r="P1405" s="213"/>
      <c r="Q1405" s="215"/>
      <c r="R1405" s="215"/>
      <c r="S1405" s="25"/>
      <c r="T1405" s="220" t="s">
        <v>12025</v>
      </c>
      <c r="U1405" s="215">
        <v>15989854066</v>
      </c>
      <c r="V1405" s="213" t="s">
        <v>12026</v>
      </c>
      <c r="W1405" s="225"/>
      <c r="X1405" s="226"/>
      <c r="Y1405" s="226"/>
      <c r="Z1405" s="248"/>
      <c r="AA1405" s="214"/>
      <c r="AB1405" s="214"/>
      <c r="AC1405" s="214"/>
      <c r="AD1405" s="220"/>
      <c r="AE1405" s="226"/>
      <c r="AF1405" s="214" t="s">
        <v>12027</v>
      </c>
      <c r="AG1405" s="349">
        <v>1</v>
      </c>
    </row>
    <row r="1406" spans="1:33" s="219" customFormat="1" x14ac:dyDescent="0.3">
      <c r="A1406" s="212" t="s">
        <v>8233</v>
      </c>
      <c r="B1406" s="277">
        <v>42232</v>
      </c>
      <c r="C1406" s="217" t="e">
        <f>[1]!表1_66[[#This Row],[公司]]&amp;[1]!表1_66[[#This Row],[姓名]]</f>
        <v>#REF!</v>
      </c>
      <c r="D1406" s="220" t="s">
        <v>12028</v>
      </c>
      <c r="E1406" s="220"/>
      <c r="F1406" s="214"/>
      <c r="G1406" s="236" t="e">
        <f>HYPERLINK("\同业照片\"&amp;[1]!表1_66[[#This Row],[公司]]&amp;IF([1]!表1_66[[#This Row],[公司]]="","","，"&amp;[1]!表1_66[[#This Row],[姓名]]&amp;".jpg"),"照片")</f>
        <v>#REF!</v>
      </c>
      <c r="H1406" s="232" t="s">
        <v>11978</v>
      </c>
      <c r="I1406" s="214" t="s">
        <v>9</v>
      </c>
      <c r="J1406" s="214" t="s">
        <v>3174</v>
      </c>
      <c r="K1406" s="212"/>
      <c r="L1406" s="212"/>
      <c r="M1406" s="212"/>
      <c r="N1406" s="213"/>
      <c r="O1406" s="214"/>
      <c r="P1406" s="213" t="s">
        <v>2254</v>
      </c>
      <c r="Q1406" s="215"/>
      <c r="R1406" s="215"/>
      <c r="S1406" s="25"/>
      <c r="T1406" s="220"/>
      <c r="U1406" s="215">
        <v>18819437504</v>
      </c>
      <c r="V1406" s="213" t="s">
        <v>12029</v>
      </c>
      <c r="W1406" s="225"/>
      <c r="X1406" s="226"/>
      <c r="Y1406" s="226"/>
      <c r="Z1406" s="244"/>
      <c r="AA1406" s="214"/>
      <c r="AB1406" s="214"/>
      <c r="AC1406" s="214"/>
      <c r="AD1406" s="220"/>
      <c r="AE1406" s="226"/>
      <c r="AF1406" s="214" t="s">
        <v>11981</v>
      </c>
      <c r="AG1406" s="349">
        <v>1</v>
      </c>
    </row>
    <row r="1407" spans="1:33" s="219" customFormat="1" x14ac:dyDescent="0.3">
      <c r="A1407" s="212" t="s">
        <v>8233</v>
      </c>
      <c r="B1407" s="277">
        <v>42232</v>
      </c>
      <c r="C1407" s="217" t="e">
        <f>[1]!表1_66[[#This Row],[公司]]&amp;[1]!表1_66[[#This Row],[姓名]]</f>
        <v>#REF!</v>
      </c>
      <c r="D1407" s="220" t="s">
        <v>12030</v>
      </c>
      <c r="E1407" s="220"/>
      <c r="F1407" s="214"/>
      <c r="G1407" s="236" t="e">
        <f>HYPERLINK("\同业照片\"&amp;[1]!表1_66[[#This Row],[公司]]&amp;IF([1]!表1_66[[#This Row],[公司]]="","","，"&amp;[1]!表1_66[[#This Row],[姓名]]&amp;".jpg"),"照片")</f>
        <v>#REF!</v>
      </c>
      <c r="H1407" s="232" t="s">
        <v>2298</v>
      </c>
      <c r="I1407" s="214" t="s">
        <v>583</v>
      </c>
      <c r="J1407" s="214" t="s">
        <v>3174</v>
      </c>
      <c r="K1407" s="212"/>
      <c r="L1407" s="212"/>
      <c r="M1407" s="212"/>
      <c r="N1407" s="213" t="s">
        <v>12031</v>
      </c>
      <c r="O1407" s="214"/>
      <c r="P1407" s="213" t="s">
        <v>2537</v>
      </c>
      <c r="Q1407" s="215"/>
      <c r="R1407" s="215"/>
      <c r="S1407" s="25"/>
      <c r="T1407" s="220" t="s">
        <v>12032</v>
      </c>
      <c r="U1407" s="215">
        <v>13825148083</v>
      </c>
      <c r="V1407" s="213" t="s">
        <v>12033</v>
      </c>
      <c r="W1407" s="225"/>
      <c r="X1407" s="226"/>
      <c r="Y1407" s="226"/>
      <c r="Z1407" s="244"/>
      <c r="AA1407" s="214"/>
      <c r="AB1407" s="214"/>
      <c r="AC1407" s="214"/>
      <c r="AD1407" s="220"/>
      <c r="AE1407" s="226"/>
      <c r="AF1407" s="214" t="s">
        <v>12034</v>
      </c>
      <c r="AG1407" s="349">
        <v>1</v>
      </c>
    </row>
    <row r="1408" spans="1:33" s="219" customFormat="1" x14ac:dyDescent="0.3">
      <c r="A1408" s="212" t="s">
        <v>8233</v>
      </c>
      <c r="B1408" s="277">
        <v>42232</v>
      </c>
      <c r="C1408" s="217" t="e">
        <f>[1]!表1_66[[#This Row],[公司]]&amp;[1]!表1_66[[#This Row],[姓名]]</f>
        <v>#REF!</v>
      </c>
      <c r="D1408" s="220" t="s">
        <v>12035</v>
      </c>
      <c r="E1408" s="220"/>
      <c r="F1408" s="214"/>
      <c r="G1408" s="236" t="e">
        <f>HYPERLINK("\同业照片\"&amp;[1]!表1_66[[#This Row],[公司]]&amp;IF([1]!表1_66[[#This Row],[公司]]="","","，"&amp;[1]!表1_66[[#This Row],[姓名]]&amp;".jpg"),"照片")</f>
        <v>#REF!</v>
      </c>
      <c r="H1408" s="232" t="s">
        <v>3727</v>
      </c>
      <c r="I1408" s="214" t="s">
        <v>339</v>
      </c>
      <c r="J1408" s="214" t="s">
        <v>3174</v>
      </c>
      <c r="K1408" s="212"/>
      <c r="L1408" s="212"/>
      <c r="M1408" s="212"/>
      <c r="N1408" s="213" t="s">
        <v>12036</v>
      </c>
      <c r="O1408" s="214"/>
      <c r="P1408" s="213"/>
      <c r="Q1408" s="215"/>
      <c r="R1408" s="215"/>
      <c r="S1408" s="25"/>
      <c r="T1408" s="220" t="s">
        <v>12037</v>
      </c>
      <c r="U1408" s="215">
        <v>13510275621</v>
      </c>
      <c r="V1408" s="213" t="s">
        <v>12038</v>
      </c>
      <c r="W1408" s="225"/>
      <c r="X1408" s="226"/>
      <c r="Y1408" s="226"/>
      <c r="Z1408" s="244"/>
      <c r="AA1408" s="214"/>
      <c r="AB1408" s="214"/>
      <c r="AC1408" s="214"/>
      <c r="AD1408" s="220"/>
      <c r="AE1408" s="226"/>
      <c r="AF1408" s="214" t="s">
        <v>11958</v>
      </c>
      <c r="AG1408" s="349">
        <v>1</v>
      </c>
    </row>
    <row r="1409" spans="1:33" s="219" customFormat="1" x14ac:dyDescent="0.3">
      <c r="A1409" s="212" t="s">
        <v>8233</v>
      </c>
      <c r="B1409" s="277">
        <v>42232</v>
      </c>
      <c r="C1409" s="217" t="e">
        <f>[1]!表1_66[[#This Row],[公司]]&amp;[1]!表1_66[[#This Row],[姓名]]</f>
        <v>#REF!</v>
      </c>
      <c r="D1409" s="220" t="s">
        <v>12039</v>
      </c>
      <c r="E1409" s="220"/>
      <c r="F1409" s="214"/>
      <c r="G1409" s="236" t="e">
        <f>HYPERLINK("\同业照片\"&amp;[1]!表1_66[[#This Row],[公司]]&amp;IF([1]!表1_66[[#This Row],[公司]]="","","，"&amp;[1]!表1_66[[#This Row],[姓名]]&amp;".jpg"),"照片")</f>
        <v>#REF!</v>
      </c>
      <c r="H1409" s="232" t="s">
        <v>11943</v>
      </c>
      <c r="I1409" s="214" t="s">
        <v>9</v>
      </c>
      <c r="J1409" s="214" t="s">
        <v>3174</v>
      </c>
      <c r="K1409" s="212"/>
      <c r="L1409" s="212"/>
      <c r="M1409" s="212"/>
      <c r="N1409" s="213" t="s">
        <v>11944</v>
      </c>
      <c r="O1409" s="214"/>
      <c r="P1409" s="213" t="s">
        <v>12040</v>
      </c>
      <c r="Q1409" s="215"/>
      <c r="R1409" s="215"/>
      <c r="S1409" s="25"/>
      <c r="T1409" s="220" t="s">
        <v>12041</v>
      </c>
      <c r="U1409" s="215">
        <v>18188629058</v>
      </c>
      <c r="V1409" s="213" t="s">
        <v>12042</v>
      </c>
      <c r="W1409" s="225"/>
      <c r="X1409" s="226"/>
      <c r="Y1409" s="226"/>
      <c r="Z1409" s="248"/>
      <c r="AA1409" s="214"/>
      <c r="AB1409" s="214"/>
      <c r="AC1409" s="214"/>
      <c r="AD1409" s="220"/>
      <c r="AE1409" s="226"/>
      <c r="AF1409" s="214" t="s">
        <v>8266</v>
      </c>
      <c r="AG1409" s="349">
        <v>1</v>
      </c>
    </row>
    <row r="1410" spans="1:33" s="219" customFormat="1" x14ac:dyDescent="0.3">
      <c r="A1410" s="212" t="s">
        <v>8233</v>
      </c>
      <c r="B1410" s="277">
        <v>42232</v>
      </c>
      <c r="C1410" s="217" t="e">
        <f>[1]!表1_66[[#This Row],[公司]]&amp;[1]!表1_66[[#This Row],[姓名]]</f>
        <v>#REF!</v>
      </c>
      <c r="D1410" s="220" t="s">
        <v>12043</v>
      </c>
      <c r="E1410" s="220"/>
      <c r="F1410" s="214"/>
      <c r="G1410" s="236" t="e">
        <f>HYPERLINK("\同业照片\"&amp;[1]!表1_66[[#This Row],[公司]]&amp;IF([1]!表1_66[[#This Row],[公司]]="","","，"&amp;[1]!表1_66[[#This Row],[姓名]]&amp;".jpg"),"照片")</f>
        <v>#REF!</v>
      </c>
      <c r="H1410" s="232" t="s">
        <v>35</v>
      </c>
      <c r="I1410" s="214" t="s">
        <v>2</v>
      </c>
      <c r="J1410" s="214" t="s">
        <v>3174</v>
      </c>
      <c r="K1410" s="212"/>
      <c r="L1410" s="212"/>
      <c r="M1410" s="212"/>
      <c r="N1410" s="213" t="s">
        <v>11520</v>
      </c>
      <c r="O1410" s="214"/>
      <c r="P1410" s="213" t="s">
        <v>12015</v>
      </c>
      <c r="Q1410" s="215"/>
      <c r="R1410" s="215"/>
      <c r="S1410" s="25"/>
      <c r="T1410" s="220" t="s">
        <v>12044</v>
      </c>
      <c r="U1410" s="215">
        <v>18816838073</v>
      </c>
      <c r="V1410" s="213" t="s">
        <v>12045</v>
      </c>
      <c r="W1410" s="225"/>
      <c r="X1410" s="226"/>
      <c r="Y1410" s="226"/>
      <c r="Z1410" s="248"/>
      <c r="AA1410" s="214"/>
      <c r="AB1410" s="214"/>
      <c r="AC1410" s="214"/>
      <c r="AD1410" s="220"/>
      <c r="AE1410" s="226"/>
      <c r="AF1410" s="214" t="s">
        <v>11964</v>
      </c>
      <c r="AG1410" s="349">
        <v>1</v>
      </c>
    </row>
    <row r="1411" spans="1:33" s="219" customFormat="1" x14ac:dyDescent="0.3">
      <c r="A1411" s="212" t="s">
        <v>8233</v>
      </c>
      <c r="B1411" s="277">
        <v>42232</v>
      </c>
      <c r="C1411" s="217" t="e">
        <f>[1]!表1_66[[#This Row],[公司]]&amp;[1]!表1_66[[#This Row],[姓名]]</f>
        <v>#REF!</v>
      </c>
      <c r="D1411" s="220" t="s">
        <v>12046</v>
      </c>
      <c r="E1411" s="220"/>
      <c r="F1411" s="214"/>
      <c r="G1411" s="236" t="e">
        <f>HYPERLINK("\同业照片\"&amp;[1]!表1_66[[#This Row],[公司]]&amp;IF([1]!表1_66[[#This Row],[公司]]="","","，"&amp;[1]!表1_66[[#This Row],[姓名]]&amp;".jpg"),"照片")</f>
        <v>#REF!</v>
      </c>
      <c r="H1411" s="232" t="s">
        <v>3727</v>
      </c>
      <c r="I1411" s="214" t="s">
        <v>339</v>
      </c>
      <c r="J1411" s="214" t="s">
        <v>3174</v>
      </c>
      <c r="K1411" s="212"/>
      <c r="L1411" s="212"/>
      <c r="M1411" s="212"/>
      <c r="N1411" s="213" t="s">
        <v>8270</v>
      </c>
      <c r="O1411" s="214"/>
      <c r="P1411" s="213" t="s">
        <v>3621</v>
      </c>
      <c r="Q1411" s="215"/>
      <c r="R1411" s="215"/>
      <c r="S1411" s="25"/>
      <c r="T1411" s="220" t="s">
        <v>12047</v>
      </c>
      <c r="U1411" s="215">
        <v>13901636415</v>
      </c>
      <c r="V1411" s="213" t="s">
        <v>12048</v>
      </c>
      <c r="W1411" s="225"/>
      <c r="X1411" s="226"/>
      <c r="Y1411" s="226"/>
      <c r="Z1411" s="244"/>
      <c r="AA1411" s="214"/>
      <c r="AB1411" s="214"/>
      <c r="AC1411" s="214"/>
      <c r="AD1411" s="220"/>
      <c r="AE1411" s="226"/>
      <c r="AF1411" s="214" t="s">
        <v>11958</v>
      </c>
      <c r="AG1411" s="349">
        <v>1</v>
      </c>
    </row>
    <row r="1412" spans="1:33" s="219" customFormat="1" x14ac:dyDescent="0.3">
      <c r="A1412" s="212" t="s">
        <v>8233</v>
      </c>
      <c r="B1412" s="277">
        <v>42232</v>
      </c>
      <c r="C1412" s="217" t="e">
        <f>[1]!表1_66[[#This Row],[公司]]&amp;[1]!表1_66[[#This Row],[姓名]]</f>
        <v>#REF!</v>
      </c>
      <c r="D1412" s="220" t="s">
        <v>12049</v>
      </c>
      <c r="E1412" s="220"/>
      <c r="F1412" s="214"/>
      <c r="G1412" s="236" t="e">
        <f>HYPERLINK("\同业照片\"&amp;[1]!表1_66[[#This Row],[公司]]&amp;IF([1]!表1_66[[#This Row],[公司]]="","","，"&amp;[1]!表1_66[[#This Row],[姓名]]&amp;".jpg"),"照片")</f>
        <v>#REF!</v>
      </c>
      <c r="H1412" s="232" t="s">
        <v>11943</v>
      </c>
      <c r="I1412" s="214" t="s">
        <v>9</v>
      </c>
      <c r="J1412" s="214" t="s">
        <v>3174</v>
      </c>
      <c r="K1412" s="212"/>
      <c r="L1412" s="212"/>
      <c r="M1412" s="212"/>
      <c r="N1412" s="213" t="s">
        <v>11944</v>
      </c>
      <c r="O1412" s="214"/>
      <c r="P1412" s="213" t="s">
        <v>8645</v>
      </c>
      <c r="Q1412" s="215"/>
      <c r="R1412" s="215"/>
      <c r="S1412" s="25"/>
      <c r="T1412" s="220" t="s">
        <v>12001</v>
      </c>
      <c r="U1412" s="215">
        <v>18620340990</v>
      </c>
      <c r="V1412" s="213" t="s">
        <v>12050</v>
      </c>
      <c r="W1412" s="225"/>
      <c r="X1412" s="226"/>
      <c r="Y1412" s="226"/>
      <c r="Z1412" s="244"/>
      <c r="AA1412" s="214"/>
      <c r="AB1412" s="214"/>
      <c r="AC1412" s="214"/>
      <c r="AD1412" s="220"/>
      <c r="AE1412" s="226"/>
      <c r="AF1412" s="214" t="s">
        <v>11947</v>
      </c>
      <c r="AG1412" s="349">
        <v>1</v>
      </c>
    </row>
    <row r="1413" spans="1:33" s="219" customFormat="1" x14ac:dyDescent="0.3">
      <c r="A1413" s="212" t="s">
        <v>8233</v>
      </c>
      <c r="B1413" s="277">
        <v>42232</v>
      </c>
      <c r="C1413" s="217" t="e">
        <f>[1]!表1_66[[#This Row],[公司]]&amp;[1]!表1_66[[#This Row],[姓名]]</f>
        <v>#REF!</v>
      </c>
      <c r="D1413" s="220" t="s">
        <v>12051</v>
      </c>
      <c r="E1413" s="220"/>
      <c r="F1413" s="214"/>
      <c r="G1413" s="236" t="e">
        <f>HYPERLINK("\同业照片\"&amp;[1]!表1_66[[#This Row],[公司]]&amp;IF([1]!表1_66[[#This Row],[公司]]="","","，"&amp;[1]!表1_66[[#This Row],[姓名]]&amp;".jpg"),"照片")</f>
        <v>#REF!</v>
      </c>
      <c r="H1413" s="232" t="s">
        <v>8</v>
      </c>
      <c r="I1413" s="214" t="s">
        <v>2</v>
      </c>
      <c r="J1413" s="214" t="s">
        <v>3174</v>
      </c>
      <c r="K1413" s="212"/>
      <c r="L1413" s="212"/>
      <c r="M1413" s="212"/>
      <c r="N1413" s="213" t="s">
        <v>12052</v>
      </c>
      <c r="O1413" s="214"/>
      <c r="P1413" s="213" t="s">
        <v>2254</v>
      </c>
      <c r="Q1413" s="215"/>
      <c r="R1413" s="215"/>
      <c r="S1413" s="25"/>
      <c r="T1413" s="220" t="s">
        <v>12053</v>
      </c>
      <c r="U1413" s="215">
        <v>18664903543</v>
      </c>
      <c r="V1413" s="213" t="s">
        <v>12054</v>
      </c>
      <c r="W1413" s="225"/>
      <c r="X1413" s="226"/>
      <c r="Y1413" s="226"/>
      <c r="Z1413" s="244"/>
      <c r="AA1413" s="214"/>
      <c r="AB1413" s="214"/>
      <c r="AC1413" s="214"/>
      <c r="AD1413" s="220"/>
      <c r="AE1413" s="226"/>
      <c r="AF1413" s="214" t="s">
        <v>12055</v>
      </c>
      <c r="AG1413" s="349">
        <v>1</v>
      </c>
    </row>
    <row r="1414" spans="1:33" s="219" customFormat="1" x14ac:dyDescent="0.3">
      <c r="A1414" s="212" t="s">
        <v>8233</v>
      </c>
      <c r="B1414" s="277">
        <v>42232</v>
      </c>
      <c r="C1414" s="217" t="e">
        <f>[1]!表1_66[[#This Row],[公司]]&amp;[1]!表1_66[[#This Row],[姓名]]</f>
        <v>#REF!</v>
      </c>
      <c r="D1414" s="220" t="s">
        <v>12056</v>
      </c>
      <c r="E1414" s="220"/>
      <c r="F1414" s="214"/>
      <c r="G1414" s="236" t="e">
        <f>HYPERLINK("\同业照片\"&amp;[1]!表1_66[[#This Row],[公司]]&amp;IF([1]!表1_66[[#This Row],[公司]]="","","，"&amp;[1]!表1_66[[#This Row],[姓名]]&amp;".jpg"),"照片")</f>
        <v>#REF!</v>
      </c>
      <c r="H1414" s="232" t="s">
        <v>8</v>
      </c>
      <c r="I1414" s="214" t="s">
        <v>2</v>
      </c>
      <c r="J1414" s="214" t="s">
        <v>3174</v>
      </c>
      <c r="K1414" s="212"/>
      <c r="L1414" s="212"/>
      <c r="M1414" s="212"/>
      <c r="N1414" s="213" t="s">
        <v>12052</v>
      </c>
      <c r="O1414" s="214"/>
      <c r="P1414" s="213" t="s">
        <v>12057</v>
      </c>
      <c r="Q1414" s="215"/>
      <c r="R1414" s="215"/>
      <c r="S1414" s="25"/>
      <c r="T1414" s="220" t="s">
        <v>8271</v>
      </c>
      <c r="U1414" s="215">
        <v>15210354727</v>
      </c>
      <c r="V1414" s="213" t="s">
        <v>12058</v>
      </c>
      <c r="W1414" s="225"/>
      <c r="X1414" s="226"/>
      <c r="Y1414" s="226"/>
      <c r="Z1414" s="248"/>
      <c r="AA1414" s="214"/>
      <c r="AB1414" s="214"/>
      <c r="AC1414" s="214"/>
      <c r="AD1414" s="220"/>
      <c r="AE1414" s="226"/>
      <c r="AF1414" s="214" t="s">
        <v>12055</v>
      </c>
      <c r="AG1414" s="349">
        <v>1</v>
      </c>
    </row>
    <row r="1415" spans="1:33" s="219" customFormat="1" x14ac:dyDescent="0.3">
      <c r="A1415" s="212" t="s">
        <v>8233</v>
      </c>
      <c r="B1415" s="277">
        <v>42232</v>
      </c>
      <c r="C1415" s="217" t="e">
        <f>[1]!表1_66[[#This Row],[公司]]&amp;[1]!表1_66[[#This Row],[姓名]]</f>
        <v>#REF!</v>
      </c>
      <c r="D1415" s="220" t="s">
        <v>12059</v>
      </c>
      <c r="E1415" s="220"/>
      <c r="F1415" s="214"/>
      <c r="G1415" s="236" t="e">
        <f>HYPERLINK("\同业照片\"&amp;[1]!表1_66[[#This Row],[公司]]&amp;IF([1]!表1_66[[#This Row],[公司]]="","","，"&amp;[1]!表1_66[[#This Row],[姓名]]&amp;".jpg"),"照片")</f>
        <v>#REF!</v>
      </c>
      <c r="H1415" s="232" t="s">
        <v>11978</v>
      </c>
      <c r="I1415" s="214" t="s">
        <v>9</v>
      </c>
      <c r="J1415" s="214" t="s">
        <v>3174</v>
      </c>
      <c r="K1415" s="212"/>
      <c r="L1415" s="212"/>
      <c r="M1415" s="212"/>
      <c r="N1415" s="213"/>
      <c r="O1415" s="214"/>
      <c r="P1415" s="213" t="s">
        <v>2254</v>
      </c>
      <c r="Q1415" s="215"/>
      <c r="R1415" s="215"/>
      <c r="S1415" s="25"/>
      <c r="T1415" s="220" t="s">
        <v>12060</v>
      </c>
      <c r="U1415" s="215">
        <v>13480279801</v>
      </c>
      <c r="V1415" s="213" t="s">
        <v>12061</v>
      </c>
      <c r="W1415" s="225"/>
      <c r="X1415" s="226"/>
      <c r="Y1415" s="226"/>
      <c r="Z1415" s="248"/>
      <c r="AA1415" s="214"/>
      <c r="AB1415" s="214"/>
      <c r="AC1415" s="214"/>
      <c r="AD1415" s="220"/>
      <c r="AE1415" s="226"/>
      <c r="AF1415" s="214" t="s">
        <v>11981</v>
      </c>
      <c r="AG1415" s="349">
        <v>1</v>
      </c>
    </row>
    <row r="1416" spans="1:33" s="219" customFormat="1" x14ac:dyDescent="0.3">
      <c r="A1416" s="212" t="s">
        <v>8233</v>
      </c>
      <c r="B1416" s="277">
        <v>42232</v>
      </c>
      <c r="C1416" s="217" t="e">
        <f>[1]!表1_66[[#This Row],[公司]]&amp;[1]!表1_66[[#This Row],[姓名]]</f>
        <v>#REF!</v>
      </c>
      <c r="D1416" s="220" t="s">
        <v>12062</v>
      </c>
      <c r="E1416" s="220"/>
      <c r="F1416" s="214"/>
      <c r="G1416" s="236" t="e">
        <f>HYPERLINK("\同业照片\"&amp;[1]!表1_66[[#This Row],[公司]]&amp;IF([1]!表1_66[[#This Row],[公司]]="","","，"&amp;[1]!表1_66[[#This Row],[姓名]]&amp;".jpg"),"照片")</f>
        <v>#REF!</v>
      </c>
      <c r="H1416" s="232" t="s">
        <v>11978</v>
      </c>
      <c r="I1416" s="214" t="s">
        <v>9</v>
      </c>
      <c r="J1416" s="214" t="s">
        <v>3174</v>
      </c>
      <c r="K1416" s="212"/>
      <c r="L1416" s="212"/>
      <c r="M1416" s="212"/>
      <c r="N1416" s="213"/>
      <c r="O1416" s="214"/>
      <c r="P1416" s="213" t="s">
        <v>2254</v>
      </c>
      <c r="Q1416" s="215"/>
      <c r="R1416" s="215"/>
      <c r="S1416" s="25"/>
      <c r="T1416" s="220" t="s">
        <v>12063</v>
      </c>
      <c r="U1416" s="215">
        <v>13929110086</v>
      </c>
      <c r="V1416" s="213" t="s">
        <v>12064</v>
      </c>
      <c r="W1416" s="225"/>
      <c r="X1416" s="226"/>
      <c r="Y1416" s="226"/>
      <c r="Z1416" s="248"/>
      <c r="AA1416" s="214"/>
      <c r="AB1416" s="214"/>
      <c r="AC1416" s="214"/>
      <c r="AD1416" s="220"/>
      <c r="AE1416" s="226"/>
      <c r="AF1416" s="214" t="s">
        <v>11981</v>
      </c>
      <c r="AG1416" s="349">
        <v>1</v>
      </c>
    </row>
    <row r="1417" spans="1:33" s="219" customFormat="1" x14ac:dyDescent="0.3">
      <c r="A1417" s="212" t="s">
        <v>8233</v>
      </c>
      <c r="B1417" s="277">
        <v>42232</v>
      </c>
      <c r="C1417" s="217" t="e">
        <f>[1]!表1_66[[#This Row],[公司]]&amp;[1]!表1_66[[#This Row],[姓名]]</f>
        <v>#REF!</v>
      </c>
      <c r="D1417" s="220" t="s">
        <v>12065</v>
      </c>
      <c r="E1417" s="220"/>
      <c r="F1417" s="214"/>
      <c r="G1417" s="236" t="e">
        <f>HYPERLINK("\同业照片\"&amp;[1]!表1_66[[#This Row],[公司]]&amp;IF([1]!表1_66[[#This Row],[公司]]="","","，"&amp;[1]!表1_66[[#This Row],[姓名]]&amp;".jpg"),"照片")</f>
        <v>#REF!</v>
      </c>
      <c r="H1417" s="232" t="s">
        <v>8260</v>
      </c>
      <c r="I1417" s="214" t="s">
        <v>9</v>
      </c>
      <c r="J1417" s="214" t="s">
        <v>3174</v>
      </c>
      <c r="K1417" s="212"/>
      <c r="L1417" s="212"/>
      <c r="M1417" s="212"/>
      <c r="N1417" s="213"/>
      <c r="O1417" s="214"/>
      <c r="P1417" s="213" t="s">
        <v>8827</v>
      </c>
      <c r="Q1417" s="215"/>
      <c r="R1417" s="215"/>
      <c r="S1417" s="25"/>
      <c r="T1417" s="220" t="s">
        <v>11926</v>
      </c>
      <c r="U1417" s="215">
        <v>13609009654</v>
      </c>
      <c r="V1417" s="213" t="s">
        <v>12066</v>
      </c>
      <c r="W1417" s="225"/>
      <c r="X1417" s="226"/>
      <c r="Y1417" s="226"/>
      <c r="Z1417" s="244"/>
      <c r="AA1417" s="214"/>
      <c r="AB1417" s="214"/>
      <c r="AC1417" s="214"/>
      <c r="AD1417" s="220"/>
      <c r="AE1417" s="226"/>
      <c r="AF1417" s="214" t="s">
        <v>11928</v>
      </c>
      <c r="AG1417" s="349">
        <v>1</v>
      </c>
    </row>
    <row r="1418" spans="1:33" s="219" customFormat="1" x14ac:dyDescent="0.3">
      <c r="A1418" s="212" t="s">
        <v>8233</v>
      </c>
      <c r="B1418" s="277">
        <v>42232</v>
      </c>
      <c r="C1418" s="217" t="e">
        <f>[1]!表1_66[[#This Row],[公司]]&amp;[1]!表1_66[[#This Row],[姓名]]</f>
        <v>#REF!</v>
      </c>
      <c r="D1418" s="220" t="s">
        <v>12067</v>
      </c>
      <c r="E1418" s="220"/>
      <c r="F1418" s="214"/>
      <c r="G1418" s="236" t="e">
        <f>HYPERLINK("\同业照片\"&amp;[1]!表1_66[[#This Row],[公司]]&amp;IF([1]!表1_66[[#This Row],[公司]]="","","，"&amp;[1]!表1_66[[#This Row],[姓名]]&amp;".jpg"),"照片")</f>
        <v>#REF!</v>
      </c>
      <c r="H1418" s="232" t="s">
        <v>963</v>
      </c>
      <c r="I1418" s="214" t="s">
        <v>2</v>
      </c>
      <c r="J1418" s="214" t="s">
        <v>3174</v>
      </c>
      <c r="K1418" s="212"/>
      <c r="L1418" s="212"/>
      <c r="M1418" s="212"/>
      <c r="N1418" s="213" t="s">
        <v>1354</v>
      </c>
      <c r="O1418" s="214"/>
      <c r="P1418" s="213"/>
      <c r="Q1418" s="215"/>
      <c r="R1418" s="215"/>
      <c r="S1418" s="25"/>
      <c r="T1418" s="220" t="s">
        <v>12068</v>
      </c>
      <c r="U1418" s="215">
        <v>18033068123</v>
      </c>
      <c r="V1418" s="213" t="s">
        <v>12069</v>
      </c>
      <c r="W1418" s="225"/>
      <c r="X1418" s="226"/>
      <c r="Y1418" s="226"/>
      <c r="Z1418" s="244"/>
      <c r="AA1418" s="214"/>
      <c r="AB1418" s="214"/>
      <c r="AC1418" s="214"/>
      <c r="AD1418" s="220"/>
      <c r="AE1418" s="226"/>
      <c r="AF1418" s="214" t="s">
        <v>8234</v>
      </c>
      <c r="AG1418" s="349">
        <v>1</v>
      </c>
    </row>
    <row r="1419" spans="1:33" s="219" customFormat="1" x14ac:dyDescent="0.3">
      <c r="A1419" s="212" t="s">
        <v>8233</v>
      </c>
      <c r="B1419" s="277">
        <v>42232</v>
      </c>
      <c r="C1419" s="217" t="e">
        <f>[1]!表1_66[[#This Row],[公司]]&amp;[1]!表1_66[[#This Row],[姓名]]</f>
        <v>#REF!</v>
      </c>
      <c r="D1419" s="220" t="s">
        <v>12070</v>
      </c>
      <c r="E1419" s="220"/>
      <c r="F1419" s="214"/>
      <c r="G1419" s="236" t="e">
        <f>HYPERLINK("\同业照片\"&amp;[1]!表1_66[[#This Row],[公司]]&amp;IF([1]!表1_66[[#This Row],[公司]]="","","，"&amp;[1]!表1_66[[#This Row],[姓名]]&amp;".jpg"),"照片")</f>
        <v>#REF!</v>
      </c>
      <c r="H1419" s="232" t="s">
        <v>35</v>
      </c>
      <c r="I1419" s="214" t="s">
        <v>2</v>
      </c>
      <c r="J1419" s="214" t="s">
        <v>3174</v>
      </c>
      <c r="K1419" s="212"/>
      <c r="L1419" s="212"/>
      <c r="M1419" s="212"/>
      <c r="N1419" s="213" t="s">
        <v>11520</v>
      </c>
      <c r="O1419" s="214"/>
      <c r="P1419" s="213" t="s">
        <v>12071</v>
      </c>
      <c r="Q1419" s="215"/>
      <c r="R1419" s="215"/>
      <c r="S1419" s="25"/>
      <c r="T1419" s="220" t="s">
        <v>12072</v>
      </c>
      <c r="U1419" s="215">
        <v>15910827778</v>
      </c>
      <c r="V1419" s="213" t="s">
        <v>12073</v>
      </c>
      <c r="W1419" s="225"/>
      <c r="X1419" s="226"/>
      <c r="Y1419" s="226"/>
      <c r="Z1419" s="244"/>
      <c r="AA1419" s="214"/>
      <c r="AB1419" s="214"/>
      <c r="AC1419" s="214"/>
      <c r="AD1419" s="220"/>
      <c r="AE1419" s="226"/>
      <c r="AF1419" s="214" t="s">
        <v>11964</v>
      </c>
      <c r="AG1419" s="349">
        <v>1</v>
      </c>
    </row>
    <row r="1420" spans="1:33" s="219" customFormat="1" x14ac:dyDescent="0.3">
      <c r="A1420" s="212" t="s">
        <v>8233</v>
      </c>
      <c r="B1420" s="277">
        <v>42232</v>
      </c>
      <c r="C1420" s="217" t="e">
        <f>[1]!表1_66[[#This Row],[公司]]&amp;[1]!表1_66[[#This Row],[姓名]]</f>
        <v>#REF!</v>
      </c>
      <c r="D1420" s="220" t="s">
        <v>12074</v>
      </c>
      <c r="E1420" s="220"/>
      <c r="F1420" s="214"/>
      <c r="G1420" s="236" t="e">
        <f>HYPERLINK("\同业照片\"&amp;[1]!表1_66[[#This Row],[公司]]&amp;IF([1]!表1_66[[#This Row],[公司]]="","","，"&amp;[1]!表1_66[[#This Row],[姓名]]&amp;".jpg"),"照片")</f>
        <v>#REF!</v>
      </c>
      <c r="H1420" s="232" t="s">
        <v>11943</v>
      </c>
      <c r="I1420" s="214" t="s">
        <v>9</v>
      </c>
      <c r="J1420" s="214" t="s">
        <v>3174</v>
      </c>
      <c r="K1420" s="212"/>
      <c r="L1420" s="212"/>
      <c r="M1420" s="212"/>
      <c r="N1420" s="213" t="s">
        <v>11944</v>
      </c>
      <c r="O1420" s="214"/>
      <c r="P1420" s="213" t="s">
        <v>8500</v>
      </c>
      <c r="Q1420" s="215"/>
      <c r="R1420" s="215"/>
      <c r="S1420" s="25"/>
      <c r="T1420" s="220" t="s">
        <v>12075</v>
      </c>
      <c r="U1420" s="215">
        <v>18676720822</v>
      </c>
      <c r="V1420" s="213" t="s">
        <v>12076</v>
      </c>
      <c r="W1420" s="225"/>
      <c r="X1420" s="226"/>
      <c r="Y1420" s="226"/>
      <c r="Z1420" s="244"/>
      <c r="AA1420" s="214"/>
      <c r="AB1420" s="214"/>
      <c r="AC1420" s="214"/>
      <c r="AD1420" s="220"/>
      <c r="AE1420" s="226"/>
      <c r="AF1420" s="214" t="s">
        <v>8266</v>
      </c>
      <c r="AG1420" s="349">
        <v>1</v>
      </c>
    </row>
    <row r="1421" spans="1:33" s="219" customFormat="1" x14ac:dyDescent="0.3">
      <c r="A1421" s="212" t="s">
        <v>8233</v>
      </c>
      <c r="B1421" s="277">
        <v>42232</v>
      </c>
      <c r="C1421" s="217" t="e">
        <f>[1]!表1_66[[#This Row],[公司]]&amp;[1]!表1_66[[#This Row],[姓名]]</f>
        <v>#REF!</v>
      </c>
      <c r="D1421" s="220" t="s">
        <v>12077</v>
      </c>
      <c r="E1421" s="220"/>
      <c r="F1421" s="214"/>
      <c r="G1421" s="236" t="e">
        <f>HYPERLINK("\同业照片\"&amp;[1]!表1_66[[#This Row],[公司]]&amp;IF([1]!表1_66[[#This Row],[公司]]="","","，"&amp;[1]!表1_66[[#This Row],[姓名]]&amp;".jpg"),"照片")</f>
        <v>#REF!</v>
      </c>
      <c r="H1421" s="232" t="s">
        <v>963</v>
      </c>
      <c r="I1421" s="214" t="s">
        <v>2</v>
      </c>
      <c r="J1421" s="214" t="s">
        <v>3174</v>
      </c>
      <c r="K1421" s="212"/>
      <c r="L1421" s="212"/>
      <c r="M1421" s="212"/>
      <c r="N1421" s="213" t="s">
        <v>1354</v>
      </c>
      <c r="O1421" s="214"/>
      <c r="P1421" s="213"/>
      <c r="Q1421" s="215"/>
      <c r="R1421" s="215"/>
      <c r="S1421" s="25"/>
      <c r="T1421" s="220" t="s">
        <v>12078</v>
      </c>
      <c r="U1421" s="215">
        <v>18676666879</v>
      </c>
      <c r="V1421" s="213" t="s">
        <v>12079</v>
      </c>
      <c r="W1421" s="225"/>
      <c r="X1421" s="226"/>
      <c r="Y1421" s="226"/>
      <c r="Z1421" s="248"/>
      <c r="AA1421" s="214"/>
      <c r="AB1421" s="214"/>
      <c r="AC1421" s="214"/>
      <c r="AD1421" s="220"/>
      <c r="AE1421" s="226"/>
      <c r="AF1421" s="214" t="s">
        <v>8234</v>
      </c>
      <c r="AG1421" s="349">
        <v>1</v>
      </c>
    </row>
    <row r="1422" spans="1:33" s="219" customFormat="1" x14ac:dyDescent="0.3">
      <c r="A1422" s="212" t="s">
        <v>8233</v>
      </c>
      <c r="B1422" s="277">
        <v>42232</v>
      </c>
      <c r="C1422" s="217" t="e">
        <f>[1]!表1_66[[#This Row],[公司]]&amp;[1]!表1_66[[#This Row],[姓名]]</f>
        <v>#REF!</v>
      </c>
      <c r="D1422" s="220" t="s">
        <v>12080</v>
      </c>
      <c r="E1422" s="220"/>
      <c r="F1422" s="214"/>
      <c r="G1422" s="236" t="e">
        <f>HYPERLINK("\同业照片\"&amp;[1]!表1_66[[#This Row],[公司]]&amp;IF([1]!表1_66[[#This Row],[公司]]="","","，"&amp;[1]!表1_66[[#This Row],[姓名]]&amp;".jpg"),"照片")</f>
        <v>#REF!</v>
      </c>
      <c r="H1422" s="232" t="s">
        <v>1142</v>
      </c>
      <c r="I1422" s="214" t="s">
        <v>3526</v>
      </c>
      <c r="J1422" s="214" t="s">
        <v>3174</v>
      </c>
      <c r="K1422" s="212"/>
      <c r="L1422" s="212"/>
      <c r="M1422" s="212"/>
      <c r="N1422" s="213" t="s">
        <v>8793</v>
      </c>
      <c r="O1422" s="214"/>
      <c r="P1422" s="213" t="s">
        <v>12081</v>
      </c>
      <c r="Q1422" s="215"/>
      <c r="R1422" s="215"/>
      <c r="S1422" s="25"/>
      <c r="T1422" s="220" t="s">
        <v>12082</v>
      </c>
      <c r="U1422" s="215">
        <v>13631434581</v>
      </c>
      <c r="V1422" s="213" t="s">
        <v>12083</v>
      </c>
      <c r="W1422" s="225"/>
      <c r="X1422" s="226"/>
      <c r="Y1422" s="226"/>
      <c r="Z1422" s="244"/>
      <c r="AA1422" s="214"/>
      <c r="AB1422" s="214"/>
      <c r="AC1422" s="214"/>
      <c r="AD1422" s="220"/>
      <c r="AE1422" s="226"/>
      <c r="AF1422" s="214" t="s">
        <v>12084</v>
      </c>
      <c r="AG1422" s="349">
        <v>1</v>
      </c>
    </row>
    <row r="1423" spans="1:33" s="219" customFormat="1" x14ac:dyDescent="0.3">
      <c r="A1423" s="212" t="s">
        <v>8233</v>
      </c>
      <c r="B1423" s="277">
        <v>42232</v>
      </c>
      <c r="C1423" s="217" t="e">
        <f>[1]!表1_66[[#This Row],[公司]]&amp;[1]!表1_66[[#This Row],[姓名]]</f>
        <v>#REF!</v>
      </c>
      <c r="D1423" s="220" t="s">
        <v>12085</v>
      </c>
      <c r="E1423" s="220"/>
      <c r="F1423" s="214"/>
      <c r="G1423" s="236" t="e">
        <f>HYPERLINK("\同业照片\"&amp;[1]!表1_66[[#This Row],[公司]]&amp;IF([1]!表1_66[[#This Row],[公司]]="","","，"&amp;[1]!表1_66[[#This Row],[姓名]]&amp;".jpg"),"照片")</f>
        <v>#REF!</v>
      </c>
      <c r="H1423" s="232" t="s">
        <v>11937</v>
      </c>
      <c r="I1423" s="214" t="s">
        <v>583</v>
      </c>
      <c r="J1423" s="214" t="s">
        <v>3174</v>
      </c>
      <c r="K1423" s="212"/>
      <c r="L1423" s="212"/>
      <c r="M1423" s="212"/>
      <c r="N1423" s="213" t="s">
        <v>2448</v>
      </c>
      <c r="O1423" s="214"/>
      <c r="P1423" s="213" t="s">
        <v>3163</v>
      </c>
      <c r="Q1423" s="215"/>
      <c r="R1423" s="215"/>
      <c r="S1423" s="25"/>
      <c r="T1423" s="220" t="s">
        <v>12086</v>
      </c>
      <c r="U1423" s="215">
        <v>13751731837</v>
      </c>
      <c r="V1423" s="213" t="s">
        <v>12087</v>
      </c>
      <c r="W1423" s="225"/>
      <c r="X1423" s="226"/>
      <c r="Y1423" s="226"/>
      <c r="Z1423" s="248"/>
      <c r="AA1423" s="214"/>
      <c r="AB1423" s="214"/>
      <c r="AC1423" s="214"/>
      <c r="AD1423" s="220"/>
      <c r="AE1423" s="226"/>
      <c r="AF1423" s="214" t="s">
        <v>11941</v>
      </c>
      <c r="AG1423" s="349">
        <v>1</v>
      </c>
    </row>
    <row r="1424" spans="1:33" s="219" customFormat="1" x14ac:dyDescent="0.3">
      <c r="A1424" s="212" t="s">
        <v>8233</v>
      </c>
      <c r="B1424" s="277">
        <v>42232</v>
      </c>
      <c r="C1424" s="217" t="e">
        <f>[1]!表1_66[[#This Row],[公司]]&amp;[1]!表1_66[[#This Row],[姓名]]</f>
        <v>#REF!</v>
      </c>
      <c r="D1424" s="220" t="s">
        <v>12088</v>
      </c>
      <c r="E1424" s="220"/>
      <c r="F1424" s="214"/>
      <c r="G1424" s="236" t="e">
        <f>HYPERLINK("\同业照片\"&amp;[1]!表1_66[[#This Row],[公司]]&amp;IF([1]!表1_66[[#This Row],[公司]]="","","，"&amp;[1]!表1_66[[#This Row],[姓名]]&amp;".jpg"),"照片")</f>
        <v>#REF!</v>
      </c>
      <c r="H1424" s="232" t="s">
        <v>11937</v>
      </c>
      <c r="I1424" s="214" t="s">
        <v>583</v>
      </c>
      <c r="J1424" s="214" t="s">
        <v>3174</v>
      </c>
      <c r="K1424" s="212"/>
      <c r="L1424" s="212"/>
      <c r="M1424" s="212"/>
      <c r="N1424" s="213" t="s">
        <v>2448</v>
      </c>
      <c r="O1424" s="214"/>
      <c r="P1424" s="213"/>
      <c r="Q1424" s="215"/>
      <c r="R1424" s="215"/>
      <c r="S1424" s="25"/>
      <c r="T1424" s="220" t="s">
        <v>12089</v>
      </c>
      <c r="U1424" s="215">
        <v>18688778971</v>
      </c>
      <c r="V1424" s="213" t="s">
        <v>12090</v>
      </c>
      <c r="W1424" s="225"/>
      <c r="X1424" s="226"/>
      <c r="Y1424" s="226"/>
      <c r="Z1424" s="248"/>
      <c r="AA1424" s="214"/>
      <c r="AB1424" s="214"/>
      <c r="AC1424" s="214"/>
      <c r="AD1424" s="220"/>
      <c r="AE1424" s="226"/>
      <c r="AF1424" s="214" t="s">
        <v>11941</v>
      </c>
      <c r="AG1424" s="349">
        <v>1</v>
      </c>
    </row>
    <row r="1425" spans="1:33" s="219" customFormat="1" x14ac:dyDescent="0.3">
      <c r="A1425" s="212" t="s">
        <v>8233</v>
      </c>
      <c r="B1425" s="277">
        <v>42232</v>
      </c>
      <c r="C1425" s="217" t="e">
        <f>[1]!表1_66[[#This Row],[公司]]&amp;[1]!表1_66[[#This Row],[姓名]]</f>
        <v>#REF!</v>
      </c>
      <c r="D1425" s="220" t="s">
        <v>8254</v>
      </c>
      <c r="E1425" s="220"/>
      <c r="F1425" s="214"/>
      <c r="G1425" s="236" t="e">
        <f>HYPERLINK("\同业照片\"&amp;[1]!表1_66[[#This Row],[公司]]&amp;IF([1]!表1_66[[#This Row],[公司]]="","","，"&amp;[1]!表1_66[[#This Row],[姓名]]&amp;".jpg"),"照片")</f>
        <v>#REF!</v>
      </c>
      <c r="H1425" s="232" t="s">
        <v>11937</v>
      </c>
      <c r="I1425" s="214" t="s">
        <v>583</v>
      </c>
      <c r="J1425" s="214" t="s">
        <v>3174</v>
      </c>
      <c r="K1425" s="212"/>
      <c r="L1425" s="212"/>
      <c r="M1425" s="212"/>
      <c r="N1425" s="213" t="s">
        <v>2448</v>
      </c>
      <c r="O1425" s="214"/>
      <c r="P1425" s="213" t="s">
        <v>2254</v>
      </c>
      <c r="Q1425" s="215"/>
      <c r="R1425" s="215"/>
      <c r="S1425" s="25"/>
      <c r="T1425" s="220" t="s">
        <v>12091</v>
      </c>
      <c r="U1425" s="215">
        <v>13601430034</v>
      </c>
      <c r="V1425" s="213" t="s">
        <v>12092</v>
      </c>
      <c r="W1425" s="225"/>
      <c r="X1425" s="226"/>
      <c r="Y1425" s="226"/>
      <c r="Z1425" s="244"/>
      <c r="AA1425" s="214"/>
      <c r="AB1425" s="214"/>
      <c r="AC1425" s="214"/>
      <c r="AD1425" s="220"/>
      <c r="AE1425" s="226"/>
      <c r="AF1425" s="214" t="s">
        <v>11941</v>
      </c>
      <c r="AG1425" s="349">
        <v>1</v>
      </c>
    </row>
    <row r="1426" spans="1:33" s="219" customFormat="1" x14ac:dyDescent="0.3">
      <c r="A1426" s="212" t="s">
        <v>8233</v>
      </c>
      <c r="B1426" s="277">
        <v>42232</v>
      </c>
      <c r="C1426" s="217" t="e">
        <f>[1]!表1_66[[#This Row],[公司]]&amp;[1]!表1_66[[#This Row],[姓名]]</f>
        <v>#REF!</v>
      </c>
      <c r="D1426" s="220" t="s">
        <v>12093</v>
      </c>
      <c r="E1426" s="220"/>
      <c r="F1426" s="214"/>
      <c r="G1426" s="236" t="e">
        <f>HYPERLINK("\同业照片\"&amp;[1]!表1_66[[#This Row],[公司]]&amp;IF([1]!表1_66[[#This Row],[公司]]="","","，"&amp;[1]!表1_66[[#This Row],[姓名]]&amp;".jpg"),"照片")</f>
        <v>#REF!</v>
      </c>
      <c r="H1426" s="232" t="s">
        <v>11978</v>
      </c>
      <c r="I1426" s="214" t="s">
        <v>9</v>
      </c>
      <c r="J1426" s="214" t="s">
        <v>3174</v>
      </c>
      <c r="K1426" s="212"/>
      <c r="L1426" s="212"/>
      <c r="M1426" s="212"/>
      <c r="N1426" s="213"/>
      <c r="O1426" s="214"/>
      <c r="P1426" s="213" t="s">
        <v>2254</v>
      </c>
      <c r="Q1426" s="215"/>
      <c r="R1426" s="215"/>
      <c r="S1426" s="25"/>
      <c r="T1426" s="220" t="s">
        <v>12094</v>
      </c>
      <c r="U1426" s="215">
        <v>13660160437</v>
      </c>
      <c r="V1426" s="213" t="s">
        <v>12095</v>
      </c>
      <c r="W1426" s="225"/>
      <c r="X1426" s="226"/>
      <c r="Y1426" s="226"/>
      <c r="Z1426" s="248"/>
      <c r="AA1426" s="214"/>
      <c r="AB1426" s="214"/>
      <c r="AC1426" s="214"/>
      <c r="AD1426" s="220"/>
      <c r="AE1426" s="226"/>
      <c r="AF1426" s="214" t="s">
        <v>11981</v>
      </c>
      <c r="AG1426" s="349">
        <v>1</v>
      </c>
    </row>
    <row r="1427" spans="1:33" s="219" customFormat="1" x14ac:dyDescent="0.3">
      <c r="A1427" s="212" t="s">
        <v>8233</v>
      </c>
      <c r="B1427" s="277">
        <v>42232</v>
      </c>
      <c r="C1427" s="217" t="e">
        <f>[1]!表1_66[[#This Row],[公司]]&amp;[1]!表1_66[[#This Row],[姓名]]</f>
        <v>#REF!</v>
      </c>
      <c r="D1427" s="220" t="s">
        <v>8264</v>
      </c>
      <c r="E1427" s="220"/>
      <c r="F1427" s="214"/>
      <c r="G1427" s="236" t="e">
        <f>HYPERLINK("\同业照片\"&amp;[1]!表1_66[[#This Row],[公司]]&amp;IF([1]!表1_66[[#This Row],[公司]]="","","，"&amp;[1]!表1_66[[#This Row],[姓名]]&amp;".jpg"),"照片")</f>
        <v>#REF!</v>
      </c>
      <c r="H1427" s="232" t="s">
        <v>11978</v>
      </c>
      <c r="I1427" s="214" t="s">
        <v>9</v>
      </c>
      <c r="J1427" s="214" t="s">
        <v>3174</v>
      </c>
      <c r="K1427" s="212"/>
      <c r="L1427" s="212"/>
      <c r="M1427" s="212"/>
      <c r="N1427" s="213"/>
      <c r="O1427" s="214"/>
      <c r="P1427" s="213" t="s">
        <v>2254</v>
      </c>
      <c r="Q1427" s="215"/>
      <c r="R1427" s="215"/>
      <c r="S1427" s="25"/>
      <c r="T1427" s="220" t="s">
        <v>12096</v>
      </c>
      <c r="U1427" s="215">
        <v>15017540863</v>
      </c>
      <c r="V1427" s="213" t="s">
        <v>12097</v>
      </c>
      <c r="W1427" s="225"/>
      <c r="X1427" s="226"/>
      <c r="Y1427" s="226"/>
      <c r="Z1427" s="244"/>
      <c r="AA1427" s="214"/>
      <c r="AB1427" s="214"/>
      <c r="AC1427" s="214"/>
      <c r="AD1427" s="220"/>
      <c r="AE1427" s="226"/>
      <c r="AF1427" s="214" t="s">
        <v>11981</v>
      </c>
      <c r="AG1427" s="349">
        <v>1</v>
      </c>
    </row>
    <row r="1428" spans="1:33" s="219" customFormat="1" x14ac:dyDescent="0.3">
      <c r="A1428" s="219" t="s">
        <v>8338</v>
      </c>
      <c r="B1428" s="277">
        <v>42233</v>
      </c>
      <c r="C1428" s="217" t="e">
        <f>[1]!表1_66[[#This Row],[公司]]&amp;[1]!表1_66[[#This Row],[姓名]]</f>
        <v>#REF!</v>
      </c>
      <c r="D1428" s="227" t="s">
        <v>12098</v>
      </c>
      <c r="E1428" s="227"/>
      <c r="F1428" s="216"/>
      <c r="G1428" s="209" t="s">
        <v>2172</v>
      </c>
      <c r="H1428" s="234" t="s">
        <v>7</v>
      </c>
      <c r="I1428" s="216" t="s">
        <v>2</v>
      </c>
      <c r="J1428" s="216" t="s">
        <v>3174</v>
      </c>
      <c r="N1428" s="217" t="s">
        <v>8803</v>
      </c>
      <c r="O1428" s="216"/>
      <c r="P1428" s="217" t="s">
        <v>2477</v>
      </c>
      <c r="Q1428" s="218"/>
      <c r="R1428" s="218"/>
      <c r="S1428" s="26"/>
      <c r="T1428" s="227" t="s">
        <v>12099</v>
      </c>
      <c r="U1428" s="218"/>
      <c r="V1428" s="217" t="s">
        <v>8286</v>
      </c>
      <c r="W1428" s="225"/>
      <c r="X1428" s="228"/>
      <c r="Y1428" s="228"/>
      <c r="Z1428" s="248"/>
      <c r="AA1428" s="216"/>
      <c r="AB1428" s="216"/>
      <c r="AC1428" s="216"/>
      <c r="AD1428" s="227"/>
      <c r="AE1428" s="228"/>
      <c r="AF1428" s="216" t="s">
        <v>2221</v>
      </c>
      <c r="AG1428" s="349">
        <v>1</v>
      </c>
    </row>
    <row r="1429" spans="1:33" s="219" customFormat="1" x14ac:dyDescent="0.3">
      <c r="A1429" s="219" t="s">
        <v>8338</v>
      </c>
      <c r="B1429" s="277">
        <v>42233</v>
      </c>
      <c r="C1429" s="217" t="e">
        <f>[1]!表1_66[[#This Row],[公司]]&amp;[1]!表1_66[[#This Row],[姓名]]</f>
        <v>#REF!</v>
      </c>
      <c r="D1429" s="227" t="s">
        <v>12100</v>
      </c>
      <c r="E1429" s="227" t="s">
        <v>12100</v>
      </c>
      <c r="F1429" s="216"/>
      <c r="G1429" s="209" t="s">
        <v>2172</v>
      </c>
      <c r="H1429" s="234" t="s">
        <v>12101</v>
      </c>
      <c r="I1429" s="216"/>
      <c r="J1429" s="216" t="s">
        <v>11</v>
      </c>
      <c r="K1429" s="219">
        <v>1</v>
      </c>
      <c r="M1429" s="219">
        <v>1</v>
      </c>
      <c r="N1429" s="217" t="s">
        <v>2247</v>
      </c>
      <c r="O1429" s="216"/>
      <c r="P1429" s="217" t="s">
        <v>1361</v>
      </c>
      <c r="Q1429" s="218"/>
      <c r="R1429" s="218" t="s">
        <v>392</v>
      </c>
      <c r="S1429" s="26">
        <v>0</v>
      </c>
      <c r="T1429" s="227" t="s">
        <v>12102</v>
      </c>
      <c r="U1429" s="218">
        <v>15652005240</v>
      </c>
      <c r="V1429" s="217" t="s">
        <v>12103</v>
      </c>
      <c r="W1429" s="225" t="s">
        <v>351</v>
      </c>
      <c r="X1429" s="228"/>
      <c r="Y1429" s="228"/>
      <c r="Z1429" s="248" t="s">
        <v>392</v>
      </c>
      <c r="AA1429" s="216"/>
      <c r="AB1429" s="216"/>
      <c r="AC1429" s="216" t="s">
        <v>392</v>
      </c>
      <c r="AD1429" s="227"/>
      <c r="AE1429" s="228"/>
      <c r="AF1429" s="216" t="s">
        <v>2730</v>
      </c>
      <c r="AG1429" s="349">
        <v>1</v>
      </c>
    </row>
    <row r="1430" spans="1:33" s="219" customFormat="1" x14ac:dyDescent="0.3">
      <c r="A1430" s="219" t="s">
        <v>8338</v>
      </c>
      <c r="B1430" s="277">
        <v>42233</v>
      </c>
      <c r="C1430" s="217" t="e">
        <f>[1]!表1_66[[#This Row],[公司]]&amp;[1]!表1_66[[#This Row],[姓名]]</f>
        <v>#REF!</v>
      </c>
      <c r="D1430" s="227" t="s">
        <v>7632</v>
      </c>
      <c r="E1430" s="227" t="s">
        <v>5610</v>
      </c>
      <c r="F1430" s="216" t="s">
        <v>2249</v>
      </c>
      <c r="G1430" s="209" t="s">
        <v>8276</v>
      </c>
      <c r="H1430" s="234" t="s">
        <v>75</v>
      </c>
      <c r="I1430" s="216" t="s">
        <v>36</v>
      </c>
      <c r="J1430" s="216" t="s">
        <v>3004</v>
      </c>
      <c r="K1430" s="219">
        <v>1</v>
      </c>
      <c r="L1430" s="219">
        <v>1</v>
      </c>
      <c r="M1430" s="219">
        <v>1</v>
      </c>
      <c r="N1430" s="217" t="s">
        <v>1234</v>
      </c>
      <c r="O1430" s="216"/>
      <c r="P1430" s="217" t="s">
        <v>2522</v>
      </c>
      <c r="Q1430" s="218"/>
      <c r="R1430" s="218"/>
      <c r="S1430" s="26">
        <v>0</v>
      </c>
      <c r="T1430" s="227" t="s">
        <v>7633</v>
      </c>
      <c r="U1430" s="218">
        <v>18929390485</v>
      </c>
      <c r="V1430" s="217" t="s">
        <v>5611</v>
      </c>
      <c r="W1430" s="225"/>
      <c r="X1430" s="228"/>
      <c r="Y1430" s="228"/>
      <c r="Z1430" s="248"/>
      <c r="AA1430" s="216"/>
      <c r="AB1430" s="216"/>
      <c r="AC1430" s="216"/>
      <c r="AD1430" s="227"/>
      <c r="AE1430" s="228"/>
      <c r="AF1430" s="216" t="s">
        <v>2221</v>
      </c>
      <c r="AG1430" s="349">
        <v>1</v>
      </c>
    </row>
    <row r="1431" spans="1:33" s="219" customFormat="1" x14ac:dyDescent="0.3">
      <c r="A1431" s="219" t="s">
        <v>8338</v>
      </c>
      <c r="B1431" s="277">
        <v>42233</v>
      </c>
      <c r="C1431" s="217" t="e">
        <f>[1]!表1_66[[#This Row],[公司]]&amp;[1]!表1_66[[#This Row],[姓名]]</f>
        <v>#REF!</v>
      </c>
      <c r="D1431" s="227" t="s">
        <v>11497</v>
      </c>
      <c r="E1431" s="227" t="s">
        <v>10267</v>
      </c>
      <c r="F1431" s="216" t="s">
        <v>2249</v>
      </c>
      <c r="G1431" s="209" t="s">
        <v>8276</v>
      </c>
      <c r="H1431" s="234" t="s">
        <v>75</v>
      </c>
      <c r="I1431" s="216" t="s">
        <v>36</v>
      </c>
      <c r="J1431" s="216" t="s">
        <v>3004</v>
      </c>
      <c r="K1431" s="219">
        <v>1</v>
      </c>
      <c r="L1431" s="219">
        <v>1</v>
      </c>
      <c r="M1431" s="219">
        <v>1</v>
      </c>
      <c r="N1431" s="217" t="s">
        <v>1358</v>
      </c>
      <c r="O1431" s="216"/>
      <c r="P1431" s="217" t="s">
        <v>11498</v>
      </c>
      <c r="Q1431" s="218"/>
      <c r="R1431" s="218"/>
      <c r="S1431" s="26">
        <v>0</v>
      </c>
      <c r="T1431" s="227" t="s">
        <v>11499</v>
      </c>
      <c r="U1431" s="218">
        <v>13910107369</v>
      </c>
      <c r="V1431" s="217" t="s">
        <v>11500</v>
      </c>
      <c r="W1431" s="225"/>
      <c r="X1431" s="228"/>
      <c r="Y1431" s="228"/>
      <c r="Z1431" s="248"/>
      <c r="AA1431" s="216"/>
      <c r="AB1431" s="216"/>
      <c r="AC1431" s="216"/>
      <c r="AD1431" s="227"/>
      <c r="AE1431" s="228"/>
      <c r="AF1431" s="216" t="s">
        <v>2221</v>
      </c>
      <c r="AG1431" s="349">
        <v>1</v>
      </c>
    </row>
    <row r="1432" spans="1:33" s="219" customFormat="1" x14ac:dyDescent="0.3">
      <c r="A1432" s="219" t="s">
        <v>8338</v>
      </c>
      <c r="B1432" s="277">
        <v>42233</v>
      </c>
      <c r="C1432" s="217" t="e">
        <f>[1]!表1_66[[#This Row],[公司]]&amp;[1]!表1_66[[#This Row],[姓名]]</f>
        <v>#REF!</v>
      </c>
      <c r="D1432" s="227" t="s">
        <v>11504</v>
      </c>
      <c r="E1432" s="227"/>
      <c r="F1432" s="216"/>
      <c r="G1432" s="209" t="s">
        <v>8276</v>
      </c>
      <c r="H1432" s="234" t="s">
        <v>7</v>
      </c>
      <c r="I1432" s="216" t="s">
        <v>2</v>
      </c>
      <c r="J1432" s="216" t="s">
        <v>3174</v>
      </c>
      <c r="N1432" s="217" t="s">
        <v>1358</v>
      </c>
      <c r="O1432" s="216"/>
      <c r="P1432" s="217" t="s">
        <v>2254</v>
      </c>
      <c r="Q1432" s="218"/>
      <c r="R1432" s="218"/>
      <c r="S1432" s="26">
        <v>0</v>
      </c>
      <c r="T1432" s="227" t="s">
        <v>11505</v>
      </c>
      <c r="U1432" s="218">
        <v>13761520359</v>
      </c>
      <c r="V1432" s="217" t="s">
        <v>11506</v>
      </c>
      <c r="W1432" s="225"/>
      <c r="X1432" s="228"/>
      <c r="Y1432" s="228"/>
      <c r="Z1432" s="248"/>
      <c r="AA1432" s="216"/>
      <c r="AB1432" s="216"/>
      <c r="AC1432" s="216"/>
      <c r="AD1432" s="227"/>
      <c r="AE1432" s="228"/>
      <c r="AF1432" s="216" t="s">
        <v>2221</v>
      </c>
      <c r="AG1432" s="349">
        <v>1</v>
      </c>
    </row>
    <row r="1433" spans="1:33" s="219" customFormat="1" x14ac:dyDescent="0.3">
      <c r="A1433" s="219" t="s">
        <v>8338</v>
      </c>
      <c r="B1433" s="277">
        <v>42233</v>
      </c>
      <c r="C1433" s="217" t="e">
        <f>[1]!表1_66[[#This Row],[公司]]&amp;[1]!表1_66[[#This Row],[姓名]]</f>
        <v>#REF!</v>
      </c>
      <c r="D1433" s="227" t="s">
        <v>12104</v>
      </c>
      <c r="E1433" s="227" t="s">
        <v>12105</v>
      </c>
      <c r="F1433" s="216" t="s">
        <v>2249</v>
      </c>
      <c r="G1433" s="209" t="s">
        <v>2172</v>
      </c>
      <c r="H1433" s="234" t="s">
        <v>344</v>
      </c>
      <c r="I1433" s="216" t="s">
        <v>339</v>
      </c>
      <c r="J1433" s="216" t="s">
        <v>11</v>
      </c>
      <c r="K1433" s="219">
        <v>1</v>
      </c>
      <c r="N1433" s="217" t="s">
        <v>958</v>
      </c>
      <c r="O1433" s="216"/>
      <c r="P1433" s="217" t="s">
        <v>9396</v>
      </c>
      <c r="Q1433" s="218"/>
      <c r="R1433" s="218" t="s">
        <v>392</v>
      </c>
      <c r="S1433" s="26">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433" s="227" t="s">
        <v>12106</v>
      </c>
      <c r="U1433" s="218"/>
      <c r="V1433" s="217" t="s">
        <v>12107</v>
      </c>
      <c r="W1433" s="225" t="s">
        <v>351</v>
      </c>
      <c r="X1433" s="228"/>
      <c r="Y1433" s="228"/>
      <c r="Z1433" s="248" t="s">
        <v>392</v>
      </c>
      <c r="AA1433" s="216"/>
      <c r="AB1433" s="216"/>
      <c r="AC1433" s="216"/>
      <c r="AD1433" s="227"/>
      <c r="AE1433" s="228"/>
      <c r="AF1433" s="216" t="s">
        <v>12108</v>
      </c>
      <c r="AG1433" s="349">
        <v>1</v>
      </c>
    </row>
    <row r="1434" spans="1:33" s="219" customFormat="1" x14ac:dyDescent="0.3">
      <c r="A1434" s="219" t="s">
        <v>8338</v>
      </c>
      <c r="B1434" s="277">
        <v>42233</v>
      </c>
      <c r="C1434" s="217" t="e">
        <f>[1]!表1_66[[#This Row],[公司]]&amp;[1]!表1_66[[#This Row],[姓名]]</f>
        <v>#REF!</v>
      </c>
      <c r="D1434" s="227" t="s">
        <v>12109</v>
      </c>
      <c r="E1434" s="227" t="s">
        <v>12109</v>
      </c>
      <c r="F1434" s="216"/>
      <c r="G1434" s="209" t="s">
        <v>2172</v>
      </c>
      <c r="H1434" s="234" t="s">
        <v>3482</v>
      </c>
      <c r="I1434" s="216" t="s">
        <v>9</v>
      </c>
      <c r="J1434" s="216" t="s">
        <v>11</v>
      </c>
      <c r="K1434" s="219">
        <v>1</v>
      </c>
      <c r="M1434" s="219">
        <v>1</v>
      </c>
      <c r="N1434" s="217" t="s">
        <v>1173</v>
      </c>
      <c r="O1434" s="216"/>
      <c r="P1434" s="217" t="s">
        <v>8344</v>
      </c>
      <c r="Q1434" s="218" t="s">
        <v>12110</v>
      </c>
      <c r="R1434" s="218" t="s">
        <v>392</v>
      </c>
      <c r="S1434" s="26">
        <v>0</v>
      </c>
      <c r="T1434" s="227"/>
      <c r="U1434" s="218">
        <v>18611664660</v>
      </c>
      <c r="V1434" s="217" t="s">
        <v>12111</v>
      </c>
      <c r="W1434" s="225" t="s">
        <v>351</v>
      </c>
      <c r="X1434" s="228"/>
      <c r="Y1434" s="228"/>
      <c r="Z1434" s="248" t="s">
        <v>392</v>
      </c>
      <c r="AA1434" s="216"/>
      <c r="AB1434" s="216"/>
      <c r="AC1434" s="216" t="s">
        <v>1584</v>
      </c>
      <c r="AD1434" s="227" t="s">
        <v>392</v>
      </c>
      <c r="AE1434" s="228"/>
      <c r="AF1434" s="216" t="s">
        <v>9490</v>
      </c>
      <c r="AG1434" s="349">
        <v>1</v>
      </c>
    </row>
    <row r="1435" spans="1:33" s="219" customFormat="1" x14ac:dyDescent="0.3">
      <c r="A1435" s="219" t="s">
        <v>8338</v>
      </c>
      <c r="B1435" s="277">
        <v>42233</v>
      </c>
      <c r="C1435" s="217" t="e">
        <f>[1]!表1_66[[#This Row],[公司]]&amp;[1]!表1_66[[#This Row],[姓名]]</f>
        <v>#REF!</v>
      </c>
      <c r="D1435" s="227" t="s">
        <v>2127</v>
      </c>
      <c r="E1435" s="227" t="s">
        <v>2128</v>
      </c>
      <c r="F1435" s="216" t="s">
        <v>2276</v>
      </c>
      <c r="G1435" s="209" t="s">
        <v>8276</v>
      </c>
      <c r="H1435" s="234" t="s">
        <v>75</v>
      </c>
      <c r="I1435" s="216" t="s">
        <v>36</v>
      </c>
      <c r="J1435" s="216" t="s">
        <v>3004</v>
      </c>
      <c r="K1435" s="219">
        <v>1</v>
      </c>
      <c r="L1435" s="219">
        <v>1</v>
      </c>
      <c r="M1435" s="219">
        <v>1</v>
      </c>
      <c r="N1435" s="217" t="s">
        <v>1358</v>
      </c>
      <c r="O1435" s="216"/>
      <c r="P1435" s="217" t="s">
        <v>1361</v>
      </c>
      <c r="Q1435" s="218"/>
      <c r="R1435" s="218" t="s">
        <v>392</v>
      </c>
      <c r="S1435" s="26">
        <v>0</v>
      </c>
      <c r="T1435" s="227" t="s">
        <v>2129</v>
      </c>
      <c r="U1435" s="218">
        <v>18603068872</v>
      </c>
      <c r="V1435" s="217" t="s">
        <v>1247</v>
      </c>
      <c r="W1435" s="225" t="s">
        <v>351</v>
      </c>
      <c r="X1435" s="228"/>
      <c r="Y1435" s="228"/>
      <c r="Z1435" s="248" t="s">
        <v>392</v>
      </c>
      <c r="AA1435" s="216"/>
      <c r="AB1435" s="216"/>
      <c r="AC1435" s="216" t="s">
        <v>392</v>
      </c>
      <c r="AD1435" s="227" t="s">
        <v>392</v>
      </c>
      <c r="AE1435" s="228"/>
      <c r="AF1435" s="216" t="s">
        <v>2221</v>
      </c>
      <c r="AG1435" s="349">
        <v>1</v>
      </c>
    </row>
    <row r="1436" spans="1:33" s="219" customFormat="1" x14ac:dyDescent="0.3">
      <c r="A1436" s="219" t="s">
        <v>8338</v>
      </c>
      <c r="B1436" s="277">
        <v>42233</v>
      </c>
      <c r="C1436" s="217" t="e">
        <f>[1]!表1_66[[#This Row],[公司]]&amp;[1]!表1_66[[#This Row],[姓名]]</f>
        <v>#REF!</v>
      </c>
      <c r="D1436" s="227" t="s">
        <v>8283</v>
      </c>
      <c r="E1436" s="227"/>
      <c r="F1436" s="216"/>
      <c r="G1436" s="209" t="s">
        <v>8276</v>
      </c>
      <c r="H1436" s="234" t="s">
        <v>7</v>
      </c>
      <c r="I1436" s="216" t="s">
        <v>2</v>
      </c>
      <c r="J1436" s="216" t="s">
        <v>3174</v>
      </c>
      <c r="N1436" s="217" t="s">
        <v>1394</v>
      </c>
      <c r="O1436" s="216"/>
      <c r="P1436" s="217" t="s">
        <v>2254</v>
      </c>
      <c r="Q1436" s="218"/>
      <c r="R1436" s="218"/>
      <c r="S1436" s="26"/>
      <c r="T1436" s="227" t="s">
        <v>12112</v>
      </c>
      <c r="U1436" s="218"/>
      <c r="V1436" s="217" t="s">
        <v>8285</v>
      </c>
      <c r="W1436" s="225"/>
      <c r="X1436" s="228"/>
      <c r="Y1436" s="228"/>
      <c r="Z1436" s="248"/>
      <c r="AA1436" s="216"/>
      <c r="AB1436" s="216"/>
      <c r="AC1436" s="216"/>
      <c r="AD1436" s="227"/>
      <c r="AE1436" s="228"/>
      <c r="AF1436" s="216" t="s">
        <v>2221</v>
      </c>
      <c r="AG1436" s="349">
        <v>1</v>
      </c>
    </row>
    <row r="1437" spans="1:33" s="219" customFormat="1" x14ac:dyDescent="0.3">
      <c r="A1437" s="279" t="s">
        <v>8338</v>
      </c>
      <c r="B1437" s="280">
        <v>42233</v>
      </c>
      <c r="C1437" s="217" t="e">
        <f>[1]!表1_66[[#This Row],[公司]]&amp;[1]!表1_66[[#This Row],[姓名]]</f>
        <v>#REF!</v>
      </c>
      <c r="D1437" s="131" t="s">
        <v>12113</v>
      </c>
      <c r="E1437" s="131" t="s">
        <v>12114</v>
      </c>
      <c r="F1437" s="282"/>
      <c r="G1437" s="283" t="s">
        <v>2172</v>
      </c>
      <c r="H1437" s="284" t="s">
        <v>12115</v>
      </c>
      <c r="I1437" s="282"/>
      <c r="J1437" s="282" t="s">
        <v>11</v>
      </c>
      <c r="K1437" s="279">
        <v>1</v>
      </c>
      <c r="L1437" s="279"/>
      <c r="M1437" s="279">
        <v>1</v>
      </c>
      <c r="N1437" s="281"/>
      <c r="O1437" s="282"/>
      <c r="P1437" s="281" t="s">
        <v>12116</v>
      </c>
      <c r="Q1437" s="285" t="s">
        <v>2530</v>
      </c>
      <c r="R1437" s="285" t="s">
        <v>392</v>
      </c>
      <c r="S1437" s="286">
        <v>0</v>
      </c>
      <c r="T1437" s="131" t="s">
        <v>12117</v>
      </c>
      <c r="U1437" s="285">
        <v>13910004046</v>
      </c>
      <c r="V1437" s="281" t="s">
        <v>12118</v>
      </c>
      <c r="W1437" s="287" t="s">
        <v>351</v>
      </c>
      <c r="X1437" s="288"/>
      <c r="Y1437" s="288"/>
      <c r="Z1437" s="289" t="s">
        <v>392</v>
      </c>
      <c r="AA1437" s="282"/>
      <c r="AB1437" s="282"/>
      <c r="AC1437" s="282" t="s">
        <v>392</v>
      </c>
      <c r="AD1437" s="131"/>
      <c r="AE1437" s="288"/>
      <c r="AF1437" s="282" t="s">
        <v>2215</v>
      </c>
      <c r="AG1437" s="349">
        <v>1</v>
      </c>
    </row>
    <row r="1438" spans="1:33" s="219" customFormat="1" x14ac:dyDescent="0.3">
      <c r="A1438" s="212" t="s">
        <v>8338</v>
      </c>
      <c r="B1438" s="277">
        <v>42233</v>
      </c>
      <c r="C1438" s="217" t="e">
        <f>[1]!表1_66[[#This Row],[公司]]&amp;[1]!表1_66[[#This Row],[姓名]]</f>
        <v>#REF!</v>
      </c>
      <c r="D1438" s="220" t="s">
        <v>12119</v>
      </c>
      <c r="E1438" s="220" t="s">
        <v>12119</v>
      </c>
      <c r="F1438" s="214" t="s">
        <v>351</v>
      </c>
      <c r="G1438" s="236" t="s">
        <v>2172</v>
      </c>
      <c r="H1438" s="232" t="s">
        <v>12120</v>
      </c>
      <c r="I1438" s="214" t="s">
        <v>9</v>
      </c>
      <c r="J1438" s="214" t="s">
        <v>1</v>
      </c>
      <c r="K1438" s="212">
        <v>1</v>
      </c>
      <c r="L1438" s="212"/>
      <c r="M1438" s="212">
        <v>1</v>
      </c>
      <c r="N1438" s="213"/>
      <c r="O1438" s="214"/>
      <c r="P1438" s="213" t="s">
        <v>12121</v>
      </c>
      <c r="Q1438" s="215"/>
      <c r="R1438" s="215">
        <v>22.131190772399997</v>
      </c>
      <c r="S143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438" s="220" t="s">
        <v>12122</v>
      </c>
      <c r="U1438" s="215">
        <v>17701750707</v>
      </c>
      <c r="V1438" s="213" t="s">
        <v>12123</v>
      </c>
      <c r="W1438" s="225" t="s">
        <v>351</v>
      </c>
      <c r="X1438" s="226"/>
      <c r="Y1438" s="226"/>
      <c r="Z1438" s="248" t="s">
        <v>3051</v>
      </c>
      <c r="AA1438" s="214"/>
      <c r="AB1438" s="214"/>
      <c r="AC1438" s="214"/>
      <c r="AD1438" s="220"/>
      <c r="AE1438" s="226"/>
      <c r="AF1438" s="214" t="s">
        <v>12124</v>
      </c>
      <c r="AG1438" s="349">
        <v>1</v>
      </c>
    </row>
    <row r="1439" spans="1:33" s="219" customFormat="1" x14ac:dyDescent="0.3">
      <c r="A1439" s="219" t="s">
        <v>8338</v>
      </c>
      <c r="B1439" s="277">
        <v>42233</v>
      </c>
      <c r="C1439" s="217" t="e">
        <f>[1]!表1_66[[#This Row],[公司]]&amp;[1]!表1_66[[#This Row],[姓名]]</f>
        <v>#REF!</v>
      </c>
      <c r="D1439" s="227" t="s">
        <v>4069</v>
      </c>
      <c r="E1439" s="227" t="s">
        <v>9314</v>
      </c>
      <c r="F1439" s="216" t="s">
        <v>2249</v>
      </c>
      <c r="G1439" s="209" t="s">
        <v>2172</v>
      </c>
      <c r="H1439" s="234" t="s">
        <v>12125</v>
      </c>
      <c r="I1439" s="216" t="s">
        <v>2</v>
      </c>
      <c r="J1439" s="216" t="s">
        <v>11</v>
      </c>
      <c r="K1439" s="219">
        <v>1</v>
      </c>
      <c r="L1439" s="219">
        <v>1</v>
      </c>
      <c r="M1439" s="219">
        <v>1</v>
      </c>
      <c r="N1439" s="217" t="s">
        <v>2247</v>
      </c>
      <c r="O1439" s="216"/>
      <c r="P1439" s="217" t="s">
        <v>1361</v>
      </c>
      <c r="Q1439" s="218"/>
      <c r="R1439" s="218"/>
      <c r="S1439" s="26">
        <v>0</v>
      </c>
      <c r="T1439" s="227" t="s">
        <v>12126</v>
      </c>
      <c r="U1439" s="218">
        <v>18611598958</v>
      </c>
      <c r="V1439" s="217" t="s">
        <v>12127</v>
      </c>
      <c r="W1439" s="225"/>
      <c r="X1439" s="228"/>
      <c r="Y1439" s="228"/>
      <c r="Z1439" s="248"/>
      <c r="AA1439" s="216"/>
      <c r="AB1439" s="216"/>
      <c r="AC1439" s="216"/>
      <c r="AD1439" s="227"/>
      <c r="AE1439" s="228"/>
      <c r="AF1439" s="216" t="s">
        <v>12128</v>
      </c>
      <c r="AG1439" s="349">
        <v>1</v>
      </c>
    </row>
    <row r="1440" spans="1:33" s="219" customFormat="1" x14ac:dyDescent="0.3">
      <c r="A1440" s="219" t="s">
        <v>8338</v>
      </c>
      <c r="B1440" s="277">
        <v>42233</v>
      </c>
      <c r="C1440" s="217" t="e">
        <f>[1]!表1_66[[#This Row],[公司]]&amp;[1]!表1_66[[#This Row],[姓名]]</f>
        <v>#REF!</v>
      </c>
      <c r="D1440" s="227" t="s">
        <v>8278</v>
      </c>
      <c r="E1440" s="227"/>
      <c r="F1440" s="216"/>
      <c r="G1440" s="209" t="s">
        <v>8276</v>
      </c>
      <c r="H1440" s="234" t="s">
        <v>7</v>
      </c>
      <c r="I1440" s="216" t="s">
        <v>2</v>
      </c>
      <c r="J1440" s="216" t="s">
        <v>3174</v>
      </c>
      <c r="N1440" s="217" t="s">
        <v>1358</v>
      </c>
      <c r="O1440" s="216" t="s">
        <v>12129</v>
      </c>
      <c r="P1440" s="217" t="s">
        <v>2254</v>
      </c>
      <c r="Q1440" s="218"/>
      <c r="R1440" s="218"/>
      <c r="S1440" s="26"/>
      <c r="T1440" s="227" t="s">
        <v>12130</v>
      </c>
      <c r="U1440" s="218"/>
      <c r="V1440" s="217" t="s">
        <v>8280</v>
      </c>
      <c r="W1440" s="225"/>
      <c r="X1440" s="228"/>
      <c r="Y1440" s="228"/>
      <c r="Z1440" s="248"/>
      <c r="AA1440" s="216"/>
      <c r="AB1440" s="216"/>
      <c r="AC1440" s="216"/>
      <c r="AD1440" s="227"/>
      <c r="AE1440" s="228"/>
      <c r="AF1440" s="216" t="s">
        <v>2221</v>
      </c>
      <c r="AG1440" s="349">
        <v>1</v>
      </c>
    </row>
    <row r="1441" spans="1:33" s="219" customFormat="1" x14ac:dyDescent="0.3">
      <c r="A1441" s="219" t="s">
        <v>8338</v>
      </c>
      <c r="B1441" s="277">
        <v>42233</v>
      </c>
      <c r="C1441" s="217" t="e">
        <f>[1]!表1_66[[#This Row],[公司]]&amp;[1]!表1_66[[#This Row],[姓名]]</f>
        <v>#REF!</v>
      </c>
      <c r="D1441" s="227" t="s">
        <v>12131</v>
      </c>
      <c r="E1441" s="227" t="s">
        <v>11318</v>
      </c>
      <c r="F1441" s="216" t="s">
        <v>2249</v>
      </c>
      <c r="G1441" s="209" t="s">
        <v>2172</v>
      </c>
      <c r="H1441" s="234" t="s">
        <v>11065</v>
      </c>
      <c r="I1441" s="216" t="s">
        <v>2</v>
      </c>
      <c r="J1441" s="216" t="s">
        <v>1</v>
      </c>
      <c r="K1441" s="219">
        <v>1</v>
      </c>
      <c r="M1441" s="219">
        <v>1</v>
      </c>
      <c r="N1441" s="217" t="s">
        <v>3616</v>
      </c>
      <c r="O1441" s="216"/>
      <c r="P1441" s="217"/>
      <c r="Q1441" s="218" t="s">
        <v>12132</v>
      </c>
      <c r="R1441" s="218">
        <v>60.378814347799995</v>
      </c>
      <c r="S1441" s="26">
        <v>0</v>
      </c>
      <c r="T1441" s="227" t="s">
        <v>12133</v>
      </c>
      <c r="U1441" s="218">
        <v>13816574583</v>
      </c>
      <c r="V1441" s="217" t="s">
        <v>12134</v>
      </c>
      <c r="W1441" s="225" t="s">
        <v>351</v>
      </c>
      <c r="X1441" s="228"/>
      <c r="Y1441" s="228"/>
      <c r="Z1441" s="248" t="s">
        <v>3054</v>
      </c>
      <c r="AA1441" s="216"/>
      <c r="AB1441" s="216"/>
      <c r="AC1441" s="216"/>
      <c r="AD1441" s="227"/>
      <c r="AE1441" s="228"/>
      <c r="AF1441" s="216" t="s">
        <v>12135</v>
      </c>
      <c r="AG1441" s="349">
        <v>1</v>
      </c>
    </row>
    <row r="1442" spans="1:33" s="219" customFormat="1" x14ac:dyDescent="0.3">
      <c r="A1442" s="212" t="s">
        <v>8338</v>
      </c>
      <c r="B1442" s="277">
        <v>42233</v>
      </c>
      <c r="C1442" s="217" t="e">
        <f>[1]!表1_66[[#This Row],[公司]]&amp;[1]!表1_66[[#This Row],[姓名]]</f>
        <v>#REF!</v>
      </c>
      <c r="D1442" s="220" t="s">
        <v>8294</v>
      </c>
      <c r="E1442" s="220"/>
      <c r="F1442" s="214"/>
      <c r="G1442" s="236" t="s">
        <v>2172</v>
      </c>
      <c r="H1442" s="232" t="s">
        <v>12136</v>
      </c>
      <c r="I1442" s="214" t="s">
        <v>9</v>
      </c>
      <c r="J1442" s="214" t="s">
        <v>11</v>
      </c>
      <c r="K1442" s="212"/>
      <c r="L1442" s="212"/>
      <c r="M1442" s="212"/>
      <c r="N1442" s="213" t="s">
        <v>2247</v>
      </c>
      <c r="O1442" s="214"/>
      <c r="P1442" s="213" t="s">
        <v>2537</v>
      </c>
      <c r="Q1442" s="215"/>
      <c r="R1442" s="215"/>
      <c r="S1442" s="25">
        <v>0</v>
      </c>
      <c r="T1442" s="220" t="s">
        <v>12137</v>
      </c>
      <c r="U1442" s="215">
        <v>15618630895</v>
      </c>
      <c r="V1442" s="213" t="s">
        <v>12138</v>
      </c>
      <c r="W1442" s="225"/>
      <c r="X1442" s="226"/>
      <c r="Y1442" s="226"/>
      <c r="Z1442" s="248"/>
      <c r="AA1442" s="214"/>
      <c r="AB1442" s="214"/>
      <c r="AC1442" s="214"/>
      <c r="AD1442" s="220"/>
      <c r="AE1442" s="226"/>
      <c r="AF1442" s="214" t="s">
        <v>12139</v>
      </c>
      <c r="AG1442" s="349">
        <v>1</v>
      </c>
    </row>
    <row r="1443" spans="1:33" s="219" customFormat="1" x14ac:dyDescent="0.3">
      <c r="A1443" s="212" t="s">
        <v>8338</v>
      </c>
      <c r="B1443" s="277">
        <v>42233</v>
      </c>
      <c r="C1443" s="217" t="e">
        <f>[1]!表1_66[[#This Row],[公司]]&amp;[1]!表1_66[[#This Row],[姓名]]</f>
        <v>#REF!</v>
      </c>
      <c r="D1443" s="220" t="s">
        <v>12140</v>
      </c>
      <c r="E1443" s="220" t="s">
        <v>12141</v>
      </c>
      <c r="F1443" s="214" t="s">
        <v>351</v>
      </c>
      <c r="G1443" s="236" t="s">
        <v>2172</v>
      </c>
      <c r="H1443" s="232" t="s">
        <v>27</v>
      </c>
      <c r="I1443" s="214" t="s">
        <v>2</v>
      </c>
      <c r="J1443" s="214" t="s">
        <v>1</v>
      </c>
      <c r="K1443" s="212">
        <v>1</v>
      </c>
      <c r="L1443" s="212"/>
      <c r="M1443" s="212">
        <v>1</v>
      </c>
      <c r="N1443" s="213" t="s">
        <v>12142</v>
      </c>
      <c r="O1443" s="214"/>
      <c r="P1443" s="213"/>
      <c r="Q1443" s="215"/>
      <c r="R1443" s="215">
        <v>95.309571937499996</v>
      </c>
      <c r="S1443"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443" s="220" t="s">
        <v>12143</v>
      </c>
      <c r="U1443" s="215">
        <v>13681881979</v>
      </c>
      <c r="V1443" s="213" t="s">
        <v>12144</v>
      </c>
      <c r="W1443" s="225" t="s">
        <v>351</v>
      </c>
      <c r="X1443" s="226"/>
      <c r="Y1443" s="226"/>
      <c r="Z1443" s="244" t="s">
        <v>3052</v>
      </c>
      <c r="AA1443" s="214"/>
      <c r="AB1443" s="214"/>
      <c r="AC1443" s="214"/>
      <c r="AD1443" s="220"/>
      <c r="AE1443" s="226"/>
      <c r="AF1443" s="214" t="s">
        <v>12124</v>
      </c>
      <c r="AG1443" s="349">
        <v>1</v>
      </c>
    </row>
    <row r="1444" spans="1:33" s="219" customFormat="1" x14ac:dyDescent="0.3">
      <c r="A1444" s="219" t="s">
        <v>8338</v>
      </c>
      <c r="B1444" s="277">
        <v>42233</v>
      </c>
      <c r="C1444" s="217" t="e">
        <f>[1]!表1_66[[#This Row],[公司]]&amp;[1]!表1_66[[#This Row],[姓名]]</f>
        <v>#REF!</v>
      </c>
      <c r="D1444" s="227" t="s">
        <v>8281</v>
      </c>
      <c r="E1444" s="227"/>
      <c r="F1444" s="216"/>
      <c r="G1444" s="209" t="s">
        <v>8276</v>
      </c>
      <c r="H1444" s="234" t="s">
        <v>7</v>
      </c>
      <c r="I1444" s="216" t="s">
        <v>2</v>
      </c>
      <c r="J1444" s="216" t="s">
        <v>3174</v>
      </c>
      <c r="N1444" s="217" t="s">
        <v>1394</v>
      </c>
      <c r="O1444" s="216"/>
      <c r="P1444" s="217" t="s">
        <v>8500</v>
      </c>
      <c r="Q1444" s="218"/>
      <c r="R1444" s="218"/>
      <c r="S1444" s="26"/>
      <c r="T1444" s="227" t="s">
        <v>12145</v>
      </c>
      <c r="U1444" s="218"/>
      <c r="V1444" s="217" t="s">
        <v>8282</v>
      </c>
      <c r="W1444" s="225"/>
      <c r="X1444" s="228"/>
      <c r="Y1444" s="228"/>
      <c r="Z1444" s="248"/>
      <c r="AA1444" s="216"/>
      <c r="AB1444" s="216"/>
      <c r="AC1444" s="216"/>
      <c r="AD1444" s="227"/>
      <c r="AE1444" s="228"/>
      <c r="AF1444" s="216" t="s">
        <v>2221</v>
      </c>
      <c r="AG1444" s="349">
        <v>1</v>
      </c>
    </row>
    <row r="1445" spans="1:33" s="219" customFormat="1" x14ac:dyDescent="0.3">
      <c r="A1445" s="212" t="s">
        <v>8338</v>
      </c>
      <c r="B1445" s="277">
        <v>42233</v>
      </c>
      <c r="C1445" s="217" t="e">
        <f>[1]!表1_66[[#This Row],[公司]]&amp;[1]!表1_66[[#This Row],[姓名]]</f>
        <v>#REF!</v>
      </c>
      <c r="D1445" s="220" t="s">
        <v>2763</v>
      </c>
      <c r="E1445" s="220" t="s">
        <v>2763</v>
      </c>
      <c r="F1445" s="214" t="s">
        <v>2249</v>
      </c>
      <c r="G1445" s="236" t="s">
        <v>2172</v>
      </c>
      <c r="H1445" s="232" t="s">
        <v>8627</v>
      </c>
      <c r="I1445" s="214" t="s">
        <v>4173</v>
      </c>
      <c r="J1445" s="214" t="s">
        <v>11</v>
      </c>
      <c r="K1445" s="212"/>
      <c r="L1445" s="212"/>
      <c r="M1445" s="212"/>
      <c r="N1445" s="213" t="s">
        <v>2247</v>
      </c>
      <c r="O1445" s="214"/>
      <c r="P1445" s="213"/>
      <c r="Q1445" s="215"/>
      <c r="R1445" s="215" t="s">
        <v>392</v>
      </c>
      <c r="S1445" s="25">
        <v>0</v>
      </c>
      <c r="T1445" s="220" t="s">
        <v>12146</v>
      </c>
      <c r="U1445" s="215"/>
      <c r="V1445" s="213" t="s">
        <v>12147</v>
      </c>
      <c r="W1445" s="225" t="s">
        <v>351</v>
      </c>
      <c r="X1445" s="226"/>
      <c r="Y1445" s="226"/>
      <c r="Z1445" s="244" t="s">
        <v>392</v>
      </c>
      <c r="AA1445" s="214"/>
      <c r="AB1445" s="214"/>
      <c r="AC1445" s="214"/>
      <c r="AD1445" s="220"/>
      <c r="AE1445" s="226"/>
      <c r="AF1445" s="214" t="s">
        <v>12148</v>
      </c>
      <c r="AG1445" s="349">
        <v>1</v>
      </c>
    </row>
    <row r="1446" spans="1:33" s="219" customFormat="1" x14ac:dyDescent="0.3">
      <c r="A1446" s="219" t="s">
        <v>8338</v>
      </c>
      <c r="B1446" s="277">
        <v>42233</v>
      </c>
      <c r="C1446" s="217" t="e">
        <f>[1]!表1_66[[#This Row],[公司]]&amp;[1]!表1_66[[#This Row],[姓名]]</f>
        <v>#REF!</v>
      </c>
      <c r="D1446" s="227" t="s">
        <v>4072</v>
      </c>
      <c r="E1446" s="227" t="s">
        <v>4072</v>
      </c>
      <c r="F1446" s="216" t="s">
        <v>2249</v>
      </c>
      <c r="G1446" s="209" t="s">
        <v>2172</v>
      </c>
      <c r="H1446" s="234" t="s">
        <v>12125</v>
      </c>
      <c r="I1446" s="216" t="s">
        <v>2</v>
      </c>
      <c r="J1446" s="216" t="s">
        <v>11</v>
      </c>
      <c r="K1446" s="219">
        <v>1</v>
      </c>
      <c r="L1446" s="219">
        <v>1</v>
      </c>
      <c r="M1446" s="219">
        <v>1</v>
      </c>
      <c r="N1446" s="217" t="s">
        <v>1354</v>
      </c>
      <c r="O1446" s="216"/>
      <c r="P1446" s="217" t="s">
        <v>2254</v>
      </c>
      <c r="Q1446" s="218"/>
      <c r="R1446" s="218"/>
      <c r="S1446" s="26">
        <v>0</v>
      </c>
      <c r="T1446" s="227" t="s">
        <v>12149</v>
      </c>
      <c r="U1446" s="218">
        <v>18500151523</v>
      </c>
      <c r="V1446" s="217" t="s">
        <v>12150</v>
      </c>
      <c r="W1446" s="225"/>
      <c r="X1446" s="228"/>
      <c r="Y1446" s="228" t="s">
        <v>7478</v>
      </c>
      <c r="Z1446" s="248" t="s">
        <v>7479</v>
      </c>
      <c r="AA1446" s="216"/>
      <c r="AB1446" s="216"/>
      <c r="AC1446" s="216"/>
      <c r="AD1446" s="227"/>
      <c r="AE1446" s="228"/>
      <c r="AF1446" s="216" t="s">
        <v>12151</v>
      </c>
      <c r="AG1446" s="349">
        <v>1</v>
      </c>
    </row>
    <row r="1447" spans="1:33" s="219" customFormat="1" x14ac:dyDescent="0.3">
      <c r="A1447" s="219" t="s">
        <v>8338</v>
      </c>
      <c r="B1447" s="277">
        <v>42233</v>
      </c>
      <c r="C1447" s="217" t="e">
        <f>[1]!表1_66[[#This Row],[公司]]&amp;[1]!表1_66[[#This Row],[姓名]]</f>
        <v>#REF!</v>
      </c>
      <c r="D1447" s="227" t="s">
        <v>11564</v>
      </c>
      <c r="E1447" s="227"/>
      <c r="F1447" s="216"/>
      <c r="G1447" s="209" t="s">
        <v>8276</v>
      </c>
      <c r="H1447" s="234" t="s">
        <v>7</v>
      </c>
      <c r="I1447" s="216" t="s">
        <v>2</v>
      </c>
      <c r="J1447" s="216" t="s">
        <v>3174</v>
      </c>
      <c r="N1447" s="217" t="s">
        <v>1358</v>
      </c>
      <c r="O1447" s="216"/>
      <c r="P1447" s="217" t="s">
        <v>2254</v>
      </c>
      <c r="Q1447" s="218"/>
      <c r="R1447" s="218"/>
      <c r="S1447" s="26">
        <v>0</v>
      </c>
      <c r="T1447" s="227" t="s">
        <v>11565</v>
      </c>
      <c r="U1447" s="218">
        <v>13823340583</v>
      </c>
      <c r="V1447" s="217" t="s">
        <v>11566</v>
      </c>
      <c r="W1447" s="225"/>
      <c r="X1447" s="228"/>
      <c r="Y1447" s="228"/>
      <c r="Z1447" s="248"/>
      <c r="AA1447" s="216"/>
      <c r="AB1447" s="216"/>
      <c r="AC1447" s="216"/>
      <c r="AD1447" s="227"/>
      <c r="AE1447" s="228"/>
      <c r="AF1447" s="216" t="s">
        <v>2221</v>
      </c>
      <c r="AG1447" s="349">
        <v>1</v>
      </c>
    </row>
    <row r="1448" spans="1:33" s="219" customFormat="1" x14ac:dyDescent="0.3">
      <c r="A1448" s="219" t="s">
        <v>8338</v>
      </c>
      <c r="B1448" s="277">
        <v>42234</v>
      </c>
      <c r="C1448" s="217" t="e">
        <f>[1]!表1_66[[#This Row],[公司]]&amp;[1]!表1_66[[#This Row],[姓名]]</f>
        <v>#REF!</v>
      </c>
      <c r="D1448" s="227" t="s">
        <v>10883</v>
      </c>
      <c r="E1448" s="227" t="s">
        <v>2324</v>
      </c>
      <c r="F1448" s="216"/>
      <c r="G1448" s="209" t="s">
        <v>2172</v>
      </c>
      <c r="H1448" s="234" t="s">
        <v>10884</v>
      </c>
      <c r="I1448" s="216"/>
      <c r="J1448" s="216" t="s">
        <v>11</v>
      </c>
      <c r="N1448" s="217" t="s">
        <v>10885</v>
      </c>
      <c r="O1448" s="216"/>
      <c r="P1448" s="217" t="s">
        <v>12152</v>
      </c>
      <c r="Q1448" s="218"/>
      <c r="R1448" s="218"/>
      <c r="S1448" s="26">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448" s="227" t="s">
        <v>12153</v>
      </c>
      <c r="U1448" s="218">
        <v>18910288959</v>
      </c>
      <c r="V1448" s="217" t="s">
        <v>12154</v>
      </c>
      <c r="W1448" s="225"/>
      <c r="X1448" s="228"/>
      <c r="Y1448" s="228"/>
      <c r="Z1448" s="248"/>
      <c r="AA1448" s="216"/>
      <c r="AB1448" s="216"/>
      <c r="AC1448" s="216"/>
      <c r="AD1448" s="227"/>
      <c r="AE1448" s="228"/>
      <c r="AF1448" s="216" t="s">
        <v>10886</v>
      </c>
      <c r="AG1448" s="349">
        <v>1</v>
      </c>
    </row>
    <row r="1449" spans="1:33" s="219" customFormat="1" x14ac:dyDescent="0.3">
      <c r="A1449" s="219" t="s">
        <v>8338</v>
      </c>
      <c r="B1449" s="277">
        <v>42234</v>
      </c>
      <c r="C1449" s="217" t="e">
        <f>[1]!表1_66[[#This Row],[公司]]&amp;[1]!表1_66[[#This Row],[姓名]]</f>
        <v>#REF!</v>
      </c>
      <c r="D1449" s="227" t="s">
        <v>10674</v>
      </c>
      <c r="E1449" s="227" t="s">
        <v>10674</v>
      </c>
      <c r="F1449" s="216" t="s">
        <v>2276</v>
      </c>
      <c r="G1449" s="209" t="s">
        <v>2172</v>
      </c>
      <c r="H1449" s="234" t="s">
        <v>10578</v>
      </c>
      <c r="I1449" s="216" t="s">
        <v>2</v>
      </c>
      <c r="J1449" s="216" t="s">
        <v>11</v>
      </c>
      <c r="K1449" s="219">
        <v>1</v>
      </c>
      <c r="M1449" s="219">
        <v>1</v>
      </c>
      <c r="N1449" s="217" t="s">
        <v>958</v>
      </c>
      <c r="O1449" s="216"/>
      <c r="P1449" s="217"/>
      <c r="Q1449" s="218"/>
      <c r="R1449" s="218" t="s">
        <v>392</v>
      </c>
      <c r="S1449" s="26">
        <v>0</v>
      </c>
      <c r="T1449" s="227" t="s">
        <v>10675</v>
      </c>
      <c r="U1449" s="218">
        <v>13811645078</v>
      </c>
      <c r="V1449" s="217" t="s">
        <v>10676</v>
      </c>
      <c r="W1449" s="225" t="s">
        <v>351</v>
      </c>
      <c r="X1449" s="228"/>
      <c r="Y1449" s="228"/>
      <c r="Z1449" s="248" t="s">
        <v>392</v>
      </c>
      <c r="AA1449" s="216"/>
      <c r="AB1449" s="216"/>
      <c r="AC1449" s="216"/>
      <c r="AD1449" s="227"/>
      <c r="AE1449" s="228"/>
      <c r="AF1449" s="216" t="s">
        <v>9772</v>
      </c>
      <c r="AG1449" s="349">
        <v>1</v>
      </c>
    </row>
    <row r="1450" spans="1:33" s="219" customFormat="1" x14ac:dyDescent="0.3">
      <c r="A1450" s="219" t="s">
        <v>8338</v>
      </c>
      <c r="B1450" s="277">
        <v>42234</v>
      </c>
      <c r="C1450" s="217" t="e">
        <f>[1]!表1_66[[#This Row],[公司]]&amp;[1]!表1_66[[#This Row],[姓名]]</f>
        <v>#REF!</v>
      </c>
      <c r="D1450" s="227" t="s">
        <v>12155</v>
      </c>
      <c r="E1450" s="227" t="s">
        <v>12155</v>
      </c>
      <c r="F1450" s="216" t="s">
        <v>2249</v>
      </c>
      <c r="G1450" s="209" t="s">
        <v>2172</v>
      </c>
      <c r="H1450" s="234" t="s">
        <v>1042</v>
      </c>
      <c r="I1450" s="216" t="s">
        <v>12156</v>
      </c>
      <c r="J1450" s="216" t="s">
        <v>11</v>
      </c>
      <c r="K1450" s="219">
        <v>1</v>
      </c>
      <c r="L1450" s="219">
        <v>1</v>
      </c>
      <c r="M1450" s="219">
        <v>1</v>
      </c>
      <c r="N1450" s="217" t="s">
        <v>12157</v>
      </c>
      <c r="O1450" s="216"/>
      <c r="P1450" s="217"/>
      <c r="Q1450" s="218" t="s">
        <v>3582</v>
      </c>
      <c r="R1450" s="218" t="s">
        <v>392</v>
      </c>
      <c r="S1450" s="26">
        <v>0</v>
      </c>
      <c r="T1450" s="227" t="s">
        <v>12158</v>
      </c>
      <c r="U1450" s="218">
        <v>13811465362</v>
      </c>
      <c r="V1450" s="217" t="s">
        <v>12159</v>
      </c>
      <c r="W1450" s="225" t="s">
        <v>351</v>
      </c>
      <c r="X1450" s="228"/>
      <c r="Y1450" s="228"/>
      <c r="Z1450" s="248" t="s">
        <v>392</v>
      </c>
      <c r="AA1450" s="216"/>
      <c r="AB1450" s="216"/>
      <c r="AC1450" s="216"/>
      <c r="AD1450" s="227"/>
      <c r="AE1450" s="228"/>
      <c r="AF1450" s="216" t="s">
        <v>1169</v>
      </c>
      <c r="AG1450" s="349">
        <v>1</v>
      </c>
    </row>
    <row r="1451" spans="1:33" s="219" customFormat="1" x14ac:dyDescent="0.3">
      <c r="A1451" s="219" t="s">
        <v>8338</v>
      </c>
      <c r="B1451" s="277">
        <v>42234</v>
      </c>
      <c r="C1451" s="217" t="e">
        <f>[1]!表1_66[[#This Row],[公司]]&amp;[1]!表1_66[[#This Row],[姓名]]</f>
        <v>#REF!</v>
      </c>
      <c r="D1451" s="227" t="s">
        <v>12160</v>
      </c>
      <c r="E1451" s="227" t="s">
        <v>3708</v>
      </c>
      <c r="F1451" s="216" t="s">
        <v>2249</v>
      </c>
      <c r="G1451" s="209" t="s">
        <v>2172</v>
      </c>
      <c r="H1451" s="234" t="s">
        <v>12161</v>
      </c>
      <c r="I1451" s="216" t="s">
        <v>2</v>
      </c>
      <c r="J1451" s="216" t="s">
        <v>11</v>
      </c>
      <c r="K1451" s="219">
        <v>1</v>
      </c>
      <c r="M1451" s="219">
        <v>1</v>
      </c>
      <c r="N1451" s="217" t="s">
        <v>2247</v>
      </c>
      <c r="O1451" s="216"/>
      <c r="P1451" s="217" t="s">
        <v>3742</v>
      </c>
      <c r="Q1451" s="218"/>
      <c r="R1451" s="218">
        <v>26.104720038499998</v>
      </c>
      <c r="S1451" s="26">
        <v>0</v>
      </c>
      <c r="T1451" s="227" t="s">
        <v>12162</v>
      </c>
      <c r="U1451" s="218">
        <v>13923469201</v>
      </c>
      <c r="V1451" s="217" t="s">
        <v>12163</v>
      </c>
      <c r="W1451" s="225" t="s">
        <v>351</v>
      </c>
      <c r="X1451" s="228"/>
      <c r="Y1451" s="228"/>
      <c r="Z1451" s="248" t="s">
        <v>3074</v>
      </c>
      <c r="AA1451" s="216"/>
      <c r="AB1451" s="216"/>
      <c r="AC1451" s="216" t="s">
        <v>2151</v>
      </c>
      <c r="AD1451" s="227" t="s">
        <v>392</v>
      </c>
      <c r="AE1451" s="228"/>
      <c r="AF1451" s="216" t="s">
        <v>12164</v>
      </c>
      <c r="AG1451" s="349">
        <v>1</v>
      </c>
    </row>
    <row r="1452" spans="1:33" s="219" customFormat="1" x14ac:dyDescent="0.3">
      <c r="A1452" s="219" t="s">
        <v>8338</v>
      </c>
      <c r="B1452" s="277">
        <v>42234</v>
      </c>
      <c r="C1452" s="217" t="e">
        <f>[1]!表1_66[[#This Row],[公司]]&amp;[1]!表1_66[[#This Row],[姓名]]</f>
        <v>#REF!</v>
      </c>
      <c r="D1452" s="227" t="s">
        <v>7745</v>
      </c>
      <c r="E1452" s="227" t="s">
        <v>7745</v>
      </c>
      <c r="F1452" s="216" t="s">
        <v>2249</v>
      </c>
      <c r="G1452" s="209" t="s">
        <v>2172</v>
      </c>
      <c r="H1452" s="234" t="s">
        <v>10043</v>
      </c>
      <c r="I1452" s="216" t="s">
        <v>583</v>
      </c>
      <c r="J1452" s="216" t="s">
        <v>2549</v>
      </c>
      <c r="K1452" s="219">
        <v>1</v>
      </c>
      <c r="L1452" s="219">
        <v>1</v>
      </c>
      <c r="M1452" s="219">
        <v>1</v>
      </c>
      <c r="N1452" s="217" t="s">
        <v>12165</v>
      </c>
      <c r="O1452" s="216"/>
      <c r="P1452" s="217" t="s">
        <v>2254</v>
      </c>
      <c r="Q1452" s="218"/>
      <c r="R1452" s="218" t="s">
        <v>392</v>
      </c>
      <c r="S1452" s="26">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452" s="227" t="s">
        <v>12166</v>
      </c>
      <c r="U1452" s="218">
        <v>13662184041</v>
      </c>
      <c r="V1452" s="217" t="s">
        <v>12167</v>
      </c>
      <c r="W1452" s="225"/>
      <c r="X1452" s="228"/>
      <c r="Y1452" s="228"/>
      <c r="Z1452" s="248" t="s">
        <v>392</v>
      </c>
      <c r="AA1452" s="216"/>
      <c r="AB1452" s="216"/>
      <c r="AC1452" s="216"/>
      <c r="AD1452" s="227"/>
      <c r="AE1452" s="228"/>
      <c r="AF1452" s="216"/>
      <c r="AG1452" s="349">
        <v>1</v>
      </c>
    </row>
    <row r="1453" spans="1:33" s="219" customFormat="1" x14ac:dyDescent="0.3">
      <c r="A1453" s="219" t="s">
        <v>8338</v>
      </c>
      <c r="B1453" s="277">
        <v>42234</v>
      </c>
      <c r="C1453" s="217" t="e">
        <f>[1]!表1_66[[#This Row],[公司]]&amp;[1]!表1_66[[#This Row],[姓名]]</f>
        <v>#REF!</v>
      </c>
      <c r="D1453" s="227" t="s">
        <v>12168</v>
      </c>
      <c r="E1453" s="227"/>
      <c r="F1453" s="216"/>
      <c r="G1453" s="209" t="s">
        <v>2172</v>
      </c>
      <c r="H1453" s="234" t="s">
        <v>8830</v>
      </c>
      <c r="I1453" s="216" t="s">
        <v>8702</v>
      </c>
      <c r="J1453" s="216" t="s">
        <v>11</v>
      </c>
      <c r="N1453" s="217" t="s">
        <v>8831</v>
      </c>
      <c r="O1453" s="216"/>
      <c r="P1453" s="217" t="s">
        <v>8832</v>
      </c>
      <c r="Q1453" s="218"/>
      <c r="R1453" s="218"/>
      <c r="S1453" s="26"/>
      <c r="T1453" s="227" t="s">
        <v>12169</v>
      </c>
      <c r="U1453" s="218">
        <v>13717875584</v>
      </c>
      <c r="V1453" s="217" t="s">
        <v>12170</v>
      </c>
      <c r="W1453" s="225"/>
      <c r="X1453" s="228"/>
      <c r="Y1453" s="228"/>
      <c r="Z1453" s="248"/>
      <c r="AA1453" s="216"/>
      <c r="AB1453" s="216"/>
      <c r="AC1453" s="216"/>
      <c r="AD1453" s="227"/>
      <c r="AE1453" s="228"/>
      <c r="AF1453" s="216"/>
      <c r="AG1453" s="349">
        <v>1</v>
      </c>
    </row>
    <row r="1454" spans="1:33" s="219" customFormat="1" x14ac:dyDescent="0.3">
      <c r="A1454" s="219" t="s">
        <v>8338</v>
      </c>
      <c r="B1454" s="277">
        <v>42234</v>
      </c>
      <c r="C1454" s="217" t="e">
        <f>[1]!表1_66[[#This Row],[公司]]&amp;[1]!表1_66[[#This Row],[姓名]]</f>
        <v>#REF!</v>
      </c>
      <c r="D1454" s="227" t="s">
        <v>12171</v>
      </c>
      <c r="E1454" s="227"/>
      <c r="F1454" s="216"/>
      <c r="G1454" s="209" t="s">
        <v>2172</v>
      </c>
      <c r="H1454" s="234" t="s">
        <v>1182</v>
      </c>
      <c r="I1454" s="216" t="s">
        <v>2</v>
      </c>
      <c r="J1454" s="216" t="s">
        <v>11</v>
      </c>
      <c r="N1454" s="217" t="s">
        <v>958</v>
      </c>
      <c r="O1454" s="216"/>
      <c r="P1454" s="217" t="s">
        <v>8845</v>
      </c>
      <c r="Q1454" s="218"/>
      <c r="R1454" s="218"/>
      <c r="S1454" s="26"/>
      <c r="T1454" s="227" t="s">
        <v>8846</v>
      </c>
      <c r="U1454" s="218">
        <v>13621156026</v>
      </c>
      <c r="V1454" s="217" t="s">
        <v>8779</v>
      </c>
      <c r="W1454" s="225"/>
      <c r="X1454" s="228"/>
      <c r="Y1454" s="228"/>
      <c r="Z1454" s="248"/>
      <c r="AA1454" s="216"/>
      <c r="AB1454" s="216"/>
      <c r="AC1454" s="216"/>
      <c r="AD1454" s="227"/>
      <c r="AE1454" s="228"/>
      <c r="AF1454" s="216"/>
      <c r="AG1454" s="349">
        <v>1</v>
      </c>
    </row>
    <row r="1455" spans="1:33" s="219" customFormat="1" x14ac:dyDescent="0.3">
      <c r="A1455" s="219" t="s">
        <v>8338</v>
      </c>
      <c r="B1455" s="277">
        <v>42234</v>
      </c>
      <c r="C1455" s="217" t="e">
        <f>[1]!表1_66[[#This Row],[公司]]&amp;[1]!表1_66[[#This Row],[姓名]]</f>
        <v>#REF!</v>
      </c>
      <c r="D1455" s="227" t="s">
        <v>3654</v>
      </c>
      <c r="E1455" s="227" t="s">
        <v>8293</v>
      </c>
      <c r="F1455" s="216" t="s">
        <v>2249</v>
      </c>
      <c r="G1455" s="209" t="s">
        <v>2172</v>
      </c>
      <c r="H1455" s="234" t="s">
        <v>942</v>
      </c>
      <c r="I1455" s="216" t="s">
        <v>2</v>
      </c>
      <c r="J1455" s="216" t="s">
        <v>11</v>
      </c>
      <c r="K1455" s="219">
        <v>1</v>
      </c>
      <c r="L1455" s="219">
        <v>1</v>
      </c>
      <c r="M1455" s="219">
        <v>1</v>
      </c>
      <c r="N1455" s="217"/>
      <c r="O1455" s="216"/>
      <c r="P1455" s="217" t="s">
        <v>1361</v>
      </c>
      <c r="Q1455" s="218"/>
      <c r="R1455" s="218" t="s">
        <v>392</v>
      </c>
      <c r="S1455" s="26">
        <v>0</v>
      </c>
      <c r="T1455" s="227" t="s">
        <v>12172</v>
      </c>
      <c r="U1455" s="218">
        <v>18618462290</v>
      </c>
      <c r="V1455" s="217" t="s">
        <v>12173</v>
      </c>
      <c r="W1455" s="225" t="s">
        <v>351</v>
      </c>
      <c r="X1455" s="228"/>
      <c r="Y1455" s="228"/>
      <c r="Z1455" s="248" t="s">
        <v>392</v>
      </c>
      <c r="AA1455" s="216"/>
      <c r="AB1455" s="216"/>
      <c r="AC1455" s="216">
        <v>15811102582</v>
      </c>
      <c r="AD1455" s="227" t="s">
        <v>392</v>
      </c>
      <c r="AE1455" s="228"/>
      <c r="AF1455" s="216" t="s">
        <v>2214</v>
      </c>
      <c r="AG1455" s="349">
        <v>1</v>
      </c>
    </row>
    <row r="1456" spans="1:33" s="219" customFormat="1" x14ac:dyDescent="0.3">
      <c r="A1456" s="219" t="s">
        <v>8338</v>
      </c>
      <c r="B1456" s="277">
        <v>42234</v>
      </c>
      <c r="C1456" s="217" t="e">
        <f>[1]!表1_66[[#This Row],[公司]]&amp;[1]!表1_66[[#This Row],[姓名]]</f>
        <v>#REF!</v>
      </c>
      <c r="D1456" s="227" t="s">
        <v>3525</v>
      </c>
      <c r="E1456" s="227" t="s">
        <v>3525</v>
      </c>
      <c r="F1456" s="216" t="s">
        <v>2249</v>
      </c>
      <c r="G1456" s="209" t="s">
        <v>2172</v>
      </c>
      <c r="H1456" s="234" t="s">
        <v>344</v>
      </c>
      <c r="I1456" s="216" t="s">
        <v>339</v>
      </c>
      <c r="J1456" s="216" t="s">
        <v>11</v>
      </c>
      <c r="K1456" s="219">
        <v>1</v>
      </c>
      <c r="L1456" s="219">
        <v>1</v>
      </c>
      <c r="M1456" s="219">
        <v>1</v>
      </c>
      <c r="N1456" s="217"/>
      <c r="O1456" s="216"/>
      <c r="P1456" s="217" t="s">
        <v>1361</v>
      </c>
      <c r="Q1456" s="218"/>
      <c r="R1456" s="218"/>
      <c r="S1456" s="26">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456" s="227" t="s">
        <v>12174</v>
      </c>
      <c r="U1456" s="218">
        <v>18611734687</v>
      </c>
      <c r="V1456" s="217" t="s">
        <v>7734</v>
      </c>
      <c r="W1456" s="225"/>
      <c r="X1456" s="228" t="s">
        <v>7735</v>
      </c>
      <c r="Y1456" s="228" t="s">
        <v>7736</v>
      </c>
      <c r="Z1456" s="248"/>
      <c r="AA1456" s="216"/>
      <c r="AB1456" s="216"/>
      <c r="AC1456" s="216"/>
      <c r="AD1456" s="227"/>
      <c r="AE1456" s="228"/>
      <c r="AF1456" s="216" t="s">
        <v>7737</v>
      </c>
      <c r="AG1456" s="349">
        <v>1</v>
      </c>
    </row>
    <row r="1457" spans="1:33" s="219" customFormat="1" x14ac:dyDescent="0.3">
      <c r="A1457" s="219" t="s">
        <v>8338</v>
      </c>
      <c r="B1457" s="277">
        <v>42234</v>
      </c>
      <c r="C1457" s="217" t="e">
        <f>[1]!表1_66[[#This Row],[公司]]&amp;[1]!表1_66[[#This Row],[姓名]]</f>
        <v>#REF!</v>
      </c>
      <c r="D1457" s="227" t="s">
        <v>12175</v>
      </c>
      <c r="E1457" s="227"/>
      <c r="F1457" s="216"/>
      <c r="G1457" s="209" t="s">
        <v>2172</v>
      </c>
      <c r="H1457" s="234" t="s">
        <v>99</v>
      </c>
      <c r="I1457" s="216" t="s">
        <v>2</v>
      </c>
      <c r="J1457" s="216" t="s">
        <v>11</v>
      </c>
      <c r="N1457" s="217" t="s">
        <v>2479</v>
      </c>
      <c r="O1457" s="216"/>
      <c r="P1457" s="217" t="s">
        <v>12176</v>
      </c>
      <c r="Q1457" s="218"/>
      <c r="R1457" s="218"/>
      <c r="S1457" s="26"/>
      <c r="T1457" s="227" t="s">
        <v>12177</v>
      </c>
      <c r="U1457" s="218">
        <v>13581671689</v>
      </c>
      <c r="V1457" s="217" t="s">
        <v>12178</v>
      </c>
      <c r="W1457" s="225"/>
      <c r="X1457" s="228"/>
      <c r="Y1457" s="228"/>
      <c r="Z1457" s="248"/>
      <c r="AA1457" s="216"/>
      <c r="AB1457" s="216"/>
      <c r="AC1457" s="216"/>
      <c r="AD1457" s="227"/>
      <c r="AE1457" s="228"/>
      <c r="AF1457" s="216"/>
      <c r="AG1457" s="349">
        <v>1</v>
      </c>
    </row>
    <row r="1458" spans="1:33" s="219" customFormat="1" x14ac:dyDescent="0.3">
      <c r="A1458" s="219" t="s">
        <v>8338</v>
      </c>
      <c r="B1458" s="277">
        <v>42234</v>
      </c>
      <c r="C1458" s="217" t="e">
        <f>[1]!表1_66[[#This Row],[公司]]&amp;[1]!表1_66[[#This Row],[姓名]]</f>
        <v>#REF!</v>
      </c>
      <c r="D1458" s="227" t="s">
        <v>3515</v>
      </c>
      <c r="E1458" s="227" t="s">
        <v>12179</v>
      </c>
      <c r="F1458" s="216" t="s">
        <v>2249</v>
      </c>
      <c r="G1458" s="209" t="s">
        <v>2172</v>
      </c>
      <c r="H1458" s="234" t="s">
        <v>275</v>
      </c>
      <c r="I1458" s="216" t="s">
        <v>2</v>
      </c>
      <c r="J1458" s="216" t="s">
        <v>11</v>
      </c>
      <c r="K1458" s="219">
        <v>1</v>
      </c>
      <c r="L1458" s="219">
        <v>1</v>
      </c>
      <c r="M1458" s="219">
        <v>1</v>
      </c>
      <c r="N1458" s="217" t="s">
        <v>958</v>
      </c>
      <c r="O1458" s="216"/>
      <c r="P1458" s="217" t="s">
        <v>12180</v>
      </c>
      <c r="Q1458" s="218"/>
      <c r="R1458" s="218"/>
      <c r="S1458" s="26">
        <v>0</v>
      </c>
      <c r="T1458" s="227" t="s">
        <v>10056</v>
      </c>
      <c r="U1458" s="218">
        <v>13552175233</v>
      </c>
      <c r="V1458" s="217" t="s">
        <v>10057</v>
      </c>
      <c r="W1458" s="225"/>
      <c r="X1458" s="228"/>
      <c r="Y1458" s="228"/>
      <c r="Z1458" s="248"/>
      <c r="AA1458" s="216"/>
      <c r="AB1458" s="216"/>
      <c r="AC1458" s="216"/>
      <c r="AD1458" s="227"/>
      <c r="AE1458" s="228"/>
      <c r="AF1458" s="216" t="s">
        <v>3602</v>
      </c>
      <c r="AG1458" s="349">
        <v>1</v>
      </c>
    </row>
    <row r="1459" spans="1:33" s="219" customFormat="1" x14ac:dyDescent="0.3">
      <c r="A1459" s="219" t="s">
        <v>8338</v>
      </c>
      <c r="B1459" s="277">
        <v>42234</v>
      </c>
      <c r="C1459" s="217" t="e">
        <f>[1]!表1_66[[#This Row],[公司]]&amp;[1]!表1_66[[#This Row],[姓名]]</f>
        <v>#REF!</v>
      </c>
      <c r="D1459" s="227" t="s">
        <v>12181</v>
      </c>
      <c r="E1459" s="227"/>
      <c r="F1459" s="216"/>
      <c r="G1459" s="209" t="s">
        <v>2172</v>
      </c>
      <c r="H1459" s="234" t="s">
        <v>99</v>
      </c>
      <c r="I1459" s="216" t="s">
        <v>2</v>
      </c>
      <c r="J1459" s="216" t="s">
        <v>11</v>
      </c>
      <c r="N1459" s="217" t="s">
        <v>1394</v>
      </c>
      <c r="O1459" s="216"/>
      <c r="P1459" s="217" t="s">
        <v>8356</v>
      </c>
      <c r="Q1459" s="218"/>
      <c r="R1459" s="218"/>
      <c r="S1459" s="26"/>
      <c r="T1459" s="227" t="s">
        <v>12182</v>
      </c>
      <c r="U1459" s="218">
        <v>18612867617</v>
      </c>
      <c r="V1459" s="217" t="s">
        <v>12183</v>
      </c>
      <c r="W1459" s="225"/>
      <c r="X1459" s="228"/>
      <c r="Y1459" s="228"/>
      <c r="Z1459" s="248"/>
      <c r="AA1459" s="216"/>
      <c r="AB1459" s="216"/>
      <c r="AC1459" s="216"/>
      <c r="AD1459" s="227"/>
      <c r="AE1459" s="228"/>
      <c r="AF1459" s="216"/>
      <c r="AG1459" s="349">
        <v>1</v>
      </c>
    </row>
    <row r="1460" spans="1:33" s="219" customFormat="1" x14ac:dyDescent="0.3">
      <c r="A1460" s="212" t="s">
        <v>8338</v>
      </c>
      <c r="B1460" s="277">
        <v>42234</v>
      </c>
      <c r="C1460" s="217" t="e">
        <f>[1]!表1_66[[#This Row],[公司]]&amp;[1]!表1_66[[#This Row],[姓名]]</f>
        <v>#REF!</v>
      </c>
      <c r="D1460" s="220" t="s">
        <v>11231</v>
      </c>
      <c r="E1460" s="220" t="s">
        <v>11231</v>
      </c>
      <c r="F1460" s="214" t="s">
        <v>2249</v>
      </c>
      <c r="G1460" s="236" t="s">
        <v>2172</v>
      </c>
      <c r="H1460" s="232" t="s">
        <v>10747</v>
      </c>
      <c r="I1460" s="214" t="s">
        <v>2</v>
      </c>
      <c r="J1460" s="214" t="s">
        <v>11</v>
      </c>
      <c r="K1460" s="212">
        <v>1</v>
      </c>
      <c r="L1460" s="212">
        <v>1</v>
      </c>
      <c r="M1460" s="212">
        <v>1</v>
      </c>
      <c r="N1460" s="213" t="s">
        <v>3616</v>
      </c>
      <c r="O1460" s="214"/>
      <c r="P1460" s="213" t="s">
        <v>2254</v>
      </c>
      <c r="Q1460" s="215"/>
      <c r="R1460" s="215"/>
      <c r="S146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460" s="220" t="s">
        <v>11232</v>
      </c>
      <c r="U1460" s="215">
        <v>18810603769</v>
      </c>
      <c r="V1460" s="213" t="s">
        <v>12184</v>
      </c>
      <c r="W1460" s="225"/>
      <c r="X1460" s="226"/>
      <c r="Y1460" s="226"/>
      <c r="Z1460" s="248"/>
      <c r="AA1460" s="214"/>
      <c r="AB1460" s="214"/>
      <c r="AC1460" s="214"/>
      <c r="AD1460" s="220"/>
      <c r="AE1460" s="226"/>
      <c r="AF1460" s="214" t="s">
        <v>10750</v>
      </c>
      <c r="AG1460" s="349">
        <v>1</v>
      </c>
    </row>
    <row r="1461" spans="1:33" s="219" customFormat="1" x14ac:dyDescent="0.3">
      <c r="A1461" s="219" t="s">
        <v>8338</v>
      </c>
      <c r="B1461" s="277">
        <v>42234</v>
      </c>
      <c r="C1461" s="217" t="e">
        <f>[1]!表1_66[[#This Row],[公司]]&amp;[1]!表1_66[[#This Row],[姓名]]</f>
        <v>#REF!</v>
      </c>
      <c r="D1461" s="227" t="s">
        <v>12185</v>
      </c>
      <c r="E1461" s="227" t="s">
        <v>2250</v>
      </c>
      <c r="F1461" s="216" t="s">
        <v>2276</v>
      </c>
      <c r="G1461" s="209" t="s">
        <v>2172</v>
      </c>
      <c r="H1461" s="234" t="s">
        <v>99</v>
      </c>
      <c r="I1461" s="216" t="s">
        <v>2</v>
      </c>
      <c r="J1461" s="216" t="s">
        <v>11</v>
      </c>
      <c r="K1461" s="219">
        <v>1</v>
      </c>
      <c r="L1461" s="219">
        <v>1</v>
      </c>
      <c r="M1461" s="219">
        <v>1</v>
      </c>
      <c r="N1461" s="217" t="s">
        <v>1394</v>
      </c>
      <c r="O1461" s="216"/>
      <c r="P1461" s="217" t="s">
        <v>1361</v>
      </c>
      <c r="Q1461" s="218" t="s">
        <v>11535</v>
      </c>
      <c r="R1461" s="218" t="s">
        <v>392</v>
      </c>
      <c r="S1461" s="26">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461" s="227" t="s">
        <v>12186</v>
      </c>
      <c r="U1461" s="218">
        <v>18519663286</v>
      </c>
      <c r="V1461" s="217" t="s">
        <v>12187</v>
      </c>
      <c r="W1461" s="225"/>
      <c r="X1461" s="228"/>
      <c r="Y1461" s="228"/>
      <c r="Z1461" s="248" t="s">
        <v>392</v>
      </c>
      <c r="AA1461" s="216"/>
      <c r="AB1461" s="216"/>
      <c r="AC1461" s="216"/>
      <c r="AD1461" s="227"/>
      <c r="AE1461" s="228"/>
      <c r="AF1461" s="216" t="s">
        <v>12188</v>
      </c>
      <c r="AG1461" s="349">
        <v>1</v>
      </c>
    </row>
    <row r="1462" spans="1:33" s="219" customFormat="1" x14ac:dyDescent="0.3">
      <c r="A1462" s="212" t="s">
        <v>8338</v>
      </c>
      <c r="B1462" s="277">
        <v>42234</v>
      </c>
      <c r="C1462" s="217" t="e">
        <f>[1]!表1_66[[#This Row],[公司]]&amp;[1]!表1_66[[#This Row],[姓名]]</f>
        <v>#REF!</v>
      </c>
      <c r="D1462" s="220" t="s">
        <v>12189</v>
      </c>
      <c r="E1462" s="220"/>
      <c r="F1462" s="214"/>
      <c r="G1462" s="236" t="s">
        <v>2172</v>
      </c>
      <c r="H1462" s="232" t="s">
        <v>12190</v>
      </c>
      <c r="I1462" s="214" t="s">
        <v>9</v>
      </c>
      <c r="J1462" s="214" t="s">
        <v>11</v>
      </c>
      <c r="K1462" s="212"/>
      <c r="L1462" s="212"/>
      <c r="M1462" s="212"/>
      <c r="N1462" s="213"/>
      <c r="O1462" s="214"/>
      <c r="P1462" s="213" t="s">
        <v>12191</v>
      </c>
      <c r="Q1462" s="215"/>
      <c r="R1462" s="215"/>
      <c r="S1462" s="25"/>
      <c r="T1462" s="220"/>
      <c r="U1462" s="215">
        <v>13811684587</v>
      </c>
      <c r="V1462" s="213" t="s">
        <v>12192</v>
      </c>
      <c r="W1462" s="225"/>
      <c r="X1462" s="226"/>
      <c r="Y1462" s="226"/>
      <c r="Z1462" s="248"/>
      <c r="AA1462" s="214"/>
      <c r="AB1462" s="214"/>
      <c r="AC1462" s="214"/>
      <c r="AD1462" s="220"/>
      <c r="AE1462" s="226"/>
      <c r="AF1462" s="214"/>
      <c r="AG1462" s="349">
        <v>1</v>
      </c>
    </row>
    <row r="1463" spans="1:33" s="219" customFormat="1" x14ac:dyDescent="0.3">
      <c r="A1463" s="212" t="s">
        <v>8338</v>
      </c>
      <c r="B1463" s="277">
        <v>42234</v>
      </c>
      <c r="C1463" s="217" t="e">
        <f>[1]!表1_66[[#This Row],[公司]]&amp;[1]!表1_66[[#This Row],[姓名]]</f>
        <v>#REF!</v>
      </c>
      <c r="D1463" s="220" t="s">
        <v>3714</v>
      </c>
      <c r="E1463" s="220" t="s">
        <v>9741</v>
      </c>
      <c r="F1463" s="214" t="s">
        <v>2249</v>
      </c>
      <c r="G1463" s="236" t="s">
        <v>2172</v>
      </c>
      <c r="H1463" s="232" t="s">
        <v>2524</v>
      </c>
      <c r="I1463" s="214" t="s">
        <v>2</v>
      </c>
      <c r="J1463" s="214" t="s">
        <v>11</v>
      </c>
      <c r="K1463" s="212">
        <v>1</v>
      </c>
      <c r="L1463" s="212">
        <v>1</v>
      </c>
      <c r="M1463" s="212">
        <v>1</v>
      </c>
      <c r="N1463" s="213" t="s">
        <v>1186</v>
      </c>
      <c r="O1463" s="214"/>
      <c r="P1463" s="213" t="s">
        <v>2537</v>
      </c>
      <c r="Q1463" s="215"/>
      <c r="R1463" s="215"/>
      <c r="S1463"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463" s="220" t="s">
        <v>9742</v>
      </c>
      <c r="U1463" s="215">
        <v>13718970688</v>
      </c>
      <c r="V1463" s="213" t="s">
        <v>9744</v>
      </c>
      <c r="W1463" s="225"/>
      <c r="X1463" s="226"/>
      <c r="Y1463" s="226"/>
      <c r="Z1463" s="248"/>
      <c r="AA1463" s="214"/>
      <c r="AB1463" s="214"/>
      <c r="AC1463" s="214"/>
      <c r="AD1463" s="220"/>
      <c r="AE1463" s="226"/>
      <c r="AF1463" s="214" t="s">
        <v>9746</v>
      </c>
      <c r="AG1463" s="349">
        <v>1</v>
      </c>
    </row>
    <row r="1464" spans="1:33" s="219" customFormat="1" x14ac:dyDescent="0.3">
      <c r="A1464" s="212" t="s">
        <v>8338</v>
      </c>
      <c r="B1464" s="277">
        <v>42234</v>
      </c>
      <c r="C1464" s="217" t="e">
        <f>[1]!表1_66[[#This Row],[公司]]&amp;[1]!表1_66[[#This Row],[姓名]]</f>
        <v>#REF!</v>
      </c>
      <c r="D1464" s="220" t="s">
        <v>8213</v>
      </c>
      <c r="E1464" s="220" t="s">
        <v>8213</v>
      </c>
      <c r="F1464" s="214" t="s">
        <v>2249</v>
      </c>
      <c r="G1464" s="236" t="s">
        <v>2172</v>
      </c>
      <c r="H1464" s="232" t="s">
        <v>10747</v>
      </c>
      <c r="I1464" s="214" t="s">
        <v>2</v>
      </c>
      <c r="J1464" s="214" t="s">
        <v>11</v>
      </c>
      <c r="K1464" s="212">
        <v>1</v>
      </c>
      <c r="L1464" s="212">
        <v>1</v>
      </c>
      <c r="M1464" s="212">
        <v>1</v>
      </c>
      <c r="N1464" s="213" t="s">
        <v>12193</v>
      </c>
      <c r="O1464" s="214"/>
      <c r="P1464" s="213" t="s">
        <v>2537</v>
      </c>
      <c r="Q1464" s="215"/>
      <c r="R1464" s="215"/>
      <c r="S146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464" s="220" t="s">
        <v>10753</v>
      </c>
      <c r="U1464" s="215">
        <v>13718564890</v>
      </c>
      <c r="V1464" s="213" t="s">
        <v>10754</v>
      </c>
      <c r="W1464" s="225"/>
      <c r="X1464" s="226"/>
      <c r="Y1464" s="226"/>
      <c r="Z1464" s="248"/>
      <c r="AA1464" s="214"/>
      <c r="AB1464" s="214"/>
      <c r="AC1464" s="214"/>
      <c r="AD1464" s="220"/>
      <c r="AE1464" s="226"/>
      <c r="AF1464" s="214" t="s">
        <v>10750</v>
      </c>
      <c r="AG1464" s="349">
        <v>1</v>
      </c>
    </row>
    <row r="1465" spans="1:33" s="219" customFormat="1" x14ac:dyDescent="0.3">
      <c r="A1465" s="219" t="s">
        <v>8338</v>
      </c>
      <c r="B1465" s="277">
        <v>42234</v>
      </c>
      <c r="C1465" s="217" t="e">
        <f>[1]!表1_66[[#This Row],[公司]]&amp;[1]!表1_66[[#This Row],[姓名]]</f>
        <v>#REF!</v>
      </c>
      <c r="D1465" s="227" t="s">
        <v>12194</v>
      </c>
      <c r="E1465" s="227"/>
      <c r="F1465" s="216"/>
      <c r="G1465" s="209" t="s">
        <v>2172</v>
      </c>
      <c r="H1465" s="234" t="s">
        <v>8806</v>
      </c>
      <c r="I1465" s="216" t="s">
        <v>2321</v>
      </c>
      <c r="J1465" s="216" t="s">
        <v>2549</v>
      </c>
      <c r="N1465" s="217" t="s">
        <v>8807</v>
      </c>
      <c r="O1465" s="216"/>
      <c r="P1465" s="217" t="s">
        <v>2254</v>
      </c>
      <c r="Q1465" s="218"/>
      <c r="R1465" s="218"/>
      <c r="S1465" s="26"/>
      <c r="T1465" s="227"/>
      <c r="U1465" s="218">
        <v>18531321897</v>
      </c>
      <c r="V1465" s="217" t="s">
        <v>8770</v>
      </c>
      <c r="W1465" s="225"/>
      <c r="X1465" s="228"/>
      <c r="Y1465" s="228"/>
      <c r="Z1465" s="248"/>
      <c r="AA1465" s="216"/>
      <c r="AB1465" s="216"/>
      <c r="AC1465" s="216"/>
      <c r="AD1465" s="227"/>
      <c r="AE1465" s="228"/>
      <c r="AF1465" s="216"/>
      <c r="AG1465" s="349">
        <v>1</v>
      </c>
    </row>
    <row r="1466" spans="1:33" s="219" customFormat="1" x14ac:dyDescent="0.3">
      <c r="A1466" s="212" t="s">
        <v>8338</v>
      </c>
      <c r="B1466" s="277">
        <v>42234</v>
      </c>
      <c r="C1466" s="217" t="e">
        <f>[1]!表1_66[[#This Row],[公司]]&amp;[1]!表1_66[[#This Row],[姓名]]</f>
        <v>#REF!</v>
      </c>
      <c r="D1466" s="220" t="s">
        <v>12195</v>
      </c>
      <c r="E1466" s="220"/>
      <c r="F1466" s="214"/>
      <c r="G1466" s="236" t="s">
        <v>2172</v>
      </c>
      <c r="H1466" s="232" t="s">
        <v>8292</v>
      </c>
      <c r="I1466" s="214"/>
      <c r="J1466" s="214" t="s">
        <v>11</v>
      </c>
      <c r="K1466" s="212"/>
      <c r="L1466" s="212"/>
      <c r="M1466" s="212"/>
      <c r="N1466" s="213"/>
      <c r="O1466" s="214"/>
      <c r="P1466" s="213" t="s">
        <v>12196</v>
      </c>
      <c r="Q1466" s="215"/>
      <c r="R1466" s="215"/>
      <c r="S1466" s="25"/>
      <c r="T1466" s="220" t="s">
        <v>12197</v>
      </c>
      <c r="U1466" s="215">
        <v>13522333455</v>
      </c>
      <c r="V1466" s="213" t="s">
        <v>12198</v>
      </c>
      <c r="W1466" s="225"/>
      <c r="X1466" s="226"/>
      <c r="Y1466" s="226"/>
      <c r="Z1466" s="244"/>
      <c r="AA1466" s="214"/>
      <c r="AB1466" s="214"/>
      <c r="AC1466" s="214"/>
      <c r="AD1466" s="220"/>
      <c r="AE1466" s="226"/>
      <c r="AF1466" s="214"/>
      <c r="AG1466" s="349">
        <v>1</v>
      </c>
    </row>
    <row r="1467" spans="1:33" s="219" customFormat="1" x14ac:dyDescent="0.3">
      <c r="A1467" s="212" t="s">
        <v>8338</v>
      </c>
      <c r="B1467" s="277">
        <v>42234</v>
      </c>
      <c r="C1467" s="217" t="e">
        <f>[1]!表1_66[[#This Row],[公司]]&amp;[1]!表1_66[[#This Row],[姓名]]</f>
        <v>#REF!</v>
      </c>
      <c r="D1467" s="220" t="s">
        <v>12199</v>
      </c>
      <c r="E1467" s="220"/>
      <c r="F1467" s="214"/>
      <c r="G1467" s="236" t="s">
        <v>2172</v>
      </c>
      <c r="H1467" s="232" t="s">
        <v>344</v>
      </c>
      <c r="I1467" s="214" t="s">
        <v>339</v>
      </c>
      <c r="J1467" s="214" t="s">
        <v>11</v>
      </c>
      <c r="K1467" s="212"/>
      <c r="L1467" s="212"/>
      <c r="M1467" s="212"/>
      <c r="N1467" s="213" t="s">
        <v>2355</v>
      </c>
      <c r="O1467" s="214"/>
      <c r="P1467" s="213" t="s">
        <v>8645</v>
      </c>
      <c r="Q1467" s="215"/>
      <c r="R1467" s="215"/>
      <c r="S1467" s="25"/>
      <c r="T1467" s="220" t="s">
        <v>12200</v>
      </c>
      <c r="U1467" s="215">
        <v>13810833705</v>
      </c>
      <c r="V1467" s="213" t="s">
        <v>12201</v>
      </c>
      <c r="W1467" s="225"/>
      <c r="X1467" s="226"/>
      <c r="Y1467" s="226"/>
      <c r="Z1467" s="248"/>
      <c r="AA1467" s="214"/>
      <c r="AB1467" s="214"/>
      <c r="AC1467" s="214"/>
      <c r="AD1467" s="220"/>
      <c r="AE1467" s="226"/>
      <c r="AF1467" s="214"/>
      <c r="AG1467" s="349">
        <v>1</v>
      </c>
    </row>
    <row r="1468" spans="1:33" s="219" customFormat="1" x14ac:dyDescent="0.3">
      <c r="A1468" s="212" t="s">
        <v>8338</v>
      </c>
      <c r="B1468" s="277">
        <v>42234</v>
      </c>
      <c r="C1468" s="217" t="e">
        <f>[1]!表1_66[[#This Row],[公司]]&amp;[1]!表1_66[[#This Row],[姓名]]</f>
        <v>#REF!</v>
      </c>
      <c r="D1468" s="220" t="s">
        <v>12202</v>
      </c>
      <c r="E1468" s="220"/>
      <c r="F1468" s="214"/>
      <c r="G1468" s="236" t="s">
        <v>2172</v>
      </c>
      <c r="H1468" s="232" t="s">
        <v>2524</v>
      </c>
      <c r="I1468" s="214" t="s">
        <v>2</v>
      </c>
      <c r="J1468" s="214" t="s">
        <v>11</v>
      </c>
      <c r="K1468" s="212"/>
      <c r="L1468" s="212"/>
      <c r="M1468" s="212"/>
      <c r="N1468" s="213" t="s">
        <v>12203</v>
      </c>
      <c r="O1468" s="214"/>
      <c r="P1468" s="213" t="s">
        <v>1171</v>
      </c>
      <c r="Q1468" s="215"/>
      <c r="R1468" s="215"/>
      <c r="S1468" s="25"/>
      <c r="T1468" s="220" t="s">
        <v>12204</v>
      </c>
      <c r="U1468" s="215">
        <v>18930878275</v>
      </c>
      <c r="V1468" s="213" t="s">
        <v>12205</v>
      </c>
      <c r="W1468" s="225"/>
      <c r="X1468" s="226"/>
      <c r="Y1468" s="226"/>
      <c r="Z1468" s="248"/>
      <c r="AA1468" s="214"/>
      <c r="AB1468" s="214"/>
      <c r="AC1468" s="214"/>
      <c r="AD1468" s="220"/>
      <c r="AE1468" s="226"/>
      <c r="AF1468" s="214"/>
      <c r="AG1468" s="349">
        <v>1</v>
      </c>
    </row>
    <row r="1469" spans="1:33" s="219" customFormat="1" x14ac:dyDescent="0.3">
      <c r="A1469" s="212" t="s">
        <v>8338</v>
      </c>
      <c r="B1469" s="277">
        <v>42234</v>
      </c>
      <c r="C1469" s="217" t="e">
        <f>[1]!表1_66[[#This Row],[公司]]&amp;[1]!表1_66[[#This Row],[姓名]]</f>
        <v>#REF!</v>
      </c>
      <c r="D1469" s="220" t="s">
        <v>12206</v>
      </c>
      <c r="E1469" s="220"/>
      <c r="F1469" s="214"/>
      <c r="G1469" s="236" t="s">
        <v>2172</v>
      </c>
      <c r="H1469" s="232" t="s">
        <v>10747</v>
      </c>
      <c r="I1469" s="214" t="s">
        <v>2</v>
      </c>
      <c r="J1469" s="214" t="s">
        <v>11</v>
      </c>
      <c r="K1469" s="212">
        <v>1</v>
      </c>
      <c r="L1469" s="212">
        <v>1</v>
      </c>
      <c r="M1469" s="212">
        <v>1</v>
      </c>
      <c r="N1469" s="213" t="s">
        <v>12207</v>
      </c>
      <c r="O1469" s="214"/>
      <c r="P1469" s="213" t="s">
        <v>2477</v>
      </c>
      <c r="Q1469" s="215"/>
      <c r="R1469" s="215"/>
      <c r="S1469" s="25"/>
      <c r="T1469" s="220" t="s">
        <v>10766</v>
      </c>
      <c r="U1469" s="215">
        <v>13910309306</v>
      </c>
      <c r="V1469" s="213" t="s">
        <v>12208</v>
      </c>
      <c r="W1469" s="225"/>
      <c r="X1469" s="226"/>
      <c r="Y1469" s="226"/>
      <c r="Z1469" s="244"/>
      <c r="AA1469" s="214"/>
      <c r="AB1469" s="214"/>
      <c r="AC1469" s="214"/>
      <c r="AD1469" s="220"/>
      <c r="AE1469" s="226"/>
      <c r="AF1469" s="214"/>
      <c r="AG1469" s="349">
        <v>1</v>
      </c>
    </row>
    <row r="1470" spans="1:33" s="219" customFormat="1" x14ac:dyDescent="0.3">
      <c r="A1470" s="212" t="s">
        <v>8338</v>
      </c>
      <c r="B1470" s="277">
        <v>42234</v>
      </c>
      <c r="C1470" s="217" t="e">
        <f>[1]!表1_66[[#This Row],[公司]]&amp;[1]!表1_66[[#This Row],[姓名]]</f>
        <v>#REF!</v>
      </c>
      <c r="D1470" s="220" t="s">
        <v>9572</v>
      </c>
      <c r="E1470" s="220" t="s">
        <v>9573</v>
      </c>
      <c r="F1470" s="214" t="s">
        <v>2249</v>
      </c>
      <c r="G1470" s="236" t="s">
        <v>2172</v>
      </c>
      <c r="H1470" s="232" t="s">
        <v>10578</v>
      </c>
      <c r="I1470" s="214" t="s">
        <v>2</v>
      </c>
      <c r="J1470" s="214" t="s">
        <v>11</v>
      </c>
      <c r="K1470" s="212">
        <v>1</v>
      </c>
      <c r="L1470" s="212">
        <v>1</v>
      </c>
      <c r="M1470" s="212">
        <v>1</v>
      </c>
      <c r="N1470" s="213" t="s">
        <v>958</v>
      </c>
      <c r="O1470" s="214"/>
      <c r="P1470" s="213" t="s">
        <v>8629</v>
      </c>
      <c r="Q1470" s="215"/>
      <c r="R1470" s="215"/>
      <c r="S147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470" s="220" t="s">
        <v>12209</v>
      </c>
      <c r="U1470" s="215">
        <v>13651022079</v>
      </c>
      <c r="V1470" s="213" t="s">
        <v>12210</v>
      </c>
      <c r="W1470" s="225" t="s">
        <v>9396</v>
      </c>
      <c r="X1470" s="226" t="s">
        <v>9575</v>
      </c>
      <c r="Y1470" s="226"/>
      <c r="Z1470" s="244"/>
      <c r="AA1470" s="214"/>
      <c r="AB1470" s="214"/>
      <c r="AC1470" s="214"/>
      <c r="AD1470" s="220"/>
      <c r="AE1470" s="226"/>
      <c r="AF1470" s="214" t="s">
        <v>9570</v>
      </c>
      <c r="AG1470" s="349">
        <v>1</v>
      </c>
    </row>
    <row r="1471" spans="1:33" s="219" customFormat="1" x14ac:dyDescent="0.3">
      <c r="A1471" s="219" t="s">
        <v>8338</v>
      </c>
      <c r="B1471" s="277">
        <v>42234</v>
      </c>
      <c r="C1471" s="217" t="e">
        <f>[1]!表1_66[[#This Row],[公司]]&amp;[1]!表1_66[[#This Row],[姓名]]</f>
        <v>#REF!</v>
      </c>
      <c r="D1471" s="227" t="s">
        <v>8290</v>
      </c>
      <c r="E1471" s="227" t="s">
        <v>8290</v>
      </c>
      <c r="F1471" s="216" t="s">
        <v>2276</v>
      </c>
      <c r="G1471" s="209" t="s">
        <v>2172</v>
      </c>
      <c r="H1471" s="234" t="s">
        <v>2243</v>
      </c>
      <c r="I1471" s="216" t="s">
        <v>339</v>
      </c>
      <c r="J1471" s="216" t="s">
        <v>11</v>
      </c>
      <c r="K1471" s="219">
        <v>1</v>
      </c>
      <c r="L1471" s="219">
        <v>1</v>
      </c>
      <c r="M1471" s="219">
        <v>1</v>
      </c>
      <c r="N1471" s="217" t="s">
        <v>12211</v>
      </c>
      <c r="O1471" s="216"/>
      <c r="P1471" s="217" t="s">
        <v>2254</v>
      </c>
      <c r="Q1471" s="218"/>
      <c r="R1471" s="218" t="s">
        <v>392</v>
      </c>
      <c r="S1471" s="26">
        <v>0</v>
      </c>
      <c r="T1471" s="227" t="s">
        <v>9596</v>
      </c>
      <c r="U1471" s="218">
        <v>13611343565</v>
      </c>
      <c r="V1471" s="217" t="s">
        <v>9597</v>
      </c>
      <c r="W1471" s="225"/>
      <c r="X1471" s="228"/>
      <c r="Y1471" s="228"/>
      <c r="Z1471" s="248" t="s">
        <v>392</v>
      </c>
      <c r="AA1471" s="216"/>
      <c r="AB1471" s="216"/>
      <c r="AC1471" s="216"/>
      <c r="AD1471" s="227"/>
      <c r="AE1471" s="228"/>
      <c r="AF1471" s="216" t="s">
        <v>2253</v>
      </c>
      <c r="AG1471" s="349">
        <v>1</v>
      </c>
    </row>
    <row r="1472" spans="1:33" s="219" customFormat="1" x14ac:dyDescent="0.3">
      <c r="A1472" s="219" t="s">
        <v>8338</v>
      </c>
      <c r="B1472" s="277">
        <v>42234</v>
      </c>
      <c r="C1472" s="217" t="e">
        <f>[1]!表1_66[[#This Row],[公司]]&amp;[1]!表1_66[[#This Row],[姓名]]</f>
        <v>#REF!</v>
      </c>
      <c r="D1472" s="227" t="s">
        <v>12212</v>
      </c>
      <c r="E1472" s="227" t="s">
        <v>12212</v>
      </c>
      <c r="F1472" s="216" t="s">
        <v>2249</v>
      </c>
      <c r="G1472" s="209" t="s">
        <v>2172</v>
      </c>
      <c r="H1472" s="234" t="s">
        <v>1184</v>
      </c>
      <c r="I1472" s="216" t="s">
        <v>2</v>
      </c>
      <c r="J1472" s="216" t="s">
        <v>11</v>
      </c>
      <c r="K1472" s="219">
        <v>1</v>
      </c>
      <c r="M1472" s="219">
        <v>1</v>
      </c>
      <c r="N1472" s="217" t="s">
        <v>12024</v>
      </c>
      <c r="O1472" s="216"/>
      <c r="P1472" s="217" t="s">
        <v>8629</v>
      </c>
      <c r="Q1472" s="218"/>
      <c r="R1472" s="218" t="s">
        <v>392</v>
      </c>
      <c r="S1472" s="26">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472" s="227" t="s">
        <v>12213</v>
      </c>
      <c r="U1472" s="218">
        <v>13811318811</v>
      </c>
      <c r="V1472" s="217" t="s">
        <v>12214</v>
      </c>
      <c r="W1472" s="225" t="s">
        <v>351</v>
      </c>
      <c r="X1472" s="228"/>
      <c r="Y1472" s="228"/>
      <c r="Z1472" s="248" t="s">
        <v>392</v>
      </c>
      <c r="AA1472" s="216"/>
      <c r="AB1472" s="216"/>
      <c r="AC1472" s="216"/>
      <c r="AD1472" s="227"/>
      <c r="AE1472" s="228"/>
      <c r="AF1472" s="216" t="s">
        <v>12215</v>
      </c>
      <c r="AG1472" s="349">
        <v>1</v>
      </c>
    </row>
    <row r="1473" spans="1:33" s="219" customFormat="1" x14ac:dyDescent="0.3">
      <c r="A1473" s="212" t="s">
        <v>8338</v>
      </c>
      <c r="B1473" s="277">
        <v>42234</v>
      </c>
      <c r="C1473" s="217" t="e">
        <f>[1]!表1_66[[#This Row],[公司]]&amp;[1]!表1_66[[#This Row],[姓名]]</f>
        <v>#REF!</v>
      </c>
      <c r="D1473" s="220" t="s">
        <v>12216</v>
      </c>
      <c r="E1473" s="220"/>
      <c r="F1473" s="214"/>
      <c r="G1473" s="236" t="s">
        <v>2172</v>
      </c>
      <c r="H1473" s="232" t="s">
        <v>8830</v>
      </c>
      <c r="I1473" s="214" t="s">
        <v>8702</v>
      </c>
      <c r="J1473" s="214" t="s">
        <v>11</v>
      </c>
      <c r="K1473" s="212"/>
      <c r="L1473" s="212"/>
      <c r="M1473" s="212"/>
      <c r="N1473" s="213" t="s">
        <v>8831</v>
      </c>
      <c r="O1473" s="214" t="s">
        <v>12217</v>
      </c>
      <c r="P1473" s="213" t="s">
        <v>12218</v>
      </c>
      <c r="Q1473" s="215"/>
      <c r="R1473" s="215"/>
      <c r="S1473" s="25"/>
      <c r="T1473" s="220" t="s">
        <v>12219</v>
      </c>
      <c r="U1473" s="215">
        <v>15901009182</v>
      </c>
      <c r="V1473" s="213" t="s">
        <v>12220</v>
      </c>
      <c r="W1473" s="225"/>
      <c r="X1473" s="226"/>
      <c r="Y1473" s="226"/>
      <c r="Z1473" s="244"/>
      <c r="AA1473" s="214"/>
      <c r="AB1473" s="214"/>
      <c r="AC1473" s="214"/>
      <c r="AD1473" s="220"/>
      <c r="AE1473" s="226"/>
      <c r="AF1473" s="214"/>
      <c r="AG1473" s="349">
        <v>1</v>
      </c>
    </row>
    <row r="1474" spans="1:33" s="219" customFormat="1" x14ac:dyDescent="0.3">
      <c r="A1474" s="219" t="s">
        <v>8338</v>
      </c>
      <c r="B1474" s="277">
        <v>42234</v>
      </c>
      <c r="C1474" s="217" t="e">
        <f>[1]!表1_66[[#This Row],[公司]]&amp;[1]!表1_66[[#This Row],[姓名]]</f>
        <v>#REF!</v>
      </c>
      <c r="D1474" s="227" t="s">
        <v>12221</v>
      </c>
      <c r="E1474" s="227"/>
      <c r="F1474" s="216"/>
      <c r="G1474" s="209" t="s">
        <v>2172</v>
      </c>
      <c r="H1474" s="234" t="s">
        <v>8806</v>
      </c>
      <c r="I1474" s="216" t="s">
        <v>2321</v>
      </c>
      <c r="J1474" s="216" t="s">
        <v>2549</v>
      </c>
      <c r="N1474" s="217" t="s">
        <v>8807</v>
      </c>
      <c r="O1474" s="216"/>
      <c r="P1474" s="217" t="s">
        <v>2254</v>
      </c>
      <c r="Q1474" s="218"/>
      <c r="R1474" s="218"/>
      <c r="S1474" s="26"/>
      <c r="T1474" s="227"/>
      <c r="U1474" s="218">
        <v>15222015486</v>
      </c>
      <c r="V1474" s="217" t="s">
        <v>12222</v>
      </c>
      <c r="W1474" s="225"/>
      <c r="X1474" s="228"/>
      <c r="Y1474" s="228"/>
      <c r="Z1474" s="248"/>
      <c r="AA1474" s="216"/>
      <c r="AB1474" s="216"/>
      <c r="AC1474" s="216"/>
      <c r="AD1474" s="227"/>
      <c r="AE1474" s="228"/>
      <c r="AF1474" s="216"/>
      <c r="AG1474" s="349">
        <v>1</v>
      </c>
    </row>
    <row r="1475" spans="1:33" s="219" customFormat="1" x14ac:dyDescent="0.3">
      <c r="A1475" s="219" t="s">
        <v>8338</v>
      </c>
      <c r="B1475" s="277">
        <v>42234</v>
      </c>
      <c r="C1475" s="217" t="e">
        <f>[1]!表1_66[[#This Row],[公司]]&amp;[1]!表1_66[[#This Row],[姓名]]</f>
        <v>#REF!</v>
      </c>
      <c r="D1475" s="227" t="s">
        <v>2608</v>
      </c>
      <c r="E1475" s="227" t="s">
        <v>2608</v>
      </c>
      <c r="F1475" s="216" t="s">
        <v>2249</v>
      </c>
      <c r="G1475" s="209" t="s">
        <v>2172</v>
      </c>
      <c r="H1475" s="234" t="s">
        <v>8361</v>
      </c>
      <c r="I1475" s="216" t="s">
        <v>339</v>
      </c>
      <c r="J1475" s="216" t="s">
        <v>11</v>
      </c>
      <c r="K1475" s="219">
        <v>1</v>
      </c>
      <c r="L1475" s="219">
        <v>1</v>
      </c>
      <c r="M1475" s="219">
        <v>1</v>
      </c>
      <c r="N1475" s="217" t="s">
        <v>2448</v>
      </c>
      <c r="O1475" s="216"/>
      <c r="P1475" s="217"/>
      <c r="Q1475" s="218"/>
      <c r="R1475" s="218" t="s">
        <v>392</v>
      </c>
      <c r="S1475" s="26">
        <v>0</v>
      </c>
      <c r="T1475" s="227" t="s">
        <v>12223</v>
      </c>
      <c r="U1475" s="218">
        <v>18600576421</v>
      </c>
      <c r="V1475" s="217" t="s">
        <v>12224</v>
      </c>
      <c r="W1475" s="225" t="s">
        <v>351</v>
      </c>
      <c r="X1475" s="228" t="s">
        <v>2521</v>
      </c>
      <c r="Y1475" s="228"/>
      <c r="Z1475" s="248" t="s">
        <v>392</v>
      </c>
      <c r="AA1475" s="216"/>
      <c r="AB1475" s="216"/>
      <c r="AC1475" s="216"/>
      <c r="AD1475" s="227"/>
      <c r="AE1475" s="228"/>
      <c r="AF1475" s="216" t="s">
        <v>12225</v>
      </c>
      <c r="AG1475" s="349">
        <v>1</v>
      </c>
    </row>
    <row r="1476" spans="1:33" s="219" customFormat="1" x14ac:dyDescent="0.3">
      <c r="A1476" s="212" t="s">
        <v>8338</v>
      </c>
      <c r="B1476" s="277">
        <v>42234</v>
      </c>
      <c r="C1476" s="217" t="e">
        <f>[1]!表1_66[[#This Row],[公司]]&amp;[1]!表1_66[[#This Row],[姓名]]</f>
        <v>#REF!</v>
      </c>
      <c r="D1476" s="220" t="s">
        <v>12226</v>
      </c>
      <c r="E1476" s="220"/>
      <c r="F1476" s="214"/>
      <c r="G1476" s="236" t="s">
        <v>2172</v>
      </c>
      <c r="H1476" s="232" t="s">
        <v>12227</v>
      </c>
      <c r="I1476" s="214" t="s">
        <v>9</v>
      </c>
      <c r="J1476" s="214" t="s">
        <v>11</v>
      </c>
      <c r="K1476" s="212"/>
      <c r="L1476" s="212"/>
      <c r="M1476" s="212"/>
      <c r="N1476" s="213"/>
      <c r="O1476" s="214"/>
      <c r="P1476" s="213" t="s">
        <v>8500</v>
      </c>
      <c r="Q1476" s="215"/>
      <c r="R1476" s="215"/>
      <c r="S1476" s="25"/>
      <c r="T1476" s="220" t="s">
        <v>12228</v>
      </c>
      <c r="U1476" s="215">
        <v>15600030536</v>
      </c>
      <c r="V1476" s="213" t="s">
        <v>12229</v>
      </c>
      <c r="W1476" s="225"/>
      <c r="X1476" s="226"/>
      <c r="Y1476" s="226"/>
      <c r="Z1476" s="248"/>
      <c r="AA1476" s="214"/>
      <c r="AB1476" s="214"/>
      <c r="AC1476" s="214"/>
      <c r="AD1476" s="220"/>
      <c r="AE1476" s="226"/>
      <c r="AF1476" s="214"/>
      <c r="AG1476" s="349">
        <v>1</v>
      </c>
    </row>
    <row r="1477" spans="1:33" s="219" customFormat="1" x14ac:dyDescent="0.3">
      <c r="A1477" s="212" t="s">
        <v>8338</v>
      </c>
      <c r="B1477" s="277">
        <v>42234</v>
      </c>
      <c r="C1477" s="217" t="e">
        <f>[1]!表1_66[[#This Row],[公司]]&amp;[1]!表1_66[[#This Row],[姓名]]</f>
        <v>#REF!</v>
      </c>
      <c r="D1477" s="220" t="s">
        <v>4041</v>
      </c>
      <c r="E1477" s="220" t="s">
        <v>2282</v>
      </c>
      <c r="F1477" s="214" t="s">
        <v>2249</v>
      </c>
      <c r="G1477" s="236" t="s">
        <v>2172</v>
      </c>
      <c r="H1477" s="232" t="s">
        <v>12230</v>
      </c>
      <c r="I1477" s="214" t="s">
        <v>339</v>
      </c>
      <c r="J1477" s="214" t="s">
        <v>11</v>
      </c>
      <c r="K1477" s="212">
        <v>1</v>
      </c>
      <c r="L1477" s="212">
        <v>1</v>
      </c>
      <c r="M1477" s="212">
        <v>1</v>
      </c>
      <c r="N1477" s="213" t="s">
        <v>8641</v>
      </c>
      <c r="O1477" s="214" t="s">
        <v>2514</v>
      </c>
      <c r="P1477" s="213"/>
      <c r="Q1477" s="215"/>
      <c r="R1477" s="215" t="s">
        <v>392</v>
      </c>
      <c r="S1477" s="25">
        <v>0</v>
      </c>
      <c r="T1477" s="220" t="s">
        <v>4042</v>
      </c>
      <c r="U1477" s="215">
        <v>18001155609</v>
      </c>
      <c r="V1477" s="213" t="s">
        <v>4043</v>
      </c>
      <c r="W1477" s="225" t="s">
        <v>9309</v>
      </c>
      <c r="X1477" s="226"/>
      <c r="Y1477" s="226"/>
      <c r="Z1477" s="244" t="s">
        <v>392</v>
      </c>
      <c r="AA1477" s="214"/>
      <c r="AB1477" s="214"/>
      <c r="AC1477" s="214"/>
      <c r="AD1477" s="220"/>
      <c r="AE1477" s="226"/>
      <c r="AF1477" s="214" t="s">
        <v>3607</v>
      </c>
      <c r="AG1477" s="349">
        <v>1</v>
      </c>
    </row>
    <row r="1478" spans="1:33" s="219" customFormat="1" x14ac:dyDescent="0.3">
      <c r="A1478" s="212" t="s">
        <v>8338</v>
      </c>
      <c r="B1478" s="277">
        <v>42234</v>
      </c>
      <c r="C1478" s="217" t="e">
        <f>[1]!表1_66[[#This Row],[公司]]&amp;[1]!表1_66[[#This Row],[姓名]]</f>
        <v>#REF!</v>
      </c>
      <c r="D1478" s="220" t="s">
        <v>7579</v>
      </c>
      <c r="E1478" s="220" t="s">
        <v>7580</v>
      </c>
      <c r="F1478" s="214" t="s">
        <v>2249</v>
      </c>
      <c r="G1478" s="236" t="s">
        <v>2172</v>
      </c>
      <c r="H1478" s="232" t="s">
        <v>100</v>
      </c>
      <c r="I1478" s="214" t="s">
        <v>2</v>
      </c>
      <c r="J1478" s="214" t="s">
        <v>11</v>
      </c>
      <c r="K1478" s="212">
        <v>1</v>
      </c>
      <c r="L1478" s="212">
        <v>1</v>
      </c>
      <c r="M1478" s="212">
        <v>1</v>
      </c>
      <c r="N1478" s="213" t="s">
        <v>12231</v>
      </c>
      <c r="O1478" s="214"/>
      <c r="P1478" s="213" t="s">
        <v>2254</v>
      </c>
      <c r="Q1478" s="215"/>
      <c r="R1478" s="215"/>
      <c r="S1478" s="25">
        <v>0</v>
      </c>
      <c r="T1478" s="220" t="s">
        <v>7581</v>
      </c>
      <c r="U1478" s="215">
        <v>15201670298</v>
      </c>
      <c r="V1478" s="213" t="s">
        <v>7582</v>
      </c>
      <c r="W1478" s="225"/>
      <c r="X1478" s="226"/>
      <c r="Y1478" s="226"/>
      <c r="Z1478" s="248"/>
      <c r="AA1478" s="214"/>
      <c r="AB1478" s="214"/>
      <c r="AC1478" s="214"/>
      <c r="AD1478" s="220"/>
      <c r="AE1478" s="226"/>
      <c r="AF1478" s="214" t="s">
        <v>2210</v>
      </c>
      <c r="AG1478" s="349">
        <v>1</v>
      </c>
    </row>
    <row r="1479" spans="1:33" s="219" customFormat="1" x14ac:dyDescent="0.3">
      <c r="A1479" s="212" t="s">
        <v>8338</v>
      </c>
      <c r="B1479" s="277">
        <v>42234</v>
      </c>
      <c r="C1479" s="217" t="e">
        <f>[1]!表1_66[[#This Row],[公司]]&amp;[1]!表1_66[[#This Row],[姓名]]</f>
        <v>#REF!</v>
      </c>
      <c r="D1479" s="220" t="s">
        <v>2445</v>
      </c>
      <c r="E1479" s="220" t="s">
        <v>2320</v>
      </c>
      <c r="F1479" s="214"/>
      <c r="G1479" s="236" t="s">
        <v>2172</v>
      </c>
      <c r="H1479" s="232" t="s">
        <v>27</v>
      </c>
      <c r="I1479" s="214" t="s">
        <v>2</v>
      </c>
      <c r="J1479" s="214" t="s">
        <v>1</v>
      </c>
      <c r="K1479" s="212">
        <v>1</v>
      </c>
      <c r="L1479" s="212">
        <v>1</v>
      </c>
      <c r="M1479" s="212">
        <v>1</v>
      </c>
      <c r="N1479" s="213" t="s">
        <v>8386</v>
      </c>
      <c r="O1479" s="214" t="s">
        <v>12232</v>
      </c>
      <c r="P1479" s="213" t="s">
        <v>2254</v>
      </c>
      <c r="Q1479" s="215"/>
      <c r="R1479" s="215">
        <v>129.70749203523999</v>
      </c>
      <c r="S1479" s="25">
        <v>0</v>
      </c>
      <c r="T1479" s="220" t="s">
        <v>12233</v>
      </c>
      <c r="U1479" s="215">
        <v>18621969805</v>
      </c>
      <c r="V1479" s="213" t="s">
        <v>12234</v>
      </c>
      <c r="W1479" s="225" t="s">
        <v>351</v>
      </c>
      <c r="X1479" s="226"/>
      <c r="Y1479" s="226"/>
      <c r="Z1479" s="248" t="s">
        <v>12235</v>
      </c>
      <c r="AA1479" s="214"/>
      <c r="AB1479" s="214"/>
      <c r="AC1479" s="214" t="s">
        <v>392</v>
      </c>
      <c r="AD1479" s="220" t="s">
        <v>392</v>
      </c>
      <c r="AE1479" s="226"/>
      <c r="AF1479" s="214" t="s">
        <v>12236</v>
      </c>
      <c r="AG1479" s="349">
        <v>1</v>
      </c>
    </row>
    <row r="1480" spans="1:33" s="219" customFormat="1" x14ac:dyDescent="0.3">
      <c r="A1480" s="212" t="s">
        <v>8338</v>
      </c>
      <c r="B1480" s="277">
        <v>42234</v>
      </c>
      <c r="C1480" s="217" t="e">
        <f>[1]!表1_66[[#This Row],[公司]]&amp;[1]!表1_66[[#This Row],[姓名]]</f>
        <v>#REF!</v>
      </c>
      <c r="D1480" s="220" t="s">
        <v>12237</v>
      </c>
      <c r="E1480" s="220"/>
      <c r="F1480" s="214"/>
      <c r="G1480" s="236" t="s">
        <v>2172</v>
      </c>
      <c r="H1480" s="232" t="s">
        <v>300</v>
      </c>
      <c r="I1480" s="214" t="s">
        <v>2</v>
      </c>
      <c r="J1480" s="214" t="s">
        <v>11</v>
      </c>
      <c r="K1480" s="212"/>
      <c r="L1480" s="212"/>
      <c r="M1480" s="212"/>
      <c r="N1480" s="213" t="s">
        <v>958</v>
      </c>
      <c r="O1480" s="214"/>
      <c r="P1480" s="213" t="s">
        <v>8060</v>
      </c>
      <c r="Q1480" s="215"/>
      <c r="R1480" s="215"/>
      <c r="S1480" s="25"/>
      <c r="T1480" s="220" t="s">
        <v>12238</v>
      </c>
      <c r="U1480" s="215">
        <v>15510656253</v>
      </c>
      <c r="V1480" s="213" t="s">
        <v>12239</v>
      </c>
      <c r="W1480" s="225"/>
      <c r="X1480" s="226"/>
      <c r="Y1480" s="226"/>
      <c r="Z1480" s="244"/>
      <c r="AA1480" s="214"/>
      <c r="AB1480" s="214"/>
      <c r="AC1480" s="214"/>
      <c r="AD1480" s="220"/>
      <c r="AE1480" s="226"/>
      <c r="AF1480" s="214"/>
      <c r="AG1480" s="349">
        <v>1</v>
      </c>
    </row>
    <row r="1481" spans="1:33" s="219" customFormat="1" x14ac:dyDescent="0.3">
      <c r="A1481" s="290" t="s">
        <v>8476</v>
      </c>
      <c r="B1481" s="303">
        <v>42236</v>
      </c>
      <c r="C1481" s="217" t="e">
        <f>[1]!表1_66[[#This Row],[公司]]&amp;[1]!表1_66[[#This Row],[姓名]]</f>
        <v>#REF!</v>
      </c>
      <c r="D1481" s="269" t="s">
        <v>8854</v>
      </c>
      <c r="E1481" s="269"/>
      <c r="F1481" s="270"/>
      <c r="G1481" s="291" t="e">
        <f>HYPERLINK("\同业照片\"&amp;[5]!表1_66[[#This Row],[公司]]&amp;IF([5]!表1_66[[#This Row],[公司]]="","","，"&amp;[5]!表1_66[[#This Row],[姓名]]&amp;".jpg"),"照片")</f>
        <v>#REF!</v>
      </c>
      <c r="H1481" s="265" t="s">
        <v>1185</v>
      </c>
      <c r="I1481" s="270" t="s">
        <v>2</v>
      </c>
      <c r="J1481" s="290" t="s">
        <v>11</v>
      </c>
      <c r="K1481" s="290"/>
      <c r="L1481" s="290"/>
      <c r="M1481" s="290"/>
      <c r="N1481" s="253" t="s">
        <v>1394</v>
      </c>
      <c r="O1481" s="256"/>
      <c r="P1481" s="256" t="s">
        <v>8781</v>
      </c>
      <c r="Q1481" s="293"/>
      <c r="R1481" s="293"/>
      <c r="S1481" s="26"/>
      <c r="T1481" s="269" t="s">
        <v>8782</v>
      </c>
      <c r="U1481" s="293">
        <v>15910864436</v>
      </c>
      <c r="V1481" s="299" t="s">
        <v>8855</v>
      </c>
      <c r="W1481" s="295"/>
      <c r="X1481" s="310"/>
      <c r="Y1481" s="310"/>
      <c r="Z1481" s="247"/>
      <c r="AA1481" s="298"/>
      <c r="AB1481" s="270"/>
      <c r="AC1481" s="270"/>
      <c r="AD1481" s="269"/>
      <c r="AE1481" s="310"/>
      <c r="AF1481" s="270"/>
      <c r="AG1481" s="349">
        <v>1</v>
      </c>
    </row>
    <row r="1482" spans="1:33" s="219" customFormat="1" x14ac:dyDescent="0.3">
      <c r="A1482" s="290" t="s">
        <v>8476</v>
      </c>
      <c r="B1482" s="303">
        <v>42237</v>
      </c>
      <c r="C1482" s="217" t="e">
        <f>[1]!表1_66[[#This Row],[公司]]&amp;[1]!表1_66[[#This Row],[姓名]]</f>
        <v>#REF!</v>
      </c>
      <c r="D1482" s="269" t="s">
        <v>8773</v>
      </c>
      <c r="E1482" s="269"/>
      <c r="F1482" s="270"/>
      <c r="G1482" s="291" t="e">
        <f>HYPERLINK("\同业照片\"&amp;[5]!表1_66[[#This Row],[公司]]&amp;IF([5]!表1_66[[#This Row],[公司]]="","","，"&amp;[5]!表1_66[[#This Row],[姓名]]&amp;".jpg"),"照片")</f>
        <v>#REF!</v>
      </c>
      <c r="H1482" s="265" t="s">
        <v>8812</v>
      </c>
      <c r="I1482" s="270"/>
      <c r="J1482" s="290" t="s">
        <v>11</v>
      </c>
      <c r="K1482" s="290"/>
      <c r="L1482" s="290"/>
      <c r="M1482" s="290"/>
      <c r="N1482" s="253"/>
      <c r="O1482" s="256"/>
      <c r="P1482" s="256" t="s">
        <v>2537</v>
      </c>
      <c r="Q1482" s="293"/>
      <c r="R1482" s="293"/>
      <c r="S1482" s="26"/>
      <c r="T1482" s="269" t="s">
        <v>8813</v>
      </c>
      <c r="U1482" s="293">
        <v>13041043669</v>
      </c>
      <c r="V1482" s="299" t="s">
        <v>8814</v>
      </c>
      <c r="W1482" s="295"/>
      <c r="X1482" s="310"/>
      <c r="Y1482" s="310"/>
      <c r="Z1482" s="247"/>
      <c r="AA1482" s="298"/>
      <c r="AB1482" s="270"/>
      <c r="AC1482" s="270"/>
      <c r="AD1482" s="269"/>
      <c r="AE1482" s="310"/>
      <c r="AF1482" s="270"/>
      <c r="AG1482" s="349">
        <v>1</v>
      </c>
    </row>
    <row r="1483" spans="1:33" s="219" customFormat="1" x14ac:dyDescent="0.3">
      <c r="A1483" s="290" t="s">
        <v>8476</v>
      </c>
      <c r="B1483" s="303">
        <v>42237</v>
      </c>
      <c r="C1483" s="217" t="e">
        <f>[1]!表1_66[[#This Row],[公司]]&amp;[1]!表1_66[[#This Row],[姓名]]</f>
        <v>#REF!</v>
      </c>
      <c r="D1483" s="304" t="s">
        <v>8749</v>
      </c>
      <c r="E1483" s="269"/>
      <c r="F1483" s="270"/>
      <c r="G1483" s="305" t="e">
        <f>HYPERLINK("\同业照片\"&amp;[5]!表1_66[[#This Row],[公司]]&amp;IF([5]!表1_66[[#This Row],[公司]]="","","，"&amp;[5]!表1_66[[#This Row],[姓名]]&amp;".jpg"),"照片")</f>
        <v>#REF!</v>
      </c>
      <c r="H1483" s="306" t="s">
        <v>55</v>
      </c>
      <c r="I1483" s="304" t="s">
        <v>36</v>
      </c>
      <c r="J1483" s="307" t="s">
        <v>56</v>
      </c>
      <c r="K1483" s="290"/>
      <c r="L1483" s="290"/>
      <c r="M1483" s="290"/>
      <c r="N1483" s="301" t="s">
        <v>8750</v>
      </c>
      <c r="O1483" s="301"/>
      <c r="P1483" s="301" t="s">
        <v>1444</v>
      </c>
      <c r="Q1483" s="293"/>
      <c r="R1483" s="293"/>
      <c r="S1483" s="26"/>
      <c r="T1483" s="304" t="s">
        <v>8751</v>
      </c>
      <c r="U1483" s="308">
        <v>18612221066</v>
      </c>
      <c r="V1483" s="309" t="s">
        <v>8752</v>
      </c>
      <c r="W1483" s="295"/>
      <c r="X1483" s="310"/>
      <c r="Y1483" s="310"/>
      <c r="Z1483" s="247"/>
      <c r="AA1483" s="298"/>
      <c r="AB1483" s="270"/>
      <c r="AC1483" s="270"/>
      <c r="AD1483" s="269"/>
      <c r="AE1483" s="310"/>
      <c r="AF1483" s="270"/>
      <c r="AG1483" s="349">
        <v>1</v>
      </c>
    </row>
    <row r="1484" spans="1:33" s="219" customFormat="1" x14ac:dyDescent="0.3">
      <c r="A1484" s="290" t="s">
        <v>8476</v>
      </c>
      <c r="B1484" s="303">
        <v>42237</v>
      </c>
      <c r="C1484" s="217" t="e">
        <f>[1]!表1_66[[#This Row],[公司]]&amp;[1]!表1_66[[#This Row],[姓名]]</f>
        <v>#REF!</v>
      </c>
      <c r="D1484" s="300" t="s">
        <v>8753</v>
      </c>
      <c r="E1484" s="269"/>
      <c r="F1484" s="270"/>
      <c r="G1484" s="305" t="e">
        <f>HYPERLINK("\同业照片\"&amp;[5]!表1_66[[#This Row],[公司]]&amp;IF([5]!表1_66[[#This Row],[公司]]="","","，"&amp;[5]!表1_66[[#This Row],[姓名]]&amp;".jpg"),"照片")</f>
        <v>#REF!</v>
      </c>
      <c r="H1484" s="311" t="s">
        <v>918</v>
      </c>
      <c r="I1484" s="300" t="s">
        <v>36</v>
      </c>
      <c r="J1484" s="312" t="s">
        <v>56</v>
      </c>
      <c r="K1484" s="290"/>
      <c r="L1484" s="290"/>
      <c r="M1484" s="290"/>
      <c r="N1484" s="302" t="s">
        <v>8754</v>
      </c>
      <c r="O1484" s="302"/>
      <c r="P1484" s="302"/>
      <c r="Q1484" s="293"/>
      <c r="R1484" s="293"/>
      <c r="S1484" s="26"/>
      <c r="T1484" s="300"/>
      <c r="U1484" s="313">
        <v>18866289881</v>
      </c>
      <c r="V1484" s="314" t="s">
        <v>8755</v>
      </c>
      <c r="W1484" s="295"/>
      <c r="X1484" s="310"/>
      <c r="Y1484" s="310"/>
      <c r="Z1484" s="247"/>
      <c r="AA1484" s="298"/>
      <c r="AB1484" s="270"/>
      <c r="AC1484" s="270"/>
      <c r="AD1484" s="269"/>
      <c r="AE1484" s="310"/>
      <c r="AF1484" s="270"/>
      <c r="AG1484" s="349">
        <v>1</v>
      </c>
    </row>
    <row r="1485" spans="1:33" s="219" customFormat="1" x14ac:dyDescent="0.3">
      <c r="A1485" s="219" t="s">
        <v>8233</v>
      </c>
      <c r="B1485" s="303">
        <v>42237</v>
      </c>
      <c r="C1485" s="217" t="e">
        <f>[1]!表1_66[[#This Row],[公司]]&amp;[1]!表1_66[[#This Row],[姓名]]</f>
        <v>#REF!</v>
      </c>
      <c r="D1485" s="227" t="s">
        <v>8851</v>
      </c>
      <c r="E1485" s="227"/>
      <c r="F1485" s="216" t="s">
        <v>2249</v>
      </c>
      <c r="G1485" s="236" t="e">
        <f>HYPERLINK("\同业照片\"&amp;[5]!表1_66[[#This Row],[公司]]&amp;IF([5]!表1_66[[#This Row],[公司]]="","","，"&amp;[5]!表1_66[[#This Row],[姓名]]&amp;".jpg"),"照片")</f>
        <v>#REF!</v>
      </c>
      <c r="H1485" s="234" t="s">
        <v>4065</v>
      </c>
      <c r="I1485" s="216" t="s">
        <v>583</v>
      </c>
      <c r="J1485" s="219" t="s">
        <v>11</v>
      </c>
      <c r="K1485" s="290"/>
      <c r="L1485" s="290"/>
      <c r="M1485" s="290"/>
      <c r="N1485" s="213" t="s">
        <v>1359</v>
      </c>
      <c r="O1485" s="217"/>
      <c r="P1485" s="217" t="s">
        <v>8780</v>
      </c>
      <c r="Q1485" s="218"/>
      <c r="R1485" s="218"/>
      <c r="S1485" s="26"/>
      <c r="T1485" s="227" t="s">
        <v>8852</v>
      </c>
      <c r="U1485" s="218">
        <v>13269409207</v>
      </c>
      <c r="V1485" s="316" t="s">
        <v>8853</v>
      </c>
      <c r="W1485" s="231"/>
      <c r="X1485" s="228"/>
      <c r="Y1485" s="228"/>
      <c r="Z1485" s="247"/>
      <c r="AA1485" s="230"/>
      <c r="AB1485" s="216"/>
      <c r="AC1485" s="216"/>
      <c r="AD1485" s="227"/>
      <c r="AE1485" s="228"/>
      <c r="AF1485" s="216" t="s">
        <v>4077</v>
      </c>
      <c r="AG1485" s="349">
        <v>1</v>
      </c>
    </row>
    <row r="1486" spans="1:33" s="219" customFormat="1" x14ac:dyDescent="0.3">
      <c r="A1486" s="219" t="s">
        <v>8233</v>
      </c>
      <c r="B1486" s="303">
        <v>42237</v>
      </c>
      <c r="C1486" s="217" t="e">
        <f>[1]!表1_66[[#This Row],[公司]]&amp;[1]!表1_66[[#This Row],[姓名]]</f>
        <v>#REF!</v>
      </c>
      <c r="D1486" s="227" t="s">
        <v>12171</v>
      </c>
      <c r="E1486" s="220"/>
      <c r="F1486" s="214" t="s">
        <v>2249</v>
      </c>
      <c r="G1486" s="236" t="e">
        <f>HYPERLINK("\同业照片\"&amp;[5]!表1_66[[#This Row],[公司]]&amp;IF([5]!表1_66[[#This Row],[公司]]="","","，"&amp;[5]!表1_66[[#This Row],[姓名]]&amp;".jpg"),"照片")</f>
        <v>#REF!</v>
      </c>
      <c r="H1486" s="232" t="s">
        <v>69</v>
      </c>
      <c r="I1486" s="214" t="s">
        <v>36</v>
      </c>
      <c r="J1486" s="214" t="s">
        <v>56</v>
      </c>
      <c r="K1486" s="290"/>
      <c r="L1486" s="290"/>
      <c r="M1486" s="290"/>
      <c r="N1486" s="213" t="s">
        <v>958</v>
      </c>
      <c r="O1486" s="214"/>
      <c r="P1486" s="213" t="s">
        <v>8845</v>
      </c>
      <c r="Q1486" s="215"/>
      <c r="R1486" s="215"/>
      <c r="S1486" s="26"/>
      <c r="T1486" s="220" t="s">
        <v>8846</v>
      </c>
      <c r="U1486" s="215">
        <v>13621156026</v>
      </c>
      <c r="V1486" s="271" t="s">
        <v>8779</v>
      </c>
      <c r="W1486" s="225"/>
      <c r="X1486" s="226"/>
      <c r="Y1486" s="226"/>
      <c r="Z1486" s="246"/>
      <c r="AA1486" s="214"/>
      <c r="AB1486" s="214"/>
      <c r="AC1486" s="214"/>
      <c r="AD1486" s="220"/>
      <c r="AE1486" s="226"/>
      <c r="AF1486" s="214" t="s">
        <v>8847</v>
      </c>
      <c r="AG1486" s="349">
        <v>1</v>
      </c>
    </row>
    <row r="1487" spans="1:33" s="219" customFormat="1" x14ac:dyDescent="0.3">
      <c r="A1487" s="290" t="s">
        <v>8476</v>
      </c>
      <c r="B1487" s="303">
        <v>42237</v>
      </c>
      <c r="C1487" s="217" t="e">
        <f>[1]!表1_66[[#This Row],[公司]]&amp;[1]!表1_66[[#This Row],[姓名]]</f>
        <v>#REF!</v>
      </c>
      <c r="D1487" s="269" t="s">
        <v>8763</v>
      </c>
      <c r="E1487" s="269"/>
      <c r="F1487" s="270"/>
      <c r="G1487" s="305" t="e">
        <f>HYPERLINK("\同业照片\"&amp;[5]!表1_66[[#This Row],[公司]]&amp;IF([5]!表1_66[[#This Row],[公司]]="","","，"&amp;[5]!表1_66[[#This Row],[姓名]]&amp;".jpg"),"照片")</f>
        <v>#REF!</v>
      </c>
      <c r="H1487" s="265" t="s">
        <v>8792</v>
      </c>
      <c r="I1487" s="270"/>
      <c r="J1487" s="290" t="s">
        <v>11</v>
      </c>
      <c r="K1487" s="290"/>
      <c r="L1487" s="290"/>
      <c r="M1487" s="290"/>
      <c r="N1487" s="253" t="s">
        <v>8793</v>
      </c>
      <c r="O1487" s="256"/>
      <c r="P1487" s="256"/>
      <c r="Q1487" s="293"/>
      <c r="R1487" s="293"/>
      <c r="S1487" s="26"/>
      <c r="T1487" s="269" t="s">
        <v>8794</v>
      </c>
      <c r="U1487" s="293">
        <v>15901139883</v>
      </c>
      <c r="V1487" s="299" t="s">
        <v>8795</v>
      </c>
      <c r="W1487" s="295"/>
      <c r="X1487" s="310"/>
      <c r="Y1487" s="310"/>
      <c r="Z1487" s="247"/>
      <c r="AA1487" s="298"/>
      <c r="AB1487" s="270"/>
      <c r="AC1487" s="270"/>
      <c r="AD1487" s="269"/>
      <c r="AE1487" s="310"/>
      <c r="AF1487" s="270"/>
      <c r="AG1487" s="349">
        <v>1</v>
      </c>
    </row>
    <row r="1488" spans="1:33" s="219" customFormat="1" x14ac:dyDescent="0.3">
      <c r="A1488" s="290" t="s">
        <v>8476</v>
      </c>
      <c r="B1488" s="303">
        <v>42237</v>
      </c>
      <c r="C1488" s="217" t="e">
        <f>[1]!表1_66[[#This Row],[公司]]&amp;[1]!表1_66[[#This Row],[姓名]]</f>
        <v>#REF!</v>
      </c>
      <c r="D1488" s="269" t="s">
        <v>8767</v>
      </c>
      <c r="E1488" s="269"/>
      <c r="F1488" s="270"/>
      <c r="G1488" s="305" t="e">
        <f>HYPERLINK("\同业照片\"&amp;[5]!表1_66[[#This Row],[公司]]&amp;IF([5]!表1_66[[#This Row],[公司]]="","","，"&amp;[5]!表1_66[[#This Row],[姓名]]&amp;".jpg"),"照片")</f>
        <v>#REF!</v>
      </c>
      <c r="H1488" s="265" t="s">
        <v>8802</v>
      </c>
      <c r="I1488" s="270" t="s">
        <v>12</v>
      </c>
      <c r="J1488" s="290" t="s">
        <v>11</v>
      </c>
      <c r="K1488" s="290"/>
      <c r="L1488" s="290"/>
      <c r="M1488" s="290"/>
      <c r="N1488" s="253" t="s">
        <v>8803</v>
      </c>
      <c r="O1488" s="256"/>
      <c r="P1488" s="256" t="s">
        <v>8804</v>
      </c>
      <c r="Q1488" s="293"/>
      <c r="R1488" s="293"/>
      <c r="S1488" s="26"/>
      <c r="T1488" s="269" t="s">
        <v>8805</v>
      </c>
      <c r="U1488" s="293">
        <v>18610687256</v>
      </c>
      <c r="V1488" s="299" t="s">
        <v>8768</v>
      </c>
      <c r="W1488" s="295"/>
      <c r="X1488" s="310"/>
      <c r="Y1488" s="310"/>
      <c r="Z1488" s="247"/>
      <c r="AA1488" s="298"/>
      <c r="AB1488" s="270"/>
      <c r="AC1488" s="270"/>
      <c r="AD1488" s="269"/>
      <c r="AE1488" s="310"/>
      <c r="AF1488" s="270"/>
      <c r="AG1488" s="349">
        <v>1</v>
      </c>
    </row>
    <row r="1489" spans="1:33" s="219" customFormat="1" x14ac:dyDescent="0.3">
      <c r="A1489" s="290" t="s">
        <v>8476</v>
      </c>
      <c r="B1489" s="303">
        <v>42237</v>
      </c>
      <c r="C1489" s="217" t="e">
        <f>[1]!表1_66[[#This Row],[公司]]&amp;[1]!表1_66[[#This Row],[姓名]]</f>
        <v>#REF!</v>
      </c>
      <c r="D1489" s="269" t="s">
        <v>8772</v>
      </c>
      <c r="E1489" s="269"/>
      <c r="F1489" s="270"/>
      <c r="G1489" s="305" t="e">
        <f>HYPERLINK("\同业照片\"&amp;[5]!表1_66[[#This Row],[公司]]&amp;IF([5]!表1_66[[#This Row],[公司]]="","","，"&amp;[5]!表1_66[[#This Row],[姓名]]&amp;".jpg"),"照片")</f>
        <v>#REF!</v>
      </c>
      <c r="H1489" s="265" t="s">
        <v>8809</v>
      </c>
      <c r="I1489" s="270"/>
      <c r="J1489" s="290" t="s">
        <v>11</v>
      </c>
      <c r="K1489" s="290"/>
      <c r="L1489" s="290"/>
      <c r="M1489" s="290"/>
      <c r="N1489" s="253" t="s">
        <v>2247</v>
      </c>
      <c r="O1489" s="256"/>
      <c r="P1489" s="256" t="s">
        <v>2537</v>
      </c>
      <c r="Q1489" s="293"/>
      <c r="R1489" s="293"/>
      <c r="S1489" s="26"/>
      <c r="T1489" s="269" t="s">
        <v>8810</v>
      </c>
      <c r="U1489" s="293">
        <v>13811513453</v>
      </c>
      <c r="V1489" s="299" t="s">
        <v>8811</v>
      </c>
      <c r="W1489" s="295"/>
      <c r="X1489" s="310"/>
      <c r="Y1489" s="310"/>
      <c r="Z1489" s="247"/>
      <c r="AA1489" s="298"/>
      <c r="AB1489" s="270"/>
      <c r="AC1489" s="270"/>
      <c r="AD1489" s="269"/>
      <c r="AE1489" s="310"/>
      <c r="AF1489" s="270"/>
      <c r="AG1489" s="349">
        <v>1</v>
      </c>
    </row>
    <row r="1490" spans="1:33" s="219" customFormat="1" x14ac:dyDescent="0.3">
      <c r="A1490" s="290" t="s">
        <v>8476</v>
      </c>
      <c r="B1490" s="303">
        <v>42237</v>
      </c>
      <c r="C1490" s="217" t="e">
        <f>[1]!表1_66[[#This Row],[公司]]&amp;[1]!表1_66[[#This Row],[姓名]]</f>
        <v>#REF!</v>
      </c>
      <c r="D1490" s="269" t="s">
        <v>8769</v>
      </c>
      <c r="E1490" s="269"/>
      <c r="F1490" s="270"/>
      <c r="G1490" s="305" t="e">
        <f>HYPERLINK("\同业照片\"&amp;[5]!表1_66[[#This Row],[公司]]&amp;IF([5]!表1_66[[#This Row],[公司]]="","","，"&amp;[5]!表1_66[[#This Row],[姓名]]&amp;".jpg"),"照片")</f>
        <v>#REF!</v>
      </c>
      <c r="H1490" s="265" t="s">
        <v>8806</v>
      </c>
      <c r="I1490" s="270" t="s">
        <v>2321</v>
      </c>
      <c r="J1490" s="290" t="s">
        <v>2549</v>
      </c>
      <c r="K1490" s="290"/>
      <c r="L1490" s="290"/>
      <c r="M1490" s="290"/>
      <c r="N1490" s="253" t="s">
        <v>8807</v>
      </c>
      <c r="O1490" s="256"/>
      <c r="P1490" s="256" t="s">
        <v>2254</v>
      </c>
      <c r="Q1490" s="293"/>
      <c r="R1490" s="293"/>
      <c r="S1490" s="26"/>
      <c r="T1490" s="269"/>
      <c r="U1490" s="293">
        <v>18531321897</v>
      </c>
      <c r="V1490" s="299" t="s">
        <v>8770</v>
      </c>
      <c r="W1490" s="295"/>
      <c r="X1490" s="310"/>
      <c r="Y1490" s="310"/>
      <c r="Z1490" s="247"/>
      <c r="AA1490" s="298"/>
      <c r="AB1490" s="270"/>
      <c r="AC1490" s="270"/>
      <c r="AD1490" s="269"/>
      <c r="AE1490" s="310"/>
      <c r="AF1490" s="270"/>
      <c r="AG1490" s="349">
        <v>1</v>
      </c>
    </row>
    <row r="1491" spans="1:33" s="219" customFormat="1" x14ac:dyDescent="0.3">
      <c r="A1491" s="290" t="s">
        <v>8476</v>
      </c>
      <c r="B1491" s="303">
        <v>42237</v>
      </c>
      <c r="C1491" s="217" t="e">
        <f>[1]!表1_66[[#This Row],[公司]]&amp;[1]!表1_66[[#This Row],[姓名]]</f>
        <v>#REF!</v>
      </c>
      <c r="D1491" s="269" t="s">
        <v>8776</v>
      </c>
      <c r="E1491" s="269"/>
      <c r="F1491" s="270"/>
      <c r="G1491" s="291" t="e">
        <f>HYPERLINK("\同业照片\"&amp;[5]!表1_66[[#This Row],[公司]]&amp;IF([5]!表1_66[[#This Row],[公司]]="","","，"&amp;[5]!表1_66[[#This Row],[姓名]]&amp;".jpg"),"照片")</f>
        <v>#REF!</v>
      </c>
      <c r="H1491" s="265" t="s">
        <v>8822</v>
      </c>
      <c r="I1491" s="270" t="s">
        <v>2</v>
      </c>
      <c r="J1491" s="290" t="s">
        <v>1</v>
      </c>
      <c r="K1491" s="290"/>
      <c r="L1491" s="290"/>
      <c r="M1491" s="290"/>
      <c r="N1491" s="253" t="s">
        <v>8556</v>
      </c>
      <c r="O1491" s="256"/>
      <c r="P1491" s="256" t="s">
        <v>8518</v>
      </c>
      <c r="Q1491" s="293"/>
      <c r="R1491" s="293"/>
      <c r="S1491" s="26"/>
      <c r="T1491" s="269" t="s">
        <v>8823</v>
      </c>
      <c r="U1491" s="293">
        <v>15201410128</v>
      </c>
      <c r="V1491" s="299" t="s">
        <v>8824</v>
      </c>
      <c r="W1491" s="295"/>
      <c r="X1491" s="310"/>
      <c r="Y1491" s="310"/>
      <c r="Z1491" s="247"/>
      <c r="AA1491" s="298"/>
      <c r="AB1491" s="270"/>
      <c r="AC1491" s="270"/>
      <c r="AD1491" s="269"/>
      <c r="AE1491" s="310"/>
      <c r="AF1491" s="270"/>
      <c r="AG1491" s="349">
        <v>1</v>
      </c>
    </row>
    <row r="1492" spans="1:33" s="219" customFormat="1" x14ac:dyDescent="0.3">
      <c r="A1492" s="290" t="s">
        <v>8476</v>
      </c>
      <c r="B1492" s="303">
        <v>42237</v>
      </c>
      <c r="C1492" s="217" t="e">
        <f>[1]!表1_66[[#This Row],[公司]]&amp;[1]!表1_66[[#This Row],[姓名]]</f>
        <v>#REF!</v>
      </c>
      <c r="D1492" s="269" t="s">
        <v>2013</v>
      </c>
      <c r="E1492" s="269"/>
      <c r="F1492" s="270"/>
      <c r="G1492" s="291" t="e">
        <f>HYPERLINK("\同业照片\"&amp;[5]!表1_66[[#This Row],[公司]]&amp;IF([5]!表1_66[[#This Row],[公司]]="","","，"&amp;[5]!表1_66[[#This Row],[姓名]]&amp;".jpg"),"照片")</f>
        <v>#REF!</v>
      </c>
      <c r="H1492" s="265" t="s">
        <v>8818</v>
      </c>
      <c r="I1492" s="270" t="s">
        <v>2321</v>
      </c>
      <c r="J1492" s="290" t="s">
        <v>11</v>
      </c>
      <c r="K1492" s="290"/>
      <c r="L1492" s="290"/>
      <c r="M1492" s="290"/>
      <c r="N1492" s="253" t="s">
        <v>1173</v>
      </c>
      <c r="O1492" s="256"/>
      <c r="P1492" s="256" t="s">
        <v>8500</v>
      </c>
      <c r="Q1492" s="293"/>
      <c r="R1492" s="293"/>
      <c r="S1492" s="26"/>
      <c r="T1492" s="269" t="s">
        <v>8774</v>
      </c>
      <c r="U1492" s="293">
        <v>15001335040</v>
      </c>
      <c r="V1492" s="299" t="s">
        <v>8819</v>
      </c>
      <c r="W1492" s="295"/>
      <c r="X1492" s="310"/>
      <c r="Y1492" s="310"/>
      <c r="Z1492" s="247"/>
      <c r="AA1492" s="298"/>
      <c r="AB1492" s="270"/>
      <c r="AC1492" s="270"/>
      <c r="AD1492" s="269"/>
      <c r="AE1492" s="310"/>
      <c r="AF1492" s="270"/>
      <c r="AG1492" s="349">
        <v>1</v>
      </c>
    </row>
    <row r="1493" spans="1:33" s="219" customFormat="1" x14ac:dyDescent="0.3">
      <c r="A1493" s="290" t="s">
        <v>8476</v>
      </c>
      <c r="B1493" s="303">
        <v>42237</v>
      </c>
      <c r="C1493" s="217" t="e">
        <f>[1]!表1_66[[#This Row],[公司]]&amp;[1]!表1_66[[#This Row],[姓名]]</f>
        <v>#REF!</v>
      </c>
      <c r="D1493" s="269" t="s">
        <v>277</v>
      </c>
      <c r="E1493" s="269"/>
      <c r="F1493" s="270"/>
      <c r="G1493" s="291" t="e">
        <f>HYPERLINK("\同业照片\"&amp;[5]!表1_66[[#This Row],[公司]]&amp;IF([5]!表1_66[[#This Row],[公司]]="","","，"&amp;[5]!表1_66[[#This Row],[姓名]]&amp;".jpg"),"照片")</f>
        <v>#REF!</v>
      </c>
      <c r="H1493" s="265" t="s">
        <v>8835</v>
      </c>
      <c r="I1493" s="270"/>
      <c r="J1493" s="290" t="s">
        <v>11</v>
      </c>
      <c r="K1493" s="290"/>
      <c r="L1493" s="290"/>
      <c r="M1493" s="290"/>
      <c r="N1493" s="253" t="s">
        <v>1173</v>
      </c>
      <c r="O1493" s="256"/>
      <c r="P1493" s="256" t="s">
        <v>2537</v>
      </c>
      <c r="Q1493" s="293"/>
      <c r="R1493" s="293"/>
      <c r="S1493" s="26"/>
      <c r="T1493" s="269" t="s">
        <v>8836</v>
      </c>
      <c r="U1493" s="293">
        <v>13810604108</v>
      </c>
      <c r="V1493" s="299" t="s">
        <v>8837</v>
      </c>
      <c r="W1493" s="295"/>
      <c r="X1493" s="310"/>
      <c r="Y1493" s="310"/>
      <c r="Z1493" s="247"/>
      <c r="AA1493" s="298"/>
      <c r="AB1493" s="270"/>
      <c r="AC1493" s="270"/>
      <c r="AD1493" s="269"/>
      <c r="AE1493" s="310"/>
      <c r="AF1493" s="270"/>
      <c r="AG1493" s="349">
        <v>1</v>
      </c>
    </row>
    <row r="1494" spans="1:33" s="219" customFormat="1" x14ac:dyDescent="0.3">
      <c r="A1494" s="290" t="s">
        <v>8476</v>
      </c>
      <c r="B1494" s="303">
        <v>42237</v>
      </c>
      <c r="C1494" s="217" t="e">
        <f>[1]!表1_66[[#This Row],[公司]]&amp;[1]!表1_66[[#This Row],[姓名]]</f>
        <v>#REF!</v>
      </c>
      <c r="D1494" s="269" t="s">
        <v>8775</v>
      </c>
      <c r="E1494" s="269"/>
      <c r="F1494" s="270"/>
      <c r="G1494" s="291" t="e">
        <f>HYPERLINK("\同业照片\"&amp;[5]!表1_66[[#This Row],[公司]]&amp;IF([5]!表1_66[[#This Row],[公司]]="","","，"&amp;[5]!表1_66[[#This Row],[姓名]]&amp;".jpg"),"照片")</f>
        <v>#REF!</v>
      </c>
      <c r="H1494" s="265" t="s">
        <v>8473</v>
      </c>
      <c r="I1494" s="270" t="s">
        <v>2</v>
      </c>
      <c r="J1494" s="290" t="s">
        <v>11</v>
      </c>
      <c r="K1494" s="290"/>
      <c r="L1494" s="290"/>
      <c r="M1494" s="290"/>
      <c r="N1494" s="253" t="s">
        <v>2687</v>
      </c>
      <c r="O1494" s="256"/>
      <c r="P1494" s="256"/>
      <c r="Q1494" s="293"/>
      <c r="R1494" s="293"/>
      <c r="S1494" s="26"/>
      <c r="T1494" s="269" t="s">
        <v>8820</v>
      </c>
      <c r="U1494" s="293">
        <v>15910939317</v>
      </c>
      <c r="V1494" s="299" t="s">
        <v>8821</v>
      </c>
      <c r="W1494" s="295"/>
      <c r="X1494" s="310"/>
      <c r="Y1494" s="310"/>
      <c r="Z1494" s="247"/>
      <c r="AA1494" s="298"/>
      <c r="AB1494" s="270"/>
      <c r="AC1494" s="270"/>
      <c r="AD1494" s="269"/>
      <c r="AE1494" s="310"/>
      <c r="AF1494" s="270"/>
      <c r="AG1494" s="349">
        <v>1</v>
      </c>
    </row>
    <row r="1495" spans="1:33" s="219" customFormat="1" x14ac:dyDescent="0.3">
      <c r="A1495" s="290" t="s">
        <v>8476</v>
      </c>
      <c r="B1495" s="303">
        <v>42237</v>
      </c>
      <c r="C1495" s="217" t="e">
        <f>[1]!表1_66[[#This Row],[公司]]&amp;[1]!表1_66[[#This Row],[姓名]]</f>
        <v>#REF!</v>
      </c>
      <c r="D1495" s="269" t="s">
        <v>1772</v>
      </c>
      <c r="E1495" s="269"/>
      <c r="F1495" s="270"/>
      <c r="G1495" s="291" t="e">
        <f>HYPERLINK("\同业照片\"&amp;[5]!表1_66[[#This Row],[公司]]&amp;IF([5]!表1_66[[#This Row],[公司]]="","","，"&amp;[5]!表1_66[[#This Row],[姓名]]&amp;".jpg"),"照片")</f>
        <v>#REF!</v>
      </c>
      <c r="H1495" s="265" t="s">
        <v>1179</v>
      </c>
      <c r="I1495" s="270" t="s">
        <v>2</v>
      </c>
      <c r="J1495" s="290" t="s">
        <v>11</v>
      </c>
      <c r="K1495" s="290"/>
      <c r="L1495" s="290"/>
      <c r="M1495" s="290"/>
      <c r="N1495" s="253" t="s">
        <v>3616</v>
      </c>
      <c r="O1495" s="256"/>
      <c r="P1495" s="256" t="s">
        <v>8815</v>
      </c>
      <c r="Q1495" s="293"/>
      <c r="R1495" s="293"/>
      <c r="S1495" s="26"/>
      <c r="T1495" s="269" t="s">
        <v>8816</v>
      </c>
      <c r="U1495" s="293">
        <v>18515929702</v>
      </c>
      <c r="V1495" s="299" t="s">
        <v>8817</v>
      </c>
      <c r="W1495" s="295"/>
      <c r="X1495" s="310"/>
      <c r="Y1495" s="310"/>
      <c r="Z1495" s="247"/>
      <c r="AA1495" s="298"/>
      <c r="AB1495" s="270"/>
      <c r="AC1495" s="270"/>
      <c r="AD1495" s="269"/>
      <c r="AE1495" s="310"/>
      <c r="AF1495" s="270"/>
      <c r="AG1495" s="349">
        <v>1</v>
      </c>
    </row>
    <row r="1496" spans="1:33" s="219" customFormat="1" x14ac:dyDescent="0.3">
      <c r="A1496" s="290" t="s">
        <v>8476</v>
      </c>
      <c r="B1496" s="303">
        <v>42237</v>
      </c>
      <c r="C1496" s="217" t="e">
        <f>[1]!表1_66[[#This Row],[公司]]&amp;[1]!表1_66[[#This Row],[姓名]]</f>
        <v>#REF!</v>
      </c>
      <c r="D1496" s="304" t="s">
        <v>8756</v>
      </c>
      <c r="E1496" s="269"/>
      <c r="F1496" s="270"/>
      <c r="G1496" s="305" t="e">
        <f>HYPERLINK("\同业照片\"&amp;[5]!表1_66[[#This Row],[公司]]&amp;IF([5]!表1_66[[#This Row],[公司]]="","","，"&amp;[5]!表1_66[[#This Row],[姓名]]&amp;".jpg"),"照片")</f>
        <v>#REF!</v>
      </c>
      <c r="H1496" s="306" t="s">
        <v>8757</v>
      </c>
      <c r="I1496" s="304" t="s">
        <v>887</v>
      </c>
      <c r="J1496" s="307" t="s">
        <v>56</v>
      </c>
      <c r="K1496" s="290"/>
      <c r="L1496" s="290"/>
      <c r="M1496" s="290"/>
      <c r="N1496" s="301" t="s">
        <v>8758</v>
      </c>
      <c r="O1496" s="301"/>
      <c r="P1496" s="301" t="s">
        <v>131</v>
      </c>
      <c r="Q1496" s="293"/>
      <c r="R1496" s="293"/>
      <c r="S1496" s="26"/>
      <c r="T1496" s="304" t="s">
        <v>8759</v>
      </c>
      <c r="U1496" s="308">
        <v>13911155256</v>
      </c>
      <c r="V1496" s="309" t="s">
        <v>8760</v>
      </c>
      <c r="W1496" s="295"/>
      <c r="X1496" s="310"/>
      <c r="Y1496" s="310"/>
      <c r="Z1496" s="247"/>
      <c r="AA1496" s="298"/>
      <c r="AB1496" s="270"/>
      <c r="AC1496" s="270"/>
      <c r="AD1496" s="269"/>
      <c r="AE1496" s="310"/>
      <c r="AF1496" s="270"/>
      <c r="AG1496" s="349">
        <v>1</v>
      </c>
    </row>
    <row r="1497" spans="1:33" s="219" customFormat="1" x14ac:dyDescent="0.3">
      <c r="A1497" s="290" t="s">
        <v>8476</v>
      </c>
      <c r="B1497" s="303">
        <v>42237</v>
      </c>
      <c r="C1497" s="217" t="e">
        <f>[1]!表1_66[[#This Row],[公司]]&amp;[1]!表1_66[[#This Row],[姓名]]</f>
        <v>#REF!</v>
      </c>
      <c r="D1497" s="269" t="s">
        <v>8777</v>
      </c>
      <c r="E1497" s="269"/>
      <c r="F1497" s="270"/>
      <c r="G1497" s="291" t="e">
        <f>HYPERLINK("\同业照片\"&amp;[5]!表1_66[[#This Row],[公司]]&amp;IF([5]!表1_66[[#This Row],[公司]]="","","，"&amp;[5]!表1_66[[#This Row],[姓名]]&amp;".jpg"),"照片")</f>
        <v>#REF!</v>
      </c>
      <c r="H1497" s="265" t="s">
        <v>8825</v>
      </c>
      <c r="I1497" s="270"/>
      <c r="J1497" s="290" t="s">
        <v>11</v>
      </c>
      <c r="K1497" s="290"/>
      <c r="L1497" s="290"/>
      <c r="M1497" s="290"/>
      <c r="N1497" s="253" t="s">
        <v>8826</v>
      </c>
      <c r="O1497" s="256"/>
      <c r="P1497" s="256" t="s">
        <v>8827</v>
      </c>
      <c r="Q1497" s="293"/>
      <c r="R1497" s="293"/>
      <c r="S1497" s="26"/>
      <c r="T1497" s="269" t="s">
        <v>8828</v>
      </c>
      <c r="U1497" s="293">
        <v>13716371643</v>
      </c>
      <c r="V1497" s="299" t="s">
        <v>8829</v>
      </c>
      <c r="W1497" s="295"/>
      <c r="X1497" s="310"/>
      <c r="Y1497" s="310"/>
      <c r="Z1497" s="247"/>
      <c r="AA1497" s="298"/>
      <c r="AB1497" s="270"/>
      <c r="AC1497" s="270"/>
      <c r="AD1497" s="269"/>
      <c r="AE1497" s="310"/>
      <c r="AF1497" s="270"/>
      <c r="AG1497" s="349">
        <v>1</v>
      </c>
    </row>
    <row r="1498" spans="1:33" s="219" customFormat="1" x14ac:dyDescent="0.3">
      <c r="A1498" s="290" t="s">
        <v>8476</v>
      </c>
      <c r="B1498" s="303">
        <v>42237</v>
      </c>
      <c r="C1498" s="217" t="e">
        <f>[1]!表1_66[[#This Row],[公司]]&amp;[1]!表1_66[[#This Row],[姓名]]</f>
        <v>#REF!</v>
      </c>
      <c r="D1498" s="304" t="s">
        <v>8741</v>
      </c>
      <c r="E1498" s="269"/>
      <c r="F1498" s="270"/>
      <c r="G1498" s="305" t="e">
        <f>HYPERLINK("\同业照片\"&amp;[5]!表1_66[[#This Row],[公司]]&amp;IF([5]!表1_66[[#This Row],[公司]]="","","，"&amp;[5]!表1_66[[#This Row],[姓名]]&amp;".jpg"),"照片")</f>
        <v>#REF!</v>
      </c>
      <c r="H1498" s="306" t="s">
        <v>55</v>
      </c>
      <c r="I1498" s="304" t="s">
        <v>36</v>
      </c>
      <c r="J1498" s="307" t="s">
        <v>56</v>
      </c>
      <c r="K1498" s="290"/>
      <c r="L1498" s="290"/>
      <c r="M1498" s="290"/>
      <c r="N1498" s="301" t="s">
        <v>8742</v>
      </c>
      <c r="O1498" s="301"/>
      <c r="P1498" s="301" t="s">
        <v>408</v>
      </c>
      <c r="Q1498" s="293"/>
      <c r="R1498" s="293"/>
      <c r="S1498" s="26"/>
      <c r="T1498" s="304" t="s">
        <v>8743</v>
      </c>
      <c r="U1498" s="308">
        <v>18810506168</v>
      </c>
      <c r="V1498" s="309" t="s">
        <v>8744</v>
      </c>
      <c r="W1498" s="295"/>
      <c r="X1498" s="310"/>
      <c r="Y1498" s="310"/>
      <c r="Z1498" s="247"/>
      <c r="AA1498" s="298"/>
      <c r="AB1498" s="270"/>
      <c r="AC1498" s="270"/>
      <c r="AD1498" s="269"/>
      <c r="AE1498" s="310"/>
      <c r="AF1498" s="270"/>
      <c r="AG1498" s="349">
        <v>1</v>
      </c>
    </row>
    <row r="1499" spans="1:33" s="219" customFormat="1" x14ac:dyDescent="0.3">
      <c r="A1499" s="219" t="s">
        <v>8233</v>
      </c>
      <c r="B1499" s="303">
        <v>42237</v>
      </c>
      <c r="C1499" s="217" t="e">
        <f>[1]!表1_66[[#This Row],[公司]]&amp;[1]!表1_66[[#This Row],[姓名]]</f>
        <v>#REF!</v>
      </c>
      <c r="D1499" s="220" t="s">
        <v>8783</v>
      </c>
      <c r="E1499" s="227" t="s">
        <v>8783</v>
      </c>
      <c r="F1499" s="216" t="s">
        <v>2249</v>
      </c>
      <c r="G1499" s="236" t="e">
        <f>HYPERLINK("\同业照片\"&amp;[5]!表1_66[[#This Row],[公司]]&amp;IF([5]!表1_66[[#This Row],[公司]]="","","，"&amp;[5]!表1_66[[#This Row],[姓名]]&amp;".jpg"),"照片")</f>
        <v>#REF!</v>
      </c>
      <c r="H1499" s="232" t="s">
        <v>3634</v>
      </c>
      <c r="I1499" s="216" t="s">
        <v>339</v>
      </c>
      <c r="J1499" s="216" t="s">
        <v>11</v>
      </c>
      <c r="K1499" s="290"/>
      <c r="L1499" s="290"/>
      <c r="M1499" s="290"/>
      <c r="N1499" s="217" t="s">
        <v>3617</v>
      </c>
      <c r="O1499" s="216"/>
      <c r="P1499" s="217" t="s">
        <v>2254</v>
      </c>
      <c r="Q1499" s="213"/>
      <c r="R1499" s="218"/>
      <c r="S1499" s="26"/>
      <c r="T1499" s="227" t="s">
        <v>8784</v>
      </c>
      <c r="U1499" s="229">
        <v>18500088134</v>
      </c>
      <c r="V1499" s="214" t="s">
        <v>8785</v>
      </c>
      <c r="W1499" s="225"/>
      <c r="X1499" s="226"/>
      <c r="Y1499" s="226"/>
      <c r="Z1499" s="248"/>
      <c r="AA1499" s="216"/>
      <c r="AB1499" s="216"/>
      <c r="AC1499" s="216"/>
      <c r="AD1499" s="227"/>
      <c r="AE1499" s="226"/>
      <c r="AF1499" s="216" t="s">
        <v>8786</v>
      </c>
      <c r="AG1499" s="349">
        <v>1</v>
      </c>
    </row>
    <row r="1500" spans="1:33" s="219" customFormat="1" x14ac:dyDescent="0.3">
      <c r="A1500" s="290" t="s">
        <v>8476</v>
      </c>
      <c r="B1500" s="303">
        <v>42237</v>
      </c>
      <c r="C1500" s="217" t="e">
        <f>[1]!表1_66[[#This Row],[公司]]&amp;[1]!表1_66[[#This Row],[姓名]]</f>
        <v>#REF!</v>
      </c>
      <c r="D1500" s="269" t="s">
        <v>8838</v>
      </c>
      <c r="E1500" s="269"/>
      <c r="F1500" s="270"/>
      <c r="G1500" s="291" t="e">
        <f>HYPERLINK("\同业照片\"&amp;[5]!表1_66[[#This Row],[公司]]&amp;IF([5]!表1_66[[#This Row],[公司]]="","","，"&amp;[5]!表1_66[[#This Row],[姓名]]&amp;".jpg"),"照片")</f>
        <v>#REF!</v>
      </c>
      <c r="H1500" s="265" t="s">
        <v>8839</v>
      </c>
      <c r="I1500" s="270" t="s">
        <v>12</v>
      </c>
      <c r="J1500" s="290" t="s">
        <v>11</v>
      </c>
      <c r="K1500" s="290"/>
      <c r="L1500" s="290"/>
      <c r="M1500" s="290"/>
      <c r="N1500" s="253"/>
      <c r="O1500" s="256"/>
      <c r="P1500" s="256" t="s">
        <v>2254</v>
      </c>
      <c r="Q1500" s="293"/>
      <c r="R1500" s="293"/>
      <c r="S1500" s="26"/>
      <c r="T1500" s="269" t="s">
        <v>8840</v>
      </c>
      <c r="U1500" s="293">
        <v>13022046575</v>
      </c>
      <c r="V1500" s="299" t="s">
        <v>8841</v>
      </c>
      <c r="W1500" s="295"/>
      <c r="X1500" s="310"/>
      <c r="Y1500" s="310"/>
      <c r="Z1500" s="247"/>
      <c r="AA1500" s="298"/>
      <c r="AB1500" s="270"/>
      <c r="AC1500" s="270"/>
      <c r="AD1500" s="269"/>
      <c r="AE1500" s="310"/>
      <c r="AF1500" s="270"/>
      <c r="AG1500" s="349">
        <v>1</v>
      </c>
    </row>
    <row r="1501" spans="1:33" s="219" customFormat="1" x14ac:dyDescent="0.3">
      <c r="A1501" s="290" t="s">
        <v>8476</v>
      </c>
      <c r="B1501" s="303">
        <v>42237</v>
      </c>
      <c r="C1501" s="217" t="e">
        <f>[1]!表1_66[[#This Row],[公司]]&amp;[1]!表1_66[[#This Row],[姓名]]</f>
        <v>#REF!</v>
      </c>
      <c r="D1501" s="269" t="s">
        <v>8764</v>
      </c>
      <c r="E1501" s="269"/>
      <c r="F1501" s="270"/>
      <c r="G1501" s="305" t="e">
        <f>HYPERLINK("\同业照片\"&amp;[5]!表1_66[[#This Row],[公司]]&amp;IF([5]!表1_66[[#This Row],[公司]]="","","，"&amp;[5]!表1_66[[#This Row],[姓名]]&amp;".jpg"),"照片")</f>
        <v>#REF!</v>
      </c>
      <c r="H1501" s="265" t="s">
        <v>8765</v>
      </c>
      <c r="I1501" s="270" t="s">
        <v>12</v>
      </c>
      <c r="J1501" s="290" t="s">
        <v>11</v>
      </c>
      <c r="K1501" s="290"/>
      <c r="L1501" s="290"/>
      <c r="M1501" s="290"/>
      <c r="N1501" s="253" t="s">
        <v>8799</v>
      </c>
      <c r="O1501" s="256"/>
      <c r="P1501" s="256" t="s">
        <v>8800</v>
      </c>
      <c r="Q1501" s="293"/>
      <c r="R1501" s="293"/>
      <c r="S1501" s="26"/>
      <c r="T1501" s="269" t="s">
        <v>8801</v>
      </c>
      <c r="U1501" s="293">
        <v>15801548588</v>
      </c>
      <c r="V1501" s="299" t="s">
        <v>8766</v>
      </c>
      <c r="W1501" s="295"/>
      <c r="X1501" s="310"/>
      <c r="Y1501" s="310"/>
      <c r="Z1501" s="247"/>
      <c r="AA1501" s="298"/>
      <c r="AB1501" s="270"/>
      <c r="AC1501" s="270"/>
      <c r="AD1501" s="269"/>
      <c r="AE1501" s="310"/>
      <c r="AF1501" s="270"/>
      <c r="AG1501" s="349">
        <v>1</v>
      </c>
    </row>
    <row r="1502" spans="1:33" s="219" customFormat="1" x14ac:dyDescent="0.3">
      <c r="A1502" s="219" t="s">
        <v>8233</v>
      </c>
      <c r="B1502" s="303">
        <v>42237</v>
      </c>
      <c r="C1502" s="217" t="e">
        <f>[1]!表1_66[[#This Row],[公司]]&amp;[1]!表1_66[[#This Row],[姓名]]</f>
        <v>#REF!</v>
      </c>
      <c r="D1502" s="220" t="s">
        <v>8842</v>
      </c>
      <c r="E1502" s="227"/>
      <c r="F1502" s="216" t="s">
        <v>2249</v>
      </c>
      <c r="G1502" s="236" t="e">
        <f>HYPERLINK("\同业照片\"&amp;[5]!表1_66[[#This Row],[公司]]&amp;IF([5]!表1_66[[#This Row],[公司]]="","","，"&amp;[5]!表1_66[[#This Row],[姓名]]&amp;".jpg"),"照片")</f>
        <v>#REF!</v>
      </c>
      <c r="H1502" s="232" t="s">
        <v>12240</v>
      </c>
      <c r="I1502" s="216" t="s">
        <v>339</v>
      </c>
      <c r="J1502" s="216" t="s">
        <v>11</v>
      </c>
      <c r="K1502" s="290"/>
      <c r="L1502" s="290"/>
      <c r="M1502" s="290"/>
      <c r="N1502" s="213" t="s">
        <v>2687</v>
      </c>
      <c r="O1502" s="216"/>
      <c r="P1502" s="217" t="s">
        <v>8614</v>
      </c>
      <c r="Q1502" s="215"/>
      <c r="R1502" s="218"/>
      <c r="S1502" s="26"/>
      <c r="T1502" s="227" t="s">
        <v>8843</v>
      </c>
      <c r="U1502" s="229">
        <v>13810020106</v>
      </c>
      <c r="V1502" s="271" t="s">
        <v>8844</v>
      </c>
      <c r="W1502" s="225"/>
      <c r="X1502" s="226"/>
      <c r="Y1502" s="226"/>
      <c r="Z1502" s="248"/>
      <c r="AA1502" s="216"/>
      <c r="AB1502" s="216"/>
      <c r="AC1502" s="216"/>
      <c r="AD1502" s="227"/>
      <c r="AE1502" s="226"/>
      <c r="AF1502" s="216" t="s">
        <v>8789</v>
      </c>
      <c r="AG1502" s="349">
        <v>1</v>
      </c>
    </row>
    <row r="1503" spans="1:33" s="219" customFormat="1" x14ac:dyDescent="0.3">
      <c r="A1503" s="290" t="s">
        <v>8476</v>
      </c>
      <c r="B1503" s="303">
        <v>42237</v>
      </c>
      <c r="C1503" s="217" t="e">
        <f>[1]!表1_66[[#This Row],[公司]]&amp;[1]!表1_66[[#This Row],[姓名]]</f>
        <v>#REF!</v>
      </c>
      <c r="D1503" s="269" t="s">
        <v>8796</v>
      </c>
      <c r="E1503" s="269"/>
      <c r="F1503" s="270"/>
      <c r="G1503" s="305" t="e">
        <f>HYPERLINK("\同业照片\"&amp;[5]!表1_66[[#This Row],[公司]]&amp;IF([5]!表1_66[[#This Row],[公司]]="","","，"&amp;[5]!表1_66[[#This Row],[姓名]]&amp;".jpg"),"照片")</f>
        <v>#REF!</v>
      </c>
      <c r="H1503" s="265" t="s">
        <v>7290</v>
      </c>
      <c r="I1503" s="270" t="s">
        <v>12</v>
      </c>
      <c r="J1503" s="290" t="s">
        <v>11</v>
      </c>
      <c r="K1503" s="290"/>
      <c r="L1503" s="290"/>
      <c r="M1503" s="290"/>
      <c r="N1503" s="253" t="s">
        <v>1362</v>
      </c>
      <c r="O1503" s="256"/>
      <c r="P1503" s="256" t="s">
        <v>2537</v>
      </c>
      <c r="Q1503" s="293"/>
      <c r="R1503" s="293"/>
      <c r="S1503" s="26"/>
      <c r="T1503" s="269" t="s">
        <v>8797</v>
      </c>
      <c r="U1503" s="293">
        <v>18618181858</v>
      </c>
      <c r="V1503" s="299" t="s">
        <v>8798</v>
      </c>
      <c r="W1503" s="295"/>
      <c r="X1503" s="310"/>
      <c r="Y1503" s="310"/>
      <c r="Z1503" s="247"/>
      <c r="AA1503" s="298"/>
      <c r="AB1503" s="270"/>
      <c r="AC1503" s="270"/>
      <c r="AD1503" s="269"/>
      <c r="AE1503" s="310"/>
      <c r="AF1503" s="270"/>
      <c r="AG1503" s="349">
        <v>1</v>
      </c>
    </row>
    <row r="1504" spans="1:33" s="219" customFormat="1" x14ac:dyDescent="0.3">
      <c r="A1504" s="219" t="s">
        <v>8233</v>
      </c>
      <c r="B1504" s="303">
        <v>42237</v>
      </c>
      <c r="C1504" s="217" t="e">
        <f>[1]!表1_66[[#This Row],[公司]]&amp;[1]!表1_66[[#This Row],[姓名]]</f>
        <v>#REF!</v>
      </c>
      <c r="D1504" s="227" t="s">
        <v>8848</v>
      </c>
      <c r="E1504" s="227"/>
      <c r="F1504" s="216" t="s">
        <v>2249</v>
      </c>
      <c r="G1504" s="236" t="e">
        <f>HYPERLINK("\同业照片\"&amp;[5]!表1_66[[#This Row],[公司]]&amp;IF([5]!表1_66[[#This Row],[公司]]="","","，"&amp;[5]!表1_66[[#This Row],[姓名]]&amp;".jpg"),"照片")</f>
        <v>#REF!</v>
      </c>
      <c r="H1504" s="234" t="s">
        <v>4065</v>
      </c>
      <c r="I1504" s="216" t="s">
        <v>583</v>
      </c>
      <c r="J1504" s="219" t="s">
        <v>11</v>
      </c>
      <c r="K1504" s="290"/>
      <c r="L1504" s="290"/>
      <c r="M1504" s="290"/>
      <c r="N1504" s="213" t="s">
        <v>1359</v>
      </c>
      <c r="O1504" s="217"/>
      <c r="P1504" s="217" t="s">
        <v>8780</v>
      </c>
      <c r="Q1504" s="218"/>
      <c r="R1504" s="218"/>
      <c r="S1504" s="26"/>
      <c r="T1504" s="227" t="s">
        <v>8849</v>
      </c>
      <c r="U1504" s="218">
        <v>18518676845</v>
      </c>
      <c r="V1504" s="316" t="s">
        <v>8850</v>
      </c>
      <c r="W1504" s="231"/>
      <c r="X1504" s="228"/>
      <c r="Y1504" s="228"/>
      <c r="Z1504" s="247"/>
      <c r="AA1504" s="230"/>
      <c r="AB1504" s="216"/>
      <c r="AC1504" s="216"/>
      <c r="AD1504" s="227"/>
      <c r="AE1504" s="228"/>
      <c r="AF1504" s="216" t="s">
        <v>4077</v>
      </c>
      <c r="AG1504" s="349">
        <v>1</v>
      </c>
    </row>
    <row r="1505" spans="1:33" s="219" customFormat="1" x14ac:dyDescent="0.3">
      <c r="A1505" s="290" t="s">
        <v>8476</v>
      </c>
      <c r="B1505" s="303">
        <v>42237</v>
      </c>
      <c r="C1505" s="217" t="e">
        <f>[1]!表1_66[[#This Row],[公司]]&amp;[1]!表1_66[[#This Row],[姓名]]</f>
        <v>#REF!</v>
      </c>
      <c r="D1505" s="269" t="s">
        <v>8778</v>
      </c>
      <c r="E1505" s="269"/>
      <c r="F1505" s="270"/>
      <c r="G1505" s="291" t="e">
        <f>HYPERLINK("\同业照片\"&amp;[5]!表1_66[[#This Row],[公司]]&amp;IF([5]!表1_66[[#This Row],[公司]]="","","，"&amp;[5]!表1_66[[#This Row],[姓名]]&amp;".jpg"),"照片")</f>
        <v>#REF!</v>
      </c>
      <c r="H1505" s="265" t="s">
        <v>8830</v>
      </c>
      <c r="I1505" s="270"/>
      <c r="J1505" s="290" t="s">
        <v>11</v>
      </c>
      <c r="K1505" s="290"/>
      <c r="L1505" s="290"/>
      <c r="M1505" s="290"/>
      <c r="N1505" s="253" t="s">
        <v>8831</v>
      </c>
      <c r="O1505" s="256"/>
      <c r="P1505" s="256" t="s">
        <v>8832</v>
      </c>
      <c r="Q1505" s="293"/>
      <c r="R1505" s="293"/>
      <c r="S1505" s="26"/>
      <c r="T1505" s="269" t="s">
        <v>8833</v>
      </c>
      <c r="U1505" s="293">
        <v>13810105937</v>
      </c>
      <c r="V1505" s="299" t="s">
        <v>8834</v>
      </c>
      <c r="W1505" s="295"/>
      <c r="X1505" s="310"/>
      <c r="Y1505" s="310"/>
      <c r="Z1505" s="247"/>
      <c r="AA1505" s="298"/>
      <c r="AB1505" s="270"/>
      <c r="AC1505" s="270"/>
      <c r="AD1505" s="269"/>
      <c r="AE1505" s="310"/>
      <c r="AF1505" s="270"/>
      <c r="AG1505" s="349">
        <v>1</v>
      </c>
    </row>
    <row r="1506" spans="1:33" s="219" customFormat="1" x14ac:dyDescent="0.3">
      <c r="A1506" s="290" t="s">
        <v>8476</v>
      </c>
      <c r="B1506" s="303">
        <v>42237</v>
      </c>
      <c r="C1506" s="217" t="e">
        <f>[1]!表1_66[[#This Row],[公司]]&amp;[1]!表1_66[[#This Row],[姓名]]</f>
        <v>#REF!</v>
      </c>
      <c r="D1506" s="269" t="s">
        <v>8808</v>
      </c>
      <c r="E1506" s="269"/>
      <c r="F1506" s="270"/>
      <c r="G1506" s="305" t="e">
        <f>HYPERLINK("\同业照片\"&amp;[5]!表1_66[[#This Row],[公司]]&amp;IF([5]!表1_66[[#This Row],[公司]]="","","，"&amp;[5]!表1_66[[#This Row],[姓名]]&amp;".jpg"),"照片")</f>
        <v>#REF!</v>
      </c>
      <c r="H1506" s="265" t="s">
        <v>8806</v>
      </c>
      <c r="I1506" s="270" t="s">
        <v>2321</v>
      </c>
      <c r="J1506" s="290" t="s">
        <v>2549</v>
      </c>
      <c r="K1506" s="290"/>
      <c r="L1506" s="290"/>
      <c r="M1506" s="290"/>
      <c r="N1506" s="253" t="s">
        <v>8807</v>
      </c>
      <c r="O1506" s="256"/>
      <c r="P1506" s="256" t="s">
        <v>2254</v>
      </c>
      <c r="Q1506" s="293"/>
      <c r="R1506" s="293"/>
      <c r="S1506" s="26"/>
      <c r="T1506" s="269"/>
      <c r="U1506" s="293">
        <v>13820829515</v>
      </c>
      <c r="V1506" s="299" t="s">
        <v>8771</v>
      </c>
      <c r="W1506" s="295"/>
      <c r="X1506" s="310"/>
      <c r="Y1506" s="310"/>
      <c r="Z1506" s="247"/>
      <c r="AA1506" s="298"/>
      <c r="AB1506" s="270"/>
      <c r="AC1506" s="270"/>
      <c r="AD1506" s="269"/>
      <c r="AE1506" s="310"/>
      <c r="AF1506" s="270"/>
      <c r="AG1506" s="349">
        <v>1</v>
      </c>
    </row>
    <row r="1507" spans="1:33" s="219" customFormat="1" x14ac:dyDescent="0.3">
      <c r="A1507" s="219" t="s">
        <v>8233</v>
      </c>
      <c r="B1507" s="303">
        <v>42237</v>
      </c>
      <c r="C1507" s="217" t="e">
        <f>[1]!表1_66[[#This Row],[公司]]&amp;[1]!表1_66[[#This Row],[姓名]]</f>
        <v>#REF!</v>
      </c>
      <c r="D1507" s="220" t="s">
        <v>7504</v>
      </c>
      <c r="E1507" s="227" t="s">
        <v>3463</v>
      </c>
      <c r="F1507" s="216" t="s">
        <v>2249</v>
      </c>
      <c r="G1507" s="236" t="e">
        <f>HYPERLINK("\同业照片\"&amp;[5]!表1_66[[#This Row],[公司]]&amp;IF([5]!表1_66[[#This Row],[公司]]="","","，"&amp;[5]!表1_66[[#This Row],[姓名]]&amp;".jpg"),"照片")</f>
        <v>#REF!</v>
      </c>
      <c r="H1507" s="232" t="s">
        <v>347</v>
      </c>
      <c r="I1507" s="216" t="s">
        <v>339</v>
      </c>
      <c r="J1507" s="216" t="s">
        <v>11</v>
      </c>
      <c r="K1507" s="290"/>
      <c r="L1507" s="290"/>
      <c r="M1507" s="290"/>
      <c r="N1507" s="213" t="s">
        <v>2687</v>
      </c>
      <c r="O1507" s="216"/>
      <c r="P1507" s="217" t="s">
        <v>8614</v>
      </c>
      <c r="Q1507" s="215"/>
      <c r="R1507" s="218"/>
      <c r="S1507" s="26"/>
      <c r="T1507" s="227" t="s">
        <v>8787</v>
      </c>
      <c r="U1507" s="229">
        <v>13811237876</v>
      </c>
      <c r="V1507" s="271" t="s">
        <v>8788</v>
      </c>
      <c r="W1507" s="225"/>
      <c r="X1507" s="226"/>
      <c r="Y1507" s="226"/>
      <c r="Z1507" s="248"/>
      <c r="AA1507" s="216"/>
      <c r="AB1507" s="216"/>
      <c r="AC1507" s="216"/>
      <c r="AD1507" s="227"/>
      <c r="AE1507" s="226"/>
      <c r="AF1507" s="216" t="s">
        <v>8789</v>
      </c>
      <c r="AG1507" s="349">
        <v>1</v>
      </c>
    </row>
    <row r="1508" spans="1:33" s="219" customFormat="1" x14ac:dyDescent="0.3">
      <c r="A1508" s="290" t="s">
        <v>8476</v>
      </c>
      <c r="B1508" s="303">
        <v>42237</v>
      </c>
      <c r="C1508" s="217" t="e">
        <f>[1]!表1_66[[#This Row],[公司]]&amp;[1]!表1_66[[#This Row],[姓名]]</f>
        <v>#REF!</v>
      </c>
      <c r="D1508" s="300" t="s">
        <v>8745</v>
      </c>
      <c r="E1508" s="269"/>
      <c r="F1508" s="270"/>
      <c r="G1508" s="305" t="e">
        <f>HYPERLINK("\同业照片\"&amp;[5]!表1_66[[#This Row],[公司]]&amp;IF([5]!表1_66[[#This Row],[公司]]="","","，"&amp;[5]!表1_66[[#This Row],[姓名]]&amp;".jpg"),"照片")</f>
        <v>#REF!</v>
      </c>
      <c r="H1508" s="311" t="s">
        <v>55</v>
      </c>
      <c r="I1508" s="300" t="s">
        <v>36</v>
      </c>
      <c r="J1508" s="312" t="s">
        <v>56</v>
      </c>
      <c r="K1508" s="290"/>
      <c r="L1508" s="290"/>
      <c r="M1508" s="290"/>
      <c r="N1508" s="302" t="s">
        <v>8746</v>
      </c>
      <c r="O1508" s="302"/>
      <c r="P1508" s="302" t="s">
        <v>1768</v>
      </c>
      <c r="Q1508" s="293"/>
      <c r="R1508" s="293"/>
      <c r="S1508" s="26"/>
      <c r="T1508" s="300" t="s">
        <v>8747</v>
      </c>
      <c r="U1508" s="313">
        <v>13311061976</v>
      </c>
      <c r="V1508" s="314" t="s">
        <v>8748</v>
      </c>
      <c r="W1508" s="295"/>
      <c r="X1508" s="310"/>
      <c r="Y1508" s="310"/>
      <c r="Z1508" s="247"/>
      <c r="AA1508" s="298"/>
      <c r="AB1508" s="270"/>
      <c r="AC1508" s="270"/>
      <c r="AD1508" s="269"/>
      <c r="AE1508" s="310"/>
      <c r="AF1508" s="270"/>
      <c r="AG1508" s="349">
        <v>1</v>
      </c>
    </row>
    <row r="1509" spans="1:33" s="219" customFormat="1" x14ac:dyDescent="0.3">
      <c r="A1509" s="290" t="s">
        <v>8476</v>
      </c>
      <c r="B1509" s="303">
        <v>42237</v>
      </c>
      <c r="C1509" s="217" t="e">
        <f>[1]!表1_66[[#This Row],[公司]]&amp;[1]!表1_66[[#This Row],[姓名]]</f>
        <v>#REF!</v>
      </c>
      <c r="D1509" s="269" t="s">
        <v>8761</v>
      </c>
      <c r="E1509" s="269"/>
      <c r="F1509" s="270"/>
      <c r="G1509" s="305" t="e">
        <f>HYPERLINK("\同业照片\"&amp;[5]!表1_66[[#This Row],[公司]]&amp;IF([5]!表1_66[[#This Row],[公司]]="","","，"&amp;[5]!表1_66[[#This Row],[姓名]]&amp;".jpg"),"照片")</f>
        <v>#REF!</v>
      </c>
      <c r="H1509" s="265" t="s">
        <v>8762</v>
      </c>
      <c r="I1509" s="270"/>
      <c r="J1509" s="290" t="s">
        <v>11</v>
      </c>
      <c r="K1509" s="290"/>
      <c r="L1509" s="290"/>
      <c r="M1509" s="290"/>
      <c r="N1509" s="253"/>
      <c r="O1509" s="256"/>
      <c r="P1509" s="256" t="s">
        <v>8790</v>
      </c>
      <c r="Q1509" s="293"/>
      <c r="R1509" s="293"/>
      <c r="S1509" s="26"/>
      <c r="T1509" s="304"/>
      <c r="U1509" s="308">
        <v>13366562225</v>
      </c>
      <c r="V1509" s="315" t="s">
        <v>8791</v>
      </c>
      <c r="W1509" s="295"/>
      <c r="X1509" s="310"/>
      <c r="Y1509" s="310"/>
      <c r="Z1509" s="247"/>
      <c r="AA1509" s="298"/>
      <c r="AB1509" s="270"/>
      <c r="AC1509" s="270"/>
      <c r="AD1509" s="269"/>
      <c r="AE1509" s="310"/>
      <c r="AF1509" s="270"/>
      <c r="AG1509" s="349">
        <v>1</v>
      </c>
    </row>
    <row r="1510" spans="1:33" s="219" customFormat="1" x14ac:dyDescent="0.3">
      <c r="A1510" s="279" t="s">
        <v>8338</v>
      </c>
      <c r="B1510" s="280">
        <v>42256</v>
      </c>
      <c r="C1510" s="217" t="e">
        <f>[1]!表1_66[[#This Row],[公司]]&amp;[1]!表1_66[[#This Row],[姓名]]</f>
        <v>#REF!</v>
      </c>
      <c r="D1510" s="131" t="s">
        <v>8459</v>
      </c>
      <c r="E1510" s="131"/>
      <c r="F1510" s="282"/>
      <c r="G1510" s="283" t="s">
        <v>2172</v>
      </c>
      <c r="H1510" s="284" t="s">
        <v>8456</v>
      </c>
      <c r="I1510" s="282" t="s">
        <v>2</v>
      </c>
      <c r="J1510" s="282" t="s">
        <v>11</v>
      </c>
      <c r="K1510" s="279"/>
      <c r="L1510" s="279"/>
      <c r="M1510" s="279"/>
      <c r="N1510" s="281" t="s">
        <v>8460</v>
      </c>
      <c r="O1510" s="256"/>
      <c r="P1510" s="302" t="s">
        <v>1826</v>
      </c>
      <c r="Q1510" s="293"/>
      <c r="R1510" s="293"/>
      <c r="S1510" s="26"/>
      <c r="T1510" s="300" t="s">
        <v>8461</v>
      </c>
      <c r="U1510" s="313">
        <v>18621908989</v>
      </c>
      <c r="V1510" s="286" t="s">
        <v>8314</v>
      </c>
      <c r="W1510" s="287"/>
      <c r="X1510" s="288"/>
      <c r="Y1510" s="288"/>
      <c r="Z1510" s="289"/>
      <c r="AA1510" s="282"/>
      <c r="AB1510" s="282"/>
      <c r="AC1510" s="282"/>
      <c r="AD1510" s="131"/>
      <c r="AE1510" s="288"/>
      <c r="AF1510" s="282"/>
      <c r="AG1510" s="349">
        <v>1</v>
      </c>
    </row>
    <row r="1511" spans="1:33" s="219" customFormat="1" x14ac:dyDescent="0.3">
      <c r="A1511" s="279" t="s">
        <v>8338</v>
      </c>
      <c r="B1511" s="280">
        <v>42256</v>
      </c>
      <c r="C1511" s="217" t="e">
        <f>[1]!表1_66[[#This Row],[公司]]&amp;[1]!表1_66[[#This Row],[姓名]]</f>
        <v>#REF!</v>
      </c>
      <c r="D1511" s="131" t="s">
        <v>7809</v>
      </c>
      <c r="E1511" s="131" t="s">
        <v>10264</v>
      </c>
      <c r="F1511" s="282" t="s">
        <v>2249</v>
      </c>
      <c r="G1511" s="283" t="s">
        <v>2172</v>
      </c>
      <c r="H1511" s="284" t="s">
        <v>7810</v>
      </c>
      <c r="I1511" s="282" t="s">
        <v>9</v>
      </c>
      <c r="J1511" s="282" t="s">
        <v>11</v>
      </c>
      <c r="K1511" s="279">
        <v>1</v>
      </c>
      <c r="L1511" s="279">
        <v>1</v>
      </c>
      <c r="M1511" s="279">
        <v>1</v>
      </c>
      <c r="N1511" s="281"/>
      <c r="O1511" s="282"/>
      <c r="P1511" s="281" t="s">
        <v>12241</v>
      </c>
      <c r="Q1511" s="285"/>
      <c r="R1511" s="285"/>
      <c r="S1511" s="286">
        <v>0</v>
      </c>
      <c r="T1511" s="131" t="s">
        <v>7811</v>
      </c>
      <c r="U1511" s="285">
        <v>13810960509</v>
      </c>
      <c r="V1511" s="281" t="s">
        <v>12242</v>
      </c>
      <c r="W1511" s="287"/>
      <c r="X1511" s="288" t="s">
        <v>8304</v>
      </c>
      <c r="Y1511" s="288"/>
      <c r="Z1511" s="289"/>
      <c r="AA1511" s="282"/>
      <c r="AB1511" s="282"/>
      <c r="AC1511" s="282"/>
      <c r="AD1511" s="131"/>
      <c r="AE1511" s="288"/>
      <c r="AF1511" s="282" t="s">
        <v>8305</v>
      </c>
      <c r="AG1511" s="349">
        <v>1</v>
      </c>
    </row>
    <row r="1512" spans="1:33" s="219" customFormat="1" x14ac:dyDescent="0.3">
      <c r="A1512" s="279" t="s">
        <v>8338</v>
      </c>
      <c r="B1512" s="280">
        <v>42256</v>
      </c>
      <c r="C1512" s="217" t="e">
        <f>[1]!表1_66[[#This Row],[公司]]&amp;[1]!表1_66[[#This Row],[姓名]]</f>
        <v>#REF!</v>
      </c>
      <c r="D1512" s="131" t="s">
        <v>12243</v>
      </c>
      <c r="E1512" s="131" t="s">
        <v>12244</v>
      </c>
      <c r="F1512" s="282" t="s">
        <v>351</v>
      </c>
      <c r="G1512" s="283" t="s">
        <v>2172</v>
      </c>
      <c r="H1512" s="284" t="s">
        <v>12245</v>
      </c>
      <c r="I1512" s="282" t="s">
        <v>2</v>
      </c>
      <c r="J1512" s="282" t="s">
        <v>1</v>
      </c>
      <c r="K1512" s="279">
        <v>1</v>
      </c>
      <c r="L1512" s="279"/>
      <c r="M1512" s="279">
        <v>1</v>
      </c>
      <c r="N1512" s="281" t="s">
        <v>12246</v>
      </c>
      <c r="O1512" s="282"/>
      <c r="P1512" s="281" t="s">
        <v>2477</v>
      </c>
      <c r="Q1512" s="285"/>
      <c r="R1512" s="285">
        <v>76.728186180999998</v>
      </c>
      <c r="S1512" s="286">
        <v>0</v>
      </c>
      <c r="T1512" s="131" t="s">
        <v>12247</v>
      </c>
      <c r="U1512" s="285">
        <v>13621713639</v>
      </c>
      <c r="V1512" s="281" t="s">
        <v>12248</v>
      </c>
      <c r="W1512" s="287" t="s">
        <v>351</v>
      </c>
      <c r="X1512" s="288"/>
      <c r="Y1512" s="288"/>
      <c r="Z1512" s="289" t="s">
        <v>3050</v>
      </c>
      <c r="AA1512" s="282"/>
      <c r="AB1512" s="282"/>
      <c r="AC1512" s="282"/>
      <c r="AD1512" s="131">
        <v>18121288615</v>
      </c>
      <c r="AE1512" s="288"/>
      <c r="AF1512" s="282" t="s">
        <v>670</v>
      </c>
      <c r="AG1512" s="349">
        <v>1</v>
      </c>
    </row>
    <row r="1513" spans="1:33" s="219" customFormat="1" x14ac:dyDescent="0.3">
      <c r="A1513" s="279" t="s">
        <v>8338</v>
      </c>
      <c r="B1513" s="280">
        <v>42256</v>
      </c>
      <c r="C1513" s="217" t="e">
        <f>[1]!表1_66[[#This Row],[公司]]&amp;[1]!表1_66[[#This Row],[姓名]]</f>
        <v>#REF!</v>
      </c>
      <c r="D1513" s="131" t="s">
        <v>8403</v>
      </c>
      <c r="E1513" s="131"/>
      <c r="F1513" s="282"/>
      <c r="G1513" s="283" t="s">
        <v>2172</v>
      </c>
      <c r="H1513" s="284" t="s">
        <v>8390</v>
      </c>
      <c r="I1513" s="282" t="s">
        <v>4173</v>
      </c>
      <c r="J1513" s="282" t="s">
        <v>11</v>
      </c>
      <c r="K1513" s="279"/>
      <c r="L1513" s="279"/>
      <c r="M1513" s="279"/>
      <c r="N1513" s="281" t="s">
        <v>8391</v>
      </c>
      <c r="O1513" s="282" t="s">
        <v>297</v>
      </c>
      <c r="P1513" s="281"/>
      <c r="Q1513" s="285"/>
      <c r="R1513" s="285"/>
      <c r="S1513" s="286"/>
      <c r="T1513" s="131" t="s">
        <v>8404</v>
      </c>
      <c r="U1513" s="285">
        <v>18701354379</v>
      </c>
      <c r="V1513" s="281" t="s">
        <v>8405</v>
      </c>
      <c r="W1513" s="287"/>
      <c r="X1513" s="288"/>
      <c r="Y1513" s="288"/>
      <c r="Z1513" s="289"/>
      <c r="AA1513" s="282"/>
      <c r="AB1513" s="282"/>
      <c r="AC1513" s="282"/>
      <c r="AD1513" s="131"/>
      <c r="AE1513" s="288"/>
      <c r="AF1513" s="282"/>
      <c r="AG1513" s="349">
        <v>1</v>
      </c>
    </row>
    <row r="1514" spans="1:33" s="219" customFormat="1" x14ac:dyDescent="0.3">
      <c r="A1514" s="279" t="s">
        <v>8338</v>
      </c>
      <c r="B1514" s="280">
        <v>42256</v>
      </c>
      <c r="C1514" s="217" t="e">
        <f>[1]!表1_66[[#This Row],[公司]]&amp;[1]!表1_66[[#This Row],[姓名]]</f>
        <v>#REF!</v>
      </c>
      <c r="D1514" s="131" t="s">
        <v>8400</v>
      </c>
      <c r="E1514" s="131"/>
      <c r="F1514" s="282"/>
      <c r="G1514" s="283" t="s">
        <v>2172</v>
      </c>
      <c r="H1514" s="284" t="s">
        <v>8390</v>
      </c>
      <c r="I1514" s="282" t="s">
        <v>4173</v>
      </c>
      <c r="J1514" s="282" t="s">
        <v>11</v>
      </c>
      <c r="K1514" s="279"/>
      <c r="L1514" s="279"/>
      <c r="M1514" s="279"/>
      <c r="N1514" s="281" t="s">
        <v>8391</v>
      </c>
      <c r="O1514" s="282" t="s">
        <v>297</v>
      </c>
      <c r="P1514" s="281"/>
      <c r="Q1514" s="285"/>
      <c r="R1514" s="285"/>
      <c r="S1514" s="286"/>
      <c r="T1514" s="131" t="s">
        <v>8401</v>
      </c>
      <c r="U1514" s="285">
        <v>13917979794</v>
      </c>
      <c r="V1514" s="281" t="s">
        <v>8402</v>
      </c>
      <c r="W1514" s="287"/>
      <c r="X1514" s="288"/>
      <c r="Y1514" s="288"/>
      <c r="Z1514" s="289"/>
      <c r="AA1514" s="282"/>
      <c r="AB1514" s="282"/>
      <c r="AC1514" s="282"/>
      <c r="AD1514" s="131"/>
      <c r="AE1514" s="288"/>
      <c r="AF1514" s="282"/>
      <c r="AG1514" s="349">
        <v>1</v>
      </c>
    </row>
    <row r="1515" spans="1:33" s="219" customFormat="1" x14ac:dyDescent="0.3">
      <c r="A1515" s="279" t="s">
        <v>8338</v>
      </c>
      <c r="B1515" s="280">
        <v>42256</v>
      </c>
      <c r="C1515" s="217" t="e">
        <f>[1]!表1_66[[#This Row],[公司]]&amp;[1]!表1_66[[#This Row],[姓名]]</f>
        <v>#REF!</v>
      </c>
      <c r="D1515" s="131" t="s">
        <v>12249</v>
      </c>
      <c r="E1515" s="131"/>
      <c r="F1515" s="282"/>
      <c r="G1515" s="283" t="s">
        <v>2172</v>
      </c>
      <c r="H1515" s="284" t="s">
        <v>104</v>
      </c>
      <c r="I1515" s="282" t="s">
        <v>2</v>
      </c>
      <c r="J1515" s="282" t="s">
        <v>11</v>
      </c>
      <c r="K1515" s="279"/>
      <c r="L1515" s="279"/>
      <c r="M1515" s="279"/>
      <c r="N1515" s="281" t="s">
        <v>12250</v>
      </c>
      <c r="O1515" s="282"/>
      <c r="P1515" s="281" t="s">
        <v>12251</v>
      </c>
      <c r="Q1515" s="285"/>
      <c r="R1515" s="285"/>
      <c r="S1515" s="286"/>
      <c r="T1515" s="131" t="s">
        <v>12252</v>
      </c>
      <c r="U1515" s="285">
        <v>15300033176</v>
      </c>
      <c r="V1515" s="281" t="s">
        <v>12253</v>
      </c>
      <c r="W1515" s="287"/>
      <c r="X1515" s="288"/>
      <c r="Y1515" s="288"/>
      <c r="Z1515" s="289"/>
      <c r="AA1515" s="282"/>
      <c r="AB1515" s="282"/>
      <c r="AC1515" s="282"/>
      <c r="AD1515" s="131"/>
      <c r="AE1515" s="288"/>
      <c r="AF1515" s="282"/>
      <c r="AG1515" s="349">
        <v>1</v>
      </c>
    </row>
    <row r="1516" spans="1:33" s="219" customFormat="1" x14ac:dyDescent="0.3">
      <c r="A1516" s="279" t="s">
        <v>8338</v>
      </c>
      <c r="B1516" s="280">
        <v>42256</v>
      </c>
      <c r="C1516" s="217" t="e">
        <f>[1]!表1_66[[#This Row],[公司]]&amp;[1]!表1_66[[#This Row],[姓名]]</f>
        <v>#REF!</v>
      </c>
      <c r="D1516" s="131" t="s">
        <v>8447</v>
      </c>
      <c r="E1516" s="131"/>
      <c r="F1516" s="282"/>
      <c r="G1516" s="283" t="s">
        <v>2172</v>
      </c>
      <c r="H1516" s="284" t="s">
        <v>8448</v>
      </c>
      <c r="I1516" s="282" t="s">
        <v>12</v>
      </c>
      <c r="J1516" s="282" t="s">
        <v>11</v>
      </c>
      <c r="K1516" s="279"/>
      <c r="L1516" s="279"/>
      <c r="M1516" s="279"/>
      <c r="N1516" s="281"/>
      <c r="O1516" s="282" t="s">
        <v>297</v>
      </c>
      <c r="P1516" s="281"/>
      <c r="Q1516" s="285"/>
      <c r="R1516" s="285"/>
      <c r="S1516" s="286"/>
      <c r="T1516" s="131" t="s">
        <v>8449</v>
      </c>
      <c r="U1516" s="285">
        <v>15010968789</v>
      </c>
      <c r="V1516" s="281" t="s">
        <v>8450</v>
      </c>
      <c r="W1516" s="287"/>
      <c r="X1516" s="288"/>
      <c r="Y1516" s="288"/>
      <c r="Z1516" s="289"/>
      <c r="AA1516" s="282"/>
      <c r="AB1516" s="282"/>
      <c r="AC1516" s="282"/>
      <c r="AD1516" s="131"/>
      <c r="AE1516" s="288"/>
      <c r="AF1516" s="282"/>
      <c r="AG1516" s="349">
        <v>1</v>
      </c>
    </row>
    <row r="1517" spans="1:33" s="219" customFormat="1" x14ac:dyDescent="0.3">
      <c r="A1517" s="279" t="s">
        <v>8338</v>
      </c>
      <c r="B1517" s="280">
        <v>42256</v>
      </c>
      <c r="C1517" s="217" t="e">
        <f>[1]!表1_66[[#This Row],[公司]]&amp;[1]!表1_66[[#This Row],[姓名]]</f>
        <v>#REF!</v>
      </c>
      <c r="D1517" s="131" t="s">
        <v>8455</v>
      </c>
      <c r="E1517" s="131"/>
      <c r="F1517" s="282"/>
      <c r="G1517" s="283" t="s">
        <v>2172</v>
      </c>
      <c r="H1517" s="284" t="s">
        <v>8456</v>
      </c>
      <c r="I1517" s="282" t="s">
        <v>2</v>
      </c>
      <c r="J1517" s="282" t="s">
        <v>11</v>
      </c>
      <c r="K1517" s="279"/>
      <c r="L1517" s="279"/>
      <c r="M1517" s="279"/>
      <c r="N1517" s="281" t="s">
        <v>958</v>
      </c>
      <c r="O1517" s="282" t="s">
        <v>1531</v>
      </c>
      <c r="P1517" s="281"/>
      <c r="Q1517" s="285"/>
      <c r="R1517" s="285"/>
      <c r="S1517" s="286"/>
      <c r="T1517" s="131" t="s">
        <v>8457</v>
      </c>
      <c r="U1517" s="285">
        <v>13911331350</v>
      </c>
      <c r="V1517" s="281" t="s">
        <v>8458</v>
      </c>
      <c r="W1517" s="287"/>
      <c r="X1517" s="288"/>
      <c r="Y1517" s="288"/>
      <c r="Z1517" s="289"/>
      <c r="AA1517" s="282"/>
      <c r="AB1517" s="282"/>
      <c r="AC1517" s="282"/>
      <c r="AD1517" s="131"/>
      <c r="AE1517" s="288"/>
      <c r="AF1517" s="282"/>
      <c r="AG1517" s="349">
        <v>1</v>
      </c>
    </row>
    <row r="1518" spans="1:33" s="219" customFormat="1" x14ac:dyDescent="0.3">
      <c r="A1518" s="279" t="s">
        <v>8338</v>
      </c>
      <c r="B1518" s="280">
        <v>42256</v>
      </c>
      <c r="C1518" s="217" t="e">
        <f>[1]!表1_66[[#This Row],[公司]]&amp;[1]!表1_66[[#This Row],[姓名]]</f>
        <v>#REF!</v>
      </c>
      <c r="D1518" s="131" t="s">
        <v>8439</v>
      </c>
      <c r="E1518" s="131"/>
      <c r="F1518" s="282"/>
      <c r="G1518" s="283" t="s">
        <v>2172</v>
      </c>
      <c r="H1518" s="284" t="s">
        <v>1185</v>
      </c>
      <c r="I1518" s="282" t="s">
        <v>2</v>
      </c>
      <c r="J1518" s="282" t="s">
        <v>11</v>
      </c>
      <c r="K1518" s="279"/>
      <c r="L1518" s="279"/>
      <c r="M1518" s="279"/>
      <c r="N1518" s="281" t="s">
        <v>8440</v>
      </c>
      <c r="O1518" s="282" t="s">
        <v>1444</v>
      </c>
      <c r="P1518" s="281"/>
      <c r="Q1518" s="285"/>
      <c r="R1518" s="285"/>
      <c r="S1518" s="286"/>
      <c r="T1518" s="131" t="s">
        <v>8441</v>
      </c>
      <c r="U1518" s="285">
        <v>18612221066</v>
      </c>
      <c r="V1518" s="281" t="s">
        <v>8442</v>
      </c>
      <c r="W1518" s="287"/>
      <c r="X1518" s="288"/>
      <c r="Y1518" s="288"/>
      <c r="Z1518" s="289"/>
      <c r="AA1518" s="282"/>
      <c r="AB1518" s="282"/>
      <c r="AC1518" s="282"/>
      <c r="AD1518" s="131"/>
      <c r="AE1518" s="288"/>
      <c r="AF1518" s="282"/>
      <c r="AG1518" s="349">
        <v>1</v>
      </c>
    </row>
    <row r="1519" spans="1:33" s="219" customFormat="1" x14ac:dyDescent="0.3">
      <c r="A1519" s="279" t="s">
        <v>8338</v>
      </c>
      <c r="B1519" s="280">
        <v>42256</v>
      </c>
      <c r="C1519" s="217" t="e">
        <f>[1]!表1_66[[#This Row],[公司]]&amp;[1]!表1_66[[#This Row],[姓名]]</f>
        <v>#REF!</v>
      </c>
      <c r="D1519" s="131" t="s">
        <v>8419</v>
      </c>
      <c r="E1519" s="131"/>
      <c r="F1519" s="282"/>
      <c r="G1519" s="283" t="s">
        <v>2172</v>
      </c>
      <c r="H1519" s="284" t="s">
        <v>942</v>
      </c>
      <c r="I1519" s="282" t="s">
        <v>2</v>
      </c>
      <c r="J1519" s="282" t="s">
        <v>11</v>
      </c>
      <c r="K1519" s="279"/>
      <c r="L1519" s="279"/>
      <c r="M1519" s="279"/>
      <c r="N1519" s="281"/>
      <c r="O1519" s="282" t="s">
        <v>38</v>
      </c>
      <c r="P1519" s="281"/>
      <c r="Q1519" s="285"/>
      <c r="R1519" s="285"/>
      <c r="S1519" s="286"/>
      <c r="T1519" s="131">
        <v>13311018739</v>
      </c>
      <c r="U1519" s="285">
        <v>18911167619</v>
      </c>
      <c r="V1519" s="281" t="s">
        <v>8420</v>
      </c>
      <c r="W1519" s="287"/>
      <c r="X1519" s="288"/>
      <c r="Y1519" s="288"/>
      <c r="Z1519" s="289"/>
      <c r="AA1519" s="282"/>
      <c r="AB1519" s="282"/>
      <c r="AC1519" s="282"/>
      <c r="AD1519" s="131"/>
      <c r="AE1519" s="288"/>
      <c r="AF1519" s="282"/>
      <c r="AG1519" s="349">
        <v>1</v>
      </c>
    </row>
    <row r="1520" spans="1:33" s="219" customFormat="1" x14ac:dyDescent="0.3">
      <c r="A1520" s="279" t="s">
        <v>8338</v>
      </c>
      <c r="B1520" s="280">
        <v>42256</v>
      </c>
      <c r="C1520" s="217" t="e">
        <f>[1]!表1_66[[#This Row],[公司]]&amp;[1]!表1_66[[#This Row],[姓名]]</f>
        <v>#REF!</v>
      </c>
      <c r="D1520" s="131" t="s">
        <v>8462</v>
      </c>
      <c r="E1520" s="131"/>
      <c r="F1520" s="282"/>
      <c r="G1520" s="283" t="s">
        <v>2172</v>
      </c>
      <c r="H1520" s="284" t="s">
        <v>8463</v>
      </c>
      <c r="I1520" s="282" t="s">
        <v>12</v>
      </c>
      <c r="J1520" s="282" t="s">
        <v>11</v>
      </c>
      <c r="K1520" s="279"/>
      <c r="L1520" s="279"/>
      <c r="M1520" s="279"/>
      <c r="N1520" s="281" t="s">
        <v>4145</v>
      </c>
      <c r="O1520" s="282"/>
      <c r="P1520" s="281" t="s">
        <v>8464</v>
      </c>
      <c r="Q1520" s="285">
        <v>18610798705</v>
      </c>
      <c r="R1520" s="285" t="s">
        <v>8315</v>
      </c>
      <c r="S1520" s="286" t="s">
        <v>8316</v>
      </c>
      <c r="T1520" s="131"/>
      <c r="U1520" s="285"/>
      <c r="V1520" s="281"/>
      <c r="W1520" s="287"/>
      <c r="X1520" s="288"/>
      <c r="Y1520" s="288"/>
      <c r="Z1520" s="289"/>
      <c r="AA1520" s="282"/>
      <c r="AB1520" s="282"/>
      <c r="AC1520" s="282"/>
      <c r="AD1520" s="131"/>
      <c r="AE1520" s="288"/>
      <c r="AF1520" s="282"/>
      <c r="AG1520" s="349">
        <v>1</v>
      </c>
    </row>
    <row r="1521" spans="1:33" s="219" customFormat="1" x14ac:dyDescent="0.3">
      <c r="A1521" s="279" t="s">
        <v>8338</v>
      </c>
      <c r="B1521" s="280">
        <v>42256</v>
      </c>
      <c r="C1521" s="217" t="e">
        <f>[1]!表1_66[[#This Row],[公司]]&amp;[1]!表1_66[[#This Row],[姓名]]</f>
        <v>#REF!</v>
      </c>
      <c r="D1521" s="131" t="s">
        <v>8359</v>
      </c>
      <c r="E1521" s="131" t="s">
        <v>8360</v>
      </c>
      <c r="F1521" s="282" t="s">
        <v>2249</v>
      </c>
      <c r="G1521" s="283" t="s">
        <v>2172</v>
      </c>
      <c r="H1521" s="284" t="s">
        <v>8361</v>
      </c>
      <c r="I1521" s="282" t="s">
        <v>12</v>
      </c>
      <c r="J1521" s="282" t="s">
        <v>11</v>
      </c>
      <c r="K1521" s="279">
        <v>1</v>
      </c>
      <c r="L1521" s="279">
        <v>1</v>
      </c>
      <c r="M1521" s="279"/>
      <c r="N1521" s="281" t="s">
        <v>2355</v>
      </c>
      <c r="O1521" s="282"/>
      <c r="P1521" s="281" t="s">
        <v>8362</v>
      </c>
      <c r="Q1521" s="285"/>
      <c r="R1521" s="285"/>
      <c r="S1521" s="286">
        <v>0</v>
      </c>
      <c r="T1521" s="131" t="s">
        <v>8363</v>
      </c>
      <c r="U1521" s="285">
        <v>13811117923</v>
      </c>
      <c r="V1521" s="281" t="s">
        <v>8364</v>
      </c>
      <c r="W1521" s="287"/>
      <c r="X1521" s="288"/>
      <c r="Y1521" s="288"/>
      <c r="Z1521" s="289"/>
      <c r="AA1521" s="282"/>
      <c r="AB1521" s="282"/>
      <c r="AC1521" s="282"/>
      <c r="AD1521" s="131"/>
      <c r="AE1521" s="288"/>
      <c r="AF1521" s="282" t="s">
        <v>8310</v>
      </c>
      <c r="AG1521" s="349">
        <v>1</v>
      </c>
    </row>
    <row r="1522" spans="1:33" s="219" customFormat="1" x14ac:dyDescent="0.3">
      <c r="A1522" s="279" t="s">
        <v>8338</v>
      </c>
      <c r="B1522" s="280">
        <v>42256</v>
      </c>
      <c r="C1522" s="217" t="e">
        <f>[1]!表1_66[[#This Row],[公司]]&amp;[1]!表1_66[[#This Row],[姓名]]</f>
        <v>#REF!</v>
      </c>
      <c r="D1522" s="131" t="s">
        <v>12254</v>
      </c>
      <c r="E1522" s="131"/>
      <c r="F1522" s="282"/>
      <c r="G1522" s="283" t="s">
        <v>2172</v>
      </c>
      <c r="H1522" s="284" t="s">
        <v>12255</v>
      </c>
      <c r="I1522" s="282" t="s">
        <v>4173</v>
      </c>
      <c r="J1522" s="282" t="s">
        <v>11</v>
      </c>
      <c r="K1522" s="279"/>
      <c r="L1522" s="279"/>
      <c r="M1522" s="279"/>
      <c r="N1522" s="281" t="s">
        <v>1173</v>
      </c>
      <c r="O1522" s="282"/>
      <c r="P1522" s="281"/>
      <c r="Q1522" s="285"/>
      <c r="R1522" s="285"/>
      <c r="S1522" s="286"/>
      <c r="T1522" s="131" t="s">
        <v>8323</v>
      </c>
      <c r="U1522" s="285">
        <v>13683123579</v>
      </c>
      <c r="V1522" s="281" t="s">
        <v>8324</v>
      </c>
      <c r="W1522" s="287"/>
      <c r="X1522" s="288"/>
      <c r="Y1522" s="288"/>
      <c r="Z1522" s="289"/>
      <c r="AA1522" s="282"/>
      <c r="AB1522" s="282"/>
      <c r="AC1522" s="282"/>
      <c r="AD1522" s="131"/>
      <c r="AE1522" s="288"/>
      <c r="AF1522" s="282"/>
      <c r="AG1522" s="349">
        <v>1</v>
      </c>
    </row>
    <row r="1523" spans="1:33" s="219" customFormat="1" x14ac:dyDescent="0.3">
      <c r="A1523" s="279" t="s">
        <v>8338</v>
      </c>
      <c r="B1523" s="280">
        <v>42256</v>
      </c>
      <c r="C1523" s="217" t="e">
        <f>[1]!表1_66[[#This Row],[公司]]&amp;[1]!表1_66[[#This Row],[姓名]]</f>
        <v>#REF!</v>
      </c>
      <c r="D1523" s="131" t="s">
        <v>7598</v>
      </c>
      <c r="E1523" s="131" t="s">
        <v>12256</v>
      </c>
      <c r="F1523" s="282" t="s">
        <v>2249</v>
      </c>
      <c r="G1523" s="283" t="s">
        <v>2172</v>
      </c>
      <c r="H1523" s="284" t="s">
        <v>344</v>
      </c>
      <c r="I1523" s="282" t="s">
        <v>12</v>
      </c>
      <c r="J1523" s="282" t="s">
        <v>11</v>
      </c>
      <c r="K1523" s="279">
        <v>1</v>
      </c>
      <c r="L1523" s="279">
        <v>1</v>
      </c>
      <c r="M1523" s="279">
        <v>1</v>
      </c>
      <c r="N1523" s="281" t="s">
        <v>1358</v>
      </c>
      <c r="O1523" s="282"/>
      <c r="P1523" s="281" t="s">
        <v>2537</v>
      </c>
      <c r="Q1523" s="285"/>
      <c r="R1523" s="285"/>
      <c r="S1523" s="286">
        <v>0</v>
      </c>
      <c r="T1523" s="131" t="s">
        <v>7599</v>
      </c>
      <c r="U1523" s="285">
        <v>13917775361</v>
      </c>
      <c r="V1523" s="281" t="s">
        <v>7600</v>
      </c>
      <c r="W1523" s="287"/>
      <c r="X1523" s="288"/>
      <c r="Y1523" s="288" t="s">
        <v>45</v>
      </c>
      <c r="Z1523" s="289"/>
      <c r="AA1523" s="282"/>
      <c r="AB1523" s="282"/>
      <c r="AC1523" s="282"/>
      <c r="AD1523" s="131"/>
      <c r="AE1523" s="288" t="s">
        <v>8299</v>
      </c>
      <c r="AF1523" s="282" t="s">
        <v>8300</v>
      </c>
      <c r="AG1523" s="349">
        <v>1</v>
      </c>
    </row>
    <row r="1524" spans="1:33" s="219" customFormat="1" x14ac:dyDescent="0.3">
      <c r="A1524" s="279" t="s">
        <v>8338</v>
      </c>
      <c r="B1524" s="280">
        <v>42256</v>
      </c>
      <c r="C1524" s="217" t="e">
        <f>[1]!表1_66[[#This Row],[公司]]&amp;[1]!表1_66[[#This Row],[姓名]]</f>
        <v>#REF!</v>
      </c>
      <c r="D1524" s="131" t="s">
        <v>3760</v>
      </c>
      <c r="E1524" s="131" t="s">
        <v>3762</v>
      </c>
      <c r="F1524" s="282" t="s">
        <v>2249</v>
      </c>
      <c r="G1524" s="283" t="s">
        <v>2172</v>
      </c>
      <c r="H1524" s="284" t="s">
        <v>7290</v>
      </c>
      <c r="I1524" s="282" t="s">
        <v>339</v>
      </c>
      <c r="J1524" s="282" t="s">
        <v>11</v>
      </c>
      <c r="K1524" s="279">
        <v>1</v>
      </c>
      <c r="L1524" s="279">
        <v>1</v>
      </c>
      <c r="M1524" s="279">
        <v>1</v>
      </c>
      <c r="N1524" s="281" t="s">
        <v>2479</v>
      </c>
      <c r="O1524" s="282"/>
      <c r="P1524" s="281" t="s">
        <v>2537</v>
      </c>
      <c r="Q1524" s="285"/>
      <c r="R1524" s="285"/>
      <c r="S1524" s="286">
        <v>0</v>
      </c>
      <c r="T1524" s="131" t="s">
        <v>12257</v>
      </c>
      <c r="U1524" s="285">
        <v>13810095264</v>
      </c>
      <c r="V1524" s="281" t="s">
        <v>12258</v>
      </c>
      <c r="W1524" s="287"/>
      <c r="X1524" s="288"/>
      <c r="Y1524" s="288"/>
      <c r="Z1524" s="289"/>
      <c r="AA1524" s="282"/>
      <c r="AB1524" s="282"/>
      <c r="AC1524" s="282"/>
      <c r="AD1524" s="131"/>
      <c r="AE1524" s="288"/>
      <c r="AF1524" s="282" t="s">
        <v>6956</v>
      </c>
      <c r="AG1524" s="349">
        <v>1</v>
      </c>
    </row>
    <row r="1525" spans="1:33" s="219" customFormat="1" x14ac:dyDescent="0.3">
      <c r="A1525" s="279" t="s">
        <v>8338</v>
      </c>
      <c r="B1525" s="280">
        <v>42256</v>
      </c>
      <c r="C1525" s="217" t="e">
        <f>[1]!表1_66[[#This Row],[公司]]&amp;[1]!表1_66[[#This Row],[姓名]]</f>
        <v>#REF!</v>
      </c>
      <c r="D1525" s="131" t="s">
        <v>8378</v>
      </c>
      <c r="E1525" s="131"/>
      <c r="F1525" s="282"/>
      <c r="G1525" s="283" t="s">
        <v>2172</v>
      </c>
      <c r="H1525" s="284" t="s">
        <v>8375</v>
      </c>
      <c r="I1525" s="282" t="s">
        <v>2</v>
      </c>
      <c r="J1525" s="282" t="s">
        <v>1</v>
      </c>
      <c r="K1525" s="279"/>
      <c r="L1525" s="279"/>
      <c r="M1525" s="279"/>
      <c r="N1525" s="281" t="s">
        <v>2355</v>
      </c>
      <c r="O1525" s="282"/>
      <c r="P1525" s="281" t="s">
        <v>1361</v>
      </c>
      <c r="Q1525" s="285"/>
      <c r="R1525" s="285"/>
      <c r="S1525" s="286"/>
      <c r="T1525" s="131" t="s">
        <v>8379</v>
      </c>
      <c r="U1525" s="285">
        <v>18018507087</v>
      </c>
      <c r="V1525" s="281" t="s">
        <v>8380</v>
      </c>
      <c r="W1525" s="287"/>
      <c r="X1525" s="288"/>
      <c r="Y1525" s="288"/>
      <c r="Z1525" s="289"/>
      <c r="AA1525" s="282"/>
      <c r="AB1525" s="282"/>
      <c r="AC1525" s="282"/>
      <c r="AD1525" s="131"/>
      <c r="AE1525" s="288"/>
      <c r="AF1525" s="282"/>
      <c r="AG1525" s="349">
        <v>1</v>
      </c>
    </row>
    <row r="1526" spans="1:33" s="219" customFormat="1" x14ac:dyDescent="0.3">
      <c r="A1526" s="279" t="s">
        <v>8338</v>
      </c>
      <c r="B1526" s="280">
        <v>42256</v>
      </c>
      <c r="C1526" s="217" t="e">
        <f>[1]!表1_66[[#This Row],[公司]]&amp;[1]!表1_66[[#This Row],[姓名]]</f>
        <v>#REF!</v>
      </c>
      <c r="D1526" s="131" t="s">
        <v>12259</v>
      </c>
      <c r="E1526" s="131" t="s">
        <v>7556</v>
      </c>
      <c r="F1526" s="282" t="s">
        <v>2249</v>
      </c>
      <c r="G1526" s="283" t="s">
        <v>2172</v>
      </c>
      <c r="H1526" s="284" t="s">
        <v>344</v>
      </c>
      <c r="I1526" s="282" t="s">
        <v>12</v>
      </c>
      <c r="J1526" s="282" t="s">
        <v>11</v>
      </c>
      <c r="K1526" s="279">
        <v>1</v>
      </c>
      <c r="L1526" s="279">
        <v>1</v>
      </c>
      <c r="M1526" s="279">
        <v>1</v>
      </c>
      <c r="N1526" s="281" t="s">
        <v>1358</v>
      </c>
      <c r="O1526" s="282"/>
      <c r="P1526" s="281" t="s">
        <v>2254</v>
      </c>
      <c r="Q1526" s="285" t="s">
        <v>8298</v>
      </c>
      <c r="R1526" s="285" t="s">
        <v>392</v>
      </c>
      <c r="S1526" s="286">
        <v>0</v>
      </c>
      <c r="T1526" s="131" t="s">
        <v>12260</v>
      </c>
      <c r="U1526" s="285">
        <v>18611719632</v>
      </c>
      <c r="V1526" s="281" t="s">
        <v>7557</v>
      </c>
      <c r="W1526" s="287" t="s">
        <v>9396</v>
      </c>
      <c r="X1526" s="288"/>
      <c r="Y1526" s="288"/>
      <c r="Z1526" s="289" t="s">
        <v>392</v>
      </c>
      <c r="AA1526" s="282"/>
      <c r="AB1526" s="282"/>
      <c r="AC1526" s="282" t="s">
        <v>392</v>
      </c>
      <c r="AD1526" s="131"/>
      <c r="AE1526" s="288"/>
      <c r="AF1526" s="282" t="s">
        <v>5568</v>
      </c>
      <c r="AG1526" s="349">
        <v>1</v>
      </c>
    </row>
    <row r="1527" spans="1:33" s="219" customFormat="1" x14ac:dyDescent="0.3">
      <c r="A1527" s="279" t="s">
        <v>8338</v>
      </c>
      <c r="B1527" s="280">
        <v>42256</v>
      </c>
      <c r="C1527" s="217" t="e">
        <f>[1]!表1_66[[#This Row],[公司]]&amp;[1]!表1_66[[#This Row],[姓名]]</f>
        <v>#REF!</v>
      </c>
      <c r="D1527" s="131" t="s">
        <v>8451</v>
      </c>
      <c r="E1527" s="131"/>
      <c r="F1527" s="282"/>
      <c r="G1527" s="283" t="s">
        <v>2172</v>
      </c>
      <c r="H1527" s="284" t="s">
        <v>8452</v>
      </c>
      <c r="I1527" s="282" t="s">
        <v>12</v>
      </c>
      <c r="J1527" s="282" t="s">
        <v>11</v>
      </c>
      <c r="K1527" s="279"/>
      <c r="L1527" s="279"/>
      <c r="M1527" s="279"/>
      <c r="N1527" s="281" t="s">
        <v>2687</v>
      </c>
      <c r="O1527" s="282" t="s">
        <v>131</v>
      </c>
      <c r="P1527" s="281"/>
      <c r="Q1527" s="285"/>
      <c r="R1527" s="285"/>
      <c r="S1527" s="286"/>
      <c r="T1527" s="131" t="s">
        <v>8453</v>
      </c>
      <c r="U1527" s="285">
        <v>18500097616</v>
      </c>
      <c r="V1527" s="281" t="s">
        <v>8454</v>
      </c>
      <c r="W1527" s="287"/>
      <c r="X1527" s="288"/>
      <c r="Y1527" s="288"/>
      <c r="Z1527" s="289"/>
      <c r="AA1527" s="282"/>
      <c r="AB1527" s="282"/>
      <c r="AC1527" s="282"/>
      <c r="AD1527" s="131"/>
      <c r="AE1527" s="288"/>
      <c r="AF1527" s="282"/>
      <c r="AG1527" s="349">
        <v>1</v>
      </c>
    </row>
    <row r="1528" spans="1:33" s="219" customFormat="1" x14ac:dyDescent="0.3">
      <c r="A1528" s="279" t="s">
        <v>8338</v>
      </c>
      <c r="B1528" s="280">
        <v>42256</v>
      </c>
      <c r="C1528" s="217" t="e">
        <f>[1]!表1_66[[#This Row],[公司]]&amp;[1]!表1_66[[#This Row],[姓名]]</f>
        <v>#REF!</v>
      </c>
      <c r="D1528" s="131" t="s">
        <v>8381</v>
      </c>
      <c r="E1528" s="131" t="s">
        <v>8381</v>
      </c>
      <c r="F1528" s="282" t="s">
        <v>2276</v>
      </c>
      <c r="G1528" s="283" t="s">
        <v>2172</v>
      </c>
      <c r="H1528" s="284" t="s">
        <v>3482</v>
      </c>
      <c r="I1528" s="282" t="s">
        <v>9</v>
      </c>
      <c r="J1528" s="282" t="s">
        <v>11</v>
      </c>
      <c r="K1528" s="279">
        <v>1</v>
      </c>
      <c r="L1528" s="279">
        <v>1</v>
      </c>
      <c r="M1528" s="279">
        <v>1</v>
      </c>
      <c r="N1528" s="281"/>
      <c r="O1528" s="282" t="s">
        <v>8311</v>
      </c>
      <c r="P1528" s="281"/>
      <c r="Q1528" s="285"/>
      <c r="R1528" s="285"/>
      <c r="S1528" s="286"/>
      <c r="T1528" s="131" t="s">
        <v>8382</v>
      </c>
      <c r="U1528" s="285">
        <v>15510039766</v>
      </c>
      <c r="V1528" s="281" t="s">
        <v>8383</v>
      </c>
      <c r="W1528" s="287"/>
      <c r="X1528" s="288"/>
      <c r="Y1528" s="288"/>
      <c r="Z1528" s="289"/>
      <c r="AA1528" s="282"/>
      <c r="AB1528" s="282"/>
      <c r="AC1528" s="282"/>
      <c r="AD1528" s="131"/>
      <c r="AE1528" s="288"/>
      <c r="AF1528" s="282"/>
      <c r="AG1528" s="349">
        <v>1</v>
      </c>
    </row>
    <row r="1529" spans="1:33" s="219" customFormat="1" x14ac:dyDescent="0.3">
      <c r="A1529" s="279" t="s">
        <v>8338</v>
      </c>
      <c r="B1529" s="280">
        <v>42256</v>
      </c>
      <c r="C1529" s="217" t="e">
        <f>[1]!表1_66[[#This Row],[公司]]&amp;[1]!表1_66[[#This Row],[姓名]]</f>
        <v>#REF!</v>
      </c>
      <c r="D1529" s="131" t="s">
        <v>8329</v>
      </c>
      <c r="E1529" s="131"/>
      <c r="F1529" s="282"/>
      <c r="G1529" s="283" t="s">
        <v>2172</v>
      </c>
      <c r="H1529" s="284" t="s">
        <v>105</v>
      </c>
      <c r="I1529" s="282" t="s">
        <v>2</v>
      </c>
      <c r="J1529" s="282" t="s">
        <v>8330</v>
      </c>
      <c r="K1529" s="279"/>
      <c r="L1529" s="279"/>
      <c r="M1529" s="279"/>
      <c r="N1529" s="281" t="s">
        <v>8331</v>
      </c>
      <c r="O1529" s="282"/>
      <c r="P1529" s="281" t="s">
        <v>1171</v>
      </c>
      <c r="Q1529" s="285"/>
      <c r="R1529" s="285"/>
      <c r="S1529" s="286"/>
      <c r="T1529" s="131" t="s">
        <v>8332</v>
      </c>
      <c r="U1529" s="285">
        <v>18616855072</v>
      </c>
      <c r="V1529" s="281" t="s">
        <v>8333</v>
      </c>
      <c r="W1529" s="287"/>
      <c r="X1529" s="288"/>
      <c r="Y1529" s="288"/>
      <c r="Z1529" s="289"/>
      <c r="AA1529" s="282"/>
      <c r="AB1529" s="282"/>
      <c r="AC1529" s="282"/>
      <c r="AD1529" s="131"/>
      <c r="AE1529" s="288"/>
      <c r="AF1529" s="282"/>
      <c r="AG1529" s="349">
        <v>1</v>
      </c>
    </row>
    <row r="1530" spans="1:33" s="219" customFormat="1" x14ac:dyDescent="0.3">
      <c r="A1530" s="279" t="s">
        <v>8338</v>
      </c>
      <c r="B1530" s="280">
        <v>42256</v>
      </c>
      <c r="C1530" s="217" t="e">
        <f>[1]!表1_66[[#This Row],[公司]]&amp;[1]!表1_66[[#This Row],[姓名]]</f>
        <v>#REF!</v>
      </c>
      <c r="D1530" s="131" t="s">
        <v>8430</v>
      </c>
      <c r="E1530" s="131"/>
      <c r="F1530" s="282"/>
      <c r="G1530" s="283" t="s">
        <v>2172</v>
      </c>
      <c r="H1530" s="284" t="s">
        <v>8431</v>
      </c>
      <c r="I1530" s="282" t="s">
        <v>2</v>
      </c>
      <c r="J1530" s="282" t="s">
        <v>11</v>
      </c>
      <c r="K1530" s="279"/>
      <c r="L1530" s="279"/>
      <c r="M1530" s="279"/>
      <c r="N1530" s="281" t="s">
        <v>8432</v>
      </c>
      <c r="O1530" s="282"/>
      <c r="P1530" s="281"/>
      <c r="Q1530" s="285"/>
      <c r="R1530" s="285"/>
      <c r="S1530" s="286"/>
      <c r="T1530" s="131" t="s">
        <v>8433</v>
      </c>
      <c r="U1530" s="285">
        <v>18601261480</v>
      </c>
      <c r="V1530" s="281" t="s">
        <v>8434</v>
      </c>
      <c r="W1530" s="287"/>
      <c r="X1530" s="288"/>
      <c r="Y1530" s="288"/>
      <c r="Z1530" s="289"/>
      <c r="AA1530" s="282"/>
      <c r="AB1530" s="282"/>
      <c r="AC1530" s="282"/>
      <c r="AD1530" s="131"/>
      <c r="AE1530" s="288"/>
      <c r="AF1530" s="282"/>
      <c r="AG1530" s="349">
        <v>1</v>
      </c>
    </row>
    <row r="1531" spans="1:33" s="219" customFormat="1" x14ac:dyDescent="0.3">
      <c r="A1531" s="279" t="s">
        <v>8338</v>
      </c>
      <c r="B1531" s="280">
        <v>42256</v>
      </c>
      <c r="C1531" s="217" t="e">
        <f>[1]!表1_66[[#This Row],[公司]]&amp;[1]!表1_66[[#This Row],[姓名]]</f>
        <v>#REF!</v>
      </c>
      <c r="D1531" s="131" t="s">
        <v>8397</v>
      </c>
      <c r="E1531" s="131"/>
      <c r="F1531" s="282"/>
      <c r="G1531" s="283" t="s">
        <v>2172</v>
      </c>
      <c r="H1531" s="284" t="s">
        <v>8390</v>
      </c>
      <c r="I1531" s="282" t="s">
        <v>4173</v>
      </c>
      <c r="J1531" s="282" t="s">
        <v>11</v>
      </c>
      <c r="K1531" s="279"/>
      <c r="L1531" s="279"/>
      <c r="M1531" s="279"/>
      <c r="N1531" s="281" t="s">
        <v>8391</v>
      </c>
      <c r="O1531" s="282" t="s">
        <v>297</v>
      </c>
      <c r="P1531" s="281"/>
      <c r="Q1531" s="285"/>
      <c r="R1531" s="285"/>
      <c r="S1531" s="286"/>
      <c r="T1531" s="131" t="s">
        <v>8398</v>
      </c>
      <c r="U1531" s="285">
        <v>13818970425</v>
      </c>
      <c r="V1531" s="281" t="s">
        <v>8399</v>
      </c>
      <c r="W1531" s="287"/>
      <c r="X1531" s="288"/>
      <c r="Y1531" s="288"/>
      <c r="Z1531" s="289"/>
      <c r="AA1531" s="282"/>
      <c r="AB1531" s="282"/>
      <c r="AC1531" s="282"/>
      <c r="AD1531" s="131"/>
      <c r="AE1531" s="288"/>
      <c r="AF1531" s="282"/>
      <c r="AG1531" s="349">
        <v>1</v>
      </c>
    </row>
    <row r="1532" spans="1:33" s="219" customFormat="1" x14ac:dyDescent="0.3">
      <c r="A1532" s="279" t="s">
        <v>8338</v>
      </c>
      <c r="B1532" s="280">
        <v>42256</v>
      </c>
      <c r="C1532" s="217" t="e">
        <f>[1]!表1_66[[#This Row],[公司]]&amp;[1]!表1_66[[#This Row],[姓名]]</f>
        <v>#REF!</v>
      </c>
      <c r="D1532" s="131" t="s">
        <v>12261</v>
      </c>
      <c r="E1532" s="131"/>
      <c r="F1532" s="282"/>
      <c r="G1532" s="283" t="s">
        <v>2172</v>
      </c>
      <c r="H1532" s="284" t="s">
        <v>1230</v>
      </c>
      <c r="I1532" s="282" t="s">
        <v>2</v>
      </c>
      <c r="J1532" s="282" t="s">
        <v>11</v>
      </c>
      <c r="K1532" s="279"/>
      <c r="L1532" s="279"/>
      <c r="M1532" s="279"/>
      <c r="N1532" s="281"/>
      <c r="O1532" s="282"/>
      <c r="P1532" s="281" t="s">
        <v>12262</v>
      </c>
      <c r="Q1532" s="285"/>
      <c r="R1532" s="285"/>
      <c r="S1532" s="286"/>
      <c r="T1532" s="131"/>
      <c r="U1532" s="285">
        <v>18810112576</v>
      </c>
      <c r="V1532" s="281" t="s">
        <v>12263</v>
      </c>
      <c r="W1532" s="287"/>
      <c r="X1532" s="288"/>
      <c r="Y1532" s="288"/>
      <c r="Z1532" s="289"/>
      <c r="AA1532" s="282"/>
      <c r="AB1532" s="282"/>
      <c r="AC1532" s="282"/>
      <c r="AD1532" s="131"/>
      <c r="AE1532" s="288"/>
      <c r="AF1532" s="282"/>
      <c r="AG1532" s="349">
        <v>1</v>
      </c>
    </row>
    <row r="1533" spans="1:33" s="219" customFormat="1" x14ac:dyDescent="0.3">
      <c r="A1533" s="279" t="s">
        <v>8338</v>
      </c>
      <c r="B1533" s="280">
        <v>42256</v>
      </c>
      <c r="C1533" s="217" t="e">
        <f>[1]!表1_66[[#This Row],[公司]]&amp;[1]!表1_66[[#This Row],[姓名]]</f>
        <v>#REF!</v>
      </c>
      <c r="D1533" s="131" t="s">
        <v>8417</v>
      </c>
      <c r="E1533" s="131"/>
      <c r="F1533" s="282"/>
      <c r="G1533" s="283" t="s">
        <v>2172</v>
      </c>
      <c r="H1533" s="284" t="s">
        <v>942</v>
      </c>
      <c r="I1533" s="282" t="s">
        <v>2</v>
      </c>
      <c r="J1533" s="282" t="s">
        <v>11</v>
      </c>
      <c r="K1533" s="279"/>
      <c r="L1533" s="279"/>
      <c r="M1533" s="279"/>
      <c r="N1533" s="281" t="s">
        <v>1354</v>
      </c>
      <c r="O1533" s="282" t="s">
        <v>1432</v>
      </c>
      <c r="P1533" s="281"/>
      <c r="Q1533" s="285"/>
      <c r="R1533" s="285"/>
      <c r="S1533" s="286"/>
      <c r="T1533" s="131"/>
      <c r="U1533" s="285">
        <v>13601197554</v>
      </c>
      <c r="V1533" s="281" t="s">
        <v>8418</v>
      </c>
      <c r="W1533" s="287"/>
      <c r="X1533" s="288"/>
      <c r="Y1533" s="288"/>
      <c r="Z1533" s="289"/>
      <c r="AA1533" s="282"/>
      <c r="AB1533" s="282"/>
      <c r="AC1533" s="282"/>
      <c r="AD1533" s="131"/>
      <c r="AE1533" s="288"/>
      <c r="AF1533" s="282"/>
      <c r="AG1533" s="349">
        <v>1</v>
      </c>
    </row>
    <row r="1534" spans="1:33" s="219" customFormat="1" x14ac:dyDescent="0.3">
      <c r="A1534" s="279" t="s">
        <v>8338</v>
      </c>
      <c r="B1534" s="280">
        <v>42256</v>
      </c>
      <c r="C1534" s="217" t="e">
        <f>[1]!表1_66[[#This Row],[公司]]&amp;[1]!表1_66[[#This Row],[姓名]]</f>
        <v>#REF!</v>
      </c>
      <c r="D1534" s="131" t="s">
        <v>8349</v>
      </c>
      <c r="E1534" s="131"/>
      <c r="F1534" s="282"/>
      <c r="G1534" s="283" t="s">
        <v>2172</v>
      </c>
      <c r="H1534" s="284" t="s">
        <v>8350</v>
      </c>
      <c r="I1534" s="282" t="s">
        <v>9</v>
      </c>
      <c r="J1534" s="282" t="s">
        <v>1</v>
      </c>
      <c r="K1534" s="279"/>
      <c r="L1534" s="279"/>
      <c r="M1534" s="279"/>
      <c r="N1534" s="281"/>
      <c r="O1534" s="282"/>
      <c r="P1534" s="281" t="s">
        <v>8351</v>
      </c>
      <c r="Q1534" s="285"/>
      <c r="R1534" s="285"/>
      <c r="S1534" s="286"/>
      <c r="T1534" s="131" t="s">
        <v>8352</v>
      </c>
      <c r="U1534" s="285">
        <v>13661992238</v>
      </c>
      <c r="V1534" s="281" t="s">
        <v>8353</v>
      </c>
      <c r="W1534" s="287"/>
      <c r="X1534" s="288"/>
      <c r="Y1534" s="288"/>
      <c r="Z1534" s="289"/>
      <c r="AA1534" s="282"/>
      <c r="AB1534" s="282"/>
      <c r="AC1534" s="282"/>
      <c r="AD1534" s="131"/>
      <c r="AE1534" s="288"/>
      <c r="AF1534" s="282"/>
      <c r="AG1534" s="349">
        <v>1</v>
      </c>
    </row>
    <row r="1535" spans="1:33" s="219" customFormat="1" x14ac:dyDescent="0.3">
      <c r="A1535" s="279" t="s">
        <v>8338</v>
      </c>
      <c r="B1535" s="280">
        <v>42256</v>
      </c>
      <c r="C1535" s="217" t="e">
        <f>[1]!表1_66[[#This Row],[公司]]&amp;[1]!表1_66[[#This Row],[姓名]]</f>
        <v>#REF!</v>
      </c>
      <c r="D1535" s="131" t="s">
        <v>8435</v>
      </c>
      <c r="E1535" s="131"/>
      <c r="F1535" s="282"/>
      <c r="G1535" s="283" t="s">
        <v>2172</v>
      </c>
      <c r="H1535" s="284" t="s">
        <v>1185</v>
      </c>
      <c r="I1535" s="282" t="s">
        <v>2</v>
      </c>
      <c r="J1535" s="282" t="s">
        <v>11</v>
      </c>
      <c r="K1535" s="279"/>
      <c r="L1535" s="279"/>
      <c r="M1535" s="279"/>
      <c r="N1535" s="281" t="s">
        <v>8436</v>
      </c>
      <c r="O1535" s="282" t="s">
        <v>297</v>
      </c>
      <c r="P1535" s="281"/>
      <c r="Q1535" s="285"/>
      <c r="R1535" s="285"/>
      <c r="S1535" s="286"/>
      <c r="T1535" s="131" t="s">
        <v>8437</v>
      </c>
      <c r="U1535" s="285">
        <v>13701129058</v>
      </c>
      <c r="V1535" s="281" t="s">
        <v>8438</v>
      </c>
      <c r="W1535" s="287"/>
      <c r="X1535" s="288"/>
      <c r="Y1535" s="288"/>
      <c r="Z1535" s="289"/>
      <c r="AA1535" s="282"/>
      <c r="AB1535" s="282"/>
      <c r="AC1535" s="282"/>
      <c r="AD1535" s="131"/>
      <c r="AE1535" s="288"/>
      <c r="AF1535" s="282"/>
      <c r="AG1535" s="349">
        <v>1</v>
      </c>
    </row>
    <row r="1536" spans="1:33" s="219" customFormat="1" x14ac:dyDescent="0.3">
      <c r="A1536" s="279" t="s">
        <v>8338</v>
      </c>
      <c r="B1536" s="280">
        <v>42256</v>
      </c>
      <c r="C1536" s="217" t="e">
        <f>[1]!表1_66[[#This Row],[公司]]&amp;[1]!表1_66[[#This Row],[姓名]]</f>
        <v>#REF!</v>
      </c>
      <c r="D1536" s="131" t="s">
        <v>8346</v>
      </c>
      <c r="E1536" s="131"/>
      <c r="F1536" s="282"/>
      <c r="G1536" s="283" t="s">
        <v>2172</v>
      </c>
      <c r="H1536" s="284" t="s">
        <v>1185</v>
      </c>
      <c r="I1536" s="282" t="s">
        <v>2</v>
      </c>
      <c r="J1536" s="282" t="s">
        <v>11</v>
      </c>
      <c r="K1536" s="279"/>
      <c r="L1536" s="279"/>
      <c r="M1536" s="279"/>
      <c r="N1536" s="281" t="s">
        <v>1394</v>
      </c>
      <c r="O1536" s="282"/>
      <c r="P1536" s="281" t="s">
        <v>8340</v>
      </c>
      <c r="Q1536" s="285"/>
      <c r="R1536" s="285"/>
      <c r="S1536" s="286"/>
      <c r="T1536" s="131" t="s">
        <v>8347</v>
      </c>
      <c r="U1536" s="285">
        <v>18628249927</v>
      </c>
      <c r="V1536" s="281" t="s">
        <v>8348</v>
      </c>
      <c r="W1536" s="287"/>
      <c r="X1536" s="288"/>
      <c r="Y1536" s="288"/>
      <c r="Z1536" s="289"/>
      <c r="AA1536" s="282"/>
      <c r="AB1536" s="282"/>
      <c r="AC1536" s="282"/>
      <c r="AD1536" s="131"/>
      <c r="AE1536" s="288"/>
      <c r="AF1536" s="282"/>
      <c r="AG1536" s="349">
        <v>1</v>
      </c>
    </row>
    <row r="1537" spans="1:33" s="219" customFormat="1" x14ac:dyDescent="0.3">
      <c r="A1537" s="279" t="s">
        <v>8338</v>
      </c>
      <c r="B1537" s="280">
        <v>42256</v>
      </c>
      <c r="C1537" s="217" t="e">
        <f>[1]!表1_66[[#This Row],[公司]]&amp;[1]!表1_66[[#This Row],[姓名]]</f>
        <v>#REF!</v>
      </c>
      <c r="D1537" s="131" t="s">
        <v>8443</v>
      </c>
      <c r="E1537" s="131"/>
      <c r="F1537" s="282"/>
      <c r="G1537" s="283" t="s">
        <v>2172</v>
      </c>
      <c r="H1537" s="284" t="s">
        <v>8444</v>
      </c>
      <c r="I1537" s="282" t="s">
        <v>339</v>
      </c>
      <c r="J1537" s="282" t="s">
        <v>11</v>
      </c>
      <c r="K1537" s="279"/>
      <c r="L1537" s="279"/>
      <c r="M1537" s="279"/>
      <c r="N1537" s="281" t="s">
        <v>1173</v>
      </c>
      <c r="O1537" s="282" t="s">
        <v>297</v>
      </c>
      <c r="P1537" s="281"/>
      <c r="Q1537" s="285"/>
      <c r="R1537" s="285"/>
      <c r="S1537" s="286"/>
      <c r="T1537" s="131" t="s">
        <v>8445</v>
      </c>
      <c r="U1537" s="285">
        <v>15221092730</v>
      </c>
      <c r="V1537" s="281" t="s">
        <v>8446</v>
      </c>
      <c r="W1537" s="287"/>
      <c r="X1537" s="288"/>
      <c r="Y1537" s="288"/>
      <c r="Z1537" s="289"/>
      <c r="AA1537" s="282"/>
      <c r="AB1537" s="282"/>
      <c r="AC1537" s="282"/>
      <c r="AD1537" s="131"/>
      <c r="AE1537" s="288"/>
      <c r="AF1537" s="282"/>
      <c r="AG1537" s="349">
        <v>1</v>
      </c>
    </row>
    <row r="1538" spans="1:33" s="219" customFormat="1" x14ac:dyDescent="0.3">
      <c r="A1538" s="279" t="s">
        <v>8338</v>
      </c>
      <c r="B1538" s="280">
        <v>42256</v>
      </c>
      <c r="C1538" s="217" t="e">
        <f>[1]!表1_66[[#This Row],[公司]]&amp;[1]!表1_66[[#This Row],[姓名]]</f>
        <v>#REF!</v>
      </c>
      <c r="D1538" s="131" t="s">
        <v>8354</v>
      </c>
      <c r="E1538" s="131"/>
      <c r="F1538" s="282"/>
      <c r="G1538" s="283" t="s">
        <v>2172</v>
      </c>
      <c r="H1538" s="284" t="s">
        <v>8355</v>
      </c>
      <c r="I1538" s="282" t="s">
        <v>2</v>
      </c>
      <c r="J1538" s="282" t="s">
        <v>11</v>
      </c>
      <c r="K1538" s="279"/>
      <c r="L1538" s="279"/>
      <c r="M1538" s="279"/>
      <c r="N1538" s="281" t="s">
        <v>958</v>
      </c>
      <c r="O1538" s="282"/>
      <c r="P1538" s="281" t="s">
        <v>8356</v>
      </c>
      <c r="Q1538" s="285"/>
      <c r="R1538" s="285"/>
      <c r="S1538" s="286">
        <v>0</v>
      </c>
      <c r="T1538" s="131" t="s">
        <v>8357</v>
      </c>
      <c r="U1538" s="285">
        <v>13521039793</v>
      </c>
      <c r="V1538" s="281" t="s">
        <v>8358</v>
      </c>
      <c r="W1538" s="287"/>
      <c r="X1538" s="288"/>
      <c r="Y1538" s="288"/>
      <c r="Z1538" s="289"/>
      <c r="AA1538" s="282"/>
      <c r="AB1538" s="282"/>
      <c r="AC1538" s="282"/>
      <c r="AD1538" s="131"/>
      <c r="AE1538" s="288"/>
      <c r="AF1538" s="282"/>
      <c r="AG1538" s="349">
        <v>1</v>
      </c>
    </row>
    <row r="1539" spans="1:33" s="219" customFormat="1" x14ac:dyDescent="0.3">
      <c r="A1539" s="279" t="s">
        <v>8338</v>
      </c>
      <c r="B1539" s="280">
        <v>42256</v>
      </c>
      <c r="C1539" s="217" t="e">
        <f>[1]!表1_66[[#This Row],[公司]]&amp;[1]!表1_66[[#This Row],[姓名]]</f>
        <v>#REF!</v>
      </c>
      <c r="D1539" s="131" t="s">
        <v>8465</v>
      </c>
      <c r="E1539" s="131"/>
      <c r="F1539" s="282"/>
      <c r="G1539" s="283" t="s">
        <v>2172</v>
      </c>
      <c r="H1539" s="284" t="s">
        <v>8466</v>
      </c>
      <c r="I1539" s="282" t="s">
        <v>2321</v>
      </c>
      <c r="J1539" s="282" t="s">
        <v>11</v>
      </c>
      <c r="K1539" s="279"/>
      <c r="L1539" s="279"/>
      <c r="M1539" s="279"/>
      <c r="N1539" s="281" t="s">
        <v>1173</v>
      </c>
      <c r="O1539" s="256"/>
      <c r="P1539" s="302" t="s">
        <v>297</v>
      </c>
      <c r="Q1539" s="293"/>
      <c r="R1539" s="293"/>
      <c r="S1539" s="26"/>
      <c r="T1539" s="300" t="s">
        <v>8467</v>
      </c>
      <c r="U1539" s="313">
        <v>18611709472</v>
      </c>
      <c r="V1539" s="286" t="s">
        <v>8317</v>
      </c>
      <c r="W1539" s="287"/>
      <c r="X1539" s="288"/>
      <c r="Y1539" s="288"/>
      <c r="Z1539" s="289"/>
      <c r="AA1539" s="282"/>
      <c r="AB1539" s="282"/>
      <c r="AC1539" s="282"/>
      <c r="AD1539" s="131"/>
      <c r="AE1539" s="288"/>
      <c r="AF1539" s="282"/>
      <c r="AG1539" s="349">
        <v>1</v>
      </c>
    </row>
    <row r="1540" spans="1:33" s="219" customFormat="1" x14ac:dyDescent="0.3">
      <c r="A1540" s="279" t="s">
        <v>8338</v>
      </c>
      <c r="B1540" s="280">
        <v>42256</v>
      </c>
      <c r="C1540" s="217" t="e">
        <f>[1]!表1_66[[#This Row],[公司]]&amp;[1]!表1_66[[#This Row],[姓名]]</f>
        <v>#REF!</v>
      </c>
      <c r="D1540" s="131" t="s">
        <v>11351</v>
      </c>
      <c r="E1540" s="131" t="s">
        <v>12264</v>
      </c>
      <c r="F1540" s="282" t="s">
        <v>2249</v>
      </c>
      <c r="G1540" s="283" t="s">
        <v>2172</v>
      </c>
      <c r="H1540" s="284" t="s">
        <v>3145</v>
      </c>
      <c r="I1540" s="282" t="s">
        <v>339</v>
      </c>
      <c r="J1540" s="282" t="s">
        <v>11</v>
      </c>
      <c r="K1540" s="279">
        <v>1</v>
      </c>
      <c r="L1540" s="279">
        <v>1</v>
      </c>
      <c r="M1540" s="279">
        <v>1</v>
      </c>
      <c r="N1540" s="281" t="s">
        <v>12265</v>
      </c>
      <c r="O1540" s="282" t="s">
        <v>8301</v>
      </c>
      <c r="P1540" s="281" t="s">
        <v>2254</v>
      </c>
      <c r="Q1540" s="285"/>
      <c r="R1540" s="285"/>
      <c r="S1540" s="286">
        <v>0</v>
      </c>
      <c r="T1540" s="131" t="s">
        <v>11352</v>
      </c>
      <c r="U1540" s="285">
        <v>13488806498</v>
      </c>
      <c r="V1540" s="281" t="s">
        <v>11353</v>
      </c>
      <c r="W1540" s="287"/>
      <c r="X1540" s="288"/>
      <c r="Y1540" s="288"/>
      <c r="Z1540" s="289"/>
      <c r="AA1540" s="282"/>
      <c r="AB1540" s="282"/>
      <c r="AC1540" s="282"/>
      <c r="AD1540" s="131"/>
      <c r="AE1540" s="288"/>
      <c r="AF1540" s="282" t="s">
        <v>8302</v>
      </c>
      <c r="AG1540" s="349">
        <v>1</v>
      </c>
    </row>
    <row r="1541" spans="1:33" s="219" customFormat="1" x14ac:dyDescent="0.3">
      <c r="A1541" s="279" t="s">
        <v>8338</v>
      </c>
      <c r="B1541" s="280">
        <v>42256</v>
      </c>
      <c r="C1541" s="217" t="e">
        <f>[1]!表1_66[[#This Row],[公司]]&amp;[1]!表1_66[[#This Row],[姓名]]</f>
        <v>#REF!</v>
      </c>
      <c r="D1541" s="131" t="s">
        <v>8394</v>
      </c>
      <c r="E1541" s="131"/>
      <c r="F1541" s="282"/>
      <c r="G1541" s="283" t="s">
        <v>2172</v>
      </c>
      <c r="H1541" s="284" t="s">
        <v>8390</v>
      </c>
      <c r="I1541" s="282" t="s">
        <v>4173</v>
      </c>
      <c r="J1541" s="282" t="s">
        <v>11</v>
      </c>
      <c r="K1541" s="279"/>
      <c r="L1541" s="279"/>
      <c r="M1541" s="279"/>
      <c r="N1541" s="281" t="s">
        <v>8391</v>
      </c>
      <c r="O1541" s="282" t="s">
        <v>307</v>
      </c>
      <c r="P1541" s="281"/>
      <c r="Q1541" s="285"/>
      <c r="R1541" s="285"/>
      <c r="S1541" s="286"/>
      <c r="T1541" s="131" t="s">
        <v>8395</v>
      </c>
      <c r="U1541" s="285">
        <v>18610413300</v>
      </c>
      <c r="V1541" s="281" t="s">
        <v>8396</v>
      </c>
      <c r="W1541" s="287"/>
      <c r="X1541" s="288"/>
      <c r="Y1541" s="288"/>
      <c r="Z1541" s="289"/>
      <c r="AA1541" s="282"/>
      <c r="AB1541" s="282"/>
      <c r="AC1541" s="282"/>
      <c r="AD1541" s="131"/>
      <c r="AE1541" s="288"/>
      <c r="AF1541" s="282"/>
      <c r="AG1541" s="349">
        <v>1</v>
      </c>
    </row>
    <row r="1542" spans="1:33" s="219" customFormat="1" x14ac:dyDescent="0.3">
      <c r="A1542" s="279" t="s">
        <v>8338</v>
      </c>
      <c r="B1542" s="280">
        <v>42256</v>
      </c>
      <c r="C1542" s="217" t="e">
        <f>[1]!表1_66[[#This Row],[公司]]&amp;[1]!表1_66[[#This Row],[姓名]]</f>
        <v>#REF!</v>
      </c>
      <c r="D1542" s="131" t="s">
        <v>12266</v>
      </c>
      <c r="E1542" s="131"/>
      <c r="F1542" s="282"/>
      <c r="G1542" s="283" t="s">
        <v>2172</v>
      </c>
      <c r="H1542" s="284" t="s">
        <v>1230</v>
      </c>
      <c r="I1542" s="282" t="s">
        <v>2</v>
      </c>
      <c r="J1542" s="282" t="s">
        <v>11</v>
      </c>
      <c r="K1542" s="279"/>
      <c r="L1542" s="279"/>
      <c r="M1542" s="279"/>
      <c r="N1542" s="281" t="s">
        <v>12267</v>
      </c>
      <c r="O1542" s="282"/>
      <c r="P1542" s="281" t="s">
        <v>8790</v>
      </c>
      <c r="Q1542" s="285"/>
      <c r="R1542" s="285"/>
      <c r="S1542" s="286"/>
      <c r="T1542" s="131" t="s">
        <v>12268</v>
      </c>
      <c r="U1542" s="285">
        <v>18610041358</v>
      </c>
      <c r="V1542" s="281" t="s">
        <v>12269</v>
      </c>
      <c r="W1542" s="287"/>
      <c r="X1542" s="288"/>
      <c r="Y1542" s="288"/>
      <c r="Z1542" s="289"/>
      <c r="AA1542" s="282"/>
      <c r="AB1542" s="282"/>
      <c r="AC1542" s="282"/>
      <c r="AD1542" s="131"/>
      <c r="AE1542" s="288"/>
      <c r="AF1542" s="282"/>
      <c r="AG1542" s="349">
        <v>1</v>
      </c>
    </row>
    <row r="1543" spans="1:33" s="219" customFormat="1" x14ac:dyDescent="0.3">
      <c r="A1543" s="279" t="s">
        <v>8338</v>
      </c>
      <c r="B1543" s="280">
        <v>42256</v>
      </c>
      <c r="C1543" s="217" t="e">
        <f>[1]!表1_66[[#This Row],[公司]]&amp;[1]!表1_66[[#This Row],[姓名]]</f>
        <v>#REF!</v>
      </c>
      <c r="D1543" s="131" t="s">
        <v>8411</v>
      </c>
      <c r="E1543" s="131"/>
      <c r="F1543" s="282"/>
      <c r="G1543" s="283" t="s">
        <v>2172</v>
      </c>
      <c r="H1543" s="284" t="s">
        <v>2872</v>
      </c>
      <c r="I1543" s="282" t="s">
        <v>2321</v>
      </c>
      <c r="J1543" s="282" t="s">
        <v>11</v>
      </c>
      <c r="K1543" s="279"/>
      <c r="L1543" s="279"/>
      <c r="M1543" s="279"/>
      <c r="N1543" s="281" t="s">
        <v>8408</v>
      </c>
      <c r="O1543" s="282"/>
      <c r="P1543" s="281"/>
      <c r="Q1543" s="285"/>
      <c r="R1543" s="285"/>
      <c r="S1543" s="286"/>
      <c r="T1543" s="131" t="s">
        <v>8412</v>
      </c>
      <c r="U1543" s="285">
        <v>18811462386</v>
      </c>
      <c r="V1543" s="281" t="s">
        <v>8413</v>
      </c>
      <c r="W1543" s="287"/>
      <c r="X1543" s="288"/>
      <c r="Y1543" s="288"/>
      <c r="Z1543" s="289"/>
      <c r="AA1543" s="282"/>
      <c r="AB1543" s="282"/>
      <c r="AC1543" s="282"/>
      <c r="AD1543" s="131"/>
      <c r="AE1543" s="288"/>
      <c r="AF1543" s="282"/>
      <c r="AG1543" s="349">
        <v>1</v>
      </c>
    </row>
    <row r="1544" spans="1:33" s="219" customFormat="1" x14ac:dyDescent="0.3">
      <c r="A1544" s="279" t="s">
        <v>8338</v>
      </c>
      <c r="B1544" s="280">
        <v>42256</v>
      </c>
      <c r="C1544" s="217" t="e">
        <f>[1]!表1_66[[#This Row],[公司]]&amp;[1]!表1_66[[#This Row],[姓名]]</f>
        <v>#REF!</v>
      </c>
      <c r="D1544" s="131" t="s">
        <v>11188</v>
      </c>
      <c r="E1544" s="131" t="s">
        <v>12270</v>
      </c>
      <c r="F1544" s="282" t="s">
        <v>2276</v>
      </c>
      <c r="G1544" s="283" t="s">
        <v>2172</v>
      </c>
      <c r="H1544" s="284" t="s">
        <v>1184</v>
      </c>
      <c r="I1544" s="282" t="s">
        <v>2</v>
      </c>
      <c r="J1544" s="282" t="s">
        <v>11</v>
      </c>
      <c r="K1544" s="279">
        <v>1</v>
      </c>
      <c r="L1544" s="279">
        <v>1</v>
      </c>
      <c r="M1544" s="279">
        <v>1</v>
      </c>
      <c r="N1544" s="281" t="s">
        <v>12024</v>
      </c>
      <c r="O1544" s="282"/>
      <c r="P1544" s="281" t="s">
        <v>2254</v>
      </c>
      <c r="Q1544" s="285"/>
      <c r="R1544" s="285"/>
      <c r="S1544" s="286">
        <v>0</v>
      </c>
      <c r="T1544" s="131" t="s">
        <v>12271</v>
      </c>
      <c r="U1544" s="285">
        <v>15201435719</v>
      </c>
      <c r="V1544" s="281" t="s">
        <v>11190</v>
      </c>
      <c r="W1544" s="287"/>
      <c r="X1544" s="288"/>
      <c r="Y1544" s="288"/>
      <c r="Z1544" s="289"/>
      <c r="AA1544" s="282"/>
      <c r="AB1544" s="282"/>
      <c r="AC1544" s="282"/>
      <c r="AD1544" s="131"/>
      <c r="AE1544" s="288"/>
      <c r="AF1544" s="282" t="s">
        <v>660</v>
      </c>
      <c r="AG1544" s="349">
        <v>1</v>
      </c>
    </row>
    <row r="1545" spans="1:33" s="219" customFormat="1" x14ac:dyDescent="0.3">
      <c r="A1545" s="279" t="s">
        <v>8338</v>
      </c>
      <c r="B1545" s="280">
        <v>42256</v>
      </c>
      <c r="C1545" s="217" t="e">
        <f>[1]!表1_66[[#This Row],[公司]]&amp;[1]!表1_66[[#This Row],[姓名]]</f>
        <v>#REF!</v>
      </c>
      <c r="D1545" s="131" t="s">
        <v>12272</v>
      </c>
      <c r="E1545" s="131"/>
      <c r="F1545" s="282"/>
      <c r="G1545" s="283" t="s">
        <v>2172</v>
      </c>
      <c r="H1545" s="284" t="s">
        <v>27</v>
      </c>
      <c r="I1545" s="282" t="s">
        <v>2</v>
      </c>
      <c r="J1545" s="282" t="s">
        <v>1</v>
      </c>
      <c r="K1545" s="279"/>
      <c r="L1545" s="279"/>
      <c r="M1545" s="279"/>
      <c r="N1545" s="281" t="s">
        <v>8386</v>
      </c>
      <c r="O1545" s="282"/>
      <c r="P1545" s="281" t="s">
        <v>2254</v>
      </c>
      <c r="Q1545" s="285"/>
      <c r="R1545" s="285"/>
      <c r="S1545" s="286"/>
      <c r="T1545" s="131" t="s">
        <v>12273</v>
      </c>
      <c r="U1545" s="285">
        <v>13764687657</v>
      </c>
      <c r="V1545" s="281" t="s">
        <v>12274</v>
      </c>
      <c r="W1545" s="287"/>
      <c r="X1545" s="288"/>
      <c r="Y1545" s="288"/>
      <c r="Z1545" s="289"/>
      <c r="AA1545" s="282"/>
      <c r="AB1545" s="282"/>
      <c r="AC1545" s="282"/>
      <c r="AD1545" s="131"/>
      <c r="AE1545" s="288"/>
      <c r="AF1545" s="282"/>
      <c r="AG1545" s="349">
        <v>1</v>
      </c>
    </row>
    <row r="1546" spans="1:33" s="219" customFormat="1" x14ac:dyDescent="0.3">
      <c r="A1546" s="279" t="s">
        <v>8338</v>
      </c>
      <c r="B1546" s="280">
        <v>42256</v>
      </c>
      <c r="C1546" s="217" t="e">
        <f>[1]!表1_66[[#This Row],[公司]]&amp;[1]!表1_66[[#This Row],[姓名]]</f>
        <v>#REF!</v>
      </c>
      <c r="D1546" s="131" t="s">
        <v>8389</v>
      </c>
      <c r="E1546" s="131"/>
      <c r="F1546" s="282"/>
      <c r="G1546" s="283" t="s">
        <v>2172</v>
      </c>
      <c r="H1546" s="284" t="s">
        <v>8390</v>
      </c>
      <c r="I1546" s="282" t="s">
        <v>4173</v>
      </c>
      <c r="J1546" s="282" t="s">
        <v>11</v>
      </c>
      <c r="K1546" s="279"/>
      <c r="L1546" s="279"/>
      <c r="M1546" s="279"/>
      <c r="N1546" s="281" t="s">
        <v>8391</v>
      </c>
      <c r="O1546" s="282" t="s">
        <v>1748</v>
      </c>
      <c r="P1546" s="281"/>
      <c r="Q1546" s="285"/>
      <c r="R1546" s="285"/>
      <c r="S1546" s="286"/>
      <c r="T1546" s="131" t="s">
        <v>8392</v>
      </c>
      <c r="U1546" s="285">
        <v>13311300392</v>
      </c>
      <c r="V1546" s="281" t="s">
        <v>8393</v>
      </c>
      <c r="W1546" s="287"/>
      <c r="X1546" s="288"/>
      <c r="Y1546" s="288"/>
      <c r="Z1546" s="289"/>
      <c r="AA1546" s="282"/>
      <c r="AB1546" s="282"/>
      <c r="AC1546" s="282"/>
      <c r="AD1546" s="131"/>
      <c r="AE1546" s="288"/>
      <c r="AF1546" s="282"/>
      <c r="AG1546" s="349">
        <v>1</v>
      </c>
    </row>
    <row r="1547" spans="1:33" s="219" customFormat="1" x14ac:dyDescent="0.3">
      <c r="A1547" s="279" t="s">
        <v>8338</v>
      </c>
      <c r="B1547" s="280">
        <v>42256</v>
      </c>
      <c r="C1547" s="217" t="e">
        <f>[1]!表1_66[[#This Row],[公司]]&amp;[1]!表1_66[[#This Row],[姓名]]</f>
        <v>#REF!</v>
      </c>
      <c r="D1547" s="131" t="s">
        <v>12119</v>
      </c>
      <c r="E1547" s="131" t="s">
        <v>12119</v>
      </c>
      <c r="F1547" s="282" t="s">
        <v>351</v>
      </c>
      <c r="G1547" s="283" t="s">
        <v>2172</v>
      </c>
      <c r="H1547" s="284" t="s">
        <v>12120</v>
      </c>
      <c r="I1547" s="282" t="s">
        <v>9</v>
      </c>
      <c r="J1547" s="282" t="s">
        <v>1</v>
      </c>
      <c r="K1547" s="279">
        <v>1</v>
      </c>
      <c r="L1547" s="279"/>
      <c r="M1547" s="279">
        <v>1</v>
      </c>
      <c r="N1547" s="281"/>
      <c r="O1547" s="282"/>
      <c r="P1547" s="281" t="s">
        <v>12121</v>
      </c>
      <c r="Q1547" s="285"/>
      <c r="R1547" s="285">
        <v>22.131190772399997</v>
      </c>
      <c r="S1547" s="286">
        <v>0</v>
      </c>
      <c r="T1547" s="131" t="s">
        <v>12122</v>
      </c>
      <c r="U1547" s="285">
        <v>17701750707</v>
      </c>
      <c r="V1547" s="281" t="s">
        <v>12123</v>
      </c>
      <c r="W1547" s="287" t="s">
        <v>351</v>
      </c>
      <c r="X1547" s="288"/>
      <c r="Y1547" s="288"/>
      <c r="Z1547" s="289" t="s">
        <v>3051</v>
      </c>
      <c r="AA1547" s="282"/>
      <c r="AB1547" s="282"/>
      <c r="AC1547" s="282"/>
      <c r="AD1547" s="131"/>
      <c r="AE1547" s="288"/>
      <c r="AF1547" s="282" t="s">
        <v>670</v>
      </c>
      <c r="AG1547" s="349">
        <v>1</v>
      </c>
    </row>
    <row r="1548" spans="1:33" s="219" customFormat="1" x14ac:dyDescent="0.3">
      <c r="A1548" s="279" t="s">
        <v>8338</v>
      </c>
      <c r="B1548" s="280">
        <v>42256</v>
      </c>
      <c r="C1548" s="217" t="e">
        <f>[1]!表1_66[[#This Row],[公司]]&amp;[1]!表1_66[[#This Row],[姓名]]</f>
        <v>#REF!</v>
      </c>
      <c r="D1548" s="131" t="s">
        <v>12275</v>
      </c>
      <c r="E1548" s="131"/>
      <c r="F1548" s="282"/>
      <c r="G1548" s="283" t="s">
        <v>2172</v>
      </c>
      <c r="H1548" s="284" t="s">
        <v>12276</v>
      </c>
      <c r="I1548" s="282" t="s">
        <v>2321</v>
      </c>
      <c r="J1548" s="282" t="s">
        <v>11</v>
      </c>
      <c r="K1548" s="279"/>
      <c r="L1548" s="279"/>
      <c r="M1548" s="279"/>
      <c r="N1548" s="281" t="s">
        <v>12277</v>
      </c>
      <c r="O1548" s="282"/>
      <c r="P1548" s="281" t="s">
        <v>12278</v>
      </c>
      <c r="Q1548" s="285"/>
      <c r="R1548" s="285"/>
      <c r="S1548" s="286">
        <v>0</v>
      </c>
      <c r="T1548" s="131" t="s">
        <v>12279</v>
      </c>
      <c r="U1548" s="285" t="s">
        <v>7215</v>
      </c>
      <c r="V1548" s="281" t="s">
        <v>12280</v>
      </c>
      <c r="W1548" s="287"/>
      <c r="X1548" s="288"/>
      <c r="Y1548" s="288"/>
      <c r="Z1548" s="289"/>
      <c r="AA1548" s="282"/>
      <c r="AB1548" s="282"/>
      <c r="AC1548" s="282"/>
      <c r="AD1548" s="131"/>
      <c r="AE1548" s="288"/>
      <c r="AF1548" s="282" t="s">
        <v>7214</v>
      </c>
      <c r="AG1548" s="349">
        <v>1</v>
      </c>
    </row>
    <row r="1549" spans="1:33" s="219" customFormat="1" x14ac:dyDescent="0.3">
      <c r="A1549" s="279" t="s">
        <v>8338</v>
      </c>
      <c r="B1549" s="280">
        <v>42256</v>
      </c>
      <c r="C1549" s="217" t="e">
        <f>[1]!表1_66[[#This Row],[公司]]&amp;[1]!表1_66[[#This Row],[姓名]]</f>
        <v>#REF!</v>
      </c>
      <c r="D1549" s="131" t="s">
        <v>12281</v>
      </c>
      <c r="E1549" s="131"/>
      <c r="F1549" s="282"/>
      <c r="G1549" s="283" t="s">
        <v>2172</v>
      </c>
      <c r="H1549" s="284" t="s">
        <v>1230</v>
      </c>
      <c r="I1549" s="282" t="s">
        <v>2</v>
      </c>
      <c r="J1549" s="282" t="s">
        <v>11</v>
      </c>
      <c r="K1549" s="279"/>
      <c r="L1549" s="279"/>
      <c r="M1549" s="279"/>
      <c r="N1549" s="281"/>
      <c r="O1549" s="282"/>
      <c r="P1549" s="281" t="s">
        <v>12262</v>
      </c>
      <c r="Q1549" s="285"/>
      <c r="R1549" s="285"/>
      <c r="S1549" s="286"/>
      <c r="T1549" s="131"/>
      <c r="U1549" s="285">
        <v>18500367667</v>
      </c>
      <c r="V1549" s="281" t="s">
        <v>12282</v>
      </c>
      <c r="W1549" s="287"/>
      <c r="X1549" s="288"/>
      <c r="Y1549" s="288"/>
      <c r="Z1549" s="289"/>
      <c r="AA1549" s="282"/>
      <c r="AB1549" s="282"/>
      <c r="AC1549" s="282"/>
      <c r="AD1549" s="131"/>
      <c r="AE1549" s="288"/>
      <c r="AF1549" s="282"/>
      <c r="AG1549" s="349">
        <v>1</v>
      </c>
    </row>
    <row r="1550" spans="1:33" s="219" customFormat="1" x14ac:dyDescent="0.3">
      <c r="A1550" s="279" t="s">
        <v>8338</v>
      </c>
      <c r="B1550" s="280">
        <v>42256</v>
      </c>
      <c r="C1550" s="217" t="e">
        <f>[1]!表1_66[[#This Row],[公司]]&amp;[1]!表1_66[[#This Row],[姓名]]</f>
        <v>#REF!</v>
      </c>
      <c r="D1550" s="131" t="s">
        <v>8374</v>
      </c>
      <c r="E1550" s="131"/>
      <c r="F1550" s="282"/>
      <c r="G1550" s="283" t="s">
        <v>2172</v>
      </c>
      <c r="H1550" s="284" t="s">
        <v>8375</v>
      </c>
      <c r="I1550" s="282" t="s">
        <v>2</v>
      </c>
      <c r="J1550" s="282" t="s">
        <v>1</v>
      </c>
      <c r="K1550" s="279"/>
      <c r="L1550" s="279"/>
      <c r="M1550" s="279"/>
      <c r="N1550" s="281" t="s">
        <v>3616</v>
      </c>
      <c r="O1550" s="282"/>
      <c r="P1550" s="281" t="s">
        <v>2254</v>
      </c>
      <c r="Q1550" s="285"/>
      <c r="R1550" s="285"/>
      <c r="S1550" s="286"/>
      <c r="T1550" s="131" t="s">
        <v>8376</v>
      </c>
      <c r="U1550" s="285">
        <v>13588715676</v>
      </c>
      <c r="V1550" s="281" t="s">
        <v>8377</v>
      </c>
      <c r="W1550" s="287"/>
      <c r="X1550" s="288"/>
      <c r="Y1550" s="288"/>
      <c r="Z1550" s="289"/>
      <c r="AA1550" s="282"/>
      <c r="AB1550" s="282"/>
      <c r="AC1550" s="282"/>
      <c r="AD1550" s="131"/>
      <c r="AE1550" s="288"/>
      <c r="AF1550" s="282"/>
      <c r="AG1550" s="349">
        <v>1</v>
      </c>
    </row>
    <row r="1551" spans="1:33" s="219" customFormat="1" x14ac:dyDescent="0.3">
      <c r="A1551" s="279" t="s">
        <v>8338</v>
      </c>
      <c r="B1551" s="280">
        <v>42256</v>
      </c>
      <c r="C1551" s="217" t="e">
        <f>[1]!表1_66[[#This Row],[公司]]&amp;[1]!表1_66[[#This Row],[姓名]]</f>
        <v>#REF!</v>
      </c>
      <c r="D1551" s="131" t="s">
        <v>10704</v>
      </c>
      <c r="E1551" s="131" t="s">
        <v>10704</v>
      </c>
      <c r="F1551" s="282" t="s">
        <v>2249</v>
      </c>
      <c r="G1551" s="283" t="s">
        <v>2172</v>
      </c>
      <c r="H1551" s="284" t="s">
        <v>12276</v>
      </c>
      <c r="I1551" s="282" t="s">
        <v>2321</v>
      </c>
      <c r="J1551" s="282" t="s">
        <v>11</v>
      </c>
      <c r="K1551" s="279">
        <v>1</v>
      </c>
      <c r="L1551" s="279">
        <v>1</v>
      </c>
      <c r="M1551" s="279">
        <v>1</v>
      </c>
      <c r="N1551" s="281" t="s">
        <v>3911</v>
      </c>
      <c r="O1551" s="282"/>
      <c r="P1551" s="281" t="s">
        <v>2537</v>
      </c>
      <c r="Q1551" s="285"/>
      <c r="R1551" s="285"/>
      <c r="S1551" s="286">
        <v>0</v>
      </c>
      <c r="T1551" s="131" t="s">
        <v>10705</v>
      </c>
      <c r="U1551" s="285">
        <v>18601240238</v>
      </c>
      <c r="V1551" s="281" t="s">
        <v>10706</v>
      </c>
      <c r="W1551" s="287"/>
      <c r="X1551" s="288"/>
      <c r="Y1551" s="288"/>
      <c r="Z1551" s="289"/>
      <c r="AA1551" s="282"/>
      <c r="AB1551" s="282"/>
      <c r="AC1551" s="282"/>
      <c r="AD1551" s="131"/>
      <c r="AE1551" s="288"/>
      <c r="AF1551" s="282" t="s">
        <v>8308</v>
      </c>
      <c r="AG1551" s="349">
        <v>1</v>
      </c>
    </row>
    <row r="1552" spans="1:33" s="219" customFormat="1" x14ac:dyDescent="0.3">
      <c r="A1552" s="279" t="s">
        <v>8338</v>
      </c>
      <c r="B1552" s="280">
        <v>42256</v>
      </c>
      <c r="C1552" s="217" t="e">
        <f>[1]!表1_66[[#This Row],[公司]]&amp;[1]!表1_66[[#This Row],[姓名]]</f>
        <v>#REF!</v>
      </c>
      <c r="D1552" s="131" t="s">
        <v>10304</v>
      </c>
      <c r="E1552" s="131" t="s">
        <v>2544</v>
      </c>
      <c r="F1552" s="282" t="s">
        <v>2249</v>
      </c>
      <c r="G1552" s="283" t="s">
        <v>2172</v>
      </c>
      <c r="H1552" s="284" t="s">
        <v>8016</v>
      </c>
      <c r="I1552" s="282" t="s">
        <v>2</v>
      </c>
      <c r="J1552" s="282" t="s">
        <v>11</v>
      </c>
      <c r="K1552" s="279">
        <v>1</v>
      </c>
      <c r="L1552" s="279">
        <v>1</v>
      </c>
      <c r="M1552" s="279">
        <v>1</v>
      </c>
      <c r="N1552" s="281"/>
      <c r="O1552" s="282"/>
      <c r="P1552" s="281"/>
      <c r="Q1552" s="285"/>
      <c r="R1552" s="285"/>
      <c r="S1552" s="286">
        <v>0</v>
      </c>
      <c r="T1552" s="131"/>
      <c r="U1552" s="285">
        <v>13301386982</v>
      </c>
      <c r="V1552" s="281" t="s">
        <v>12283</v>
      </c>
      <c r="W1552" s="287"/>
      <c r="X1552" s="288"/>
      <c r="Y1552" s="288" t="s">
        <v>8309</v>
      </c>
      <c r="Z1552" s="289"/>
      <c r="AA1552" s="282"/>
      <c r="AB1552" s="282"/>
      <c r="AC1552" s="282"/>
      <c r="AD1552" s="131"/>
      <c r="AE1552" s="288"/>
      <c r="AF1552" s="282"/>
      <c r="AG1552" s="349">
        <v>1</v>
      </c>
    </row>
    <row r="1553" spans="1:33" s="219" customFormat="1" x14ac:dyDescent="0.3">
      <c r="A1553" s="279" t="s">
        <v>8338</v>
      </c>
      <c r="B1553" s="280">
        <v>42256</v>
      </c>
      <c r="C1553" s="217" t="e">
        <f>[1]!表1_66[[#This Row],[公司]]&amp;[1]!表1_66[[#This Row],[姓名]]</f>
        <v>#REF!</v>
      </c>
      <c r="D1553" s="131" t="s">
        <v>12284</v>
      </c>
      <c r="E1553" s="131"/>
      <c r="F1553" s="282"/>
      <c r="G1553" s="283" t="s">
        <v>2172</v>
      </c>
      <c r="H1553" s="284" t="s">
        <v>419</v>
      </c>
      <c r="I1553" s="282" t="s">
        <v>12</v>
      </c>
      <c r="J1553" s="282" t="s">
        <v>11</v>
      </c>
      <c r="K1553" s="279"/>
      <c r="L1553" s="279"/>
      <c r="M1553" s="279"/>
      <c r="N1553" s="281" t="s">
        <v>1362</v>
      </c>
      <c r="O1553" s="282"/>
      <c r="P1553" s="281" t="s">
        <v>3621</v>
      </c>
      <c r="Q1553" s="285"/>
      <c r="R1553" s="285"/>
      <c r="S1553" s="286"/>
      <c r="T1553" s="131" t="s">
        <v>12285</v>
      </c>
      <c r="U1553" s="285">
        <v>18611150255</v>
      </c>
      <c r="V1553" s="281" t="s">
        <v>12286</v>
      </c>
      <c r="W1553" s="287"/>
      <c r="X1553" s="288"/>
      <c r="Y1553" s="288"/>
      <c r="Z1553" s="289"/>
      <c r="AA1553" s="282"/>
      <c r="AB1553" s="282"/>
      <c r="AC1553" s="282"/>
      <c r="AD1553" s="131"/>
      <c r="AE1553" s="288"/>
      <c r="AF1553" s="282"/>
      <c r="AG1553" s="349">
        <v>1</v>
      </c>
    </row>
    <row r="1554" spans="1:33" s="219" customFormat="1" x14ac:dyDescent="0.3">
      <c r="A1554" s="279" t="s">
        <v>8338</v>
      </c>
      <c r="B1554" s="280">
        <v>42256</v>
      </c>
      <c r="C1554" s="217" t="e">
        <f>[1]!表1_66[[#This Row],[公司]]&amp;[1]!表1_66[[#This Row],[姓名]]</f>
        <v>#REF!</v>
      </c>
      <c r="D1554" s="131" t="s">
        <v>8294</v>
      </c>
      <c r="E1554" s="131"/>
      <c r="F1554" s="282"/>
      <c r="G1554" s="283" t="s">
        <v>2172</v>
      </c>
      <c r="H1554" s="284" t="s">
        <v>12136</v>
      </c>
      <c r="I1554" s="282" t="s">
        <v>9</v>
      </c>
      <c r="J1554" s="282" t="s">
        <v>11</v>
      </c>
      <c r="K1554" s="279"/>
      <c r="L1554" s="279"/>
      <c r="M1554" s="279"/>
      <c r="N1554" s="281" t="s">
        <v>2247</v>
      </c>
      <c r="O1554" s="282"/>
      <c r="P1554" s="281" t="s">
        <v>2537</v>
      </c>
      <c r="Q1554" s="285"/>
      <c r="R1554" s="285"/>
      <c r="S1554" s="286">
        <v>0</v>
      </c>
      <c r="T1554" s="131" t="s">
        <v>12137</v>
      </c>
      <c r="U1554" s="285">
        <v>15618630895</v>
      </c>
      <c r="V1554" s="281" t="s">
        <v>12138</v>
      </c>
      <c r="W1554" s="287"/>
      <c r="X1554" s="288"/>
      <c r="Y1554" s="288"/>
      <c r="Z1554" s="289"/>
      <c r="AA1554" s="282"/>
      <c r="AB1554" s="282"/>
      <c r="AC1554" s="282"/>
      <c r="AD1554" s="131"/>
      <c r="AE1554" s="288"/>
      <c r="AF1554" s="282" t="s">
        <v>8303</v>
      </c>
      <c r="AG1554" s="349">
        <v>1</v>
      </c>
    </row>
    <row r="1555" spans="1:33" s="219" customFormat="1" x14ac:dyDescent="0.3">
      <c r="A1555" s="279" t="s">
        <v>8338</v>
      </c>
      <c r="B1555" s="280">
        <v>42256</v>
      </c>
      <c r="C1555" s="217" t="e">
        <f>[1]!表1_66[[#This Row],[公司]]&amp;[1]!表1_66[[#This Row],[姓名]]</f>
        <v>#REF!</v>
      </c>
      <c r="D1555" s="131" t="s">
        <v>7752</v>
      </c>
      <c r="E1555" s="131" t="s">
        <v>8343</v>
      </c>
      <c r="F1555" s="282" t="s">
        <v>2249</v>
      </c>
      <c r="G1555" s="283" t="s">
        <v>2172</v>
      </c>
      <c r="H1555" s="284" t="s">
        <v>1185</v>
      </c>
      <c r="I1555" s="282" t="s">
        <v>2</v>
      </c>
      <c r="J1555" s="282" t="s">
        <v>11</v>
      </c>
      <c r="K1555" s="279">
        <v>1</v>
      </c>
      <c r="L1555" s="279">
        <v>1</v>
      </c>
      <c r="M1555" s="279">
        <v>1</v>
      </c>
      <c r="N1555" s="281" t="s">
        <v>1357</v>
      </c>
      <c r="O1555" s="282"/>
      <c r="P1555" s="281" t="s">
        <v>8344</v>
      </c>
      <c r="Q1555" s="285"/>
      <c r="R1555" s="285"/>
      <c r="S1555" s="286">
        <v>0</v>
      </c>
      <c r="T1555" s="131" t="s">
        <v>8345</v>
      </c>
      <c r="U1555" s="285">
        <v>18601364758</v>
      </c>
      <c r="V1555" s="281" t="s">
        <v>7753</v>
      </c>
      <c r="W1555" s="287"/>
      <c r="X1555" s="288"/>
      <c r="Y1555" s="288"/>
      <c r="Z1555" s="289"/>
      <c r="AA1555" s="282"/>
      <c r="AB1555" s="282"/>
      <c r="AC1555" s="282"/>
      <c r="AD1555" s="131"/>
      <c r="AE1555" s="288"/>
      <c r="AF1555" s="282" t="s">
        <v>667</v>
      </c>
      <c r="AG1555" s="349">
        <v>1</v>
      </c>
    </row>
    <row r="1556" spans="1:33" s="219" customFormat="1" x14ac:dyDescent="0.3">
      <c r="A1556" s="279" t="s">
        <v>8338</v>
      </c>
      <c r="B1556" s="280">
        <v>42256</v>
      </c>
      <c r="C1556" s="217" t="e">
        <f>[1]!表1_66[[#This Row],[公司]]&amp;[1]!表1_66[[#This Row],[姓名]]</f>
        <v>#REF!</v>
      </c>
      <c r="D1556" s="131" t="s">
        <v>12287</v>
      </c>
      <c r="E1556" s="131" t="s">
        <v>12287</v>
      </c>
      <c r="F1556" s="282"/>
      <c r="G1556" s="283" t="s">
        <v>2172</v>
      </c>
      <c r="H1556" s="284" t="s">
        <v>12115</v>
      </c>
      <c r="I1556" s="282" t="s">
        <v>2</v>
      </c>
      <c r="J1556" s="282" t="s">
        <v>11</v>
      </c>
      <c r="K1556" s="279">
        <v>1</v>
      </c>
      <c r="L1556" s="279"/>
      <c r="M1556" s="279">
        <v>1</v>
      </c>
      <c r="N1556" s="281"/>
      <c r="O1556" s="282"/>
      <c r="P1556" s="281" t="s">
        <v>12288</v>
      </c>
      <c r="Q1556" s="285"/>
      <c r="R1556" s="285">
        <v>23.230202231100002</v>
      </c>
      <c r="S1556" s="286">
        <v>0</v>
      </c>
      <c r="T1556" s="131" t="s">
        <v>12117</v>
      </c>
      <c r="U1556" s="285">
        <v>13701026170</v>
      </c>
      <c r="V1556" s="281" t="s">
        <v>12289</v>
      </c>
      <c r="W1556" s="287" t="s">
        <v>351</v>
      </c>
      <c r="X1556" s="288"/>
      <c r="Y1556" s="288"/>
      <c r="Z1556" s="289" t="s">
        <v>3030</v>
      </c>
      <c r="AA1556" s="282"/>
      <c r="AB1556" s="282"/>
      <c r="AC1556" s="282" t="s">
        <v>392</v>
      </c>
      <c r="AD1556" s="131"/>
      <c r="AE1556" s="288"/>
      <c r="AF1556" s="282" t="s">
        <v>656</v>
      </c>
      <c r="AG1556" s="349">
        <v>1</v>
      </c>
    </row>
    <row r="1557" spans="1:33" s="219" customFormat="1" x14ac:dyDescent="0.3">
      <c r="A1557" s="279" t="s">
        <v>8338</v>
      </c>
      <c r="B1557" s="280">
        <v>42256</v>
      </c>
      <c r="C1557" s="217" t="e">
        <f>[1]!表1_66[[#This Row],[公司]]&amp;[1]!表1_66[[#This Row],[姓名]]</f>
        <v>#REF!</v>
      </c>
      <c r="D1557" s="131" t="s">
        <v>12290</v>
      </c>
      <c r="E1557" s="131"/>
      <c r="F1557" s="282"/>
      <c r="G1557" s="283" t="s">
        <v>2172</v>
      </c>
      <c r="H1557" s="284" t="s">
        <v>8473</v>
      </c>
      <c r="I1557" s="282" t="s">
        <v>2</v>
      </c>
      <c r="J1557" s="282" t="s">
        <v>11</v>
      </c>
      <c r="K1557" s="279"/>
      <c r="L1557" s="279"/>
      <c r="M1557" s="279"/>
      <c r="N1557" s="281" t="s">
        <v>2687</v>
      </c>
      <c r="O1557" s="282"/>
      <c r="P1557" s="281"/>
      <c r="Q1557" s="285"/>
      <c r="R1557" s="285"/>
      <c r="S1557" s="286"/>
      <c r="T1557" s="131" t="s">
        <v>8820</v>
      </c>
      <c r="U1557" s="285">
        <v>15910939317</v>
      </c>
      <c r="V1557" s="281" t="s">
        <v>8821</v>
      </c>
      <c r="W1557" s="287"/>
      <c r="X1557" s="288"/>
      <c r="Y1557" s="288"/>
      <c r="Z1557" s="289"/>
      <c r="AA1557" s="282"/>
      <c r="AB1557" s="282"/>
      <c r="AC1557" s="282"/>
      <c r="AD1557" s="131"/>
      <c r="AE1557" s="288"/>
      <c r="AF1557" s="282"/>
      <c r="AG1557" s="349">
        <v>1</v>
      </c>
    </row>
    <row r="1558" spans="1:33" s="219" customFormat="1" x14ac:dyDescent="0.3">
      <c r="A1558" s="279" t="s">
        <v>8338</v>
      </c>
      <c r="B1558" s="280">
        <v>42256</v>
      </c>
      <c r="C1558" s="217" t="e">
        <f>[1]!表1_66[[#This Row],[公司]]&amp;[1]!表1_66[[#This Row],[姓名]]</f>
        <v>#REF!</v>
      </c>
      <c r="D1558" s="131" t="s">
        <v>12291</v>
      </c>
      <c r="E1558" s="131" t="s">
        <v>10284</v>
      </c>
      <c r="F1558" s="282" t="s">
        <v>2249</v>
      </c>
      <c r="G1558" s="283" t="s">
        <v>2172</v>
      </c>
      <c r="H1558" s="284" t="s">
        <v>558</v>
      </c>
      <c r="I1558" s="282" t="s">
        <v>2</v>
      </c>
      <c r="J1558" s="282" t="s">
        <v>11</v>
      </c>
      <c r="K1558" s="279">
        <v>1</v>
      </c>
      <c r="L1558" s="279"/>
      <c r="M1558" s="279">
        <v>1</v>
      </c>
      <c r="N1558" s="281" t="s">
        <v>3911</v>
      </c>
      <c r="O1558" s="282" t="s">
        <v>8306</v>
      </c>
      <c r="P1558" s="281" t="s">
        <v>10971</v>
      </c>
      <c r="Q1558" s="285"/>
      <c r="R1558" s="285"/>
      <c r="S1558" s="286">
        <v>0</v>
      </c>
      <c r="T1558" s="131" t="s">
        <v>12292</v>
      </c>
      <c r="U1558" s="285">
        <v>13426276491</v>
      </c>
      <c r="V1558" s="281" t="s">
        <v>12293</v>
      </c>
      <c r="W1558" s="287"/>
      <c r="X1558" s="288"/>
      <c r="Y1558" s="288"/>
      <c r="Z1558" s="289"/>
      <c r="AA1558" s="282"/>
      <c r="AB1558" s="282"/>
      <c r="AC1558" s="282"/>
      <c r="AD1558" s="131"/>
      <c r="AE1558" s="288"/>
      <c r="AF1558" s="282" t="s">
        <v>8307</v>
      </c>
      <c r="AG1558" s="349">
        <v>1</v>
      </c>
    </row>
    <row r="1559" spans="1:33" s="219" customFormat="1" x14ac:dyDescent="0.3">
      <c r="A1559" s="279" t="s">
        <v>8338</v>
      </c>
      <c r="B1559" s="280">
        <v>42256</v>
      </c>
      <c r="C1559" s="217" t="e">
        <f>[1]!表1_66[[#This Row],[公司]]&amp;[1]!表1_66[[#This Row],[姓名]]</f>
        <v>#REF!</v>
      </c>
      <c r="D1559" s="131" t="s">
        <v>12294</v>
      </c>
      <c r="E1559" s="131"/>
      <c r="F1559" s="282"/>
      <c r="G1559" s="283" t="s">
        <v>2172</v>
      </c>
      <c r="H1559" s="284" t="s">
        <v>1179</v>
      </c>
      <c r="I1559" s="282" t="s">
        <v>2</v>
      </c>
      <c r="J1559" s="282" t="s">
        <v>11</v>
      </c>
      <c r="K1559" s="279"/>
      <c r="L1559" s="279"/>
      <c r="M1559" s="279"/>
      <c r="N1559" s="281" t="s">
        <v>12295</v>
      </c>
      <c r="O1559" s="282"/>
      <c r="P1559" s="281" t="s">
        <v>8815</v>
      </c>
      <c r="Q1559" s="285"/>
      <c r="R1559" s="285"/>
      <c r="S1559" s="286"/>
      <c r="T1559" s="131" t="s">
        <v>8816</v>
      </c>
      <c r="U1559" s="285">
        <v>13821007856</v>
      </c>
      <c r="V1559" s="281" t="s">
        <v>8817</v>
      </c>
      <c r="W1559" s="287"/>
      <c r="X1559" s="288"/>
      <c r="Y1559" s="288"/>
      <c r="Z1559" s="289"/>
      <c r="AA1559" s="282"/>
      <c r="AB1559" s="282"/>
      <c r="AC1559" s="282"/>
      <c r="AD1559" s="131"/>
      <c r="AE1559" s="288"/>
      <c r="AF1559" s="282"/>
      <c r="AG1559" s="349">
        <v>1</v>
      </c>
    </row>
    <row r="1560" spans="1:33" s="219" customFormat="1" x14ac:dyDescent="0.3">
      <c r="A1560" s="279" t="s">
        <v>8338</v>
      </c>
      <c r="B1560" s="280">
        <v>42256</v>
      </c>
      <c r="C1560" s="217" t="e">
        <f>[1]!表1_66[[#This Row],[公司]]&amp;[1]!表1_66[[#This Row],[姓名]]</f>
        <v>#REF!</v>
      </c>
      <c r="D1560" s="131" t="s">
        <v>7361</v>
      </c>
      <c r="E1560" s="131" t="s">
        <v>12296</v>
      </c>
      <c r="F1560" s="282" t="s">
        <v>2249</v>
      </c>
      <c r="G1560" s="283" t="s">
        <v>2172</v>
      </c>
      <c r="H1560" s="284" t="s">
        <v>100</v>
      </c>
      <c r="I1560" s="282" t="s">
        <v>2</v>
      </c>
      <c r="J1560" s="282" t="s">
        <v>11</v>
      </c>
      <c r="K1560" s="279">
        <v>1</v>
      </c>
      <c r="L1560" s="279">
        <v>1</v>
      </c>
      <c r="M1560" s="279">
        <v>1</v>
      </c>
      <c r="N1560" s="281" t="s">
        <v>958</v>
      </c>
      <c r="O1560" s="282"/>
      <c r="P1560" s="281" t="s">
        <v>2254</v>
      </c>
      <c r="Q1560" s="285"/>
      <c r="R1560" s="285"/>
      <c r="S1560" s="286">
        <v>0</v>
      </c>
      <c r="T1560" s="131" t="s">
        <v>7362</v>
      </c>
      <c r="U1560" s="285">
        <v>18513613186</v>
      </c>
      <c r="V1560" s="281" t="s">
        <v>7363</v>
      </c>
      <c r="W1560" s="287"/>
      <c r="X1560" s="288" t="s">
        <v>8295</v>
      </c>
      <c r="Y1560" s="288" t="s">
        <v>8296</v>
      </c>
      <c r="Z1560" s="289">
        <v>4.3102119871006202E+17</v>
      </c>
      <c r="AA1560" s="282"/>
      <c r="AB1560" s="282" t="s">
        <v>3896</v>
      </c>
      <c r="AC1560" s="282"/>
      <c r="AD1560" s="131"/>
      <c r="AE1560" s="288"/>
      <c r="AF1560" s="282" t="s">
        <v>2210</v>
      </c>
      <c r="AG1560" s="349">
        <v>1</v>
      </c>
    </row>
    <row r="1561" spans="1:33" s="219" customFormat="1" x14ac:dyDescent="0.3">
      <c r="A1561" s="279" t="s">
        <v>8338</v>
      </c>
      <c r="B1561" s="280">
        <v>42256</v>
      </c>
      <c r="C1561" s="217" t="e">
        <f>[1]!表1_66[[#This Row],[公司]]&amp;[1]!表1_66[[#This Row],[姓名]]</f>
        <v>#REF!</v>
      </c>
      <c r="D1561" s="131" t="s">
        <v>11064</v>
      </c>
      <c r="E1561" s="131" t="s">
        <v>2468</v>
      </c>
      <c r="F1561" s="282"/>
      <c r="G1561" s="283" t="s">
        <v>2172</v>
      </c>
      <c r="H1561" s="284" t="s">
        <v>11065</v>
      </c>
      <c r="I1561" s="282" t="s">
        <v>2</v>
      </c>
      <c r="J1561" s="282" t="s">
        <v>1</v>
      </c>
      <c r="K1561" s="279">
        <v>1</v>
      </c>
      <c r="L1561" s="279">
        <v>1</v>
      </c>
      <c r="M1561" s="279">
        <v>1</v>
      </c>
      <c r="N1561" s="281" t="s">
        <v>11066</v>
      </c>
      <c r="O1561" s="282"/>
      <c r="P1561" s="281" t="s">
        <v>2537</v>
      </c>
      <c r="Q1561" s="285"/>
      <c r="R1561" s="285"/>
      <c r="S1561" s="286">
        <v>0</v>
      </c>
      <c r="T1561" s="131" t="s">
        <v>12297</v>
      </c>
      <c r="U1561" s="285">
        <v>13524273387</v>
      </c>
      <c r="V1561" s="281"/>
      <c r="W1561" s="287"/>
      <c r="X1561" s="288"/>
      <c r="Y1561" s="288"/>
      <c r="Z1561" s="289"/>
      <c r="AA1561" s="282"/>
      <c r="AB1561" s="282"/>
      <c r="AC1561" s="282"/>
      <c r="AD1561" s="131"/>
      <c r="AE1561" s="288"/>
      <c r="AF1561" s="282" t="s">
        <v>8297</v>
      </c>
      <c r="AG1561" s="349">
        <v>1</v>
      </c>
    </row>
    <row r="1562" spans="1:33" s="219" customFormat="1" x14ac:dyDescent="0.3">
      <c r="A1562" s="279" t="s">
        <v>8338</v>
      </c>
      <c r="B1562" s="280">
        <v>42256</v>
      </c>
      <c r="C1562" s="217" t="e">
        <f>[1]!表1_66[[#This Row],[公司]]&amp;[1]!表1_66[[#This Row],[姓名]]</f>
        <v>#REF!</v>
      </c>
      <c r="D1562" s="131" t="s">
        <v>12298</v>
      </c>
      <c r="E1562" s="131"/>
      <c r="F1562" s="282"/>
      <c r="G1562" s="283" t="s">
        <v>2172</v>
      </c>
      <c r="H1562" s="284" t="s">
        <v>12115</v>
      </c>
      <c r="I1562" s="282" t="s">
        <v>9</v>
      </c>
      <c r="J1562" s="282" t="s">
        <v>11</v>
      </c>
      <c r="K1562" s="279"/>
      <c r="L1562" s="279"/>
      <c r="M1562" s="279"/>
      <c r="N1562" s="281"/>
      <c r="O1562" s="282"/>
      <c r="P1562" s="281" t="s">
        <v>12299</v>
      </c>
      <c r="Q1562" s="285"/>
      <c r="R1562" s="285"/>
      <c r="S1562" s="286"/>
      <c r="T1562" s="131" t="s">
        <v>12117</v>
      </c>
      <c r="U1562" s="285">
        <v>13691432640</v>
      </c>
      <c r="V1562" s="281" t="s">
        <v>12300</v>
      </c>
      <c r="W1562" s="287"/>
      <c r="X1562" s="288"/>
      <c r="Y1562" s="288"/>
      <c r="Z1562" s="289"/>
      <c r="AA1562" s="282"/>
      <c r="AB1562" s="282"/>
      <c r="AC1562" s="282"/>
      <c r="AD1562" s="131"/>
      <c r="AE1562" s="288"/>
      <c r="AF1562" s="282"/>
      <c r="AG1562" s="349">
        <v>1</v>
      </c>
    </row>
    <row r="1563" spans="1:33" s="219" customFormat="1" x14ac:dyDescent="0.3">
      <c r="A1563" s="279" t="s">
        <v>8338</v>
      </c>
      <c r="B1563" s="280">
        <v>42256</v>
      </c>
      <c r="C1563" s="217" t="e">
        <f>[1]!表1_66[[#This Row],[公司]]&amp;[1]!表1_66[[#This Row],[姓名]]</f>
        <v>#REF!</v>
      </c>
      <c r="D1563" s="131" t="s">
        <v>8406</v>
      </c>
      <c r="E1563" s="131" t="s">
        <v>8407</v>
      </c>
      <c r="F1563" s="282" t="s">
        <v>2249</v>
      </c>
      <c r="G1563" s="283" t="s">
        <v>2172</v>
      </c>
      <c r="H1563" s="284" t="s">
        <v>2872</v>
      </c>
      <c r="I1563" s="282" t="s">
        <v>2321</v>
      </c>
      <c r="J1563" s="282" t="s">
        <v>11</v>
      </c>
      <c r="K1563" s="279">
        <v>1</v>
      </c>
      <c r="L1563" s="279">
        <v>1</v>
      </c>
      <c r="M1563" s="279">
        <v>1</v>
      </c>
      <c r="N1563" s="281" t="s">
        <v>8408</v>
      </c>
      <c r="O1563" s="282" t="s">
        <v>8312</v>
      </c>
      <c r="P1563" s="281"/>
      <c r="Q1563" s="285"/>
      <c r="R1563" s="285"/>
      <c r="S1563" s="286"/>
      <c r="T1563" s="131" t="s">
        <v>8409</v>
      </c>
      <c r="U1563" s="285">
        <v>13910134996</v>
      </c>
      <c r="V1563" s="281" t="s">
        <v>8410</v>
      </c>
      <c r="W1563" s="287"/>
      <c r="X1563" s="288"/>
      <c r="Y1563" s="288"/>
      <c r="Z1563" s="289"/>
      <c r="AA1563" s="282"/>
      <c r="AB1563" s="282"/>
      <c r="AC1563" s="282"/>
      <c r="AD1563" s="131"/>
      <c r="AE1563" s="288"/>
      <c r="AF1563" s="282"/>
      <c r="AG1563" s="349">
        <v>1</v>
      </c>
    </row>
    <row r="1564" spans="1:33" s="219" customFormat="1" x14ac:dyDescent="0.3">
      <c r="A1564" s="279" t="s">
        <v>8338</v>
      </c>
      <c r="B1564" s="280">
        <v>42256</v>
      </c>
      <c r="C1564" s="217" t="e">
        <f>[1]!表1_66[[#This Row],[公司]]&amp;[1]!表1_66[[#This Row],[姓名]]</f>
        <v>#REF!</v>
      </c>
      <c r="D1564" s="131" t="s">
        <v>12301</v>
      </c>
      <c r="E1564" s="131"/>
      <c r="F1564" s="282"/>
      <c r="G1564" s="283" t="s">
        <v>2172</v>
      </c>
      <c r="H1564" s="284" t="s">
        <v>12276</v>
      </c>
      <c r="I1564" s="282" t="s">
        <v>12156</v>
      </c>
      <c r="J1564" s="282"/>
      <c r="K1564" s="279"/>
      <c r="L1564" s="279"/>
      <c r="M1564" s="279"/>
      <c r="N1564" s="281" t="s">
        <v>12302</v>
      </c>
      <c r="O1564" s="282"/>
      <c r="P1564" s="281" t="s">
        <v>12303</v>
      </c>
      <c r="Q1564" s="285"/>
      <c r="R1564" s="285"/>
      <c r="S1564" s="286"/>
      <c r="T1564" s="131" t="s">
        <v>12304</v>
      </c>
      <c r="U1564" s="285">
        <v>13801226316</v>
      </c>
      <c r="V1564" s="281" t="s">
        <v>12305</v>
      </c>
      <c r="W1564" s="287"/>
      <c r="X1564" s="288"/>
      <c r="Y1564" s="288"/>
      <c r="Z1564" s="289"/>
      <c r="AA1564" s="282"/>
      <c r="AB1564" s="282"/>
      <c r="AC1564" s="282"/>
      <c r="AD1564" s="131"/>
      <c r="AE1564" s="288"/>
      <c r="AF1564" s="282"/>
      <c r="AG1564" s="349">
        <v>1</v>
      </c>
    </row>
    <row r="1565" spans="1:33" s="219" customFormat="1" x14ac:dyDescent="0.3">
      <c r="A1565" s="279" t="s">
        <v>8338</v>
      </c>
      <c r="B1565" s="280">
        <v>42256</v>
      </c>
      <c r="C1565" s="217" t="e">
        <f>[1]!表1_66[[#This Row],[公司]]&amp;[1]!表1_66[[#This Row],[姓名]]</f>
        <v>#REF!</v>
      </c>
      <c r="D1565" s="131" t="s">
        <v>8339</v>
      </c>
      <c r="E1565" s="131"/>
      <c r="F1565" s="282"/>
      <c r="G1565" s="283" t="s">
        <v>2172</v>
      </c>
      <c r="H1565" s="284" t="s">
        <v>1185</v>
      </c>
      <c r="I1565" s="282" t="s">
        <v>2</v>
      </c>
      <c r="J1565" s="282" t="s">
        <v>11</v>
      </c>
      <c r="K1565" s="279"/>
      <c r="L1565" s="279"/>
      <c r="M1565" s="279"/>
      <c r="N1565" s="281" t="s">
        <v>1394</v>
      </c>
      <c r="O1565" s="282"/>
      <c r="P1565" s="281" t="s">
        <v>8340</v>
      </c>
      <c r="Q1565" s="285"/>
      <c r="R1565" s="285"/>
      <c r="S1565" s="286"/>
      <c r="T1565" s="131" t="s">
        <v>8341</v>
      </c>
      <c r="U1565" s="285">
        <v>13466605625</v>
      </c>
      <c r="V1565" s="281" t="s">
        <v>8342</v>
      </c>
      <c r="W1565" s="287"/>
      <c r="X1565" s="288"/>
      <c r="Y1565" s="288"/>
      <c r="Z1565" s="289"/>
      <c r="AA1565" s="282"/>
      <c r="AB1565" s="282"/>
      <c r="AC1565" s="282"/>
      <c r="AD1565" s="131"/>
      <c r="AE1565" s="288"/>
      <c r="AF1565" s="282"/>
      <c r="AG1565" s="349">
        <v>1</v>
      </c>
    </row>
    <row r="1566" spans="1:33" s="219" customFormat="1" x14ac:dyDescent="0.3">
      <c r="A1566" s="279" t="s">
        <v>8338</v>
      </c>
      <c r="B1566" s="280">
        <v>42256</v>
      </c>
      <c r="C1566" s="217" t="e">
        <f>[1]!表1_66[[#This Row],[公司]]&amp;[1]!表1_66[[#This Row],[姓名]]</f>
        <v>#REF!</v>
      </c>
      <c r="D1566" s="131" t="s">
        <v>8325</v>
      </c>
      <c r="E1566" s="131"/>
      <c r="F1566" s="282"/>
      <c r="G1566" s="283" t="s">
        <v>2172</v>
      </c>
      <c r="H1566" s="284" t="s">
        <v>105</v>
      </c>
      <c r="I1566" s="282" t="s">
        <v>2</v>
      </c>
      <c r="J1566" s="282" t="s">
        <v>1</v>
      </c>
      <c r="K1566" s="279"/>
      <c r="L1566" s="279"/>
      <c r="M1566" s="279"/>
      <c r="N1566" s="281"/>
      <c r="O1566" s="282"/>
      <c r="P1566" s="281" t="s">
        <v>8326</v>
      </c>
      <c r="Q1566" s="285"/>
      <c r="R1566" s="285"/>
      <c r="S1566" s="286"/>
      <c r="T1566" s="131" t="s">
        <v>8327</v>
      </c>
      <c r="U1566" s="285">
        <v>18930120505</v>
      </c>
      <c r="V1566" s="281" t="s">
        <v>8328</v>
      </c>
      <c r="W1566" s="287"/>
      <c r="X1566" s="288"/>
      <c r="Y1566" s="288"/>
      <c r="Z1566" s="289"/>
      <c r="AA1566" s="282"/>
      <c r="AB1566" s="282"/>
      <c r="AC1566" s="282"/>
      <c r="AD1566" s="131"/>
      <c r="AE1566" s="288"/>
      <c r="AF1566" s="282"/>
      <c r="AG1566" s="349">
        <v>1</v>
      </c>
    </row>
    <row r="1567" spans="1:33" s="219" customFormat="1" x14ac:dyDescent="0.3">
      <c r="A1567" s="279" t="s">
        <v>8338</v>
      </c>
      <c r="B1567" s="280">
        <v>42256</v>
      </c>
      <c r="C1567" s="217" t="e">
        <f>[1]!表1_66[[#This Row],[公司]]&amp;[1]!表1_66[[#This Row],[姓名]]</f>
        <v>#REF!</v>
      </c>
      <c r="D1567" s="131" t="s">
        <v>8384</v>
      </c>
      <c r="E1567" s="131" t="s">
        <v>8385</v>
      </c>
      <c r="F1567" s="282" t="s">
        <v>351</v>
      </c>
      <c r="G1567" s="283" t="s">
        <v>2172</v>
      </c>
      <c r="H1567" s="284" t="s">
        <v>27</v>
      </c>
      <c r="I1567" s="282" t="s">
        <v>2</v>
      </c>
      <c r="J1567" s="282" t="s">
        <v>1</v>
      </c>
      <c r="K1567" s="279">
        <v>1</v>
      </c>
      <c r="L1567" s="279"/>
      <c r="M1567" s="279">
        <v>1</v>
      </c>
      <c r="N1567" s="281" t="s">
        <v>8386</v>
      </c>
      <c r="O1567" s="282" t="s">
        <v>297</v>
      </c>
      <c r="P1567" s="281"/>
      <c r="Q1567" s="285"/>
      <c r="R1567" s="285"/>
      <c r="S1567" s="286"/>
      <c r="T1567" s="131" t="s">
        <v>8387</v>
      </c>
      <c r="U1567" s="285">
        <v>13764566508</v>
      </c>
      <c r="V1567" s="281" t="s">
        <v>8388</v>
      </c>
      <c r="W1567" s="287"/>
      <c r="X1567" s="288"/>
      <c r="Y1567" s="288"/>
      <c r="Z1567" s="289"/>
      <c r="AA1567" s="282"/>
      <c r="AB1567" s="282"/>
      <c r="AC1567" s="282"/>
      <c r="AD1567" s="131"/>
      <c r="AE1567" s="288"/>
      <c r="AF1567" s="282"/>
      <c r="AG1567" s="349">
        <v>1</v>
      </c>
    </row>
    <row r="1568" spans="1:33" s="219" customFormat="1" x14ac:dyDescent="0.3">
      <c r="A1568" s="279" t="s">
        <v>8338</v>
      </c>
      <c r="B1568" s="280">
        <v>42256</v>
      </c>
      <c r="C1568" s="217" t="e">
        <f>[1]!表1_66[[#This Row],[公司]]&amp;[1]!表1_66[[#This Row],[姓名]]</f>
        <v>#REF!</v>
      </c>
      <c r="D1568" s="131" t="s">
        <v>8472</v>
      </c>
      <c r="E1568" s="131"/>
      <c r="F1568" s="282" t="s">
        <v>2249</v>
      </c>
      <c r="G1568" s="283"/>
      <c r="H1568" s="284" t="s">
        <v>8473</v>
      </c>
      <c r="I1568" s="282" t="s">
        <v>2</v>
      </c>
      <c r="J1568" s="282" t="s">
        <v>11</v>
      </c>
      <c r="K1568" s="279"/>
      <c r="L1568" s="279"/>
      <c r="M1568" s="279"/>
      <c r="N1568" s="281" t="s">
        <v>8474</v>
      </c>
      <c r="O1568" s="282" t="s">
        <v>3621</v>
      </c>
      <c r="P1568" s="281" t="s">
        <v>7548</v>
      </c>
      <c r="Q1568" s="285">
        <v>13810996315</v>
      </c>
      <c r="R1568" s="285" t="s">
        <v>8475</v>
      </c>
      <c r="S1568" s="286"/>
      <c r="T1568" s="131"/>
      <c r="U1568" s="285"/>
      <c r="V1568" s="281"/>
      <c r="W1568" s="287"/>
      <c r="X1568" s="288"/>
      <c r="Y1568" s="288"/>
      <c r="Z1568" s="289"/>
      <c r="AA1568" s="282"/>
      <c r="AB1568" s="282"/>
      <c r="AC1568" s="282"/>
      <c r="AD1568" s="131"/>
      <c r="AE1568" s="288"/>
      <c r="AF1568" s="282"/>
      <c r="AG1568" s="349">
        <v>1</v>
      </c>
    </row>
    <row r="1569" spans="1:33" s="219" customFormat="1" x14ac:dyDescent="0.3">
      <c r="A1569" s="279" t="s">
        <v>8338</v>
      </c>
      <c r="B1569" s="280">
        <v>42256</v>
      </c>
      <c r="C1569" s="217" t="e">
        <f>[1]!表1_66[[#This Row],[公司]]&amp;[1]!表1_66[[#This Row],[姓名]]</f>
        <v>#REF!</v>
      </c>
      <c r="D1569" s="131" t="s">
        <v>8468</v>
      </c>
      <c r="E1569" s="131"/>
      <c r="F1569" s="282"/>
      <c r="G1569" s="283" t="s">
        <v>2172</v>
      </c>
      <c r="H1569" s="284" t="s">
        <v>8469</v>
      </c>
      <c r="I1569" s="282" t="s">
        <v>8470</v>
      </c>
      <c r="J1569" s="282" t="s">
        <v>11</v>
      </c>
      <c r="K1569" s="279"/>
      <c r="L1569" s="279"/>
      <c r="M1569" s="279"/>
      <c r="N1569" s="281"/>
      <c r="O1569" s="256"/>
      <c r="P1569" s="286" t="s">
        <v>1500</v>
      </c>
      <c r="Q1569" s="293"/>
      <c r="R1569" s="293"/>
      <c r="S1569" s="26"/>
      <c r="T1569" s="300" t="s">
        <v>8471</v>
      </c>
      <c r="U1569" s="285">
        <v>13901196988</v>
      </c>
      <c r="V1569" s="285" t="s">
        <v>8318</v>
      </c>
      <c r="W1569" s="287"/>
      <c r="X1569" s="288"/>
      <c r="Y1569" s="288"/>
      <c r="Z1569" s="289"/>
      <c r="AA1569" s="282"/>
      <c r="AB1569" s="282"/>
      <c r="AC1569" s="282"/>
      <c r="AD1569" s="131"/>
      <c r="AE1569" s="288"/>
      <c r="AF1569" s="282"/>
      <c r="AG1569" s="349">
        <v>1</v>
      </c>
    </row>
    <row r="1570" spans="1:33" s="219" customFormat="1" x14ac:dyDescent="0.3">
      <c r="A1570" s="279" t="s">
        <v>8338</v>
      </c>
      <c r="B1570" s="280">
        <v>42256</v>
      </c>
      <c r="C1570" s="217" t="e">
        <f>[1]!表1_66[[#This Row],[公司]]&amp;[1]!表1_66[[#This Row],[姓名]]</f>
        <v>#REF!</v>
      </c>
      <c r="D1570" s="131" t="s">
        <v>8421</v>
      </c>
      <c r="E1570" s="131"/>
      <c r="F1570" s="282"/>
      <c r="G1570" s="283" t="s">
        <v>2172</v>
      </c>
      <c r="H1570" s="284" t="s">
        <v>8422</v>
      </c>
      <c r="I1570" s="282" t="s">
        <v>2</v>
      </c>
      <c r="J1570" s="282" t="s">
        <v>1</v>
      </c>
      <c r="K1570" s="279"/>
      <c r="L1570" s="279"/>
      <c r="M1570" s="279"/>
      <c r="N1570" s="281" t="s">
        <v>8423</v>
      </c>
      <c r="O1570" s="282" t="s">
        <v>8313</v>
      </c>
      <c r="P1570" s="281"/>
      <c r="Q1570" s="285"/>
      <c r="R1570" s="285"/>
      <c r="S1570" s="286"/>
      <c r="T1570" s="131" t="s">
        <v>8424</v>
      </c>
      <c r="U1570" s="285">
        <v>13816658597</v>
      </c>
      <c r="V1570" s="281" t="s">
        <v>8425</v>
      </c>
      <c r="W1570" s="287"/>
      <c r="X1570" s="288"/>
      <c r="Y1570" s="288"/>
      <c r="Z1570" s="289"/>
      <c r="AA1570" s="282"/>
      <c r="AB1570" s="282"/>
      <c r="AC1570" s="282"/>
      <c r="AD1570" s="131"/>
      <c r="AE1570" s="288"/>
      <c r="AF1570" s="282"/>
      <c r="AG1570" s="349">
        <v>1</v>
      </c>
    </row>
    <row r="1571" spans="1:33" s="219" customFormat="1" x14ac:dyDescent="0.3">
      <c r="A1571" s="279" t="s">
        <v>8338</v>
      </c>
      <c r="B1571" s="280">
        <v>42256</v>
      </c>
      <c r="C1571" s="217" t="e">
        <f>[1]!表1_66[[#This Row],[公司]]&amp;[1]!表1_66[[#This Row],[姓名]]</f>
        <v>#REF!</v>
      </c>
      <c r="D1571" s="131" t="s">
        <v>12306</v>
      </c>
      <c r="E1571" s="131"/>
      <c r="F1571" s="282"/>
      <c r="G1571" s="283" t="s">
        <v>2172</v>
      </c>
      <c r="H1571" s="284" t="s">
        <v>8575</v>
      </c>
      <c r="I1571" s="282" t="s">
        <v>2</v>
      </c>
      <c r="J1571" s="282" t="s">
        <v>11</v>
      </c>
      <c r="K1571" s="279"/>
      <c r="L1571" s="279"/>
      <c r="M1571" s="279"/>
      <c r="N1571" s="281" t="s">
        <v>958</v>
      </c>
      <c r="O1571" s="282"/>
      <c r="P1571" s="281" t="s">
        <v>2254</v>
      </c>
      <c r="Q1571" s="285"/>
      <c r="R1571" s="285"/>
      <c r="S1571" s="286">
        <v>0</v>
      </c>
      <c r="T1571" s="131" t="s">
        <v>12307</v>
      </c>
      <c r="U1571" s="285" t="s">
        <v>7192</v>
      </c>
      <c r="V1571" s="281" t="s">
        <v>12308</v>
      </c>
      <c r="W1571" s="287"/>
      <c r="X1571" s="288"/>
      <c r="Y1571" s="288"/>
      <c r="Z1571" s="289"/>
      <c r="AA1571" s="282"/>
      <c r="AB1571" s="282"/>
      <c r="AC1571" s="282"/>
      <c r="AD1571" s="131"/>
      <c r="AE1571" s="288"/>
      <c r="AF1571" s="282" t="s">
        <v>7191</v>
      </c>
      <c r="AG1571" s="349">
        <v>1</v>
      </c>
    </row>
    <row r="1572" spans="1:33" s="219" customFormat="1" x14ac:dyDescent="0.3">
      <c r="A1572" s="279" t="s">
        <v>8338</v>
      </c>
      <c r="B1572" s="280">
        <v>42256</v>
      </c>
      <c r="C1572" s="217" t="e">
        <f>[1]!表1_66[[#This Row],[公司]]&amp;[1]!表1_66[[#This Row],[姓名]]</f>
        <v>#REF!</v>
      </c>
      <c r="D1572" s="131" t="s">
        <v>8369</v>
      </c>
      <c r="E1572" s="131" t="s">
        <v>8369</v>
      </c>
      <c r="F1572" s="282" t="s">
        <v>2249</v>
      </c>
      <c r="G1572" s="283" t="s">
        <v>2172</v>
      </c>
      <c r="H1572" s="284" t="s">
        <v>8370</v>
      </c>
      <c r="I1572" s="282" t="s">
        <v>2</v>
      </c>
      <c r="J1572" s="282" t="s">
        <v>11</v>
      </c>
      <c r="K1572" s="279">
        <v>1</v>
      </c>
      <c r="L1572" s="279"/>
      <c r="M1572" s="279">
        <v>1</v>
      </c>
      <c r="N1572" s="281"/>
      <c r="O1572" s="282"/>
      <c r="P1572" s="281" t="s">
        <v>8371</v>
      </c>
      <c r="Q1572" s="285"/>
      <c r="R1572" s="285" t="s">
        <v>392</v>
      </c>
      <c r="S1572" s="286">
        <v>0</v>
      </c>
      <c r="T1572" s="131" t="s">
        <v>8372</v>
      </c>
      <c r="U1572" s="285">
        <v>18600221988</v>
      </c>
      <c r="V1572" s="281" t="s">
        <v>8373</v>
      </c>
      <c r="W1572" s="287" t="s">
        <v>351</v>
      </c>
      <c r="X1572" s="288"/>
      <c r="Y1572" s="288"/>
      <c r="Z1572" s="289" t="s">
        <v>392</v>
      </c>
      <c r="AA1572" s="282"/>
      <c r="AB1572" s="282"/>
      <c r="AC1572" s="282"/>
      <c r="AD1572" s="131"/>
      <c r="AE1572" s="288"/>
      <c r="AF1572" s="282" t="s">
        <v>667</v>
      </c>
      <c r="AG1572" s="349">
        <v>1</v>
      </c>
    </row>
    <row r="1573" spans="1:33" s="219" customFormat="1" x14ac:dyDescent="0.3">
      <c r="A1573" s="279" t="s">
        <v>8338</v>
      </c>
      <c r="B1573" s="280">
        <v>42256</v>
      </c>
      <c r="C1573" s="217" t="e">
        <f>[1]!表1_66[[#This Row],[公司]]&amp;[1]!表1_66[[#This Row],[姓名]]</f>
        <v>#REF!</v>
      </c>
      <c r="D1573" s="131" t="s">
        <v>12309</v>
      </c>
      <c r="E1573" s="131"/>
      <c r="F1573" s="282"/>
      <c r="G1573" s="283" t="s">
        <v>2172</v>
      </c>
      <c r="H1573" s="284" t="s">
        <v>27</v>
      </c>
      <c r="I1573" s="282" t="s">
        <v>2</v>
      </c>
      <c r="J1573" s="282" t="s">
        <v>1</v>
      </c>
      <c r="K1573" s="279"/>
      <c r="L1573" s="279"/>
      <c r="M1573" s="279"/>
      <c r="N1573" s="281" t="s">
        <v>8638</v>
      </c>
      <c r="O1573" s="282"/>
      <c r="P1573" s="281" t="s">
        <v>3742</v>
      </c>
      <c r="Q1573" s="285"/>
      <c r="R1573" s="285"/>
      <c r="S1573" s="286"/>
      <c r="T1573" s="131" t="s">
        <v>12310</v>
      </c>
      <c r="U1573" s="285">
        <v>13621751208</v>
      </c>
      <c r="V1573" s="281" t="s">
        <v>12311</v>
      </c>
      <c r="W1573" s="287"/>
      <c r="X1573" s="288"/>
      <c r="Y1573" s="288"/>
      <c r="Z1573" s="289"/>
      <c r="AA1573" s="282"/>
      <c r="AB1573" s="282"/>
      <c r="AC1573" s="282"/>
      <c r="AD1573" s="131"/>
      <c r="AE1573" s="288"/>
      <c r="AF1573" s="282"/>
      <c r="AG1573" s="349">
        <v>1</v>
      </c>
    </row>
    <row r="1574" spans="1:33" s="219" customFormat="1" x14ac:dyDescent="0.3">
      <c r="A1574" s="279" t="s">
        <v>8338</v>
      </c>
      <c r="B1574" s="280">
        <v>42256</v>
      </c>
      <c r="C1574" s="217" t="e">
        <f>[1]!表1_66[[#This Row],[公司]]&amp;[1]!表1_66[[#This Row],[姓名]]</f>
        <v>#REF!</v>
      </c>
      <c r="D1574" s="131" t="s">
        <v>8365</v>
      </c>
      <c r="E1574" s="131" t="s">
        <v>2282</v>
      </c>
      <c r="F1574" s="282" t="s">
        <v>2249</v>
      </c>
      <c r="G1574" s="283" t="s">
        <v>2172</v>
      </c>
      <c r="H1574" s="284" t="s">
        <v>2591</v>
      </c>
      <c r="I1574" s="282" t="s">
        <v>339</v>
      </c>
      <c r="J1574" s="282" t="s">
        <v>11</v>
      </c>
      <c r="K1574" s="279">
        <v>1</v>
      </c>
      <c r="L1574" s="279">
        <v>1</v>
      </c>
      <c r="M1574" s="279">
        <v>1</v>
      </c>
      <c r="N1574" s="281" t="s">
        <v>2448</v>
      </c>
      <c r="O1574" s="282"/>
      <c r="P1574" s="281" t="s">
        <v>8366</v>
      </c>
      <c r="Q1574" s="285"/>
      <c r="R1574" s="285"/>
      <c r="S1574" s="286">
        <v>0</v>
      </c>
      <c r="T1574" s="131" t="s">
        <v>8367</v>
      </c>
      <c r="U1574" s="285">
        <v>13466615097</v>
      </c>
      <c r="V1574" s="281" t="s">
        <v>8368</v>
      </c>
      <c r="W1574" s="287"/>
      <c r="X1574" s="288"/>
      <c r="Y1574" s="288"/>
      <c r="Z1574" s="289"/>
      <c r="AA1574" s="282"/>
      <c r="AB1574" s="282"/>
      <c r="AC1574" s="282"/>
      <c r="AD1574" s="131"/>
      <c r="AE1574" s="288"/>
      <c r="AF1574" s="282" t="s">
        <v>7086</v>
      </c>
      <c r="AG1574" s="349">
        <v>1</v>
      </c>
    </row>
    <row r="1575" spans="1:33" s="219" customFormat="1" x14ac:dyDescent="0.3">
      <c r="A1575" s="279" t="s">
        <v>8338</v>
      </c>
      <c r="B1575" s="280">
        <v>42256</v>
      </c>
      <c r="C1575" s="217" t="e">
        <f>[1]!表1_66[[#This Row],[公司]]&amp;[1]!表1_66[[#This Row],[姓名]]</f>
        <v>#REF!</v>
      </c>
      <c r="D1575" s="131" t="s">
        <v>8334</v>
      </c>
      <c r="E1575" s="131"/>
      <c r="F1575" s="282"/>
      <c r="G1575" s="283" t="s">
        <v>2172</v>
      </c>
      <c r="H1575" s="284" t="s">
        <v>1185</v>
      </c>
      <c r="I1575" s="282" t="s">
        <v>2</v>
      </c>
      <c r="J1575" s="282" t="s">
        <v>11</v>
      </c>
      <c r="K1575" s="279"/>
      <c r="L1575" s="279"/>
      <c r="M1575" s="279"/>
      <c r="N1575" s="281" t="s">
        <v>1357</v>
      </c>
      <c r="O1575" s="282"/>
      <c r="P1575" s="281" t="s">
        <v>8335</v>
      </c>
      <c r="Q1575" s="285"/>
      <c r="R1575" s="285"/>
      <c r="S1575" s="286"/>
      <c r="T1575" s="131" t="s">
        <v>8336</v>
      </c>
      <c r="U1575" s="285"/>
      <c r="V1575" s="281" t="s">
        <v>8337</v>
      </c>
      <c r="W1575" s="287"/>
      <c r="X1575" s="288"/>
      <c r="Y1575" s="288"/>
      <c r="Z1575" s="289"/>
      <c r="AA1575" s="282"/>
      <c r="AB1575" s="282"/>
      <c r="AC1575" s="282"/>
      <c r="AD1575" s="131"/>
      <c r="AE1575" s="288"/>
      <c r="AF1575" s="282"/>
      <c r="AG1575" s="349">
        <v>1</v>
      </c>
    </row>
    <row r="1576" spans="1:33" s="219" customFormat="1" x14ac:dyDescent="0.3">
      <c r="A1576" s="279" t="s">
        <v>8338</v>
      </c>
      <c r="B1576" s="280">
        <v>42256</v>
      </c>
      <c r="C1576" s="217" t="e">
        <f>[1]!表1_66[[#This Row],[公司]]&amp;[1]!表1_66[[#This Row],[姓名]]</f>
        <v>#REF!</v>
      </c>
      <c r="D1576" s="131" t="s">
        <v>8414</v>
      </c>
      <c r="E1576" s="131"/>
      <c r="F1576" s="282"/>
      <c r="G1576" s="283" t="s">
        <v>2172</v>
      </c>
      <c r="H1576" s="284" t="s">
        <v>2524</v>
      </c>
      <c r="I1576" s="282" t="s">
        <v>2</v>
      </c>
      <c r="J1576" s="282" t="s">
        <v>11</v>
      </c>
      <c r="K1576" s="279"/>
      <c r="L1576" s="279"/>
      <c r="M1576" s="279"/>
      <c r="N1576" s="281"/>
      <c r="O1576" s="282" t="s">
        <v>627</v>
      </c>
      <c r="P1576" s="281"/>
      <c r="Q1576" s="285"/>
      <c r="R1576" s="285"/>
      <c r="S1576" s="286"/>
      <c r="T1576" s="131" t="s">
        <v>8415</v>
      </c>
      <c r="U1576" s="285">
        <v>18610663261</v>
      </c>
      <c r="V1576" s="281" t="s">
        <v>8416</v>
      </c>
      <c r="W1576" s="287"/>
      <c r="X1576" s="288"/>
      <c r="Y1576" s="288"/>
      <c r="Z1576" s="289"/>
      <c r="AA1576" s="282"/>
      <c r="AB1576" s="282"/>
      <c r="AC1576" s="282"/>
      <c r="AD1576" s="131"/>
      <c r="AE1576" s="288"/>
      <c r="AF1576" s="282"/>
      <c r="AG1576" s="349">
        <v>1</v>
      </c>
    </row>
    <row r="1577" spans="1:33" s="219" customFormat="1" x14ac:dyDescent="0.3">
      <c r="A1577" s="279" t="s">
        <v>8338</v>
      </c>
      <c r="B1577" s="280">
        <v>42256</v>
      </c>
      <c r="C1577" s="217" t="e">
        <f>[1]!表1_66[[#This Row],[公司]]&amp;[1]!表1_66[[#This Row],[姓名]]</f>
        <v>#REF!</v>
      </c>
      <c r="D1577" s="131" t="s">
        <v>8426</v>
      </c>
      <c r="E1577" s="131"/>
      <c r="F1577" s="282"/>
      <c r="G1577" s="283" t="s">
        <v>2172</v>
      </c>
      <c r="H1577" s="284" t="s">
        <v>8427</v>
      </c>
      <c r="I1577" s="282" t="s">
        <v>1341</v>
      </c>
      <c r="J1577" s="282" t="s">
        <v>1</v>
      </c>
      <c r="K1577" s="279"/>
      <c r="L1577" s="279"/>
      <c r="M1577" s="279"/>
      <c r="N1577" s="281"/>
      <c r="O1577" s="282" t="s">
        <v>333</v>
      </c>
      <c r="P1577" s="281"/>
      <c r="Q1577" s="285"/>
      <c r="R1577" s="285"/>
      <c r="S1577" s="286"/>
      <c r="T1577" s="131" t="s">
        <v>8428</v>
      </c>
      <c r="U1577" s="285">
        <v>18964128941</v>
      </c>
      <c r="V1577" s="281" t="s">
        <v>8429</v>
      </c>
      <c r="W1577" s="287"/>
      <c r="X1577" s="288"/>
      <c r="Y1577" s="288"/>
      <c r="Z1577" s="289"/>
      <c r="AA1577" s="282"/>
      <c r="AB1577" s="282"/>
      <c r="AC1577" s="282"/>
      <c r="AD1577" s="131"/>
      <c r="AE1577" s="288"/>
      <c r="AF1577" s="282"/>
      <c r="AG1577" s="349">
        <v>1</v>
      </c>
    </row>
    <row r="1578" spans="1:33" s="219" customFormat="1" x14ac:dyDescent="0.3">
      <c r="A1578" s="279" t="s">
        <v>8338</v>
      </c>
      <c r="B1578" s="280">
        <v>42256</v>
      </c>
      <c r="C1578" s="217" t="e">
        <f>[1]!表1_66[[#This Row],[公司]]&amp;[1]!表1_66[[#This Row],[姓名]]</f>
        <v>#REF!</v>
      </c>
      <c r="D1578" s="131" t="s">
        <v>12312</v>
      </c>
      <c r="E1578" s="131"/>
      <c r="F1578" s="282"/>
      <c r="G1578" s="283" t="s">
        <v>2172</v>
      </c>
      <c r="H1578" s="284" t="s">
        <v>27</v>
      </c>
      <c r="I1578" s="282" t="s">
        <v>2</v>
      </c>
      <c r="J1578" s="282" t="s">
        <v>1</v>
      </c>
      <c r="K1578" s="279"/>
      <c r="L1578" s="279"/>
      <c r="M1578" s="279"/>
      <c r="N1578" s="281" t="s">
        <v>8386</v>
      </c>
      <c r="O1578" s="282"/>
      <c r="P1578" s="281" t="s">
        <v>11110</v>
      </c>
      <c r="Q1578" s="285"/>
      <c r="R1578" s="285"/>
      <c r="S1578" s="286"/>
      <c r="T1578" s="131" t="s">
        <v>12313</v>
      </c>
      <c r="U1578" s="285">
        <v>15000980852</v>
      </c>
      <c r="V1578" s="281" t="s">
        <v>12314</v>
      </c>
      <c r="W1578" s="287"/>
      <c r="X1578" s="288"/>
      <c r="Y1578" s="288"/>
      <c r="Z1578" s="289"/>
      <c r="AA1578" s="282"/>
      <c r="AB1578" s="282"/>
      <c r="AC1578" s="282"/>
      <c r="AD1578" s="131"/>
      <c r="AE1578" s="288"/>
      <c r="AF1578" s="282"/>
      <c r="AG1578" s="349">
        <v>1</v>
      </c>
    </row>
    <row r="1579" spans="1:33" s="219" customFormat="1" x14ac:dyDescent="0.3">
      <c r="A1579" s="279" t="s">
        <v>8338</v>
      </c>
      <c r="B1579" s="280">
        <v>42256</v>
      </c>
      <c r="C1579" s="217" t="e">
        <f>[1]!表1_66[[#This Row],[公司]]&amp;[1]!表1_66[[#This Row],[姓名]]</f>
        <v>#REF!</v>
      </c>
      <c r="D1579" s="131" t="s">
        <v>12315</v>
      </c>
      <c r="E1579" s="131" t="s">
        <v>12315</v>
      </c>
      <c r="F1579" s="282"/>
      <c r="G1579" s="283" t="s">
        <v>2172</v>
      </c>
      <c r="H1579" s="284" t="s">
        <v>12316</v>
      </c>
      <c r="I1579" s="282" t="s">
        <v>2</v>
      </c>
      <c r="J1579" s="282" t="s">
        <v>1</v>
      </c>
      <c r="K1579" s="279">
        <v>1</v>
      </c>
      <c r="L1579" s="279"/>
      <c r="M1579" s="279">
        <v>1</v>
      </c>
      <c r="N1579" s="281"/>
      <c r="O1579" s="282"/>
      <c r="P1579" s="281" t="s">
        <v>12317</v>
      </c>
      <c r="Q1579" s="285"/>
      <c r="R1579" s="285">
        <v>51.728822129300006</v>
      </c>
      <c r="S1579" s="286">
        <v>0</v>
      </c>
      <c r="T1579" s="131" t="s">
        <v>12318</v>
      </c>
      <c r="U1579" s="285">
        <v>18664871203</v>
      </c>
      <c r="V1579" s="281" t="s">
        <v>12319</v>
      </c>
      <c r="W1579" s="287" t="s">
        <v>351</v>
      </c>
      <c r="X1579" s="288"/>
      <c r="Y1579" s="288"/>
      <c r="Z1579" s="289" t="s">
        <v>3073</v>
      </c>
      <c r="AA1579" s="282"/>
      <c r="AB1579" s="282"/>
      <c r="AC1579" s="282" t="s">
        <v>1765</v>
      </c>
      <c r="AD1579" s="131" t="s">
        <v>392</v>
      </c>
      <c r="AE1579" s="288"/>
      <c r="AF1579" s="282" t="s">
        <v>2193</v>
      </c>
      <c r="AG1579" s="349">
        <v>1</v>
      </c>
    </row>
    <row r="1580" spans="1:33" s="219" customFormat="1" x14ac:dyDescent="0.3">
      <c r="A1580" s="212" t="s">
        <v>8476</v>
      </c>
      <c r="B1580" s="277">
        <v>42277</v>
      </c>
      <c r="C1580" s="217" t="e">
        <f>[1]!表1_66[[#This Row],[公司]]&amp;[1]!表1_66[[#This Row],[姓名]]</f>
        <v>#REF!</v>
      </c>
      <c r="D1580" s="220" t="s">
        <v>1899</v>
      </c>
      <c r="E1580" s="220" t="s">
        <v>1900</v>
      </c>
      <c r="F1580" s="214" t="s">
        <v>283</v>
      </c>
      <c r="G1580" s="236" t="e">
        <f>HYPERLINK("\同业照片\"&amp;[1]!表1_66[[#This Row],[公司]]&amp;IF([1]!表1_66[[#This Row],[公司]]="","","，"&amp;[1]!表1_66[[#This Row],[姓名]]&amp;".jpg"),"照片")</f>
        <v>#REF!</v>
      </c>
      <c r="H1580" s="232" t="s">
        <v>8605</v>
      </c>
      <c r="I1580" s="214" t="s">
        <v>12</v>
      </c>
      <c r="J1580" s="214" t="s">
        <v>45</v>
      </c>
      <c r="K1580" s="212">
        <v>1</v>
      </c>
      <c r="L1580" s="212"/>
      <c r="M1580" s="212">
        <v>1</v>
      </c>
      <c r="N1580" s="213"/>
      <c r="O1580" s="214"/>
      <c r="P1580" s="213"/>
      <c r="Q1580" s="215" t="s">
        <v>8606</v>
      </c>
      <c r="R1580" s="215" t="s">
        <v>392</v>
      </c>
      <c r="S158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580" s="220" t="s">
        <v>8607</v>
      </c>
      <c r="U1580" s="215">
        <v>13301617380</v>
      </c>
      <c r="V1580" s="271" t="s">
        <v>8608</v>
      </c>
      <c r="W1580" s="225" t="s">
        <v>351</v>
      </c>
      <c r="X1580" s="226"/>
      <c r="Y1580" s="226"/>
      <c r="Z1580" s="244" t="s">
        <v>392</v>
      </c>
      <c r="AA1580" s="214"/>
      <c r="AB1580" s="214"/>
      <c r="AC1580" s="214"/>
      <c r="AD1580" s="220"/>
      <c r="AE1580" s="226"/>
      <c r="AF1580" s="214" t="s">
        <v>2228</v>
      </c>
      <c r="AG1580" s="349">
        <v>1</v>
      </c>
    </row>
    <row r="1581" spans="1:33" s="219" customFormat="1" x14ac:dyDescent="0.3">
      <c r="A1581" s="212" t="s">
        <v>8476</v>
      </c>
      <c r="B1581" s="277">
        <v>42277</v>
      </c>
      <c r="C1581" s="217" t="e">
        <f>[1]!表1_66[[#This Row],[公司]]&amp;[1]!表1_66[[#This Row],[姓名]]</f>
        <v>#REF!</v>
      </c>
      <c r="D1581" s="220" t="s">
        <v>1646</v>
      </c>
      <c r="E1581" s="220" t="s">
        <v>7420</v>
      </c>
      <c r="F1581" s="214" t="s">
        <v>2249</v>
      </c>
      <c r="G1581" s="236" t="e">
        <f>HYPERLINK("\同业照片\"&amp;[1]!表1_66[[#This Row],[公司]]&amp;IF([1]!表1_66[[#This Row],[公司]]="","","，"&amp;[1]!表1_66[[#This Row],[姓名]]&amp;".jpg"),"照片")</f>
        <v>#REF!</v>
      </c>
      <c r="H1581" s="232" t="s">
        <v>104</v>
      </c>
      <c r="I1581" s="214" t="s">
        <v>36</v>
      </c>
      <c r="J1581" s="214" t="s">
        <v>56</v>
      </c>
      <c r="K1581" s="212">
        <v>1</v>
      </c>
      <c r="L1581" s="212"/>
      <c r="M1581" s="212">
        <v>1</v>
      </c>
      <c r="N1581" s="213" t="s">
        <v>1354</v>
      </c>
      <c r="O1581" s="214"/>
      <c r="P1581" s="213" t="s">
        <v>1848</v>
      </c>
      <c r="Q1581" s="215" t="s">
        <v>10358</v>
      </c>
      <c r="R1581" s="215" t="s">
        <v>392</v>
      </c>
      <c r="S158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581" s="220" t="s">
        <v>8594</v>
      </c>
      <c r="U1581" s="215">
        <v>13693580649</v>
      </c>
      <c r="V1581" s="271" t="s">
        <v>8595</v>
      </c>
      <c r="W1581" s="225" t="s">
        <v>351</v>
      </c>
      <c r="X1581" s="226"/>
      <c r="Y1581" s="226"/>
      <c r="Z1581" s="244" t="s">
        <v>392</v>
      </c>
      <c r="AA1581" s="214"/>
      <c r="AB1581" s="214"/>
      <c r="AC1581" s="214" t="s">
        <v>392</v>
      </c>
      <c r="AD1581" s="220"/>
      <c r="AE1581" s="226"/>
      <c r="AF1581" s="214" t="s">
        <v>10034</v>
      </c>
      <c r="AG1581" s="349">
        <v>1</v>
      </c>
    </row>
    <row r="1582" spans="1:33" s="219" customFormat="1" x14ac:dyDescent="0.3">
      <c r="A1582" s="290" t="s">
        <v>8476</v>
      </c>
      <c r="B1582" s="277">
        <v>42277</v>
      </c>
      <c r="C1582" s="217" t="e">
        <f>[1]!表1_66[[#This Row],[公司]]&amp;[1]!表1_66[[#This Row],[姓名]]</f>
        <v>#REF!</v>
      </c>
      <c r="D1582" s="269" t="s">
        <v>8502</v>
      </c>
      <c r="E1582" s="269"/>
      <c r="F1582" s="290"/>
      <c r="G1582" s="291" t="e">
        <f>HYPERLINK("\同业照片\"&amp;[1]!表1_66[[#This Row],[公司]]&amp;IF([1]!表1_66[[#This Row],[公司]]="","","，"&amp;[1]!表1_66[[#This Row],[姓名]]&amp;".jpg"),"照片")</f>
        <v>#REF!</v>
      </c>
      <c r="H1582" s="292" t="s">
        <v>8503</v>
      </c>
      <c r="I1582" s="290"/>
      <c r="J1582" s="290" t="s">
        <v>8504</v>
      </c>
      <c r="K1582" s="290"/>
      <c r="L1582" s="290"/>
      <c r="M1582" s="290"/>
      <c r="N1582" s="256" t="s">
        <v>8505</v>
      </c>
      <c r="O1582" s="256"/>
      <c r="P1582" s="256"/>
      <c r="Q1582" s="293"/>
      <c r="R1582" s="293"/>
      <c r="S1582" s="26"/>
      <c r="T1582" s="269" t="s">
        <v>8506</v>
      </c>
      <c r="U1582" s="293">
        <v>18768519367</v>
      </c>
      <c r="V1582" s="299" t="s">
        <v>8507</v>
      </c>
      <c r="W1582" s="295"/>
      <c r="X1582" s="296"/>
      <c r="Y1582" s="296"/>
      <c r="Z1582" s="297"/>
      <c r="AA1582" s="298"/>
      <c r="AB1582" s="290"/>
      <c r="AC1582" s="290"/>
      <c r="AD1582" s="269"/>
      <c r="AE1582" s="296"/>
      <c r="AF1582" s="290"/>
      <c r="AG1582" s="349">
        <v>1</v>
      </c>
    </row>
    <row r="1583" spans="1:33" s="219" customFormat="1" x14ac:dyDescent="0.3">
      <c r="A1583" s="290" t="s">
        <v>8476</v>
      </c>
      <c r="B1583" s="277">
        <v>42277</v>
      </c>
      <c r="C1583" s="217" t="e">
        <f>[1]!表1_66[[#This Row],[公司]]&amp;[1]!表1_66[[#This Row],[姓名]]</f>
        <v>#REF!</v>
      </c>
      <c r="D1583" s="269" t="s">
        <v>8527</v>
      </c>
      <c r="E1583" s="269"/>
      <c r="F1583" s="290"/>
      <c r="G1583" s="291" t="e">
        <f>HYPERLINK("\同业照片\"&amp;[1]!表1_66[[#This Row],[公司]]&amp;IF([1]!表1_66[[#This Row],[公司]]="","","，"&amp;[1]!表1_66[[#This Row],[姓名]]&amp;".jpg"),"照片")</f>
        <v>#REF!</v>
      </c>
      <c r="H1583" s="292" t="s">
        <v>8528</v>
      </c>
      <c r="I1583" s="290"/>
      <c r="J1583" s="290" t="s">
        <v>1</v>
      </c>
      <c r="K1583" s="290"/>
      <c r="L1583" s="290"/>
      <c r="M1583" s="290"/>
      <c r="N1583" s="256"/>
      <c r="O1583" s="256"/>
      <c r="P1583" s="256" t="s">
        <v>3742</v>
      </c>
      <c r="Q1583" s="293"/>
      <c r="R1583" s="293"/>
      <c r="S1583" s="26"/>
      <c r="T1583" s="269">
        <v>62367678</v>
      </c>
      <c r="U1583" s="293">
        <v>1861852378</v>
      </c>
      <c r="V1583" s="299" t="s">
        <v>8529</v>
      </c>
      <c r="W1583" s="295"/>
      <c r="X1583" s="296"/>
      <c r="Y1583" s="296"/>
      <c r="Z1583" s="297"/>
      <c r="AA1583" s="298"/>
      <c r="AB1583" s="290"/>
      <c r="AC1583" s="290"/>
      <c r="AD1583" s="269"/>
      <c r="AE1583" s="296"/>
      <c r="AF1583" s="290"/>
      <c r="AG1583" s="349">
        <v>1</v>
      </c>
    </row>
    <row r="1584" spans="1:33" s="219" customFormat="1" x14ac:dyDescent="0.3">
      <c r="A1584" s="290" t="s">
        <v>8476</v>
      </c>
      <c r="B1584" s="277">
        <v>42277</v>
      </c>
      <c r="C1584" s="217" t="e">
        <f>[1]!表1_66[[#This Row],[公司]]&amp;[1]!表1_66[[#This Row],[姓名]]</f>
        <v>#REF!</v>
      </c>
      <c r="D1584" s="269" t="s">
        <v>8663</v>
      </c>
      <c r="E1584" s="269"/>
      <c r="F1584" s="290"/>
      <c r="G1584" s="291" t="e">
        <f>HYPERLINK("\同业照片\"&amp;[1]!表1_66[[#This Row],[公司]]&amp;IF([1]!表1_66[[#This Row],[公司]]="","","，"&amp;[1]!表1_66[[#This Row],[姓名]]&amp;".jpg"),"照片")</f>
        <v>#REF!</v>
      </c>
      <c r="H1584" s="292" t="s">
        <v>8616</v>
      </c>
      <c r="I1584" s="290" t="s">
        <v>4173</v>
      </c>
      <c r="J1584" s="290" t="s">
        <v>1</v>
      </c>
      <c r="K1584" s="290"/>
      <c r="L1584" s="290"/>
      <c r="M1584" s="290"/>
      <c r="N1584" s="256" t="s">
        <v>3911</v>
      </c>
      <c r="O1584" s="256"/>
      <c r="P1584" s="256" t="s">
        <v>8500</v>
      </c>
      <c r="Q1584" s="293"/>
      <c r="R1584" s="293"/>
      <c r="S1584" s="26"/>
      <c r="T1584" s="269"/>
      <c r="U1584" s="293">
        <v>18516171766</v>
      </c>
      <c r="V1584" s="299" t="s">
        <v>8664</v>
      </c>
      <c r="W1584" s="295"/>
      <c r="X1584" s="296"/>
      <c r="Y1584" s="296"/>
      <c r="Z1584" s="297"/>
      <c r="AA1584" s="298"/>
      <c r="AB1584" s="290"/>
      <c r="AC1584" s="290"/>
      <c r="AD1584" s="269"/>
      <c r="AE1584" s="296"/>
      <c r="AF1584" s="290"/>
      <c r="AG1584" s="349">
        <v>1</v>
      </c>
    </row>
    <row r="1585" spans="1:33" s="219" customFormat="1" x14ac:dyDescent="0.3">
      <c r="A1585" s="212" t="s">
        <v>8476</v>
      </c>
      <c r="B1585" s="277">
        <v>42277</v>
      </c>
      <c r="C1585" s="217" t="e">
        <f>[1]!表1_66[[#This Row],[公司]]&amp;[1]!表1_66[[#This Row],[姓名]]</f>
        <v>#REF!</v>
      </c>
      <c r="D1585" s="220" t="s">
        <v>1363</v>
      </c>
      <c r="E1585" s="220" t="s">
        <v>690</v>
      </c>
      <c r="F1585" s="214" t="s">
        <v>54</v>
      </c>
      <c r="G1585" s="236" t="e">
        <f>HYPERLINK("\同业照片\"&amp;[1]!表1_66[[#This Row],[公司]]&amp;IF([1]!表1_66[[#This Row],[公司]]="","","，"&amp;[1]!表1_66[[#This Row],[姓名]]&amp;".jpg"),"照片")</f>
        <v>#REF!</v>
      </c>
      <c r="H1585" s="232" t="s">
        <v>1179</v>
      </c>
      <c r="I1585" s="214" t="s">
        <v>36</v>
      </c>
      <c r="J1585" s="214" t="s">
        <v>56</v>
      </c>
      <c r="K1585" s="212">
        <v>1</v>
      </c>
      <c r="L1585" s="212"/>
      <c r="M1585" s="212">
        <v>1</v>
      </c>
      <c r="N1585" s="213" t="s">
        <v>8569</v>
      </c>
      <c r="O1585" s="214"/>
      <c r="P1585" s="213" t="s">
        <v>2477</v>
      </c>
      <c r="Q1585" s="215" t="s">
        <v>12320</v>
      </c>
      <c r="R1585" s="215">
        <v>95.403428608400006</v>
      </c>
      <c r="S1585"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585" s="220" t="s">
        <v>8572</v>
      </c>
      <c r="U1585" s="215">
        <v>13581937150</v>
      </c>
      <c r="V1585" s="271" t="s">
        <v>8573</v>
      </c>
      <c r="W1585" s="225" t="s">
        <v>351</v>
      </c>
      <c r="X1585" s="226"/>
      <c r="Y1585" s="226"/>
      <c r="Z1585" s="244" t="s">
        <v>3018</v>
      </c>
      <c r="AA1585" s="214"/>
      <c r="AB1585" s="214"/>
      <c r="AC1585" s="214"/>
      <c r="AD1585" s="220"/>
      <c r="AE1585" s="226"/>
      <c r="AF1585" s="214" t="s">
        <v>667</v>
      </c>
      <c r="AG1585" s="349">
        <v>1</v>
      </c>
    </row>
    <row r="1586" spans="1:33" s="219" customFormat="1" x14ac:dyDescent="0.3">
      <c r="A1586" s="290" t="s">
        <v>8476</v>
      </c>
      <c r="B1586" s="277">
        <v>42277</v>
      </c>
      <c r="C1586" s="217" t="e">
        <f>[1]!表1_66[[#This Row],[公司]]&amp;[1]!表1_66[[#This Row],[姓名]]</f>
        <v>#REF!</v>
      </c>
      <c r="D1586" s="269" t="s">
        <v>8513</v>
      </c>
      <c r="E1586" s="269"/>
      <c r="F1586" s="290"/>
      <c r="G1586" s="291" t="e">
        <f>HYPERLINK("\同业照片\"&amp;[1]!表1_66[[#This Row],[公司]]&amp;IF([1]!表1_66[[#This Row],[公司]]="","","，"&amp;[1]!表1_66[[#This Row],[姓名]]&amp;".jpg"),"照片")</f>
        <v>#REF!</v>
      </c>
      <c r="H1586" s="292" t="s">
        <v>7657</v>
      </c>
      <c r="I1586" s="290" t="s">
        <v>12</v>
      </c>
      <c r="J1586" s="290" t="s">
        <v>1</v>
      </c>
      <c r="K1586" s="290"/>
      <c r="L1586" s="290"/>
      <c r="M1586" s="290"/>
      <c r="N1586" s="256"/>
      <c r="O1586" s="256"/>
      <c r="P1586" s="256" t="s">
        <v>2254</v>
      </c>
      <c r="Q1586" s="293"/>
      <c r="R1586" s="293"/>
      <c r="S1586" s="26"/>
      <c r="T1586" s="269">
        <v>60586995</v>
      </c>
      <c r="U1586" s="293">
        <v>13651746981</v>
      </c>
      <c r="V1586" s="299" t="s">
        <v>8514</v>
      </c>
      <c r="W1586" s="295"/>
      <c r="X1586" s="296"/>
      <c r="Y1586" s="296"/>
      <c r="Z1586" s="297"/>
      <c r="AA1586" s="298"/>
      <c r="AB1586" s="290"/>
      <c r="AC1586" s="290"/>
      <c r="AD1586" s="269"/>
      <c r="AE1586" s="296"/>
      <c r="AF1586" s="290"/>
      <c r="AG1586" s="349">
        <v>1</v>
      </c>
    </row>
    <row r="1587" spans="1:33" s="219" customFormat="1" x14ac:dyDescent="0.3">
      <c r="A1587" s="290" t="s">
        <v>8476</v>
      </c>
      <c r="B1587" s="277">
        <v>42277</v>
      </c>
      <c r="C1587" s="217" t="e">
        <f>[1]!表1_66[[#This Row],[公司]]&amp;[1]!表1_66[[#This Row],[姓名]]</f>
        <v>#REF!</v>
      </c>
      <c r="D1587" s="269" t="s">
        <v>8631</v>
      </c>
      <c r="E1587" s="269"/>
      <c r="F1587" s="290"/>
      <c r="G1587" s="291" t="e">
        <f>HYPERLINK("\同业照片\"&amp;[1]!表1_66[[#This Row],[公司]]&amp;IF([1]!表1_66[[#This Row],[公司]]="","","，"&amp;[1]!表1_66[[#This Row],[姓名]]&amp;".jpg"),"照片")</f>
        <v>#REF!</v>
      </c>
      <c r="H1587" s="292" t="s">
        <v>8632</v>
      </c>
      <c r="I1587" s="290" t="s">
        <v>12</v>
      </c>
      <c r="J1587" s="290" t="s">
        <v>1</v>
      </c>
      <c r="K1587" s="290"/>
      <c r="L1587" s="290"/>
      <c r="M1587" s="290"/>
      <c r="N1587" s="256" t="s">
        <v>8633</v>
      </c>
      <c r="O1587" s="256"/>
      <c r="P1587" s="256" t="s">
        <v>8614</v>
      </c>
      <c r="Q1587" s="293"/>
      <c r="R1587" s="293"/>
      <c r="S1587" s="26"/>
      <c r="T1587" s="269"/>
      <c r="U1587" s="293">
        <v>18616966847</v>
      </c>
      <c r="V1587" s="299" t="s">
        <v>8634</v>
      </c>
      <c r="W1587" s="295"/>
      <c r="X1587" s="296"/>
      <c r="Y1587" s="296"/>
      <c r="Z1587" s="297"/>
      <c r="AA1587" s="298"/>
      <c r="AB1587" s="290"/>
      <c r="AC1587" s="290"/>
      <c r="AD1587" s="269"/>
      <c r="AE1587" s="296"/>
      <c r="AF1587" s="290"/>
      <c r="AG1587" s="349">
        <v>1</v>
      </c>
    </row>
    <row r="1588" spans="1:33" s="219" customFormat="1" x14ac:dyDescent="0.3">
      <c r="A1588" s="290" t="s">
        <v>8476</v>
      </c>
      <c r="B1588" s="277">
        <v>42277</v>
      </c>
      <c r="C1588" s="217" t="e">
        <f>[1]!表1_66[[#This Row],[公司]]&amp;[1]!表1_66[[#This Row],[姓名]]</f>
        <v>#REF!</v>
      </c>
      <c r="D1588" s="269" t="s">
        <v>8400</v>
      </c>
      <c r="E1588" s="269"/>
      <c r="F1588" s="290"/>
      <c r="G1588" s="291" t="e">
        <f>HYPERLINK("\同业照片\"&amp;[1]!表1_66[[#This Row],[公司]]&amp;IF([1]!表1_66[[#This Row],[公司]]="","","，"&amp;[1]!表1_66[[#This Row],[姓名]]&amp;".jpg"),"照片")</f>
        <v>#REF!</v>
      </c>
      <c r="H1588" s="292" t="s">
        <v>1182</v>
      </c>
      <c r="I1588" s="290" t="s">
        <v>2</v>
      </c>
      <c r="J1588" s="290" t="s">
        <v>11</v>
      </c>
      <c r="K1588" s="290"/>
      <c r="L1588" s="290"/>
      <c r="M1588" s="290"/>
      <c r="N1588" s="256" t="s">
        <v>958</v>
      </c>
      <c r="O1588" s="256"/>
      <c r="P1588" s="256"/>
      <c r="Q1588" s="293"/>
      <c r="R1588" s="293"/>
      <c r="S1588" s="26"/>
      <c r="T1588" s="269" t="s">
        <v>8587</v>
      </c>
      <c r="U1588" s="293">
        <v>13716865085</v>
      </c>
      <c r="V1588" s="299" t="s">
        <v>8588</v>
      </c>
      <c r="W1588" s="295"/>
      <c r="X1588" s="296"/>
      <c r="Y1588" s="296"/>
      <c r="Z1588" s="297"/>
      <c r="AA1588" s="298"/>
      <c r="AB1588" s="290"/>
      <c r="AC1588" s="290"/>
      <c r="AD1588" s="269"/>
      <c r="AE1588" s="296"/>
      <c r="AF1588" s="290"/>
      <c r="AG1588" s="349">
        <v>1</v>
      </c>
    </row>
    <row r="1589" spans="1:33" s="219" customFormat="1" x14ac:dyDescent="0.3">
      <c r="A1589" s="290" t="s">
        <v>8476</v>
      </c>
      <c r="B1589" s="277">
        <v>42277</v>
      </c>
      <c r="C1589" s="217" t="e">
        <f>[1]!表1_66[[#This Row],[公司]]&amp;[1]!表1_66[[#This Row],[姓名]]</f>
        <v>#REF!</v>
      </c>
      <c r="D1589" s="269" t="s">
        <v>8477</v>
      </c>
      <c r="E1589" s="269"/>
      <c r="F1589" s="290"/>
      <c r="G1589" s="291" t="e">
        <f>HYPERLINK("\同业照片\"&amp;[1]!表1_66[[#This Row],[公司]]&amp;IF([1]!表1_66[[#This Row],[公司]]="","","，"&amp;[1]!表1_66[[#This Row],[姓名]]&amp;".jpg"),"照片")</f>
        <v>#REF!</v>
      </c>
      <c r="H1589" s="292" t="s">
        <v>8478</v>
      </c>
      <c r="I1589" s="290" t="s">
        <v>12</v>
      </c>
      <c r="J1589" s="290" t="s">
        <v>1</v>
      </c>
      <c r="K1589" s="290"/>
      <c r="L1589" s="290"/>
      <c r="M1589" s="290"/>
      <c r="N1589" s="256"/>
      <c r="O1589" s="256"/>
      <c r="P1589" s="256" t="s">
        <v>2254</v>
      </c>
      <c r="Q1589" s="293"/>
      <c r="R1589" s="293"/>
      <c r="S1589" s="26"/>
      <c r="T1589" s="269" t="s">
        <v>8479</v>
      </c>
      <c r="U1589" s="293">
        <v>18616551669</v>
      </c>
      <c r="V1589" s="299" t="s">
        <v>8480</v>
      </c>
      <c r="W1589" s="295"/>
      <c r="X1589" s="296"/>
      <c r="Y1589" s="296"/>
      <c r="Z1589" s="297"/>
      <c r="AA1589" s="298"/>
      <c r="AB1589" s="290"/>
      <c r="AC1589" s="290"/>
      <c r="AD1589" s="269"/>
      <c r="AE1589" s="296"/>
      <c r="AF1589" s="290"/>
      <c r="AG1589" s="349">
        <v>1</v>
      </c>
    </row>
    <row r="1590" spans="1:33" s="219" customFormat="1" x14ac:dyDescent="0.3">
      <c r="A1590" s="290" t="s">
        <v>8476</v>
      </c>
      <c r="B1590" s="277">
        <v>42277</v>
      </c>
      <c r="C1590" s="217" t="e">
        <f>[1]!表1_66[[#This Row],[公司]]&amp;[1]!表1_66[[#This Row],[姓名]]</f>
        <v>#REF!</v>
      </c>
      <c r="D1590" s="269" t="s">
        <v>8578</v>
      </c>
      <c r="E1590" s="269"/>
      <c r="F1590" s="290"/>
      <c r="G1590" s="291" t="e">
        <f>HYPERLINK("\同业照片\"&amp;[1]!表1_66[[#This Row],[公司]]&amp;IF([1]!表1_66[[#This Row],[公司]]="","","，"&amp;[1]!表1_66[[#This Row],[姓名]]&amp;".jpg"),"照片")</f>
        <v>#REF!</v>
      </c>
      <c r="H1590" s="292" t="s">
        <v>8575</v>
      </c>
      <c r="I1590" s="290" t="s">
        <v>2</v>
      </c>
      <c r="J1590" s="290" t="s">
        <v>11</v>
      </c>
      <c r="K1590" s="290"/>
      <c r="L1590" s="290"/>
      <c r="M1590" s="290"/>
      <c r="N1590" s="256" t="s">
        <v>1310</v>
      </c>
      <c r="O1590" s="256"/>
      <c r="P1590" s="256" t="s">
        <v>2537</v>
      </c>
      <c r="Q1590" s="293"/>
      <c r="R1590" s="293"/>
      <c r="S1590" s="26"/>
      <c r="T1590" s="269" t="s">
        <v>8579</v>
      </c>
      <c r="U1590" s="293">
        <v>13260192026</v>
      </c>
      <c r="V1590" s="299" t="s">
        <v>8580</v>
      </c>
      <c r="W1590" s="295"/>
      <c r="X1590" s="296"/>
      <c r="Y1590" s="296"/>
      <c r="Z1590" s="297"/>
      <c r="AA1590" s="298"/>
      <c r="AB1590" s="290"/>
      <c r="AC1590" s="290"/>
      <c r="AD1590" s="269"/>
      <c r="AE1590" s="296"/>
      <c r="AF1590" s="290"/>
      <c r="AG1590" s="349">
        <v>1</v>
      </c>
    </row>
    <row r="1591" spans="1:33" s="219" customFormat="1" x14ac:dyDescent="0.3">
      <c r="A1591" s="290" t="s">
        <v>8476</v>
      </c>
      <c r="B1591" s="277">
        <v>42277</v>
      </c>
      <c r="C1591" s="217" t="e">
        <f>[1]!表1_66[[#This Row],[公司]]&amp;[1]!表1_66[[#This Row],[姓名]]</f>
        <v>#REF!</v>
      </c>
      <c r="D1591" s="269" t="s">
        <v>8596</v>
      </c>
      <c r="E1591" s="269"/>
      <c r="F1591" s="290"/>
      <c r="G1591" s="291" t="e">
        <f>HYPERLINK("\同业照片\"&amp;[1]!表1_66[[#This Row],[公司]]&amp;IF([1]!表1_66[[#This Row],[公司]]="","","，"&amp;[1]!表1_66[[#This Row],[姓名]]&amp;".jpg"),"照片")</f>
        <v>#REF!</v>
      </c>
      <c r="H1591" s="292" t="s">
        <v>8597</v>
      </c>
      <c r="I1591" s="290" t="s">
        <v>12</v>
      </c>
      <c r="J1591" s="290" t="s">
        <v>11</v>
      </c>
      <c r="K1591" s="290"/>
      <c r="L1591" s="290"/>
      <c r="M1591" s="290"/>
      <c r="N1591" s="256" t="s">
        <v>8598</v>
      </c>
      <c r="O1591" s="256"/>
      <c r="P1591" s="256"/>
      <c r="Q1591" s="293"/>
      <c r="R1591" s="293"/>
      <c r="S1591" s="26"/>
      <c r="T1591" s="269" t="s">
        <v>8599</v>
      </c>
      <c r="U1591" s="293">
        <v>13901063093</v>
      </c>
      <c r="V1591" s="299" t="s">
        <v>8600</v>
      </c>
      <c r="W1591" s="295"/>
      <c r="X1591" s="296"/>
      <c r="Y1591" s="296"/>
      <c r="Z1591" s="297"/>
      <c r="AA1591" s="298"/>
      <c r="AB1591" s="290"/>
      <c r="AC1591" s="290"/>
      <c r="AD1591" s="269"/>
      <c r="AE1591" s="296"/>
      <c r="AF1591" s="290"/>
      <c r="AG1591" s="349">
        <v>1</v>
      </c>
    </row>
    <row r="1592" spans="1:33" s="219" customFormat="1" x14ac:dyDescent="0.3">
      <c r="A1592" s="212" t="s">
        <v>8476</v>
      </c>
      <c r="B1592" s="277">
        <v>42277</v>
      </c>
      <c r="C1592" s="217" t="e">
        <f>[1]!表1_66[[#This Row],[公司]]&amp;[1]!表1_66[[#This Row],[姓名]]</f>
        <v>#REF!</v>
      </c>
      <c r="D1592" s="269" t="s">
        <v>8562</v>
      </c>
      <c r="E1592" s="269"/>
      <c r="F1592" s="290"/>
      <c r="G1592" s="291" t="e">
        <f>HYPERLINK("\同业照片\"&amp;[1]!表1_66[[#This Row],[公司]]&amp;IF([1]!表1_66[[#This Row],[公司]]="","","，"&amp;[1]!表1_66[[#This Row],[姓名]]&amp;".jpg"),"照片")</f>
        <v>#REF!</v>
      </c>
      <c r="H1592" s="292" t="s">
        <v>8516</v>
      </c>
      <c r="I1592" s="290"/>
      <c r="J1592" s="290" t="s">
        <v>1</v>
      </c>
      <c r="K1592" s="290"/>
      <c r="L1592" s="290"/>
      <c r="M1592" s="290"/>
      <c r="N1592" s="256" t="s">
        <v>8563</v>
      </c>
      <c r="O1592" s="256"/>
      <c r="P1592" s="256" t="s">
        <v>2378</v>
      </c>
      <c r="Q1592" s="293"/>
      <c r="R1592" s="293"/>
      <c r="S1592" s="26"/>
      <c r="T1592" s="269">
        <v>23050540</v>
      </c>
      <c r="U1592" s="293">
        <v>13761138756</v>
      </c>
      <c r="V1592" s="299" t="s">
        <v>8564</v>
      </c>
      <c r="W1592" s="295"/>
      <c r="X1592" s="296"/>
      <c r="Y1592" s="296"/>
      <c r="Z1592" s="297"/>
      <c r="AA1592" s="298"/>
      <c r="AB1592" s="290"/>
      <c r="AC1592" s="290"/>
      <c r="AD1592" s="269"/>
      <c r="AE1592" s="296"/>
      <c r="AF1592" s="290"/>
      <c r="AG1592" s="349">
        <v>1</v>
      </c>
    </row>
    <row r="1593" spans="1:33" s="219" customFormat="1" x14ac:dyDescent="0.3">
      <c r="A1593" s="290" t="s">
        <v>8476</v>
      </c>
      <c r="B1593" s="277">
        <v>42277</v>
      </c>
      <c r="C1593" s="217" t="e">
        <f>[1]!表1_66[[#This Row],[公司]]&amp;[1]!表1_66[[#This Row],[姓名]]</f>
        <v>#REF!</v>
      </c>
      <c r="D1593" s="269" t="s">
        <v>8677</v>
      </c>
      <c r="E1593" s="269"/>
      <c r="F1593" s="290"/>
      <c r="G1593" s="291" t="e">
        <f>HYPERLINK("\同业照片\"&amp;[1]!表1_66[[#This Row],[公司]]&amp;IF([1]!表1_66[[#This Row],[公司]]="","","，"&amp;[1]!表1_66[[#This Row],[姓名]]&amp;".jpg"),"照片")</f>
        <v>#REF!</v>
      </c>
      <c r="H1593" s="292" t="s">
        <v>8678</v>
      </c>
      <c r="I1593" s="290"/>
      <c r="J1593" s="290" t="s">
        <v>1</v>
      </c>
      <c r="K1593" s="290"/>
      <c r="L1593" s="290"/>
      <c r="M1593" s="290"/>
      <c r="N1593" s="256"/>
      <c r="O1593" s="256"/>
      <c r="P1593" s="256" t="s">
        <v>8679</v>
      </c>
      <c r="Q1593" s="293"/>
      <c r="R1593" s="293"/>
      <c r="S1593" s="26"/>
      <c r="T1593" s="269">
        <v>58780279</v>
      </c>
      <c r="U1593" s="293">
        <v>18516341644</v>
      </c>
      <c r="V1593" s="299" t="s">
        <v>8680</v>
      </c>
      <c r="W1593" s="295"/>
      <c r="X1593" s="296"/>
      <c r="Y1593" s="296"/>
      <c r="Z1593" s="297"/>
      <c r="AA1593" s="298"/>
      <c r="AB1593" s="290"/>
      <c r="AC1593" s="290"/>
      <c r="AD1593" s="269"/>
      <c r="AE1593" s="296"/>
      <c r="AF1593" s="290"/>
      <c r="AG1593" s="349">
        <v>1</v>
      </c>
    </row>
    <row r="1594" spans="1:33" s="219" customFormat="1" x14ac:dyDescent="0.3">
      <c r="A1594" s="290" t="s">
        <v>8476</v>
      </c>
      <c r="B1594" s="277">
        <v>42277</v>
      </c>
      <c r="C1594" s="217" t="e">
        <f>[1]!表1_66[[#This Row],[公司]]&amp;[1]!表1_66[[#This Row],[姓名]]</f>
        <v>#REF!</v>
      </c>
      <c r="D1594" s="269" t="s">
        <v>8515</v>
      </c>
      <c r="E1594" s="269"/>
      <c r="F1594" s="290"/>
      <c r="G1594" s="291" t="e">
        <f>HYPERLINK("\同业照片\"&amp;[1]!表1_66[[#This Row],[公司]]&amp;IF([1]!表1_66[[#This Row],[公司]]="","","，"&amp;[1]!表1_66[[#This Row],[姓名]]&amp;".jpg"),"照片")</f>
        <v>#REF!</v>
      </c>
      <c r="H1594" s="292" t="s">
        <v>8516</v>
      </c>
      <c r="I1594" s="290"/>
      <c r="J1594" s="290" t="s">
        <v>1</v>
      </c>
      <c r="K1594" s="290"/>
      <c r="L1594" s="290"/>
      <c r="M1594" s="290"/>
      <c r="N1594" s="256" t="s">
        <v>8517</v>
      </c>
      <c r="O1594" s="256"/>
      <c r="P1594" s="256" t="s">
        <v>8518</v>
      </c>
      <c r="Q1594" s="293"/>
      <c r="R1594" s="293"/>
      <c r="S1594" s="26"/>
      <c r="T1594" s="269">
        <v>23050767</v>
      </c>
      <c r="U1594" s="293">
        <v>13072190309</v>
      </c>
      <c r="V1594" s="299" t="s">
        <v>8519</v>
      </c>
      <c r="W1594" s="295"/>
      <c r="X1594" s="296"/>
      <c r="Y1594" s="296"/>
      <c r="Z1594" s="297"/>
      <c r="AA1594" s="298"/>
      <c r="AB1594" s="290"/>
      <c r="AC1594" s="290"/>
      <c r="AD1594" s="269"/>
      <c r="AE1594" s="296"/>
      <c r="AF1594" s="290"/>
      <c r="AG1594" s="349">
        <v>1</v>
      </c>
    </row>
    <row r="1595" spans="1:33" s="219" customFormat="1" x14ac:dyDescent="0.3">
      <c r="A1595" s="290" t="s">
        <v>8476</v>
      </c>
      <c r="B1595" s="277">
        <v>42277</v>
      </c>
      <c r="C1595" s="217" t="e">
        <f>[1]!表1_66[[#This Row],[公司]]&amp;[1]!表1_66[[#This Row],[姓名]]</f>
        <v>#REF!</v>
      </c>
      <c r="D1595" s="269" t="s">
        <v>8530</v>
      </c>
      <c r="E1595" s="269"/>
      <c r="F1595" s="290"/>
      <c r="G1595" s="291" t="e">
        <f>HYPERLINK("\同业照片\"&amp;[1]!表1_66[[#This Row],[公司]]&amp;IF([1]!表1_66[[#This Row],[公司]]="","","，"&amp;[1]!表1_66[[#This Row],[姓名]]&amp;".jpg"),"照片")</f>
        <v>#REF!</v>
      </c>
      <c r="H1595" s="292" t="s">
        <v>8531</v>
      </c>
      <c r="I1595" s="290" t="s">
        <v>3526</v>
      </c>
      <c r="J1595" s="290" t="s">
        <v>1</v>
      </c>
      <c r="K1595" s="290"/>
      <c r="L1595" s="290"/>
      <c r="M1595" s="290"/>
      <c r="N1595" s="256"/>
      <c r="O1595" s="256"/>
      <c r="P1595" s="256" t="s">
        <v>8532</v>
      </c>
      <c r="Q1595" s="293"/>
      <c r="R1595" s="293"/>
      <c r="S1595" s="26"/>
      <c r="T1595" s="269"/>
      <c r="U1595" s="293">
        <v>18801850211</v>
      </c>
      <c r="V1595" s="299" t="s">
        <v>8533</v>
      </c>
      <c r="W1595" s="295"/>
      <c r="X1595" s="296"/>
      <c r="Y1595" s="296"/>
      <c r="Z1595" s="297"/>
      <c r="AA1595" s="298"/>
      <c r="AB1595" s="290"/>
      <c r="AC1595" s="290"/>
      <c r="AD1595" s="269"/>
      <c r="AE1595" s="296"/>
      <c r="AF1595" s="290"/>
      <c r="AG1595" s="349">
        <v>1</v>
      </c>
    </row>
    <row r="1596" spans="1:33" s="219" customFormat="1" x14ac:dyDescent="0.3">
      <c r="A1596" s="290" t="s">
        <v>8476</v>
      </c>
      <c r="B1596" s="277">
        <v>42277</v>
      </c>
      <c r="C1596" s="217" t="e">
        <f>[1]!表1_66[[#This Row],[公司]]&amp;[1]!表1_66[[#This Row],[姓名]]</f>
        <v>#REF!</v>
      </c>
      <c r="D1596" s="269" t="s">
        <v>8565</v>
      </c>
      <c r="E1596" s="269"/>
      <c r="F1596" s="290"/>
      <c r="G1596" s="291" t="e">
        <f>HYPERLINK("\同业照片\"&amp;[1]!表1_66[[#This Row],[公司]]&amp;IF([1]!表1_66[[#This Row],[公司]]="","","，"&amp;[1]!表1_66[[#This Row],[姓名]]&amp;".jpg"),"照片")</f>
        <v>#REF!</v>
      </c>
      <c r="H1596" s="292" t="s">
        <v>1182</v>
      </c>
      <c r="I1596" s="290" t="s">
        <v>2</v>
      </c>
      <c r="J1596" s="290" t="s">
        <v>11</v>
      </c>
      <c r="K1596" s="290"/>
      <c r="L1596" s="290"/>
      <c r="M1596" s="290"/>
      <c r="N1596" s="256" t="s">
        <v>958</v>
      </c>
      <c r="O1596" s="256"/>
      <c r="P1596" s="256"/>
      <c r="Q1596" s="293"/>
      <c r="R1596" s="293"/>
      <c r="S1596" s="26"/>
      <c r="T1596" s="269" t="s">
        <v>8566</v>
      </c>
      <c r="U1596" s="293">
        <v>18501253020</v>
      </c>
      <c r="V1596" s="299" t="s">
        <v>8567</v>
      </c>
      <c r="W1596" s="295"/>
      <c r="X1596" s="296"/>
      <c r="Y1596" s="296"/>
      <c r="Z1596" s="297"/>
      <c r="AA1596" s="298"/>
      <c r="AB1596" s="290"/>
      <c r="AC1596" s="290"/>
      <c r="AD1596" s="269"/>
      <c r="AE1596" s="296"/>
      <c r="AF1596" s="290"/>
      <c r="AG1596" s="349">
        <v>1</v>
      </c>
    </row>
    <row r="1597" spans="1:33" s="219" customFormat="1" x14ac:dyDescent="0.3">
      <c r="A1597" s="290" t="s">
        <v>8476</v>
      </c>
      <c r="B1597" s="277">
        <v>42277</v>
      </c>
      <c r="C1597" s="217" t="e">
        <f>[1]!表1_66[[#This Row],[公司]]&amp;[1]!表1_66[[#This Row],[姓名]]</f>
        <v>#REF!</v>
      </c>
      <c r="D1597" s="269" t="s">
        <v>8589</v>
      </c>
      <c r="E1597" s="269"/>
      <c r="F1597" s="290"/>
      <c r="G1597" s="291" t="e">
        <f>HYPERLINK("\同业照片\"&amp;[1]!表1_66[[#This Row],[公司]]&amp;IF([1]!表1_66[[#This Row],[公司]]="","","，"&amp;[1]!表1_66[[#This Row],[姓名]]&amp;".jpg"),"照片")</f>
        <v>#REF!</v>
      </c>
      <c r="H1597" s="292" t="s">
        <v>7852</v>
      </c>
      <c r="I1597" s="290" t="s">
        <v>339</v>
      </c>
      <c r="J1597" s="290" t="s">
        <v>11</v>
      </c>
      <c r="K1597" s="290"/>
      <c r="L1597" s="290"/>
      <c r="M1597" s="290"/>
      <c r="N1597" s="256" t="s">
        <v>8590</v>
      </c>
      <c r="O1597" s="256" t="s">
        <v>8591</v>
      </c>
      <c r="P1597" s="256"/>
      <c r="Q1597" s="293"/>
      <c r="R1597" s="293"/>
      <c r="S1597" s="26"/>
      <c r="T1597" s="269" t="s">
        <v>8592</v>
      </c>
      <c r="U1597" s="293">
        <v>18610220188</v>
      </c>
      <c r="V1597" s="299" t="s">
        <v>8593</v>
      </c>
      <c r="W1597" s="295"/>
      <c r="X1597" s="296"/>
      <c r="Y1597" s="296"/>
      <c r="Z1597" s="297"/>
      <c r="AA1597" s="298"/>
      <c r="AB1597" s="290"/>
      <c r="AC1597" s="290"/>
      <c r="AD1597" s="269"/>
      <c r="AE1597" s="296"/>
      <c r="AF1597" s="290"/>
      <c r="AG1597" s="349">
        <v>1</v>
      </c>
    </row>
    <row r="1598" spans="1:33" s="219" customFormat="1" x14ac:dyDescent="0.3">
      <c r="A1598" s="290" t="s">
        <v>8476</v>
      </c>
      <c r="B1598" s="277">
        <v>42277</v>
      </c>
      <c r="C1598" s="217" t="e">
        <f>[1]!表1_66[[#This Row],[公司]]&amp;[1]!表1_66[[#This Row],[姓名]]</f>
        <v>#REF!</v>
      </c>
      <c r="D1598" s="269" t="s">
        <v>8652</v>
      </c>
      <c r="E1598" s="269"/>
      <c r="F1598" s="290"/>
      <c r="G1598" s="291" t="e">
        <f>HYPERLINK("\同业照片\"&amp;[1]!表1_66[[#This Row],[公司]]&amp;IF([1]!表1_66[[#This Row],[公司]]="","","，"&amp;[1]!表1_66[[#This Row],[姓名]]&amp;".jpg"),"照片")</f>
        <v>#REF!</v>
      </c>
      <c r="H1598" s="292" t="s">
        <v>8653</v>
      </c>
      <c r="I1598" s="290"/>
      <c r="J1598" s="290" t="s">
        <v>53</v>
      </c>
      <c r="K1598" s="290"/>
      <c r="L1598" s="290"/>
      <c r="M1598" s="290"/>
      <c r="N1598" s="256"/>
      <c r="O1598" s="256"/>
      <c r="P1598" s="256"/>
      <c r="Q1598" s="293"/>
      <c r="R1598" s="293"/>
      <c r="S1598" s="26"/>
      <c r="T1598" s="269"/>
      <c r="U1598" s="293">
        <v>13916677686</v>
      </c>
      <c r="V1598" s="294"/>
      <c r="W1598" s="295"/>
      <c r="X1598" s="296"/>
      <c r="Y1598" s="296"/>
      <c r="Z1598" s="297"/>
      <c r="AA1598" s="298"/>
      <c r="AB1598" s="290"/>
      <c r="AC1598" s="290"/>
      <c r="AD1598" s="269"/>
      <c r="AE1598" s="296"/>
      <c r="AF1598" s="290"/>
      <c r="AG1598" s="349">
        <v>1</v>
      </c>
    </row>
    <row r="1599" spans="1:33" s="219" customFormat="1" x14ac:dyDescent="0.3">
      <c r="A1599" s="290" t="s">
        <v>8476</v>
      </c>
      <c r="B1599" s="277">
        <v>42277</v>
      </c>
      <c r="C1599" s="217" t="e">
        <f>[1]!表1_66[[#This Row],[公司]]&amp;[1]!表1_66[[#This Row],[姓名]]</f>
        <v>#REF!</v>
      </c>
      <c r="D1599" s="269" t="s">
        <v>8581</v>
      </c>
      <c r="E1599" s="269"/>
      <c r="F1599" s="290"/>
      <c r="G1599" s="291" t="e">
        <f>HYPERLINK("\同业照片\"&amp;[1]!表1_66[[#This Row],[公司]]&amp;IF([1]!表1_66[[#This Row],[公司]]="","","，"&amp;[1]!表1_66[[#This Row],[姓名]]&amp;".jpg"),"照片")</f>
        <v>#REF!</v>
      </c>
      <c r="H1599" s="292" t="s">
        <v>8575</v>
      </c>
      <c r="I1599" s="290" t="s">
        <v>2</v>
      </c>
      <c r="J1599" s="290" t="s">
        <v>11</v>
      </c>
      <c r="K1599" s="290"/>
      <c r="L1599" s="290"/>
      <c r="M1599" s="290"/>
      <c r="N1599" s="256" t="s">
        <v>2479</v>
      </c>
      <c r="O1599" s="256"/>
      <c r="P1599" s="256" t="s">
        <v>2537</v>
      </c>
      <c r="Q1599" s="293"/>
      <c r="R1599" s="293"/>
      <c r="S1599" s="26"/>
      <c r="T1599" s="269" t="s">
        <v>8582</v>
      </c>
      <c r="U1599" s="293">
        <v>18610059107</v>
      </c>
      <c r="V1599" s="299" t="s">
        <v>8583</v>
      </c>
      <c r="W1599" s="295"/>
      <c r="X1599" s="296"/>
      <c r="Y1599" s="296"/>
      <c r="Z1599" s="297"/>
      <c r="AA1599" s="298"/>
      <c r="AB1599" s="290"/>
      <c r="AC1599" s="290"/>
      <c r="AD1599" s="269"/>
      <c r="AE1599" s="296"/>
      <c r="AF1599" s="290"/>
      <c r="AG1599" s="349">
        <v>1</v>
      </c>
    </row>
    <row r="1600" spans="1:33" s="219" customFormat="1" x14ac:dyDescent="0.3">
      <c r="A1600" s="290" t="s">
        <v>8476</v>
      </c>
      <c r="B1600" s="277">
        <v>42277</v>
      </c>
      <c r="C1600" s="217" t="e">
        <f>[1]!表1_66[[#This Row],[公司]]&amp;[1]!表1_66[[#This Row],[姓名]]</f>
        <v>#REF!</v>
      </c>
      <c r="D1600" s="269" t="s">
        <v>8484</v>
      </c>
      <c r="E1600" s="269"/>
      <c r="F1600" s="290"/>
      <c r="G1600" s="291" t="e">
        <f>HYPERLINK("\同业照片\"&amp;[1]!表1_66[[#This Row],[公司]]&amp;IF([1]!表1_66[[#This Row],[公司]]="","","，"&amp;[1]!表1_66[[#This Row],[姓名]]&amp;".jpg"),"照片")</f>
        <v>#REF!</v>
      </c>
      <c r="H1600" s="292" t="s">
        <v>8486</v>
      </c>
      <c r="I1600" s="290" t="s">
        <v>8485</v>
      </c>
      <c r="J1600" s="290" t="s">
        <v>1</v>
      </c>
      <c r="K1600" s="290"/>
      <c r="L1600" s="290"/>
      <c r="M1600" s="290"/>
      <c r="N1600" s="256" t="s">
        <v>8492</v>
      </c>
      <c r="O1600" s="256"/>
      <c r="P1600" s="256" t="s">
        <v>8491</v>
      </c>
      <c r="Q1600" s="293"/>
      <c r="R1600" s="293"/>
      <c r="S1600" s="26"/>
      <c r="T1600" s="269" t="s">
        <v>8487</v>
      </c>
      <c r="U1600" s="293">
        <v>15821497994</v>
      </c>
      <c r="V1600" s="299" t="s">
        <v>8488</v>
      </c>
      <c r="W1600" s="295"/>
      <c r="X1600" s="296"/>
      <c r="Y1600" s="296"/>
      <c r="Z1600" s="297"/>
      <c r="AA1600" s="298"/>
      <c r="AB1600" s="290"/>
      <c r="AC1600" s="290"/>
      <c r="AD1600" s="269"/>
      <c r="AE1600" s="296"/>
      <c r="AF1600" s="290"/>
      <c r="AG1600" s="349">
        <v>1</v>
      </c>
    </row>
    <row r="1601" spans="1:33" s="219" customFormat="1" x14ac:dyDescent="0.3">
      <c r="A1601" s="290" t="s">
        <v>8476</v>
      </c>
      <c r="B1601" s="277">
        <v>42277</v>
      </c>
      <c r="C1601" s="217" t="e">
        <f>[1]!表1_66[[#This Row],[公司]]&amp;[1]!表1_66[[#This Row],[姓名]]</f>
        <v>#REF!</v>
      </c>
      <c r="D1601" s="269" t="s">
        <v>8686</v>
      </c>
      <c r="E1601" s="269"/>
      <c r="F1601" s="290"/>
      <c r="G1601" s="291" t="e">
        <f>HYPERLINK("\同业照片\"&amp;[1]!表1_66[[#This Row],[公司]]&amp;IF([1]!表1_66[[#This Row],[公司]]="","","，"&amp;[1]!表1_66[[#This Row],[姓名]]&amp;".jpg"),"照片")</f>
        <v>#REF!</v>
      </c>
      <c r="H1601" s="292" t="s">
        <v>8490</v>
      </c>
      <c r="I1601" s="290" t="s">
        <v>12</v>
      </c>
      <c r="J1601" s="290" t="s">
        <v>1</v>
      </c>
      <c r="K1601" s="290"/>
      <c r="L1601" s="290"/>
      <c r="M1601" s="290"/>
      <c r="N1601" s="256"/>
      <c r="O1601" s="256"/>
      <c r="P1601" s="256" t="s">
        <v>2254</v>
      </c>
      <c r="Q1601" s="293"/>
      <c r="R1601" s="293"/>
      <c r="S1601" s="26"/>
      <c r="T1601" s="269" t="s">
        <v>8687</v>
      </c>
      <c r="U1601" s="293">
        <v>18818275868</v>
      </c>
      <c r="V1601" s="299" t="s">
        <v>8688</v>
      </c>
      <c r="W1601" s="295"/>
      <c r="X1601" s="296"/>
      <c r="Y1601" s="296"/>
      <c r="Z1601" s="297"/>
      <c r="AA1601" s="298"/>
      <c r="AB1601" s="290"/>
      <c r="AC1601" s="290"/>
      <c r="AD1601" s="269"/>
      <c r="AE1601" s="296"/>
      <c r="AF1601" s="290"/>
      <c r="AG1601" s="349">
        <v>1</v>
      </c>
    </row>
    <row r="1602" spans="1:33" s="219" customFormat="1" x14ac:dyDescent="0.3">
      <c r="A1602" s="290" t="s">
        <v>8476</v>
      </c>
      <c r="B1602" s="277">
        <v>42277</v>
      </c>
      <c r="C1602" s="217" t="e">
        <f>[1]!表1_66[[#This Row],[公司]]&amp;[1]!表1_66[[#This Row],[姓名]]</f>
        <v>#REF!</v>
      </c>
      <c r="D1602" s="269" t="s">
        <v>8654</v>
      </c>
      <c r="E1602" s="269"/>
      <c r="F1602" s="290"/>
      <c r="G1602" s="291" t="e">
        <f>HYPERLINK("\同业照片\"&amp;[1]!表1_66[[#This Row],[公司]]&amp;IF([1]!表1_66[[#This Row],[公司]]="","","，"&amp;[1]!表1_66[[#This Row],[姓名]]&amp;".jpg"),"照片")</f>
        <v>#REF!</v>
      </c>
      <c r="H1602" s="292" t="s">
        <v>2968</v>
      </c>
      <c r="I1602" s="290" t="s">
        <v>2321</v>
      </c>
      <c r="J1602" s="290" t="s">
        <v>1</v>
      </c>
      <c r="K1602" s="290"/>
      <c r="L1602" s="290"/>
      <c r="M1602" s="290"/>
      <c r="N1602" s="256" t="s">
        <v>3471</v>
      </c>
      <c r="O1602" s="256"/>
      <c r="P1602" s="256" t="s">
        <v>2254</v>
      </c>
      <c r="Q1602" s="293"/>
      <c r="R1602" s="293"/>
      <c r="S1602" s="26"/>
      <c r="T1602" s="269">
        <v>20333426</v>
      </c>
      <c r="U1602" s="293">
        <v>18317137151</v>
      </c>
      <c r="V1602" s="299" t="s">
        <v>8656</v>
      </c>
      <c r="W1602" s="295"/>
      <c r="X1602" s="296"/>
      <c r="Y1602" s="296"/>
      <c r="Z1602" s="297"/>
      <c r="AA1602" s="298"/>
      <c r="AB1602" s="290"/>
      <c r="AC1602" s="290"/>
      <c r="AD1602" s="269"/>
      <c r="AE1602" s="296"/>
      <c r="AF1602" s="290"/>
      <c r="AG1602" s="349">
        <v>1</v>
      </c>
    </row>
    <row r="1603" spans="1:33" s="219" customFormat="1" x14ac:dyDescent="0.3">
      <c r="A1603" s="290" t="s">
        <v>8476</v>
      </c>
      <c r="B1603" s="277">
        <v>42277</v>
      </c>
      <c r="C1603" s="217" t="e">
        <f>[1]!表1_66[[#This Row],[公司]]&amp;[1]!表1_66[[#This Row],[姓名]]</f>
        <v>#REF!</v>
      </c>
      <c r="D1603" s="269" t="s">
        <v>8574</v>
      </c>
      <c r="E1603" s="269"/>
      <c r="F1603" s="290"/>
      <c r="G1603" s="291" t="e">
        <f>HYPERLINK("\同业照片\"&amp;[1]!表1_66[[#This Row],[公司]]&amp;IF([1]!表1_66[[#This Row],[公司]]="","","，"&amp;[1]!表1_66[[#This Row],[姓名]]&amp;".jpg"),"照片")</f>
        <v>#REF!</v>
      </c>
      <c r="H1603" s="292" t="s">
        <v>8575</v>
      </c>
      <c r="I1603" s="290" t="s">
        <v>2</v>
      </c>
      <c r="J1603" s="290" t="s">
        <v>1</v>
      </c>
      <c r="K1603" s="290"/>
      <c r="L1603" s="290"/>
      <c r="M1603" s="290"/>
      <c r="N1603" s="256" t="s">
        <v>958</v>
      </c>
      <c r="O1603" s="256"/>
      <c r="P1603" s="256" t="s">
        <v>2254</v>
      </c>
      <c r="Q1603" s="293"/>
      <c r="R1603" s="293"/>
      <c r="S1603" s="26"/>
      <c r="T1603" s="269" t="s">
        <v>8576</v>
      </c>
      <c r="U1603" s="293">
        <v>15001280324</v>
      </c>
      <c r="V1603" s="299" t="s">
        <v>8577</v>
      </c>
      <c r="W1603" s="295"/>
      <c r="X1603" s="296"/>
      <c r="Y1603" s="296"/>
      <c r="Z1603" s="297"/>
      <c r="AA1603" s="298"/>
      <c r="AB1603" s="290"/>
      <c r="AC1603" s="290"/>
      <c r="AD1603" s="269"/>
      <c r="AE1603" s="296"/>
      <c r="AF1603" s="290"/>
      <c r="AG1603" s="349">
        <v>1</v>
      </c>
    </row>
    <row r="1604" spans="1:33" s="219" customFormat="1" x14ac:dyDescent="0.3">
      <c r="A1604" s="212" t="s">
        <v>8476</v>
      </c>
      <c r="B1604" s="277">
        <v>42277</v>
      </c>
      <c r="C1604" s="217" t="e">
        <f>[1]!表1_66[[#This Row],[公司]]&amp;[1]!表1_66[[#This Row],[姓名]]</f>
        <v>#REF!</v>
      </c>
      <c r="D1604" s="269" t="s">
        <v>8555</v>
      </c>
      <c r="E1604" s="269"/>
      <c r="F1604" s="290"/>
      <c r="G1604" s="291" t="e">
        <f>HYPERLINK("\同业照片\"&amp;[1]!表1_66[[#This Row],[公司]]&amp;IF([1]!表1_66[[#This Row],[公司]]="","","，"&amp;[1]!表1_66[[#This Row],[姓名]]&amp;".jpg"),"照片")</f>
        <v>#REF!</v>
      </c>
      <c r="H1604" s="292" t="s">
        <v>106</v>
      </c>
      <c r="I1604" s="290"/>
      <c r="J1604" s="290" t="s">
        <v>1</v>
      </c>
      <c r="K1604" s="290"/>
      <c r="L1604" s="290"/>
      <c r="M1604" s="290"/>
      <c r="N1604" s="256" t="s">
        <v>8556</v>
      </c>
      <c r="O1604" s="256"/>
      <c r="P1604" s="256" t="s">
        <v>8557</v>
      </c>
      <c r="Q1604" s="293"/>
      <c r="R1604" s="293"/>
      <c r="S1604" s="26"/>
      <c r="T1604" s="269">
        <v>20628367</v>
      </c>
      <c r="U1604" s="293">
        <v>18930128787</v>
      </c>
      <c r="V1604" s="299" t="s">
        <v>8558</v>
      </c>
      <c r="W1604" s="295"/>
      <c r="X1604" s="296"/>
      <c r="Y1604" s="296"/>
      <c r="Z1604" s="297"/>
      <c r="AA1604" s="298"/>
      <c r="AB1604" s="290"/>
      <c r="AC1604" s="290"/>
      <c r="AD1604" s="269"/>
      <c r="AE1604" s="296"/>
      <c r="AF1604" s="290"/>
      <c r="AG1604" s="349">
        <v>1</v>
      </c>
    </row>
    <row r="1605" spans="1:33" s="219" customFormat="1" x14ac:dyDescent="0.3">
      <c r="A1605" s="212" t="s">
        <v>8476</v>
      </c>
      <c r="B1605" s="277">
        <v>42277</v>
      </c>
      <c r="C1605" s="217" t="e">
        <f>[1]!表1_66[[#This Row],[公司]]&amp;[1]!表1_66[[#This Row],[姓名]]</f>
        <v>#REF!</v>
      </c>
      <c r="D1605" s="269" t="s">
        <v>8666</v>
      </c>
      <c r="E1605" s="269"/>
      <c r="F1605" s="290"/>
      <c r="G1605" s="291" t="e">
        <f>HYPERLINK("\同业照片\"&amp;[1]!表1_66[[#This Row],[公司]]&amp;IF([1]!表1_66[[#This Row],[公司]]="","","，"&amp;[1]!表1_66[[#This Row],[姓名]]&amp;".jpg"),"照片")</f>
        <v>#REF!</v>
      </c>
      <c r="H1605" s="292" t="s">
        <v>8667</v>
      </c>
      <c r="I1605" s="290" t="s">
        <v>12</v>
      </c>
      <c r="J1605" s="290" t="s">
        <v>1</v>
      </c>
      <c r="K1605" s="290"/>
      <c r="L1605" s="290"/>
      <c r="M1605" s="290"/>
      <c r="N1605" s="256" t="s">
        <v>2479</v>
      </c>
      <c r="O1605" s="256"/>
      <c r="P1605" s="256" t="s">
        <v>8668</v>
      </c>
      <c r="Q1605" s="293"/>
      <c r="R1605" s="293"/>
      <c r="S1605" s="26"/>
      <c r="T1605" s="269">
        <v>33968832</v>
      </c>
      <c r="U1605" s="293">
        <v>15921329869</v>
      </c>
      <c r="V1605" s="299" t="s">
        <v>8669</v>
      </c>
      <c r="W1605" s="295"/>
      <c r="X1605" s="296"/>
      <c r="Y1605" s="296"/>
      <c r="Z1605" s="297"/>
      <c r="AA1605" s="298"/>
      <c r="AB1605" s="290"/>
      <c r="AC1605" s="290"/>
      <c r="AD1605" s="269"/>
      <c r="AE1605" s="296"/>
      <c r="AF1605" s="290"/>
      <c r="AG1605" s="349">
        <v>1</v>
      </c>
    </row>
    <row r="1606" spans="1:33" s="219" customFormat="1" x14ac:dyDescent="0.3">
      <c r="A1606" s="290" t="s">
        <v>8476</v>
      </c>
      <c r="B1606" s="277">
        <v>42277</v>
      </c>
      <c r="C1606" s="217" t="e">
        <f>[1]!表1_66[[#This Row],[公司]]&amp;[1]!表1_66[[#This Row],[姓名]]</f>
        <v>#REF!</v>
      </c>
      <c r="D1606" s="269" t="s">
        <v>8692</v>
      </c>
      <c r="E1606" s="269"/>
      <c r="F1606" s="290"/>
      <c r="G1606" s="291" t="e">
        <f>HYPERLINK("\同业照片\"&amp;[1]!表1_66[[#This Row],[公司]]&amp;IF([1]!表1_66[[#This Row],[公司]]="","","，"&amp;[1]!表1_66[[#This Row],[姓名]]&amp;".jpg"),"照片")</f>
        <v>#REF!</v>
      </c>
      <c r="H1606" s="292" t="s">
        <v>1039</v>
      </c>
      <c r="I1606" s="290" t="s">
        <v>2321</v>
      </c>
      <c r="J1606" s="290" t="s">
        <v>1</v>
      </c>
      <c r="K1606" s="290"/>
      <c r="L1606" s="290"/>
      <c r="M1606" s="290"/>
      <c r="N1606" s="256" t="s">
        <v>8693</v>
      </c>
      <c r="O1606" s="256"/>
      <c r="P1606" s="256" t="s">
        <v>8694</v>
      </c>
      <c r="Q1606" s="293"/>
      <c r="R1606" s="293"/>
      <c r="S1606" s="26"/>
      <c r="T1606" s="269">
        <v>28972319</v>
      </c>
      <c r="U1606" s="293">
        <v>13917995774</v>
      </c>
      <c r="V1606" s="299" t="s">
        <v>8695</v>
      </c>
      <c r="W1606" s="295"/>
      <c r="X1606" s="296"/>
      <c r="Y1606" s="296"/>
      <c r="Z1606" s="297"/>
      <c r="AA1606" s="298"/>
      <c r="AB1606" s="290"/>
      <c r="AC1606" s="290"/>
      <c r="AD1606" s="269"/>
      <c r="AE1606" s="296"/>
      <c r="AF1606" s="290"/>
      <c r="AG1606" s="349">
        <v>1</v>
      </c>
    </row>
    <row r="1607" spans="1:33" s="219" customFormat="1" x14ac:dyDescent="0.3">
      <c r="A1607" s="212" t="s">
        <v>8476</v>
      </c>
      <c r="B1607" s="277">
        <v>42277</v>
      </c>
      <c r="C1607" s="217" t="e">
        <f>[1]!表1_66[[#This Row],[公司]]&amp;[1]!表1_66[[#This Row],[姓名]]</f>
        <v>#REF!</v>
      </c>
      <c r="D1607" s="269" t="s">
        <v>8559</v>
      </c>
      <c r="E1607" s="269"/>
      <c r="F1607" s="290"/>
      <c r="G1607" s="291" t="e">
        <f>HYPERLINK("\同业照片\"&amp;[1]!表1_66[[#This Row],[公司]]&amp;IF([1]!表1_66[[#This Row],[公司]]="","","，"&amp;[1]!表1_66[[#This Row],[姓名]]&amp;".jpg"),"照片")</f>
        <v>#REF!</v>
      </c>
      <c r="H1607" s="292" t="s">
        <v>1142</v>
      </c>
      <c r="I1607" s="290"/>
      <c r="J1607" s="290" t="s">
        <v>1</v>
      </c>
      <c r="K1607" s="290"/>
      <c r="L1607" s="290"/>
      <c r="M1607" s="290"/>
      <c r="N1607" s="256" t="s">
        <v>8560</v>
      </c>
      <c r="O1607" s="256"/>
      <c r="P1607" s="256"/>
      <c r="Q1607" s="293"/>
      <c r="R1607" s="293"/>
      <c r="S1607" s="26"/>
      <c r="T1607" s="269">
        <v>64273890</v>
      </c>
      <c r="U1607" s="293">
        <v>18964620271</v>
      </c>
      <c r="V1607" s="299" t="s">
        <v>8561</v>
      </c>
      <c r="W1607" s="295"/>
      <c r="X1607" s="296"/>
      <c r="Y1607" s="296"/>
      <c r="Z1607" s="297"/>
      <c r="AA1607" s="298"/>
      <c r="AB1607" s="290"/>
      <c r="AC1607" s="290"/>
      <c r="AD1607" s="269"/>
      <c r="AE1607" s="296"/>
      <c r="AF1607" s="290"/>
      <c r="AG1607" s="349">
        <v>1</v>
      </c>
    </row>
    <row r="1608" spans="1:33" s="219" customFormat="1" x14ac:dyDescent="0.3">
      <c r="A1608" s="290" t="s">
        <v>8476</v>
      </c>
      <c r="B1608" s="277">
        <v>42277</v>
      </c>
      <c r="C1608" s="217" t="e">
        <f>[1]!表1_66[[#This Row],[公司]]&amp;[1]!表1_66[[#This Row],[姓名]]</f>
        <v>#REF!</v>
      </c>
      <c r="D1608" s="269" t="s">
        <v>8508</v>
      </c>
      <c r="E1608" s="269"/>
      <c r="F1608" s="290"/>
      <c r="G1608" s="291" t="e">
        <f>HYPERLINK("\同业照片\"&amp;[1]!表1_66[[#This Row],[公司]]&amp;IF([1]!表1_66[[#This Row],[公司]]="","","，"&amp;[1]!表1_66[[#This Row],[姓名]]&amp;".jpg"),"照片")</f>
        <v>#REF!</v>
      </c>
      <c r="H1608" s="292" t="s">
        <v>1067</v>
      </c>
      <c r="I1608" s="290" t="s">
        <v>3526</v>
      </c>
      <c r="J1608" s="290" t="s">
        <v>1</v>
      </c>
      <c r="K1608" s="290"/>
      <c r="L1608" s="290"/>
      <c r="M1608" s="290"/>
      <c r="N1608" s="256" t="s">
        <v>8509</v>
      </c>
      <c r="O1608" s="256"/>
      <c r="P1608" s="256" t="s">
        <v>8510</v>
      </c>
      <c r="Q1608" s="293"/>
      <c r="R1608" s="293"/>
      <c r="S1608" s="26"/>
      <c r="T1608" s="269" t="s">
        <v>8511</v>
      </c>
      <c r="U1608" s="293">
        <v>13391099589</v>
      </c>
      <c r="V1608" s="299" t="s">
        <v>8512</v>
      </c>
      <c r="W1608" s="295"/>
      <c r="X1608" s="296"/>
      <c r="Y1608" s="296"/>
      <c r="Z1608" s="297"/>
      <c r="AA1608" s="298"/>
      <c r="AB1608" s="290"/>
      <c r="AC1608" s="290"/>
      <c r="AD1608" s="269"/>
      <c r="AE1608" s="296"/>
      <c r="AF1608" s="290"/>
      <c r="AG1608" s="349">
        <v>1</v>
      </c>
    </row>
    <row r="1609" spans="1:33" s="219" customFormat="1" x14ac:dyDescent="0.3">
      <c r="A1609" s="290" t="s">
        <v>8476</v>
      </c>
      <c r="B1609" s="277">
        <v>42277</v>
      </c>
      <c r="C1609" s="217" t="e">
        <f>[1]!表1_66[[#This Row],[公司]]&amp;[1]!表1_66[[#This Row],[姓名]]</f>
        <v>#REF!</v>
      </c>
      <c r="D1609" s="269" t="s">
        <v>8657</v>
      </c>
      <c r="E1609" s="269"/>
      <c r="F1609" s="290"/>
      <c r="G1609" s="291" t="e">
        <f>HYPERLINK("\同业照片\"&amp;[1]!表1_66[[#This Row],[公司]]&amp;IF([1]!表1_66[[#This Row],[公司]]="","","，"&amp;[1]!表1_66[[#This Row],[姓名]]&amp;".jpg"),"照片")</f>
        <v>#REF!</v>
      </c>
      <c r="H1609" s="292" t="s">
        <v>2968</v>
      </c>
      <c r="I1609" s="290" t="s">
        <v>2321</v>
      </c>
      <c r="J1609" s="290" t="s">
        <v>1</v>
      </c>
      <c r="K1609" s="290"/>
      <c r="L1609" s="290"/>
      <c r="M1609" s="290"/>
      <c r="N1609" s="256" t="s">
        <v>3471</v>
      </c>
      <c r="O1609" s="256"/>
      <c r="P1609" s="256" t="s">
        <v>8356</v>
      </c>
      <c r="Q1609" s="293"/>
      <c r="R1609" s="293"/>
      <c r="S1609" s="26"/>
      <c r="T1609" s="269">
        <v>20333430</v>
      </c>
      <c r="U1609" s="293">
        <v>18621039555</v>
      </c>
      <c r="V1609" s="299" t="s">
        <v>8658</v>
      </c>
      <c r="W1609" s="295"/>
      <c r="X1609" s="296"/>
      <c r="Y1609" s="296"/>
      <c r="Z1609" s="297"/>
      <c r="AA1609" s="298"/>
      <c r="AB1609" s="290"/>
      <c r="AC1609" s="290"/>
      <c r="AD1609" s="269"/>
      <c r="AE1609" s="296"/>
      <c r="AF1609" s="290"/>
      <c r="AG1609" s="349">
        <v>1</v>
      </c>
    </row>
    <row r="1610" spans="1:33" s="219" customFormat="1" x14ac:dyDescent="0.3">
      <c r="A1610" s="212" t="s">
        <v>8476</v>
      </c>
      <c r="B1610" s="277">
        <v>42277</v>
      </c>
      <c r="C1610" s="217" t="e">
        <f>[1]!表1_66[[#This Row],[公司]]&amp;[1]!表1_66[[#This Row],[姓名]]</f>
        <v>#REF!</v>
      </c>
      <c r="D1610" s="269" t="s">
        <v>8647</v>
      </c>
      <c r="E1610" s="269"/>
      <c r="F1610" s="290"/>
      <c r="G1610" s="291" t="e">
        <f>HYPERLINK("\同业照片\"&amp;[1]!表1_66[[#This Row],[公司]]&amp;IF([1]!表1_66[[#This Row],[公司]]="","","，"&amp;[1]!表1_66[[#This Row],[姓名]]&amp;".jpg"),"照片")</f>
        <v>#REF!</v>
      </c>
      <c r="H1610" s="292" t="s">
        <v>8648</v>
      </c>
      <c r="I1610" s="290" t="s">
        <v>12</v>
      </c>
      <c r="J1610" s="290" t="s">
        <v>1</v>
      </c>
      <c r="K1610" s="290"/>
      <c r="L1610" s="290"/>
      <c r="M1610" s="290"/>
      <c r="N1610" s="256"/>
      <c r="O1610" s="256"/>
      <c r="P1610" s="256" t="s">
        <v>8649</v>
      </c>
      <c r="Q1610" s="293"/>
      <c r="R1610" s="293"/>
      <c r="S1610" s="26"/>
      <c r="T1610" s="269" t="s">
        <v>8650</v>
      </c>
      <c r="U1610" s="293">
        <v>15216697667</v>
      </c>
      <c r="V1610" s="299" t="s">
        <v>8651</v>
      </c>
      <c r="W1610" s="295"/>
      <c r="X1610" s="296"/>
      <c r="Y1610" s="296"/>
      <c r="Z1610" s="297"/>
      <c r="AA1610" s="298"/>
      <c r="AB1610" s="290"/>
      <c r="AC1610" s="290"/>
      <c r="AD1610" s="269"/>
      <c r="AE1610" s="296"/>
      <c r="AF1610" s="290"/>
      <c r="AG1610" s="349">
        <v>1</v>
      </c>
    </row>
    <row r="1611" spans="1:33" s="219" customFormat="1" x14ac:dyDescent="0.3">
      <c r="A1611" s="290" t="s">
        <v>8476</v>
      </c>
      <c r="B1611" s="278">
        <v>42277</v>
      </c>
      <c r="C1611" s="217" t="e">
        <f>[1]!表1_66[[#This Row],[公司]]&amp;[1]!表1_66[[#This Row],[姓名]]</f>
        <v>#REF!</v>
      </c>
      <c r="D1611" s="269" t="s">
        <v>8618</v>
      </c>
      <c r="E1611" s="269"/>
      <c r="F1611" s="290"/>
      <c r="G1611" s="291" t="e">
        <f>HYPERLINK("\同业照片\"&amp;[1]!表1_66[[#This Row],[公司]]&amp;IF([1]!表1_66[[#This Row],[公司]]="","","，"&amp;[1]!表1_66[[#This Row],[姓名]]&amp;".jpg"),"照片")</f>
        <v>#REF!</v>
      </c>
      <c r="H1611" s="292" t="s">
        <v>8619</v>
      </c>
      <c r="I1611" s="290" t="s">
        <v>2</v>
      </c>
      <c r="J1611" s="290" t="s">
        <v>1</v>
      </c>
      <c r="K1611" s="290"/>
      <c r="L1611" s="290"/>
      <c r="M1611" s="290"/>
      <c r="N1611" s="256"/>
      <c r="O1611" s="256"/>
      <c r="P1611" s="256" t="s">
        <v>8518</v>
      </c>
      <c r="Q1611" s="293"/>
      <c r="R1611" s="293"/>
      <c r="S1611" s="26"/>
      <c r="T1611" s="269">
        <v>62268921</v>
      </c>
      <c r="U1611" s="293">
        <v>15801930685</v>
      </c>
      <c r="V1611" s="299" t="s">
        <v>8620</v>
      </c>
      <c r="W1611" s="295"/>
      <c r="X1611" s="296"/>
      <c r="Y1611" s="296"/>
      <c r="Z1611" s="297"/>
      <c r="AA1611" s="298"/>
      <c r="AB1611" s="290"/>
      <c r="AC1611" s="290"/>
      <c r="AD1611" s="269"/>
      <c r="AE1611" s="296"/>
      <c r="AF1611" s="290"/>
      <c r="AG1611" s="349">
        <v>1</v>
      </c>
    </row>
    <row r="1612" spans="1:33" s="219" customFormat="1" x14ac:dyDescent="0.3">
      <c r="A1612" s="290" t="s">
        <v>8476</v>
      </c>
      <c r="B1612" s="278">
        <v>42277</v>
      </c>
      <c r="C1612" s="217" t="e">
        <f>[1]!表1_66[[#This Row],[公司]]&amp;[1]!表1_66[[#This Row],[姓名]]</f>
        <v>#REF!</v>
      </c>
      <c r="D1612" s="269" t="s">
        <v>8696</v>
      </c>
      <c r="E1612" s="269"/>
      <c r="F1612" s="290"/>
      <c r="G1612" s="291" t="e">
        <f>HYPERLINK("\同业照片\"&amp;[1]!表1_66[[#This Row],[公司]]&amp;IF([1]!表1_66[[#This Row],[公司]]="","","，"&amp;[1]!表1_66[[#This Row],[姓名]]&amp;".jpg"),"照片")</f>
        <v>#REF!</v>
      </c>
      <c r="H1612" s="292" t="s">
        <v>8697</v>
      </c>
      <c r="I1612" s="290"/>
      <c r="J1612" s="290" t="s">
        <v>1</v>
      </c>
      <c r="K1612" s="290"/>
      <c r="L1612" s="290"/>
      <c r="M1612" s="290"/>
      <c r="N1612" s="256"/>
      <c r="O1612" s="256"/>
      <c r="P1612" s="256" t="s">
        <v>8698</v>
      </c>
      <c r="Q1612" s="293"/>
      <c r="R1612" s="293"/>
      <c r="S1612" s="26"/>
      <c r="T1612" s="269">
        <v>60581116</v>
      </c>
      <c r="U1612" s="293">
        <v>18501682399</v>
      </c>
      <c r="V1612" s="299" t="s">
        <v>8699</v>
      </c>
      <c r="W1612" s="295"/>
      <c r="X1612" s="296"/>
      <c r="Y1612" s="296"/>
      <c r="Z1612" s="297"/>
      <c r="AA1612" s="298"/>
      <c r="AB1612" s="290"/>
      <c r="AC1612" s="290"/>
      <c r="AD1612" s="269"/>
      <c r="AE1612" s="296"/>
      <c r="AF1612" s="290"/>
      <c r="AG1612" s="349">
        <v>1</v>
      </c>
    </row>
    <row r="1613" spans="1:33" s="219" customFormat="1" x14ac:dyDescent="0.3">
      <c r="A1613" s="290" t="s">
        <v>8476</v>
      </c>
      <c r="B1613" s="278">
        <v>42277</v>
      </c>
      <c r="C1613" s="217" t="e">
        <f>[1]!表1_66[[#This Row],[公司]]&amp;[1]!表1_66[[#This Row],[姓名]]</f>
        <v>#REF!</v>
      </c>
      <c r="D1613" s="269" t="s">
        <v>8601</v>
      </c>
      <c r="E1613" s="269"/>
      <c r="F1613" s="290"/>
      <c r="G1613" s="291" t="e">
        <f>HYPERLINK("\同业照片\"&amp;[1]!表1_66[[#This Row],[公司]]&amp;IF([1]!表1_66[[#This Row],[公司]]="","","，"&amp;[1]!表1_66[[#This Row],[姓名]]&amp;".jpg"),"照片")</f>
        <v>#REF!</v>
      </c>
      <c r="H1613" s="292" t="s">
        <v>1183</v>
      </c>
      <c r="I1613" s="290" t="s">
        <v>2</v>
      </c>
      <c r="J1613" s="290" t="s">
        <v>11</v>
      </c>
      <c r="K1613" s="290"/>
      <c r="L1613" s="290"/>
      <c r="M1613" s="290"/>
      <c r="N1613" s="256" t="s">
        <v>8602</v>
      </c>
      <c r="O1613" s="256"/>
      <c r="P1613" s="256"/>
      <c r="Q1613" s="293"/>
      <c r="R1613" s="293"/>
      <c r="S1613" s="26"/>
      <c r="T1613" s="269" t="s">
        <v>8603</v>
      </c>
      <c r="U1613" s="293">
        <v>15210624510</v>
      </c>
      <c r="V1613" s="299" t="s">
        <v>8604</v>
      </c>
      <c r="W1613" s="295"/>
      <c r="X1613" s="296"/>
      <c r="Y1613" s="296"/>
      <c r="Z1613" s="297"/>
      <c r="AA1613" s="298"/>
      <c r="AB1613" s="290"/>
      <c r="AC1613" s="290"/>
      <c r="AD1613" s="269"/>
      <c r="AE1613" s="296"/>
      <c r="AF1613" s="290"/>
      <c r="AG1613" s="349">
        <v>1</v>
      </c>
    </row>
    <row r="1614" spans="1:33" s="219" customFormat="1" x14ac:dyDescent="0.3">
      <c r="A1614" s="212" t="s">
        <v>8476</v>
      </c>
      <c r="B1614" s="278">
        <v>42277</v>
      </c>
      <c r="C1614" s="217" t="e">
        <f>[1]!表1_66[[#This Row],[公司]]&amp;[1]!表1_66[[#This Row],[姓名]]</f>
        <v>#REF!</v>
      </c>
      <c r="D1614" s="269" t="s">
        <v>8550</v>
      </c>
      <c r="E1614" s="269"/>
      <c r="F1614" s="290"/>
      <c r="G1614" s="291" t="e">
        <f>HYPERLINK("\同业照片\"&amp;[1]!表1_66[[#This Row],[公司]]&amp;IF([1]!表1_66[[#This Row],[公司]]="","","，"&amp;[1]!表1_66[[#This Row],[姓名]]&amp;".jpg"),"照片")</f>
        <v>#REF!</v>
      </c>
      <c r="H1614" s="292" t="s">
        <v>8551</v>
      </c>
      <c r="I1614" s="290"/>
      <c r="J1614" s="290" t="s">
        <v>1</v>
      </c>
      <c r="K1614" s="290"/>
      <c r="L1614" s="290"/>
      <c r="M1614" s="290"/>
      <c r="N1614" s="256" t="s">
        <v>8552</v>
      </c>
      <c r="O1614" s="256"/>
      <c r="P1614" s="256" t="s">
        <v>8553</v>
      </c>
      <c r="Q1614" s="293"/>
      <c r="R1614" s="293"/>
      <c r="S1614" s="26"/>
      <c r="T1614" s="269">
        <v>20361630</v>
      </c>
      <c r="U1614" s="293">
        <v>15800355819</v>
      </c>
      <c r="V1614" s="299" t="s">
        <v>8554</v>
      </c>
      <c r="W1614" s="295"/>
      <c r="X1614" s="296"/>
      <c r="Y1614" s="296"/>
      <c r="Z1614" s="297"/>
      <c r="AA1614" s="298"/>
      <c r="AB1614" s="290"/>
      <c r="AC1614" s="290"/>
      <c r="AD1614" s="269"/>
      <c r="AE1614" s="296"/>
      <c r="AF1614" s="290"/>
      <c r="AG1614" s="349">
        <v>1</v>
      </c>
    </row>
    <row r="1615" spans="1:33" s="219" customFormat="1" x14ac:dyDescent="0.3">
      <c r="A1615" s="290" t="s">
        <v>8476</v>
      </c>
      <c r="B1615" s="278">
        <v>42277</v>
      </c>
      <c r="C1615" s="217" t="e">
        <f>[1]!表1_66[[#This Row],[公司]]&amp;[1]!表1_66[[#This Row],[姓名]]</f>
        <v>#REF!</v>
      </c>
      <c r="D1615" s="269" t="s">
        <v>8671</v>
      </c>
      <c r="E1615" s="269"/>
      <c r="F1615" s="290"/>
      <c r="G1615" s="291" t="e">
        <f>HYPERLINK("\同业照片\"&amp;[1]!表1_66[[#This Row],[公司]]&amp;IF([1]!表1_66[[#This Row],[公司]]="","","，"&amp;[1]!表1_66[[#This Row],[姓名]]&amp;".jpg"),"照片")</f>
        <v>#REF!</v>
      </c>
      <c r="H1615" s="292" t="s">
        <v>8672</v>
      </c>
      <c r="I1615" s="290" t="s">
        <v>339</v>
      </c>
      <c r="J1615" s="290" t="s">
        <v>53</v>
      </c>
      <c r="K1615" s="290"/>
      <c r="L1615" s="290"/>
      <c r="M1615" s="290"/>
      <c r="N1615" s="256" t="s">
        <v>2479</v>
      </c>
      <c r="O1615" s="256"/>
      <c r="P1615" s="256" t="s">
        <v>8673</v>
      </c>
      <c r="Q1615" s="293"/>
      <c r="R1615" s="293"/>
      <c r="S1615" s="26"/>
      <c r="T1615" s="269" t="s">
        <v>8674</v>
      </c>
      <c r="U1615" s="293">
        <v>18320922752</v>
      </c>
      <c r="V1615" s="299" t="s">
        <v>8675</v>
      </c>
      <c r="W1615" s="295"/>
      <c r="X1615" s="296"/>
      <c r="Y1615" s="296"/>
      <c r="Z1615" s="297"/>
      <c r="AA1615" s="298"/>
      <c r="AB1615" s="290"/>
      <c r="AC1615" s="290"/>
      <c r="AD1615" s="269"/>
      <c r="AE1615" s="296"/>
      <c r="AF1615" s="290"/>
      <c r="AG1615" s="349">
        <v>1</v>
      </c>
    </row>
    <row r="1616" spans="1:33" s="219" customFormat="1" x14ac:dyDescent="0.3">
      <c r="A1616" s="212" t="s">
        <v>8476</v>
      </c>
      <c r="B1616" s="278">
        <v>42277</v>
      </c>
      <c r="C1616" s="217" t="e">
        <f>[1]!表1_66[[#This Row],[公司]]&amp;[1]!表1_66[[#This Row],[姓名]]</f>
        <v>#REF!</v>
      </c>
      <c r="D1616" s="269" t="s">
        <v>8544</v>
      </c>
      <c r="E1616" s="269"/>
      <c r="F1616" s="290"/>
      <c r="G1616" s="291" t="e">
        <f>HYPERLINK("\同业照片\"&amp;[1]!表1_66[[#This Row],[公司]]&amp;IF([1]!表1_66[[#This Row],[公司]]="","","，"&amp;[1]!表1_66[[#This Row],[姓名]]&amp;".jpg"),"照片")</f>
        <v>#REF!</v>
      </c>
      <c r="H1616" s="292" t="s">
        <v>2791</v>
      </c>
      <c r="I1616" s="290" t="s">
        <v>12</v>
      </c>
      <c r="J1616" s="290" t="s">
        <v>1</v>
      </c>
      <c r="K1616" s="290"/>
      <c r="L1616" s="290"/>
      <c r="M1616" s="290"/>
      <c r="N1616" s="256" t="s">
        <v>2536</v>
      </c>
      <c r="O1616" s="256"/>
      <c r="P1616" s="256" t="s">
        <v>8366</v>
      </c>
      <c r="Q1616" s="293"/>
      <c r="R1616" s="293"/>
      <c r="S1616" s="26"/>
      <c r="T1616" s="269">
        <v>38571865</v>
      </c>
      <c r="U1616" s="293">
        <v>18501669736</v>
      </c>
      <c r="V1616" s="299" t="s">
        <v>8545</v>
      </c>
      <c r="W1616" s="295"/>
      <c r="X1616" s="296"/>
      <c r="Y1616" s="296"/>
      <c r="Z1616" s="297"/>
      <c r="AA1616" s="298"/>
      <c r="AB1616" s="290"/>
      <c r="AC1616" s="290"/>
      <c r="AD1616" s="269"/>
      <c r="AE1616" s="296"/>
      <c r="AF1616" s="290"/>
      <c r="AG1616" s="349">
        <v>1</v>
      </c>
    </row>
    <row r="1617" spans="1:33" s="219" customFormat="1" x14ac:dyDescent="0.3">
      <c r="A1617" s="290" t="s">
        <v>8476</v>
      </c>
      <c r="B1617" s="278">
        <v>42277</v>
      </c>
      <c r="C1617" s="217" t="e">
        <f>[1]!表1_66[[#This Row],[公司]]&amp;[1]!表1_66[[#This Row],[姓名]]</f>
        <v>#REF!</v>
      </c>
      <c r="D1617" s="269" t="s">
        <v>8635</v>
      </c>
      <c r="E1617" s="269"/>
      <c r="F1617" s="290"/>
      <c r="G1617" s="291" t="e">
        <f>HYPERLINK("\同业照片\"&amp;[1]!表1_66[[#This Row],[公司]]&amp;IF([1]!表1_66[[#This Row],[公司]]="","","，"&amp;[1]!表1_66[[#This Row],[姓名]]&amp;".jpg"),"照片")</f>
        <v>#REF!</v>
      </c>
      <c r="H1617" s="292" t="s">
        <v>8551</v>
      </c>
      <c r="I1617" s="290" t="s">
        <v>2</v>
      </c>
      <c r="J1617" s="290" t="s">
        <v>1</v>
      </c>
      <c r="K1617" s="290"/>
      <c r="L1617" s="290"/>
      <c r="M1617" s="290"/>
      <c r="N1617" s="256"/>
      <c r="O1617" s="256"/>
      <c r="P1617" s="256" t="s">
        <v>8636</v>
      </c>
      <c r="Q1617" s="293"/>
      <c r="R1617" s="293"/>
      <c r="S1617" s="26"/>
      <c r="T1617" s="269">
        <v>20361537</v>
      </c>
      <c r="U1617" s="293">
        <v>18521725340</v>
      </c>
      <c r="V1617" s="299" t="s">
        <v>8637</v>
      </c>
      <c r="W1617" s="295"/>
      <c r="X1617" s="296"/>
      <c r="Y1617" s="296"/>
      <c r="Z1617" s="297"/>
      <c r="AA1617" s="298"/>
      <c r="AB1617" s="290"/>
      <c r="AC1617" s="290"/>
      <c r="AD1617" s="269"/>
      <c r="AE1617" s="296"/>
      <c r="AF1617" s="290"/>
      <c r="AG1617" s="349">
        <v>1</v>
      </c>
    </row>
    <row r="1618" spans="1:33" s="219" customFormat="1" x14ac:dyDescent="0.3">
      <c r="A1618" s="290" t="s">
        <v>8476</v>
      </c>
      <c r="B1618" s="278">
        <v>42277</v>
      </c>
      <c r="C1618" s="217" t="e">
        <f>[1]!表1_66[[#This Row],[公司]]&amp;[1]!表1_66[[#This Row],[姓名]]</f>
        <v>#REF!</v>
      </c>
      <c r="D1618" s="269" t="s">
        <v>8706</v>
      </c>
      <c r="E1618" s="269"/>
      <c r="F1618" s="290"/>
      <c r="G1618" s="291" t="e">
        <f>HYPERLINK("\同业照片\"&amp;[1]!表1_66[[#This Row],[公司]]&amp;IF([1]!表1_66[[#This Row],[公司]]="","","，"&amp;[1]!表1_66[[#This Row],[姓名]]&amp;".jpg"),"照片")</f>
        <v>#REF!</v>
      </c>
      <c r="H1618" s="292" t="s">
        <v>8707</v>
      </c>
      <c r="I1618" s="290"/>
      <c r="J1618" s="290" t="s">
        <v>1</v>
      </c>
      <c r="K1618" s="290"/>
      <c r="L1618" s="290"/>
      <c r="M1618" s="290"/>
      <c r="N1618" s="256" t="s">
        <v>8708</v>
      </c>
      <c r="O1618" s="256"/>
      <c r="P1618" s="256" t="s">
        <v>3151</v>
      </c>
      <c r="Q1618" s="293"/>
      <c r="R1618" s="293"/>
      <c r="S1618" s="26"/>
      <c r="T1618" s="269">
        <v>50585353</v>
      </c>
      <c r="U1618" s="293">
        <v>13585522066</v>
      </c>
      <c r="V1618" s="299" t="s">
        <v>8709</v>
      </c>
      <c r="W1618" s="295"/>
      <c r="X1618" s="296"/>
      <c r="Y1618" s="296"/>
      <c r="Z1618" s="297"/>
      <c r="AA1618" s="298"/>
      <c r="AB1618" s="290"/>
      <c r="AC1618" s="290"/>
      <c r="AD1618" s="269"/>
      <c r="AE1618" s="296"/>
      <c r="AF1618" s="290"/>
      <c r="AG1618" s="349">
        <v>1</v>
      </c>
    </row>
    <row r="1619" spans="1:33" s="219" customFormat="1" x14ac:dyDescent="0.3">
      <c r="A1619" s="290" t="s">
        <v>8476</v>
      </c>
      <c r="B1619" s="278">
        <v>42277</v>
      </c>
      <c r="C1619" s="217" t="e">
        <f>[1]!表1_66[[#This Row],[公司]]&amp;[1]!表1_66[[#This Row],[姓名]]</f>
        <v>#REF!</v>
      </c>
      <c r="D1619" s="269" t="s">
        <v>8520</v>
      </c>
      <c r="E1619" s="269"/>
      <c r="F1619" s="290"/>
      <c r="G1619" s="291" t="e">
        <f>HYPERLINK("\同业照片\"&amp;[1]!表1_66[[#This Row],[公司]]&amp;IF([1]!表1_66[[#This Row],[公司]]="","","，"&amp;[1]!表1_66[[#This Row],[姓名]]&amp;".jpg"),"照片")</f>
        <v>#REF!</v>
      </c>
      <c r="H1619" s="292" t="s">
        <v>946</v>
      </c>
      <c r="I1619" s="290" t="s">
        <v>2</v>
      </c>
      <c r="J1619" s="290" t="s">
        <v>1</v>
      </c>
      <c r="K1619" s="290"/>
      <c r="L1619" s="290"/>
      <c r="M1619" s="290"/>
      <c r="N1619" s="256" t="s">
        <v>8521</v>
      </c>
      <c r="O1619" s="256"/>
      <c r="P1619" s="256" t="s">
        <v>8522</v>
      </c>
      <c r="Q1619" s="293"/>
      <c r="R1619" s="293"/>
      <c r="S1619" s="26"/>
      <c r="T1619" s="269">
        <v>38969926</v>
      </c>
      <c r="U1619" s="293">
        <v>18616190096</v>
      </c>
      <c r="V1619" s="299" t="s">
        <v>8523</v>
      </c>
      <c r="W1619" s="295"/>
      <c r="X1619" s="296"/>
      <c r="Y1619" s="296"/>
      <c r="Z1619" s="297"/>
      <c r="AA1619" s="298"/>
      <c r="AB1619" s="290"/>
      <c r="AC1619" s="290"/>
      <c r="AD1619" s="269"/>
      <c r="AE1619" s="296"/>
      <c r="AF1619" s="290"/>
      <c r="AG1619" s="349">
        <v>1</v>
      </c>
    </row>
    <row r="1620" spans="1:33" s="219" customFormat="1" x14ac:dyDescent="0.3">
      <c r="A1620" s="212" t="s">
        <v>8476</v>
      </c>
      <c r="B1620" s="278">
        <v>42277</v>
      </c>
      <c r="C1620" s="217" t="e">
        <f>[1]!表1_66[[#This Row],[公司]]&amp;[1]!表1_66[[#This Row],[姓名]]</f>
        <v>#REF!</v>
      </c>
      <c r="D1620" s="220" t="s">
        <v>1339</v>
      </c>
      <c r="E1620" s="220" t="s">
        <v>1339</v>
      </c>
      <c r="F1620" s="214" t="s">
        <v>54</v>
      </c>
      <c r="G1620" s="236" t="e">
        <f>HYPERLINK("\同业照片\"&amp;[1]!表1_66[[#This Row],[公司]]&amp;IF([1]!表1_66[[#This Row],[公司]]="","","，"&amp;[1]!表1_66[[#This Row],[姓名]]&amp;".jpg"),"照片")</f>
        <v>#REF!</v>
      </c>
      <c r="H1620" s="232" t="s">
        <v>8481</v>
      </c>
      <c r="I1620" s="214" t="s">
        <v>907</v>
      </c>
      <c r="J1620" s="214" t="s">
        <v>45</v>
      </c>
      <c r="K1620" s="212">
        <v>1</v>
      </c>
      <c r="L1620" s="212">
        <v>1</v>
      </c>
      <c r="M1620" s="212">
        <v>1</v>
      </c>
      <c r="N1620" s="213"/>
      <c r="O1620" s="214"/>
      <c r="P1620" s="213"/>
      <c r="Q1620" s="215" t="s">
        <v>1633</v>
      </c>
      <c r="R1620" s="215" t="s">
        <v>392</v>
      </c>
      <c r="S162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620" s="220" t="s">
        <v>8482</v>
      </c>
      <c r="U1620" s="215">
        <v>15921043866</v>
      </c>
      <c r="V1620" s="271" t="s">
        <v>8483</v>
      </c>
      <c r="W1620" s="225" t="s">
        <v>351</v>
      </c>
      <c r="X1620" s="226" t="s">
        <v>1991</v>
      </c>
      <c r="Y1620" s="226" t="s">
        <v>1917</v>
      </c>
      <c r="Z1620" s="246" t="s">
        <v>392</v>
      </c>
      <c r="AA1620" s="214"/>
      <c r="AB1620" s="214"/>
      <c r="AC1620" s="214"/>
      <c r="AD1620" s="220"/>
      <c r="AE1620" s="226"/>
      <c r="AF1620" s="214" t="s">
        <v>2187</v>
      </c>
      <c r="AG1620" s="349">
        <v>1</v>
      </c>
    </row>
    <row r="1621" spans="1:33" s="219" customFormat="1" x14ac:dyDescent="0.3">
      <c r="A1621" s="212" t="s">
        <v>8476</v>
      </c>
      <c r="B1621" s="278">
        <v>42277</v>
      </c>
      <c r="C1621" s="217" t="e">
        <f>[1]!表1_66[[#This Row],[公司]]&amp;[1]!表1_66[[#This Row],[姓名]]</f>
        <v>#REF!</v>
      </c>
      <c r="D1621" s="269" t="s">
        <v>8718</v>
      </c>
      <c r="E1621" s="269"/>
      <c r="F1621" s="290"/>
      <c r="G1621" s="291" t="e">
        <f>HYPERLINK("\同业照片\"&amp;[1]!表1_66[[#This Row],[公司]]&amp;IF([1]!表1_66[[#This Row],[公司]]="","","，"&amp;[1]!表1_66[[#This Row],[姓名]]&amp;".jpg"),"照片")</f>
        <v>#REF!</v>
      </c>
      <c r="H1621" s="292" t="s">
        <v>7454</v>
      </c>
      <c r="I1621" s="290" t="s">
        <v>2321</v>
      </c>
      <c r="J1621" s="290" t="s">
        <v>53</v>
      </c>
      <c r="K1621" s="290"/>
      <c r="L1621" s="290"/>
      <c r="M1621" s="290"/>
      <c r="N1621" s="256" t="s">
        <v>8719</v>
      </c>
      <c r="O1621" s="256"/>
      <c r="P1621" s="256" t="s">
        <v>8517</v>
      </c>
      <c r="Q1621" s="293"/>
      <c r="R1621" s="293"/>
      <c r="S1621" s="26"/>
      <c r="T1621" s="269"/>
      <c r="U1621" s="293">
        <v>13422792949</v>
      </c>
      <c r="V1621" s="299" t="s">
        <v>8720</v>
      </c>
      <c r="W1621" s="295"/>
      <c r="X1621" s="296"/>
      <c r="Y1621" s="296"/>
      <c r="Z1621" s="297"/>
      <c r="AA1621" s="298"/>
      <c r="AB1621" s="290"/>
      <c r="AC1621" s="290"/>
      <c r="AD1621" s="269"/>
      <c r="AE1621" s="296"/>
      <c r="AF1621" s="290"/>
      <c r="AG1621" s="349">
        <v>1</v>
      </c>
    </row>
    <row r="1622" spans="1:33" s="219" customFormat="1" x14ac:dyDescent="0.3">
      <c r="A1622" s="290" t="s">
        <v>8476</v>
      </c>
      <c r="B1622" s="278">
        <v>42277</v>
      </c>
      <c r="C1622" s="217" t="e">
        <f>[1]!表1_66[[#This Row],[公司]]&amp;[1]!表1_66[[#This Row],[姓名]]</f>
        <v>#REF!</v>
      </c>
      <c r="D1622" s="269" t="s">
        <v>8623</v>
      </c>
      <c r="E1622" s="269"/>
      <c r="F1622" s="290"/>
      <c r="G1622" s="291" t="e">
        <f>HYPERLINK("\同业照片\"&amp;[1]!表1_66[[#This Row],[公司]]&amp;IF([1]!表1_66[[#This Row],[公司]]="","","，"&amp;[1]!表1_66[[#This Row],[姓名]]&amp;".jpg"),"照片")</f>
        <v>#REF!</v>
      </c>
      <c r="H1622" s="292" t="s">
        <v>1263</v>
      </c>
      <c r="I1622" s="290" t="s">
        <v>2</v>
      </c>
      <c r="J1622" s="290" t="s">
        <v>1</v>
      </c>
      <c r="K1622" s="290"/>
      <c r="L1622" s="290"/>
      <c r="M1622" s="290"/>
      <c r="N1622" s="256" t="s">
        <v>7804</v>
      </c>
      <c r="O1622" s="256"/>
      <c r="P1622" s="256" t="s">
        <v>8518</v>
      </c>
      <c r="Q1622" s="293"/>
      <c r="R1622" s="293"/>
      <c r="S1622" s="26"/>
      <c r="T1622" s="269" t="s">
        <v>8624</v>
      </c>
      <c r="U1622" s="293">
        <v>18817962015</v>
      </c>
      <c r="V1622" s="299" t="s">
        <v>8625</v>
      </c>
      <c r="W1622" s="295"/>
      <c r="X1622" s="296"/>
      <c r="Y1622" s="296"/>
      <c r="Z1622" s="297"/>
      <c r="AA1622" s="298"/>
      <c r="AB1622" s="290"/>
      <c r="AC1622" s="290"/>
      <c r="AD1622" s="269"/>
      <c r="AE1622" s="296"/>
      <c r="AF1622" s="290"/>
      <c r="AG1622" s="349">
        <v>1</v>
      </c>
    </row>
    <row r="1623" spans="1:33" s="219" customFormat="1" x14ac:dyDescent="0.3">
      <c r="A1623" s="212" t="s">
        <v>8476</v>
      </c>
      <c r="B1623" s="278">
        <v>42277</v>
      </c>
      <c r="C1623" s="217" t="e">
        <f>[1]!表1_66[[#This Row],[公司]]&amp;[1]!表1_66[[#This Row],[姓名]]</f>
        <v>#REF!</v>
      </c>
      <c r="D1623" s="220" t="s">
        <v>1961</v>
      </c>
      <c r="E1623" s="220" t="s">
        <v>1962</v>
      </c>
      <c r="F1623" s="214" t="s">
        <v>283</v>
      </c>
      <c r="G1623" s="236" t="e">
        <f>HYPERLINK("\同业照片\"&amp;[1]!表1_66[[#This Row],[公司]]&amp;IF([1]!表1_66[[#This Row],[公司]]="","","，"&amp;[1]!表1_66[[#This Row],[姓名]]&amp;".jpg"),"照片")</f>
        <v>#REF!</v>
      </c>
      <c r="H1623" s="232" t="s">
        <v>113</v>
      </c>
      <c r="I1623" s="214" t="s">
        <v>2</v>
      </c>
      <c r="J1623" s="214" t="s">
        <v>45</v>
      </c>
      <c r="K1623" s="212">
        <v>1</v>
      </c>
      <c r="L1623" s="212"/>
      <c r="M1623" s="212">
        <v>1</v>
      </c>
      <c r="N1623" s="213" t="s">
        <v>2247</v>
      </c>
      <c r="O1623" s="214"/>
      <c r="P1623" s="213" t="s">
        <v>2254</v>
      </c>
      <c r="Q1623" s="215"/>
      <c r="R1623" s="215" t="s">
        <v>392</v>
      </c>
      <c r="S1623"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623" s="220">
        <v>20376830</v>
      </c>
      <c r="U1623" s="215">
        <v>15002108051</v>
      </c>
      <c r="V1623" s="271" t="s">
        <v>8665</v>
      </c>
      <c r="W1623" s="225" t="s">
        <v>351</v>
      </c>
      <c r="X1623" s="226"/>
      <c r="Y1623" s="226"/>
      <c r="Z1623" s="244" t="s">
        <v>392</v>
      </c>
      <c r="AA1623" s="214"/>
      <c r="AB1623" s="214"/>
      <c r="AC1623" s="214"/>
      <c r="AD1623" s="220"/>
      <c r="AE1623" s="226"/>
      <c r="AF1623" s="214" t="s">
        <v>2788</v>
      </c>
      <c r="AG1623" s="349">
        <v>1</v>
      </c>
    </row>
    <row r="1624" spans="1:33" s="219" customFormat="1" x14ac:dyDescent="0.3">
      <c r="A1624" s="290" t="s">
        <v>8476</v>
      </c>
      <c r="B1624" s="278">
        <v>42277</v>
      </c>
      <c r="C1624" s="217" t="e">
        <f>[1]!表1_66[[#This Row],[公司]]&amp;[1]!表1_66[[#This Row],[姓名]]</f>
        <v>#REF!</v>
      </c>
      <c r="D1624" s="269" t="s">
        <v>8568</v>
      </c>
      <c r="E1624" s="269"/>
      <c r="F1624" s="290"/>
      <c r="G1624" s="291" t="e">
        <f>HYPERLINK("\同业照片\"&amp;[1]!表1_66[[#This Row],[公司]]&amp;IF([1]!表1_66[[#This Row],[公司]]="","","，"&amp;[1]!表1_66[[#This Row],[姓名]]&amp;".jpg"),"照片")</f>
        <v>#REF!</v>
      </c>
      <c r="H1624" s="292" t="s">
        <v>1179</v>
      </c>
      <c r="I1624" s="290" t="s">
        <v>2</v>
      </c>
      <c r="J1624" s="290" t="s">
        <v>11</v>
      </c>
      <c r="K1624" s="290"/>
      <c r="L1624" s="290"/>
      <c r="M1624" s="290"/>
      <c r="N1624" s="256" t="s">
        <v>8569</v>
      </c>
      <c r="O1624" s="256"/>
      <c r="P1624" s="256"/>
      <c r="Q1624" s="293"/>
      <c r="R1624" s="293"/>
      <c r="S1624" s="26"/>
      <c r="T1624" s="269" t="s">
        <v>8570</v>
      </c>
      <c r="U1624" s="293">
        <v>13381032998</v>
      </c>
      <c r="V1624" s="299" t="s">
        <v>8571</v>
      </c>
      <c r="W1624" s="295"/>
      <c r="X1624" s="296"/>
      <c r="Y1624" s="296"/>
      <c r="Z1624" s="297"/>
      <c r="AA1624" s="298"/>
      <c r="AB1624" s="290"/>
      <c r="AC1624" s="290"/>
      <c r="AD1624" s="269"/>
      <c r="AE1624" s="296"/>
      <c r="AF1624" s="290"/>
      <c r="AG1624" s="349">
        <v>1</v>
      </c>
    </row>
    <row r="1625" spans="1:33" s="219" customFormat="1" x14ac:dyDescent="0.3">
      <c r="A1625" s="212" t="s">
        <v>8476</v>
      </c>
      <c r="B1625" s="277">
        <v>42277</v>
      </c>
      <c r="C1625" s="217" t="e">
        <f>[1]!表1_66[[#This Row],[公司]]&amp;[1]!表1_66[[#This Row],[姓名]]</f>
        <v>#REF!</v>
      </c>
      <c r="D1625" s="220" t="s">
        <v>12321</v>
      </c>
      <c r="E1625" s="220" t="s">
        <v>7000</v>
      </c>
      <c r="F1625" s="214"/>
      <c r="G1625" s="236" t="e">
        <f>HYPERLINK("\同业照片\"&amp;[1]!表1_66[[#This Row],[公司]]&amp;IF([1]!表1_66[[#This Row],[公司]]="","","，"&amp;[1]!表1_66[[#This Row],[姓名]]&amp;".jpg"),"照片")</f>
        <v>#REF!</v>
      </c>
      <c r="H1625" s="232" t="s">
        <v>8546</v>
      </c>
      <c r="I1625" s="214"/>
      <c r="J1625" s="214" t="s">
        <v>1</v>
      </c>
      <c r="K1625" s="212">
        <v>1</v>
      </c>
      <c r="L1625" s="212"/>
      <c r="M1625" s="212"/>
      <c r="N1625" s="213" t="s">
        <v>8547</v>
      </c>
      <c r="O1625" s="214"/>
      <c r="P1625" s="213" t="s">
        <v>8518</v>
      </c>
      <c r="Q1625" s="215"/>
      <c r="R1625" s="215"/>
      <c r="S1625"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625" s="220" t="s">
        <v>8548</v>
      </c>
      <c r="U1625" s="215">
        <v>13917005581</v>
      </c>
      <c r="V1625" s="271" t="s">
        <v>8549</v>
      </c>
      <c r="W1625" s="225"/>
      <c r="X1625" s="226"/>
      <c r="Y1625" s="226"/>
      <c r="Z1625" s="244"/>
      <c r="AA1625" s="214"/>
      <c r="AB1625" s="214"/>
      <c r="AC1625" s="214"/>
      <c r="AD1625" s="220"/>
      <c r="AE1625" s="226"/>
      <c r="AF1625" s="214" t="s">
        <v>12322</v>
      </c>
      <c r="AG1625" s="349">
        <v>1</v>
      </c>
    </row>
    <row r="1626" spans="1:33" s="219" customFormat="1" x14ac:dyDescent="0.3">
      <c r="A1626" s="290" t="s">
        <v>8476</v>
      </c>
      <c r="B1626" s="277">
        <v>42277</v>
      </c>
      <c r="C1626" s="217" t="e">
        <f>[1]!表1_66[[#This Row],[公司]]&amp;[1]!表1_66[[#This Row],[姓名]]</f>
        <v>#REF!</v>
      </c>
      <c r="D1626" s="269" t="s">
        <v>8584</v>
      </c>
      <c r="E1626" s="269"/>
      <c r="F1626" s="290"/>
      <c r="G1626" s="291" t="e">
        <f>HYPERLINK("\同业照片\"&amp;[1]!表1_66[[#This Row],[公司]]&amp;IF([1]!表1_66[[#This Row],[公司]]="","","，"&amp;[1]!表1_66[[#This Row],[姓名]]&amp;".jpg"),"照片")</f>
        <v>#REF!</v>
      </c>
      <c r="H1626" s="292" t="s">
        <v>344</v>
      </c>
      <c r="I1626" s="290" t="s">
        <v>12</v>
      </c>
      <c r="J1626" s="290" t="s">
        <v>11</v>
      </c>
      <c r="K1626" s="290"/>
      <c r="L1626" s="290"/>
      <c r="M1626" s="290"/>
      <c r="N1626" s="213" t="s">
        <v>958</v>
      </c>
      <c r="O1626" s="256"/>
      <c r="P1626" s="256" t="s">
        <v>3621</v>
      </c>
      <c r="Q1626" s="293"/>
      <c r="R1626" s="293"/>
      <c r="S1626" s="26"/>
      <c r="T1626" s="269" t="s">
        <v>8585</v>
      </c>
      <c r="U1626" s="293">
        <v>13311070077</v>
      </c>
      <c r="V1626" s="299" t="s">
        <v>8586</v>
      </c>
      <c r="W1626" s="295"/>
      <c r="X1626" s="296"/>
      <c r="Y1626" s="296"/>
      <c r="Z1626" s="297"/>
      <c r="AA1626" s="298"/>
      <c r="AB1626" s="290"/>
      <c r="AC1626" s="290"/>
      <c r="AD1626" s="269"/>
      <c r="AE1626" s="296"/>
      <c r="AF1626" s="290"/>
      <c r="AG1626" s="349">
        <v>1</v>
      </c>
    </row>
    <row r="1627" spans="1:33" s="219" customFormat="1" x14ac:dyDescent="0.3">
      <c r="A1627" s="290" t="s">
        <v>8476</v>
      </c>
      <c r="B1627" s="277">
        <v>42277</v>
      </c>
      <c r="C1627" s="217" t="e">
        <f>[1]!表1_66[[#This Row],[公司]]&amp;[1]!表1_66[[#This Row],[姓名]]</f>
        <v>#REF!</v>
      </c>
      <c r="D1627" s="269" t="s">
        <v>8489</v>
      </c>
      <c r="E1627" s="269"/>
      <c r="F1627" s="290"/>
      <c r="G1627" s="291" t="e">
        <f>HYPERLINK("\同业照片\"&amp;[1]!表1_66[[#This Row],[公司]]&amp;IF([1]!表1_66[[#This Row],[公司]]="","","，"&amp;[1]!表1_66[[#This Row],[姓名]]&amp;".jpg"),"照片")</f>
        <v>#REF!</v>
      </c>
      <c r="H1627" s="292" t="s">
        <v>8490</v>
      </c>
      <c r="I1627" s="290" t="s">
        <v>12</v>
      </c>
      <c r="J1627" s="290" t="s">
        <v>1</v>
      </c>
      <c r="K1627" s="290"/>
      <c r="L1627" s="290"/>
      <c r="M1627" s="290"/>
      <c r="N1627" s="256"/>
      <c r="O1627" s="256"/>
      <c r="P1627" s="256" t="s">
        <v>2254</v>
      </c>
      <c r="Q1627" s="293"/>
      <c r="R1627" s="293"/>
      <c r="S1627" s="26"/>
      <c r="T1627" s="269" t="s">
        <v>8493</v>
      </c>
      <c r="U1627" s="293">
        <v>18817360490</v>
      </c>
      <c r="V1627" s="299" t="s">
        <v>8494</v>
      </c>
      <c r="W1627" s="295"/>
      <c r="X1627" s="296"/>
      <c r="Y1627" s="296"/>
      <c r="Z1627" s="297"/>
      <c r="AA1627" s="298"/>
      <c r="AB1627" s="290"/>
      <c r="AC1627" s="290"/>
      <c r="AD1627" s="269"/>
      <c r="AE1627" s="296"/>
      <c r="AF1627" s="290"/>
      <c r="AG1627" s="349">
        <v>1</v>
      </c>
    </row>
    <row r="1628" spans="1:33" s="219" customFormat="1" x14ac:dyDescent="0.3">
      <c r="A1628" s="212" t="s">
        <v>8476</v>
      </c>
      <c r="B1628" s="277">
        <v>42277</v>
      </c>
      <c r="C1628" s="217" t="e">
        <f>[1]!表1_66[[#This Row],[公司]]&amp;[1]!表1_66[[#This Row],[姓名]]</f>
        <v>#REF!</v>
      </c>
      <c r="D1628" s="220" t="s">
        <v>1841</v>
      </c>
      <c r="E1628" s="220" t="s">
        <v>1842</v>
      </c>
      <c r="F1628" s="214" t="s">
        <v>283</v>
      </c>
      <c r="G1628" s="236" t="e">
        <f>HYPERLINK("\同业照片\"&amp;[1]!表1_66[[#This Row],[公司]]&amp;IF([1]!表1_66[[#This Row],[公司]]="","","，"&amp;[1]!表1_66[[#This Row],[姓名]]&amp;".jpg"),"照片")</f>
        <v>#REF!</v>
      </c>
      <c r="H1628" s="232" t="s">
        <v>8640</v>
      </c>
      <c r="I1628" s="214" t="s">
        <v>711</v>
      </c>
      <c r="J1628" s="214" t="s">
        <v>45</v>
      </c>
      <c r="K1628" s="212">
        <v>1</v>
      </c>
      <c r="L1628" s="212"/>
      <c r="M1628" s="212">
        <v>1</v>
      </c>
      <c r="N1628" s="213" t="s">
        <v>8641</v>
      </c>
      <c r="O1628" s="214"/>
      <c r="P1628" s="213"/>
      <c r="Q1628" s="215"/>
      <c r="R1628" s="215" t="s">
        <v>392</v>
      </c>
      <c r="S1628"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628" s="220" t="s">
        <v>8642</v>
      </c>
      <c r="U1628" s="215">
        <v>1390164485</v>
      </c>
      <c r="V1628" s="213" t="s">
        <v>1843</v>
      </c>
      <c r="W1628" s="225" t="s">
        <v>351</v>
      </c>
      <c r="X1628" s="226"/>
      <c r="Y1628" s="226"/>
      <c r="Z1628" s="244" t="s">
        <v>392</v>
      </c>
      <c r="AA1628" s="214"/>
      <c r="AB1628" s="214"/>
      <c r="AC1628" s="214"/>
      <c r="AD1628" s="220"/>
      <c r="AE1628" s="226"/>
      <c r="AF1628" s="214" t="s">
        <v>1840</v>
      </c>
      <c r="AG1628" s="349">
        <v>1</v>
      </c>
    </row>
    <row r="1629" spans="1:33" s="219" customFormat="1" x14ac:dyDescent="0.3">
      <c r="A1629" s="290" t="s">
        <v>8476</v>
      </c>
      <c r="B1629" s="277">
        <v>42277</v>
      </c>
      <c r="C1629" s="217" t="e">
        <f>[1]!表1_66[[#This Row],[公司]]&amp;[1]!表1_66[[#This Row],[姓名]]</f>
        <v>#REF!</v>
      </c>
      <c r="D1629" s="269" t="s">
        <v>8683</v>
      </c>
      <c r="E1629" s="269"/>
      <c r="F1629" s="290"/>
      <c r="G1629" s="291" t="e">
        <f>HYPERLINK("\同业照片\"&amp;[1]!表1_66[[#This Row],[公司]]&amp;IF([1]!表1_66[[#This Row],[公司]]="","","，"&amp;[1]!表1_66[[#This Row],[姓名]]&amp;".jpg"),"照片")</f>
        <v>#REF!</v>
      </c>
      <c r="H1629" s="292" t="s">
        <v>8684</v>
      </c>
      <c r="I1629" s="290" t="s">
        <v>12</v>
      </c>
      <c r="J1629" s="290" t="s">
        <v>1</v>
      </c>
      <c r="K1629" s="290"/>
      <c r="L1629" s="290"/>
      <c r="M1629" s="290"/>
      <c r="N1629" s="256"/>
      <c r="O1629" s="256"/>
      <c r="P1629" s="256" t="s">
        <v>2537</v>
      </c>
      <c r="Q1629" s="293"/>
      <c r="R1629" s="293"/>
      <c r="S1629" s="26"/>
      <c r="T1629" s="269">
        <v>15000099196</v>
      </c>
      <c r="U1629" s="293">
        <v>15121036095</v>
      </c>
      <c r="V1629" s="299" t="s">
        <v>8685</v>
      </c>
      <c r="W1629" s="295"/>
      <c r="X1629" s="296"/>
      <c r="Y1629" s="296"/>
      <c r="Z1629" s="297"/>
      <c r="AA1629" s="298"/>
      <c r="AB1629" s="290"/>
      <c r="AC1629" s="290"/>
      <c r="AD1629" s="269"/>
      <c r="AE1629" s="296"/>
      <c r="AF1629" s="290"/>
      <c r="AG1629" s="349">
        <v>1</v>
      </c>
    </row>
    <row r="1630" spans="1:33" s="219" customFormat="1" x14ac:dyDescent="0.3">
      <c r="A1630" s="290" t="s">
        <v>8476</v>
      </c>
      <c r="B1630" s="277">
        <v>42277</v>
      </c>
      <c r="C1630" s="217" t="e">
        <f>[1]!表1_66[[#This Row],[公司]]&amp;[1]!表1_66[[#This Row],[姓名]]</f>
        <v>#REF!</v>
      </c>
      <c r="D1630" s="269" t="s">
        <v>8621</v>
      </c>
      <c r="E1630" s="269"/>
      <c r="F1630" s="290"/>
      <c r="G1630" s="291" t="e">
        <f>HYPERLINK("\同业照片\"&amp;[1]!表1_66[[#This Row],[公司]]&amp;IF([1]!表1_66[[#This Row],[公司]]="","","，"&amp;[1]!表1_66[[#This Row],[姓名]]&amp;".jpg"),"照片")</f>
        <v>#REF!</v>
      </c>
      <c r="H1630" s="292" t="s">
        <v>8551</v>
      </c>
      <c r="I1630" s="290" t="s">
        <v>2</v>
      </c>
      <c r="J1630" s="290" t="s">
        <v>1</v>
      </c>
      <c r="K1630" s="290"/>
      <c r="L1630" s="290"/>
      <c r="M1630" s="290"/>
      <c r="N1630" s="256" t="s">
        <v>8552</v>
      </c>
      <c r="O1630" s="256"/>
      <c r="P1630" s="256" t="s">
        <v>8553</v>
      </c>
      <c r="Q1630" s="293"/>
      <c r="R1630" s="293"/>
      <c r="S1630" s="26"/>
      <c r="T1630" s="269">
        <v>20361729</v>
      </c>
      <c r="U1630" s="293">
        <v>18701703613</v>
      </c>
      <c r="V1630" s="299" t="s">
        <v>8622</v>
      </c>
      <c r="W1630" s="295"/>
      <c r="X1630" s="296"/>
      <c r="Y1630" s="296"/>
      <c r="Z1630" s="297"/>
      <c r="AA1630" s="298"/>
      <c r="AB1630" s="290"/>
      <c r="AC1630" s="290"/>
      <c r="AD1630" s="269"/>
      <c r="AE1630" s="296"/>
      <c r="AF1630" s="290"/>
      <c r="AG1630" s="349">
        <v>1</v>
      </c>
    </row>
    <row r="1631" spans="1:33" s="219" customFormat="1" x14ac:dyDescent="0.3">
      <c r="A1631" s="290" t="s">
        <v>8476</v>
      </c>
      <c r="B1631" s="278">
        <v>42277</v>
      </c>
      <c r="C1631" s="217" t="e">
        <f>[1]!表1_66[[#This Row],[公司]]&amp;[1]!表1_66[[#This Row],[姓名]]</f>
        <v>#REF!</v>
      </c>
      <c r="D1631" s="269" t="s">
        <v>8681</v>
      </c>
      <c r="E1631" s="269"/>
      <c r="F1631" s="290"/>
      <c r="G1631" s="291" t="e">
        <f>HYPERLINK("\同业照片\"&amp;[1]!表1_66[[#This Row],[公司]]&amp;IF([1]!表1_66[[#This Row],[公司]]="","","，"&amp;[1]!表1_66[[#This Row],[姓名]]&amp;".jpg"),"照片")</f>
        <v>#REF!</v>
      </c>
      <c r="H1631" s="292" t="s">
        <v>2791</v>
      </c>
      <c r="I1631" s="290"/>
      <c r="J1631" s="290" t="s">
        <v>1</v>
      </c>
      <c r="K1631" s="290"/>
      <c r="L1631" s="290"/>
      <c r="M1631" s="290"/>
      <c r="N1631" s="256" t="s">
        <v>2536</v>
      </c>
      <c r="O1631" s="256"/>
      <c r="P1631" s="256" t="s">
        <v>2537</v>
      </c>
      <c r="Q1631" s="293"/>
      <c r="R1631" s="293"/>
      <c r="S1631" s="26"/>
      <c r="T1631" s="269">
        <v>38571838</v>
      </c>
      <c r="U1631" s="293">
        <v>13671708120</v>
      </c>
      <c r="V1631" s="299" t="s">
        <v>8682</v>
      </c>
      <c r="W1631" s="295"/>
      <c r="X1631" s="296"/>
      <c r="Y1631" s="296"/>
      <c r="Z1631" s="297"/>
      <c r="AA1631" s="298"/>
      <c r="AB1631" s="290"/>
      <c r="AC1631" s="290"/>
      <c r="AD1631" s="269"/>
      <c r="AE1631" s="296"/>
      <c r="AF1631" s="290"/>
      <c r="AG1631" s="349">
        <v>1</v>
      </c>
    </row>
    <row r="1632" spans="1:33" s="219" customFormat="1" x14ac:dyDescent="0.3">
      <c r="A1632" s="212" t="s">
        <v>8476</v>
      </c>
      <c r="B1632" s="278">
        <v>42277</v>
      </c>
      <c r="C1632" s="217" t="e">
        <f>[1]!表1_66[[#This Row],[公司]]&amp;[1]!表1_66[[#This Row],[姓名]]</f>
        <v>#REF!</v>
      </c>
      <c r="D1632" s="220" t="s">
        <v>1490</v>
      </c>
      <c r="E1632" s="220" t="s">
        <v>1491</v>
      </c>
      <c r="F1632" s="214"/>
      <c r="G1632" s="236" t="e">
        <f>HYPERLINK("\同业照片\"&amp;[1]!表1_66[[#This Row],[公司]]&amp;IF([1]!表1_66[[#This Row],[公司]]="","","，"&amp;[1]!表1_66[[#This Row],[姓名]]&amp;".jpg"),"照片")</f>
        <v>#REF!</v>
      </c>
      <c r="H1632" s="232" t="s">
        <v>8710</v>
      </c>
      <c r="I1632" s="214" t="s">
        <v>36</v>
      </c>
      <c r="J1632" s="214" t="s">
        <v>1</v>
      </c>
      <c r="K1632" s="212">
        <v>1</v>
      </c>
      <c r="L1632" s="212"/>
      <c r="M1632" s="212">
        <v>1</v>
      </c>
      <c r="N1632" s="213" t="s">
        <v>1436</v>
      </c>
      <c r="O1632" s="214"/>
      <c r="P1632" s="213" t="s">
        <v>2584</v>
      </c>
      <c r="Q1632" s="215"/>
      <c r="R1632" s="215" t="s">
        <v>392</v>
      </c>
      <c r="S163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632" s="220" t="s">
        <v>8711</v>
      </c>
      <c r="U1632" s="215">
        <v>18601048106</v>
      </c>
      <c r="V1632" s="271" t="s">
        <v>8712</v>
      </c>
      <c r="W1632" s="225" t="s">
        <v>351</v>
      </c>
      <c r="X1632" s="226"/>
      <c r="Y1632" s="226"/>
      <c r="Z1632" s="244" t="s">
        <v>392</v>
      </c>
      <c r="AA1632" s="214"/>
      <c r="AB1632" s="214"/>
      <c r="AC1632" s="214" t="s">
        <v>392</v>
      </c>
      <c r="AD1632" s="220"/>
      <c r="AE1632" s="226"/>
      <c r="AF1632" s="214" t="s">
        <v>2176</v>
      </c>
      <c r="AG1632" s="349">
        <v>1</v>
      </c>
    </row>
    <row r="1633" spans="1:33" s="219" customFormat="1" x14ac:dyDescent="0.3">
      <c r="A1633" s="290" t="s">
        <v>8476</v>
      </c>
      <c r="B1633" s="278">
        <v>42277</v>
      </c>
      <c r="C1633" s="217" t="e">
        <f>[1]!表1_66[[#This Row],[公司]]&amp;[1]!表1_66[[#This Row],[姓名]]</f>
        <v>#REF!</v>
      </c>
      <c r="D1633" s="269" t="s">
        <v>8615</v>
      </c>
      <c r="E1633" s="269"/>
      <c r="F1633" s="290"/>
      <c r="G1633" s="291" t="e">
        <f>HYPERLINK("\同业照片\"&amp;[1]!表1_66[[#This Row],[公司]]&amp;IF([1]!表1_66[[#This Row],[公司]]="","","，"&amp;[1]!表1_66[[#This Row],[姓名]]&amp;".jpg"),"照片")</f>
        <v>#REF!</v>
      </c>
      <c r="H1633" s="292" t="s">
        <v>8616</v>
      </c>
      <c r="I1633" s="290" t="s">
        <v>4173</v>
      </c>
      <c r="J1633" s="290" t="s">
        <v>1</v>
      </c>
      <c r="K1633" s="290"/>
      <c r="L1633" s="290"/>
      <c r="M1633" s="290"/>
      <c r="N1633" s="256" t="s">
        <v>3911</v>
      </c>
      <c r="O1633" s="256"/>
      <c r="P1633" s="256" t="s">
        <v>8500</v>
      </c>
      <c r="Q1633" s="293"/>
      <c r="R1633" s="293"/>
      <c r="S1633" s="26"/>
      <c r="T1633" s="269"/>
      <c r="U1633" s="293">
        <v>15618561806</v>
      </c>
      <c r="V1633" s="299" t="s">
        <v>8617</v>
      </c>
      <c r="W1633" s="295"/>
      <c r="X1633" s="296"/>
      <c r="Y1633" s="296"/>
      <c r="Z1633" s="297"/>
      <c r="AA1633" s="298"/>
      <c r="AB1633" s="290"/>
      <c r="AC1633" s="290"/>
      <c r="AD1633" s="269"/>
      <c r="AE1633" s="296"/>
      <c r="AF1633" s="290"/>
      <c r="AG1633" s="349">
        <v>1</v>
      </c>
    </row>
    <row r="1634" spans="1:33" s="219" customFormat="1" x14ac:dyDescent="0.3">
      <c r="A1634" s="290" t="s">
        <v>8476</v>
      </c>
      <c r="B1634" s="278">
        <v>42277</v>
      </c>
      <c r="C1634" s="217" t="e">
        <f>[1]!表1_66[[#This Row],[公司]]&amp;[1]!表1_66[[#This Row],[姓名]]</f>
        <v>#REF!</v>
      </c>
      <c r="D1634" s="269" t="s">
        <v>8524</v>
      </c>
      <c r="E1634" s="269"/>
      <c r="F1634" s="290"/>
      <c r="G1634" s="291" t="e">
        <f>HYPERLINK("\同业照片\"&amp;[1]!表1_66[[#This Row],[公司]]&amp;IF([1]!表1_66[[#This Row],[公司]]="","","，"&amp;[1]!表1_66[[#This Row],[姓名]]&amp;".jpg"),"照片")</f>
        <v>#REF!</v>
      </c>
      <c r="H1634" s="292" t="s">
        <v>946</v>
      </c>
      <c r="I1634" s="290" t="s">
        <v>2</v>
      </c>
      <c r="J1634" s="290" t="s">
        <v>1</v>
      </c>
      <c r="K1634" s="290"/>
      <c r="L1634" s="290"/>
      <c r="M1634" s="290"/>
      <c r="N1634" s="256"/>
      <c r="O1634" s="256"/>
      <c r="P1634" s="256" t="s">
        <v>8525</v>
      </c>
      <c r="Q1634" s="293"/>
      <c r="R1634" s="293"/>
      <c r="S1634" s="26"/>
      <c r="T1634" s="269"/>
      <c r="U1634" s="293">
        <v>13636374434</v>
      </c>
      <c r="V1634" s="299" t="s">
        <v>8526</v>
      </c>
      <c r="W1634" s="295"/>
      <c r="X1634" s="296"/>
      <c r="Y1634" s="296"/>
      <c r="Z1634" s="297"/>
      <c r="AA1634" s="298"/>
      <c r="AB1634" s="290"/>
      <c r="AC1634" s="290"/>
      <c r="AD1634" s="269"/>
      <c r="AE1634" s="296"/>
      <c r="AF1634" s="290"/>
      <c r="AG1634" s="349">
        <v>1</v>
      </c>
    </row>
    <row r="1635" spans="1:33" s="219" customFormat="1" x14ac:dyDescent="0.3">
      <c r="A1635" s="290" t="s">
        <v>8476</v>
      </c>
      <c r="B1635" s="278">
        <v>42277</v>
      </c>
      <c r="C1635" s="217" t="e">
        <f>[1]!表1_66[[#This Row],[公司]]&amp;[1]!表1_66[[#This Row],[姓名]]</f>
        <v>#REF!</v>
      </c>
      <c r="D1635" s="252" t="s">
        <v>1516</v>
      </c>
      <c r="E1635" s="269"/>
      <c r="F1635" s="290"/>
      <c r="G1635" s="291" t="e">
        <f>HYPERLINK("\同业照片\"&amp;[1]!表1_66[[#This Row],[公司]]&amp;IF([1]!表1_66[[#This Row],[公司]]="","","，"&amp;[1]!表1_66[[#This Row],[姓名]]&amp;".jpg"),"照片")</f>
        <v>#REF!</v>
      </c>
      <c r="H1635" s="292" t="s">
        <v>8609</v>
      </c>
      <c r="I1635" s="290" t="s">
        <v>12</v>
      </c>
      <c r="J1635" s="290" t="s">
        <v>1</v>
      </c>
      <c r="K1635" s="290"/>
      <c r="L1635" s="290"/>
      <c r="M1635" s="290"/>
      <c r="N1635" s="256" t="s">
        <v>2536</v>
      </c>
      <c r="O1635" s="256"/>
      <c r="P1635" s="256" t="s">
        <v>8610</v>
      </c>
      <c r="Q1635" s="293"/>
      <c r="R1635" s="293"/>
      <c r="S1635" s="26"/>
      <c r="T1635" s="269" t="s">
        <v>8611</v>
      </c>
      <c r="U1635" s="293">
        <v>13751049581</v>
      </c>
      <c r="V1635" s="299" t="s">
        <v>8612</v>
      </c>
      <c r="W1635" s="295"/>
      <c r="X1635" s="296"/>
      <c r="Y1635" s="296"/>
      <c r="Z1635" s="297"/>
      <c r="AA1635" s="298"/>
      <c r="AB1635" s="290"/>
      <c r="AC1635" s="290"/>
      <c r="AD1635" s="269"/>
      <c r="AE1635" s="296"/>
      <c r="AF1635" s="290"/>
      <c r="AG1635" s="349">
        <v>1</v>
      </c>
    </row>
    <row r="1636" spans="1:33" s="219" customFormat="1" x14ac:dyDescent="0.3">
      <c r="A1636" s="290" t="s">
        <v>8476</v>
      </c>
      <c r="B1636" s="278">
        <v>42277</v>
      </c>
      <c r="C1636" s="217" t="e">
        <f>[1]!表1_66[[#This Row],[公司]]&amp;[1]!表1_66[[#This Row],[姓名]]</f>
        <v>#REF!</v>
      </c>
      <c r="D1636" s="269" t="s">
        <v>8626</v>
      </c>
      <c r="E1636" s="269"/>
      <c r="F1636" s="290"/>
      <c r="G1636" s="291" t="e">
        <f>HYPERLINK("\同业照片\"&amp;[1]!表1_66[[#This Row],[公司]]&amp;IF([1]!表1_66[[#This Row],[公司]]="","","，"&amp;[1]!表1_66[[#This Row],[姓名]]&amp;".jpg"),"照片")</f>
        <v>#REF!</v>
      </c>
      <c r="H1636" s="292" t="s">
        <v>8627</v>
      </c>
      <c r="I1636" s="290" t="s">
        <v>4173</v>
      </c>
      <c r="J1636" s="290" t="s">
        <v>1</v>
      </c>
      <c r="K1636" s="290"/>
      <c r="L1636" s="290"/>
      <c r="M1636" s="290"/>
      <c r="N1636" s="256" t="s">
        <v>8628</v>
      </c>
      <c r="O1636" s="256"/>
      <c r="P1636" s="256" t="s">
        <v>8629</v>
      </c>
      <c r="Q1636" s="293"/>
      <c r="R1636" s="293"/>
      <c r="S1636" s="26"/>
      <c r="T1636" s="269">
        <v>6183920</v>
      </c>
      <c r="U1636" s="293">
        <v>13917433886</v>
      </c>
      <c r="V1636" s="299" t="s">
        <v>8630</v>
      </c>
      <c r="W1636" s="295"/>
      <c r="X1636" s="296"/>
      <c r="Y1636" s="296"/>
      <c r="Z1636" s="297"/>
      <c r="AA1636" s="298"/>
      <c r="AB1636" s="290"/>
      <c r="AC1636" s="290"/>
      <c r="AD1636" s="269"/>
      <c r="AE1636" s="296"/>
      <c r="AF1636" s="290"/>
      <c r="AG1636" s="349">
        <v>1</v>
      </c>
    </row>
    <row r="1637" spans="1:33" s="219" customFormat="1" x14ac:dyDescent="0.3">
      <c r="A1637" s="212" t="s">
        <v>8476</v>
      </c>
      <c r="B1637" s="278">
        <v>42277</v>
      </c>
      <c r="C1637" s="217" t="e">
        <f>[1]!表1_66[[#This Row],[公司]]&amp;[1]!表1_66[[#This Row],[姓名]]</f>
        <v>#REF!</v>
      </c>
      <c r="D1637" s="220" t="s">
        <v>12323</v>
      </c>
      <c r="E1637" s="220" t="s">
        <v>7012</v>
      </c>
      <c r="F1637" s="214"/>
      <c r="G1637" s="236" t="e">
        <f>HYPERLINK("\同业照片\"&amp;[1]!表1_66[[#This Row],[公司]]&amp;IF([1]!表1_66[[#This Row],[公司]]="","","，"&amp;[1]!表1_66[[#This Row],[姓名]]&amp;".jpg"),"照片")</f>
        <v>#REF!</v>
      </c>
      <c r="H1637" s="232" t="s">
        <v>106</v>
      </c>
      <c r="I1637" s="214" t="s">
        <v>2</v>
      </c>
      <c r="J1637" s="214" t="s">
        <v>1</v>
      </c>
      <c r="K1637" s="212">
        <v>1</v>
      </c>
      <c r="L1637" s="212">
        <v>1</v>
      </c>
      <c r="M1637" s="212">
        <v>1</v>
      </c>
      <c r="N1637" s="213" t="s">
        <v>1354</v>
      </c>
      <c r="O1637" s="214"/>
      <c r="P1637" s="213" t="s">
        <v>8538</v>
      </c>
      <c r="Q1637" s="215"/>
      <c r="R1637" s="215"/>
      <c r="S1637"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637" s="220">
        <v>20628489</v>
      </c>
      <c r="U1637" s="215">
        <v>13916571058</v>
      </c>
      <c r="V1637" s="271" t="s">
        <v>8539</v>
      </c>
      <c r="W1637" s="225"/>
      <c r="X1637" s="226"/>
      <c r="Y1637" s="226"/>
      <c r="Z1637" s="244"/>
      <c r="AA1637" s="214"/>
      <c r="AB1637" s="214"/>
      <c r="AC1637" s="214"/>
      <c r="AD1637" s="220"/>
      <c r="AE1637" s="226"/>
      <c r="AF1637" s="214" t="s">
        <v>11082</v>
      </c>
      <c r="AG1637" s="349">
        <v>1</v>
      </c>
    </row>
    <row r="1638" spans="1:33" s="219" customFormat="1" x14ac:dyDescent="0.3">
      <c r="A1638" s="290" t="s">
        <v>8476</v>
      </c>
      <c r="B1638" s="278">
        <v>42277</v>
      </c>
      <c r="C1638" s="217" t="e">
        <f>[1]!表1_66[[#This Row],[公司]]&amp;[1]!表1_66[[#This Row],[姓名]]</f>
        <v>#REF!</v>
      </c>
      <c r="D1638" s="269" t="s">
        <v>8689</v>
      </c>
      <c r="E1638" s="269"/>
      <c r="F1638" s="290"/>
      <c r="G1638" s="291" t="e">
        <f>HYPERLINK("\同业照片\"&amp;[1]!表1_66[[#This Row],[公司]]&amp;IF([1]!表1_66[[#This Row],[公司]]="","","，"&amp;[1]!表1_66[[#This Row],[姓名]]&amp;".jpg"),"照片")</f>
        <v>#REF!</v>
      </c>
      <c r="H1638" s="292" t="s">
        <v>1263</v>
      </c>
      <c r="I1638" s="290" t="s">
        <v>2</v>
      </c>
      <c r="J1638" s="290" t="s">
        <v>1</v>
      </c>
      <c r="K1638" s="290"/>
      <c r="L1638" s="290"/>
      <c r="M1638" s="290"/>
      <c r="N1638" s="256" t="s">
        <v>7804</v>
      </c>
      <c r="O1638" s="256"/>
      <c r="P1638" s="256" t="s">
        <v>8518</v>
      </c>
      <c r="Q1638" s="293"/>
      <c r="R1638" s="293"/>
      <c r="S1638" s="26"/>
      <c r="T1638" s="269" t="s">
        <v>8690</v>
      </c>
      <c r="U1638" s="293">
        <v>18862180223</v>
      </c>
      <c r="V1638" s="299" t="s">
        <v>8691</v>
      </c>
      <c r="W1638" s="295"/>
      <c r="X1638" s="296"/>
      <c r="Y1638" s="296"/>
      <c r="Z1638" s="297"/>
      <c r="AA1638" s="298"/>
      <c r="AB1638" s="290"/>
      <c r="AC1638" s="290"/>
      <c r="AD1638" s="269"/>
      <c r="AE1638" s="296"/>
      <c r="AF1638" s="290"/>
      <c r="AG1638" s="349">
        <v>1</v>
      </c>
    </row>
    <row r="1639" spans="1:33" s="219" customFormat="1" x14ac:dyDescent="0.3">
      <c r="A1639" s="212" t="s">
        <v>8476</v>
      </c>
      <c r="B1639" s="278">
        <v>42277</v>
      </c>
      <c r="C1639" s="217" t="e">
        <f>[1]!表1_66[[#This Row],[公司]]&amp;[1]!表1_66[[#This Row],[姓名]]</f>
        <v>#REF!</v>
      </c>
      <c r="D1639" s="220" t="s">
        <v>12324</v>
      </c>
      <c r="E1639" s="220" t="s">
        <v>1672</v>
      </c>
      <c r="F1639" s="214" t="s">
        <v>2249</v>
      </c>
      <c r="G1639" s="236" t="e">
        <f>HYPERLINK("\同业照片\"&amp;[1]!表1_66[[#This Row],[公司]]&amp;IF([1]!表1_66[[#This Row],[公司]]="","","，"&amp;[1]!表1_66[[#This Row],[姓名]]&amp;".jpg"),"照片")</f>
        <v>#REF!</v>
      </c>
      <c r="H1639" s="232" t="s">
        <v>12325</v>
      </c>
      <c r="I1639" s="214" t="s">
        <v>12</v>
      </c>
      <c r="J1639" s="214" t="s">
        <v>45</v>
      </c>
      <c r="K1639" s="212">
        <v>1</v>
      </c>
      <c r="L1639" s="212">
        <v>1</v>
      </c>
      <c r="M1639" s="212">
        <v>1</v>
      </c>
      <c r="N1639" s="213" t="s">
        <v>12326</v>
      </c>
      <c r="O1639" s="214"/>
      <c r="P1639" s="213" t="s">
        <v>8780</v>
      </c>
      <c r="Q1639" s="215"/>
      <c r="R1639" s="215"/>
      <c r="S163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639" s="220">
        <v>862120628491</v>
      </c>
      <c r="U1639" s="215">
        <v>15921403435</v>
      </c>
      <c r="V1639" s="213" t="s">
        <v>3840</v>
      </c>
      <c r="W1639" s="225"/>
      <c r="X1639" s="226"/>
      <c r="Y1639" s="226"/>
      <c r="Z1639" s="244" t="s">
        <v>12327</v>
      </c>
      <c r="AA1639" s="214"/>
      <c r="AB1639" s="214"/>
      <c r="AC1639" s="214"/>
      <c r="AD1639" s="220"/>
      <c r="AE1639" s="226"/>
      <c r="AF1639" s="214" t="s">
        <v>682</v>
      </c>
      <c r="AG1639" s="349">
        <v>1</v>
      </c>
    </row>
    <row r="1640" spans="1:33" s="219" customFormat="1" x14ac:dyDescent="0.3">
      <c r="A1640" s="212" t="s">
        <v>8476</v>
      </c>
      <c r="B1640" s="278">
        <v>42277</v>
      </c>
      <c r="C1640" s="217" t="e">
        <f>[1]!表1_66[[#This Row],[公司]]&amp;[1]!表1_66[[#This Row],[姓名]]</f>
        <v>#REF!</v>
      </c>
      <c r="D1640" s="220" t="s">
        <v>2489</v>
      </c>
      <c r="E1640" s="220" t="s">
        <v>1914</v>
      </c>
      <c r="F1640" s="214" t="s">
        <v>283</v>
      </c>
      <c r="G1640" s="236" t="e">
        <f>HYPERLINK("\同业照片\"&amp;[1]!表1_66[[#This Row],[公司]]&amp;IF([1]!表1_66[[#This Row],[公司]]="","","，"&amp;[1]!表1_66[[#This Row],[姓名]]&amp;".jpg"),"照片")</f>
        <v>#REF!</v>
      </c>
      <c r="H1640" s="232" t="s">
        <v>327</v>
      </c>
      <c r="I1640" s="214" t="s">
        <v>36</v>
      </c>
      <c r="J1640" s="214" t="s">
        <v>45</v>
      </c>
      <c r="K1640" s="212">
        <v>1</v>
      </c>
      <c r="L1640" s="212"/>
      <c r="M1640" s="212">
        <v>1</v>
      </c>
      <c r="N1640" s="213" t="s">
        <v>8638</v>
      </c>
      <c r="O1640" s="214"/>
      <c r="P1640" s="213" t="s">
        <v>2537</v>
      </c>
      <c r="Q1640" s="215" t="s">
        <v>1915</v>
      </c>
      <c r="R1640" s="215" t="s">
        <v>392</v>
      </c>
      <c r="S164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640" s="220" t="s">
        <v>2196</v>
      </c>
      <c r="U1640" s="215">
        <v>13916412471</v>
      </c>
      <c r="V1640" s="271" t="s">
        <v>8639</v>
      </c>
      <c r="W1640" s="225" t="s">
        <v>351</v>
      </c>
      <c r="X1640" s="226"/>
      <c r="Y1640" s="226"/>
      <c r="Z1640" s="244" t="s">
        <v>392</v>
      </c>
      <c r="AA1640" s="214"/>
      <c r="AB1640" s="214"/>
      <c r="AC1640" s="214"/>
      <c r="AD1640" s="220"/>
      <c r="AE1640" s="226"/>
      <c r="AF1640" s="214" t="s">
        <v>2223</v>
      </c>
      <c r="AG1640" s="349">
        <v>1</v>
      </c>
    </row>
    <row r="1641" spans="1:33" s="219" customFormat="1" x14ac:dyDescent="0.3">
      <c r="A1641" s="290" t="s">
        <v>8476</v>
      </c>
      <c r="B1641" s="278">
        <v>42277</v>
      </c>
      <c r="C1641" s="217" t="e">
        <f>[1]!表1_66[[#This Row],[公司]]&amp;[1]!表1_66[[#This Row],[姓名]]</f>
        <v>#REF!</v>
      </c>
      <c r="D1641" s="269" t="s">
        <v>8495</v>
      </c>
      <c r="E1641" s="269"/>
      <c r="F1641" s="290"/>
      <c r="G1641" s="291" t="e">
        <f>HYPERLINK("\同业照片\"&amp;[1]!表1_66[[#This Row],[公司]]&amp;IF([1]!表1_66[[#This Row],[公司]]="","","，"&amp;[1]!表1_66[[#This Row],[姓名]]&amp;".jpg"),"照片")</f>
        <v>#REF!</v>
      </c>
      <c r="H1641" s="292" t="s">
        <v>1047</v>
      </c>
      <c r="I1641" s="290" t="s">
        <v>2321</v>
      </c>
      <c r="J1641" s="290"/>
      <c r="K1641" s="290"/>
      <c r="L1641" s="290"/>
      <c r="M1641" s="290"/>
      <c r="N1641" s="256" t="s">
        <v>8496</v>
      </c>
      <c r="O1641" s="256"/>
      <c r="P1641" s="256" t="s">
        <v>8366</v>
      </c>
      <c r="Q1641" s="293"/>
      <c r="R1641" s="293"/>
      <c r="S1641" s="26"/>
      <c r="T1641" s="269" t="s">
        <v>8497</v>
      </c>
      <c r="U1641" s="293">
        <v>18616824252</v>
      </c>
      <c r="V1641" s="299" t="s">
        <v>8498</v>
      </c>
      <c r="W1641" s="295"/>
      <c r="X1641" s="296"/>
      <c r="Y1641" s="296"/>
      <c r="Z1641" s="297"/>
      <c r="AA1641" s="298"/>
      <c r="AB1641" s="290"/>
      <c r="AC1641" s="290"/>
      <c r="AD1641" s="269"/>
      <c r="AE1641" s="296"/>
      <c r="AF1641" s="290"/>
      <c r="AG1641" s="349">
        <v>1</v>
      </c>
    </row>
    <row r="1642" spans="1:33" s="219" customFormat="1" x14ac:dyDescent="0.3">
      <c r="A1642" s="212" t="s">
        <v>8476</v>
      </c>
      <c r="B1642" s="278">
        <v>42277</v>
      </c>
      <c r="C1642" s="217" t="e">
        <f>[1]!表1_66[[#This Row],[公司]]&amp;[1]!表1_66[[#This Row],[姓名]]</f>
        <v>#REF!</v>
      </c>
      <c r="D1642" s="269" t="s">
        <v>8713</v>
      </c>
      <c r="E1642" s="269"/>
      <c r="F1642" s="290"/>
      <c r="G1642" s="291" t="e">
        <f>HYPERLINK("\同业照片\"&amp;[1]!表1_66[[#This Row],[公司]]&amp;IF([1]!表1_66[[#This Row],[公司]]="","","，"&amp;[1]!表1_66[[#This Row],[姓名]]&amp;".jpg"),"照片")</f>
        <v>#REF!</v>
      </c>
      <c r="H1642" s="292" t="s">
        <v>8714</v>
      </c>
      <c r="I1642" s="290" t="s">
        <v>2</v>
      </c>
      <c r="J1642" s="290" t="s">
        <v>1</v>
      </c>
      <c r="K1642" s="290"/>
      <c r="L1642" s="290"/>
      <c r="M1642" s="290"/>
      <c r="N1642" s="256" t="s">
        <v>8715</v>
      </c>
      <c r="O1642" s="256"/>
      <c r="P1642" s="256" t="s">
        <v>8716</v>
      </c>
      <c r="Q1642" s="293"/>
      <c r="R1642" s="293"/>
      <c r="S1642" s="26"/>
      <c r="T1642" s="269">
        <v>20899118</v>
      </c>
      <c r="U1642" s="293">
        <v>18101698415</v>
      </c>
      <c r="V1642" s="299" t="s">
        <v>8717</v>
      </c>
      <c r="W1642" s="295"/>
      <c r="X1642" s="296"/>
      <c r="Y1642" s="296"/>
      <c r="Z1642" s="297"/>
      <c r="AA1642" s="298"/>
      <c r="AB1642" s="290"/>
      <c r="AC1642" s="290"/>
      <c r="AD1642" s="269"/>
      <c r="AE1642" s="296"/>
      <c r="AF1642" s="290"/>
      <c r="AG1642" s="349">
        <v>1</v>
      </c>
    </row>
    <row r="1643" spans="1:33" s="219" customFormat="1" x14ac:dyDescent="0.3">
      <c r="A1643" s="290" t="s">
        <v>8476</v>
      </c>
      <c r="B1643" s="278">
        <v>42277</v>
      </c>
      <c r="C1643" s="217" t="e">
        <f>[1]!表1_66[[#This Row],[公司]]&amp;[1]!表1_66[[#This Row],[姓名]]</f>
        <v>#REF!</v>
      </c>
      <c r="D1643" s="269" t="s">
        <v>2648</v>
      </c>
      <c r="E1643" s="269"/>
      <c r="F1643" s="290"/>
      <c r="G1643" s="291" t="e">
        <f>HYPERLINK("\同业照片\"&amp;[1]!表1_66[[#This Row],[公司]]&amp;IF([1]!表1_66[[#This Row],[公司]]="","","，"&amp;[1]!表1_66[[#This Row],[姓名]]&amp;".jpg"),"照片")</f>
        <v>#REF!</v>
      </c>
      <c r="H1643" s="292" t="s">
        <v>8499</v>
      </c>
      <c r="I1643" s="290" t="s">
        <v>12</v>
      </c>
      <c r="J1643" s="290" t="s">
        <v>1</v>
      </c>
      <c r="K1643" s="290"/>
      <c r="L1643" s="290"/>
      <c r="M1643" s="290"/>
      <c r="N1643" s="256"/>
      <c r="O1643" s="256"/>
      <c r="P1643" s="256" t="s">
        <v>8500</v>
      </c>
      <c r="Q1643" s="293"/>
      <c r="R1643" s="293"/>
      <c r="S1643" s="26"/>
      <c r="T1643" s="269">
        <v>60216315</v>
      </c>
      <c r="U1643" s="293">
        <v>18516113112</v>
      </c>
      <c r="V1643" s="299" t="s">
        <v>8501</v>
      </c>
      <c r="W1643" s="295"/>
      <c r="X1643" s="296"/>
      <c r="Y1643" s="296"/>
      <c r="Z1643" s="297"/>
      <c r="AA1643" s="298"/>
      <c r="AB1643" s="290"/>
      <c r="AC1643" s="290"/>
      <c r="AD1643" s="269"/>
      <c r="AE1643" s="296"/>
      <c r="AF1643" s="290"/>
      <c r="AG1643" s="349">
        <v>1</v>
      </c>
    </row>
    <row r="1644" spans="1:33" s="219" customFormat="1" x14ac:dyDescent="0.3">
      <c r="A1644" s="290" t="s">
        <v>8476</v>
      </c>
      <c r="B1644" s="278">
        <v>42277</v>
      </c>
      <c r="C1644" s="217" t="e">
        <f>[1]!表1_66[[#This Row],[公司]]&amp;[1]!表1_66[[#This Row],[姓名]]</f>
        <v>#REF!</v>
      </c>
      <c r="D1644" s="269" t="s">
        <v>8700</v>
      </c>
      <c r="E1644" s="269"/>
      <c r="F1644" s="290"/>
      <c r="G1644" s="291" t="e">
        <f>HYPERLINK("\同业照片\"&amp;[1]!表1_66[[#This Row],[公司]]&amp;IF([1]!表1_66[[#This Row],[公司]]="","","，"&amp;[1]!表1_66[[#This Row],[姓名]]&amp;".jpg"),"照片")</f>
        <v>#REF!</v>
      </c>
      <c r="H1644" s="292" t="s">
        <v>8701</v>
      </c>
      <c r="I1644" s="290" t="s">
        <v>8702</v>
      </c>
      <c r="J1644" s="290" t="s">
        <v>1</v>
      </c>
      <c r="K1644" s="290"/>
      <c r="L1644" s="290"/>
      <c r="M1644" s="290"/>
      <c r="N1644" s="256" t="s">
        <v>8703</v>
      </c>
      <c r="O1644" s="256"/>
      <c r="P1644" s="256"/>
      <c r="Q1644" s="293"/>
      <c r="R1644" s="293"/>
      <c r="S1644" s="26"/>
      <c r="T1644" s="269" t="s">
        <v>8704</v>
      </c>
      <c r="U1644" s="293">
        <v>15014080063</v>
      </c>
      <c r="V1644" s="299" t="s">
        <v>8705</v>
      </c>
      <c r="W1644" s="295"/>
      <c r="X1644" s="296"/>
      <c r="Y1644" s="296"/>
      <c r="Z1644" s="297"/>
      <c r="AA1644" s="298"/>
      <c r="AB1644" s="290"/>
      <c r="AC1644" s="290"/>
      <c r="AD1644" s="269"/>
      <c r="AE1644" s="296"/>
      <c r="AF1644" s="290"/>
      <c r="AG1644" s="349">
        <v>1</v>
      </c>
    </row>
    <row r="1645" spans="1:33" s="219" customFormat="1" x14ac:dyDescent="0.3">
      <c r="A1645" s="290" t="s">
        <v>8476</v>
      </c>
      <c r="B1645" s="278">
        <v>42277</v>
      </c>
      <c r="C1645" s="217" t="e">
        <f>[1]!表1_66[[#This Row],[公司]]&amp;[1]!表1_66[[#This Row],[姓名]]</f>
        <v>#REF!</v>
      </c>
      <c r="D1645" s="269" t="s">
        <v>8534</v>
      </c>
      <c r="E1645" s="269"/>
      <c r="F1645" s="290"/>
      <c r="G1645" s="291" t="e">
        <f>HYPERLINK("\同业照片\"&amp;[1]!表1_66[[#This Row],[公司]]&amp;IF([1]!表1_66[[#This Row],[公司]]="","","，"&amp;[1]!表1_66[[#This Row],[姓名]]&amp;".jpg"),"照片")</f>
        <v>#REF!</v>
      </c>
      <c r="H1645" s="292" t="s">
        <v>1047</v>
      </c>
      <c r="I1645" s="290" t="s">
        <v>2321</v>
      </c>
      <c r="J1645" s="290" t="s">
        <v>1</v>
      </c>
      <c r="K1645" s="290"/>
      <c r="L1645" s="290"/>
      <c r="M1645" s="290"/>
      <c r="N1645" s="256" t="s">
        <v>8535</v>
      </c>
      <c r="O1645" s="256"/>
      <c r="P1645" s="256"/>
      <c r="Q1645" s="293"/>
      <c r="R1645" s="293"/>
      <c r="S1645" s="26"/>
      <c r="T1645" s="269" t="s">
        <v>8536</v>
      </c>
      <c r="U1645" s="293">
        <v>13636622234</v>
      </c>
      <c r="V1645" s="299" t="s">
        <v>8537</v>
      </c>
      <c r="W1645" s="295"/>
      <c r="X1645" s="296"/>
      <c r="Y1645" s="296"/>
      <c r="Z1645" s="297"/>
      <c r="AA1645" s="298"/>
      <c r="AB1645" s="290"/>
      <c r="AC1645" s="290"/>
      <c r="AD1645" s="269"/>
      <c r="AE1645" s="296"/>
      <c r="AF1645" s="290"/>
      <c r="AG1645" s="349">
        <v>1</v>
      </c>
    </row>
    <row r="1646" spans="1:33" s="219" customFormat="1" x14ac:dyDescent="0.3">
      <c r="A1646" s="212" t="s">
        <v>8476</v>
      </c>
      <c r="B1646" s="278">
        <v>42277</v>
      </c>
      <c r="C1646" s="217" t="e">
        <f>[1]!表1_66[[#This Row],[公司]]&amp;[1]!表1_66[[#This Row],[姓名]]</f>
        <v>#REF!</v>
      </c>
      <c r="D1646" s="269" t="s">
        <v>8643</v>
      </c>
      <c r="E1646" s="269"/>
      <c r="F1646" s="290"/>
      <c r="G1646" s="291" t="e">
        <f>HYPERLINK("\同业照片\"&amp;[1]!表1_66[[#This Row],[公司]]&amp;IF([1]!表1_66[[#This Row],[公司]]="","","，"&amp;[1]!表1_66[[#This Row],[姓名]]&amp;".jpg"),"照片")</f>
        <v>#REF!</v>
      </c>
      <c r="H1646" s="292" t="s">
        <v>8644</v>
      </c>
      <c r="I1646" s="290" t="s">
        <v>12</v>
      </c>
      <c r="J1646" s="290" t="s">
        <v>1</v>
      </c>
      <c r="K1646" s="290"/>
      <c r="L1646" s="290"/>
      <c r="M1646" s="290"/>
      <c r="N1646" s="256"/>
      <c r="O1646" s="256"/>
      <c r="P1646" s="256" t="s">
        <v>8645</v>
      </c>
      <c r="Q1646" s="293"/>
      <c r="R1646" s="293"/>
      <c r="S1646" s="26"/>
      <c r="T1646" s="269">
        <v>60273192</v>
      </c>
      <c r="U1646" s="293">
        <v>18516691352</v>
      </c>
      <c r="V1646" s="299" t="s">
        <v>8646</v>
      </c>
      <c r="W1646" s="295"/>
      <c r="X1646" s="296"/>
      <c r="Y1646" s="296"/>
      <c r="Z1646" s="297"/>
      <c r="AA1646" s="298"/>
      <c r="AB1646" s="290"/>
      <c r="AC1646" s="290"/>
      <c r="AD1646" s="269"/>
      <c r="AE1646" s="296"/>
      <c r="AF1646" s="290"/>
      <c r="AG1646" s="349">
        <v>1</v>
      </c>
    </row>
    <row r="1647" spans="1:33" s="219" customFormat="1" x14ac:dyDescent="0.3">
      <c r="A1647" s="290" t="s">
        <v>8476</v>
      </c>
      <c r="B1647" s="278">
        <v>42277</v>
      </c>
      <c r="C1647" s="217" t="e">
        <f>[1]!表1_66[[#This Row],[公司]]&amp;[1]!表1_66[[#This Row],[姓名]]</f>
        <v>#REF!</v>
      </c>
      <c r="D1647" s="269" t="s">
        <v>8659</v>
      </c>
      <c r="E1647" s="269"/>
      <c r="F1647" s="290"/>
      <c r="G1647" s="291" t="e">
        <f>HYPERLINK("\同业照片\"&amp;[1]!表1_66[[#This Row],[公司]]&amp;IF([1]!表1_66[[#This Row],[公司]]="","","，"&amp;[1]!表1_66[[#This Row],[姓名]]&amp;".jpg"),"照片")</f>
        <v>#REF!</v>
      </c>
      <c r="H1647" s="292" t="s">
        <v>8660</v>
      </c>
      <c r="I1647" s="290" t="s">
        <v>2</v>
      </c>
      <c r="J1647" s="290" t="s">
        <v>2495</v>
      </c>
      <c r="K1647" s="290"/>
      <c r="L1647" s="290"/>
      <c r="M1647" s="290"/>
      <c r="N1647" s="256" t="s">
        <v>2480</v>
      </c>
      <c r="O1647" s="256"/>
      <c r="P1647" s="256"/>
      <c r="Q1647" s="293"/>
      <c r="R1647" s="293"/>
      <c r="S1647" s="26"/>
      <c r="T1647" s="269" t="s">
        <v>8661</v>
      </c>
      <c r="U1647" s="293">
        <v>13902305346</v>
      </c>
      <c r="V1647" s="299" t="s">
        <v>8662</v>
      </c>
      <c r="W1647" s="295"/>
      <c r="X1647" s="296"/>
      <c r="Y1647" s="296"/>
      <c r="Z1647" s="297"/>
      <c r="AA1647" s="298"/>
      <c r="AB1647" s="290"/>
      <c r="AC1647" s="290"/>
      <c r="AD1647" s="269"/>
      <c r="AE1647" s="296"/>
      <c r="AF1647" s="290"/>
      <c r="AG1647" s="349">
        <v>1</v>
      </c>
    </row>
    <row r="1648" spans="1:33" s="219" customFormat="1" x14ac:dyDescent="0.3">
      <c r="A1648" s="212" t="s">
        <v>8476</v>
      </c>
      <c r="B1648" s="278">
        <v>42277</v>
      </c>
      <c r="C1648" s="217" t="e">
        <f>[1]!表1_66[[#This Row],[公司]]&amp;[1]!表1_66[[#This Row],[姓名]]</f>
        <v>#REF!</v>
      </c>
      <c r="D1648" s="269" t="s">
        <v>8540</v>
      </c>
      <c r="E1648" s="269"/>
      <c r="F1648" s="290"/>
      <c r="G1648" s="291" t="e">
        <f>HYPERLINK("\同业照片\"&amp;[1]!表1_66[[#This Row],[公司]]&amp;IF([1]!表1_66[[#This Row],[公司]]="","","，"&amp;[1]!表1_66[[#This Row],[姓名]]&amp;".jpg"),"照片")</f>
        <v>#REF!</v>
      </c>
      <c r="H1648" s="292" t="s">
        <v>8541</v>
      </c>
      <c r="I1648" s="290" t="s">
        <v>12</v>
      </c>
      <c r="J1648" s="290" t="s">
        <v>1</v>
      </c>
      <c r="K1648" s="290"/>
      <c r="L1648" s="290"/>
      <c r="M1648" s="290"/>
      <c r="N1648" s="256"/>
      <c r="O1648" s="256"/>
      <c r="P1648" s="256" t="s">
        <v>8542</v>
      </c>
      <c r="Q1648" s="293"/>
      <c r="R1648" s="293"/>
      <c r="S1648" s="26"/>
      <c r="T1648" s="269"/>
      <c r="U1648" s="293">
        <v>18516600194</v>
      </c>
      <c r="V1648" s="299" t="s">
        <v>8543</v>
      </c>
      <c r="W1648" s="295"/>
      <c r="X1648" s="296"/>
      <c r="Y1648" s="296"/>
      <c r="Z1648" s="297"/>
      <c r="AA1648" s="298"/>
      <c r="AB1648" s="290"/>
      <c r="AC1648" s="290"/>
      <c r="AD1648" s="269"/>
      <c r="AE1648" s="296"/>
      <c r="AF1648" s="290"/>
      <c r="AG1648" s="349">
        <v>1</v>
      </c>
    </row>
    <row r="1649" spans="1:33" s="219" customFormat="1" x14ac:dyDescent="0.3">
      <c r="A1649" s="290" t="s">
        <v>8476</v>
      </c>
      <c r="B1649" s="278">
        <v>42277</v>
      </c>
      <c r="C1649" s="217" t="e">
        <f>[1]!表1_66[[#This Row],[公司]]&amp;[1]!表1_66[[#This Row],[姓名]]</f>
        <v>#REF!</v>
      </c>
      <c r="D1649" s="256" t="e">
        <f>[1]!表1_66[[#This Row],[类型]]&amp;[1]!表1_66[[#This Row],[昵称]]</f>
        <v>#REF!</v>
      </c>
      <c r="E1649" s="269"/>
      <c r="F1649" s="290"/>
      <c r="G1649" s="291" t="e">
        <f>HYPERLINK("\同业照片\"&amp;[1]!表1_66[[#This Row],[公司]]&amp;IF([1]!表1_66[[#This Row],[公司]]="","","，"&amp;[1]!表1_66[[#This Row],[姓名]]&amp;".jpg"),"照片")</f>
        <v>#REF!</v>
      </c>
      <c r="H1649" s="292" t="s">
        <v>8613</v>
      </c>
      <c r="I1649" s="290" t="s">
        <v>12</v>
      </c>
      <c r="J1649" s="290" t="s">
        <v>1</v>
      </c>
      <c r="K1649" s="290"/>
      <c r="L1649" s="290"/>
      <c r="M1649" s="290"/>
      <c r="N1649" s="256" t="s">
        <v>1311</v>
      </c>
      <c r="O1649" s="256"/>
      <c r="P1649" s="256" t="s">
        <v>8614</v>
      </c>
      <c r="Q1649" s="293"/>
      <c r="R1649" s="293"/>
      <c r="S1649" s="26"/>
      <c r="T1649" s="269">
        <v>58366399</v>
      </c>
      <c r="U1649" s="293">
        <v>15821497994</v>
      </c>
      <c r="V1649" s="299" t="s">
        <v>8488</v>
      </c>
      <c r="W1649" s="295"/>
      <c r="X1649" s="296"/>
      <c r="Y1649" s="296"/>
      <c r="Z1649" s="297"/>
      <c r="AA1649" s="298"/>
      <c r="AB1649" s="290"/>
      <c r="AC1649" s="290"/>
      <c r="AD1649" s="269"/>
      <c r="AE1649" s="296"/>
      <c r="AF1649" s="290"/>
      <c r="AG1649" s="349">
        <v>1</v>
      </c>
    </row>
    <row r="1650" spans="1:33" s="219" customFormat="1" x14ac:dyDescent="0.3">
      <c r="A1650" s="290" t="s">
        <v>8476</v>
      </c>
      <c r="B1650" s="277">
        <v>42291</v>
      </c>
      <c r="C1650" s="217" t="e">
        <f>[1]!表1_66[[#This Row],[公司]]&amp;[1]!表1_66[[#This Row],[姓名]]</f>
        <v>#REF!</v>
      </c>
      <c r="D1650" s="269" t="s">
        <v>8726</v>
      </c>
      <c r="E1650" s="269"/>
      <c r="F1650" s="270"/>
      <c r="G1650" s="291" t="e">
        <f>HYPERLINK("\同业照片\"&amp;[1]!表1_66[[#This Row],[公司]]&amp;IF([1]!表1_66[[#This Row],[公司]]="","","，"&amp;[1]!表1_66[[#This Row],[姓名]]&amp;".jpg"),"照片")</f>
        <v>#REF!</v>
      </c>
      <c r="H1650" s="265" t="s">
        <v>7366</v>
      </c>
      <c r="I1650" s="270" t="s">
        <v>2</v>
      </c>
      <c r="J1650" s="290" t="s">
        <v>1</v>
      </c>
      <c r="K1650" s="290"/>
      <c r="L1650" s="290"/>
      <c r="M1650" s="290"/>
      <c r="N1650" s="253" t="s">
        <v>958</v>
      </c>
      <c r="O1650" s="256"/>
      <c r="P1650" s="256" t="s">
        <v>2477</v>
      </c>
      <c r="Q1650" s="293"/>
      <c r="R1650" s="293"/>
      <c r="S1650" s="26"/>
      <c r="T1650" s="269">
        <v>38909832</v>
      </c>
      <c r="U1650" s="293">
        <v>13661809099</v>
      </c>
      <c r="V1650" s="299" t="s">
        <v>12328</v>
      </c>
      <c r="W1650" s="295"/>
      <c r="X1650" s="322"/>
      <c r="Y1650" s="322"/>
      <c r="Z1650" s="323"/>
      <c r="AA1650" s="298"/>
      <c r="AB1650" s="293"/>
      <c r="AC1650" s="293"/>
      <c r="AD1650" s="269"/>
      <c r="AE1650" s="322"/>
      <c r="AF1650" s="293"/>
      <c r="AG1650" s="349">
        <v>1</v>
      </c>
    </row>
    <row r="1651" spans="1:33" s="219" customFormat="1" x14ac:dyDescent="0.3">
      <c r="A1651" s="290" t="s">
        <v>8476</v>
      </c>
      <c r="B1651" s="277">
        <v>42291</v>
      </c>
      <c r="C1651" s="217" t="e">
        <f>[1]!表1_66[[#This Row],[公司]]&amp;[1]!表1_66[[#This Row],[姓名]]</f>
        <v>#REF!</v>
      </c>
      <c r="D1651" s="256" t="s">
        <v>8729</v>
      </c>
      <c r="E1651" s="269"/>
      <c r="F1651" s="270"/>
      <c r="G1651" s="291" t="e">
        <f>HYPERLINK("\同业照片\"&amp;[1]!表1_66[[#This Row],[公司]]&amp;IF([1]!表1_66[[#This Row],[公司]]="","","，"&amp;[1]!表1_66[[#This Row],[姓名]]&amp;".jpg"),"照片")</f>
        <v>#REF!</v>
      </c>
      <c r="H1651" s="265" t="s">
        <v>12329</v>
      </c>
      <c r="I1651" s="270" t="s">
        <v>339</v>
      </c>
      <c r="J1651" s="290" t="s">
        <v>1</v>
      </c>
      <c r="K1651" s="290"/>
      <c r="L1651" s="290"/>
      <c r="M1651" s="290"/>
      <c r="N1651" s="253" t="s">
        <v>12330</v>
      </c>
      <c r="O1651" s="256"/>
      <c r="P1651" s="256" t="s">
        <v>3742</v>
      </c>
      <c r="Q1651" s="293"/>
      <c r="R1651" s="293"/>
      <c r="S1651" s="26"/>
      <c r="T1651" s="269">
        <v>60453088</v>
      </c>
      <c r="U1651" s="293">
        <v>15318777999</v>
      </c>
      <c r="V1651" s="299" t="s">
        <v>12331</v>
      </c>
      <c r="W1651" s="295"/>
      <c r="X1651" s="322"/>
      <c r="Y1651" s="322"/>
      <c r="Z1651" s="323"/>
      <c r="AA1651" s="298"/>
      <c r="AB1651" s="293"/>
      <c r="AC1651" s="293"/>
      <c r="AD1651" s="269"/>
      <c r="AE1651" s="322"/>
      <c r="AF1651" s="293"/>
      <c r="AG1651" s="349">
        <v>1</v>
      </c>
    </row>
    <row r="1652" spans="1:33" s="219" customFormat="1" x14ac:dyDescent="0.3">
      <c r="A1652" s="212" t="s">
        <v>8476</v>
      </c>
      <c r="B1652" s="278">
        <v>42291</v>
      </c>
      <c r="C1652" s="217" t="e">
        <f>[1]!表1_66[[#This Row],[公司]]&amp;[1]!表1_66[[#This Row],[姓名]]</f>
        <v>#REF!</v>
      </c>
      <c r="D1652" s="220" t="s">
        <v>1887</v>
      </c>
      <c r="E1652" s="220" t="s">
        <v>1888</v>
      </c>
      <c r="F1652" s="214" t="s">
        <v>283</v>
      </c>
      <c r="G1652" s="236" t="e">
        <f>HYPERLINK("\同业照片\"&amp;[1]!表1_66[[#This Row],[公司]]&amp;IF([1]!表1_66[[#This Row],[公司]]="","","，"&amp;[1]!表1_66[[#This Row],[姓名]]&amp;".jpg"),"照片")</f>
        <v>#REF!</v>
      </c>
      <c r="H1652" s="232" t="s">
        <v>8856</v>
      </c>
      <c r="I1652" s="214" t="s">
        <v>36</v>
      </c>
      <c r="J1652" s="214" t="s">
        <v>45</v>
      </c>
      <c r="K1652" s="212">
        <v>1</v>
      </c>
      <c r="L1652" s="212"/>
      <c r="M1652" s="212">
        <v>1</v>
      </c>
      <c r="N1652" s="213" t="s">
        <v>629</v>
      </c>
      <c r="O1652" s="214"/>
      <c r="P1652" s="213" t="s">
        <v>2556</v>
      </c>
      <c r="Q1652" s="215"/>
      <c r="R1652" s="215" t="s">
        <v>392</v>
      </c>
      <c r="S1652"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652" s="220" t="s">
        <v>12332</v>
      </c>
      <c r="U1652" s="215">
        <v>13916606409</v>
      </c>
      <c r="V1652" s="271" t="s">
        <v>12333</v>
      </c>
      <c r="W1652" s="225" t="s">
        <v>351</v>
      </c>
      <c r="X1652" s="226"/>
      <c r="Y1652" s="226"/>
      <c r="Z1652" s="244" t="s">
        <v>392</v>
      </c>
      <c r="AA1652" s="214"/>
      <c r="AB1652" s="214"/>
      <c r="AC1652" s="214"/>
      <c r="AD1652" s="220"/>
      <c r="AE1652" s="226"/>
      <c r="AF1652" s="214" t="s">
        <v>1882</v>
      </c>
      <c r="AG1652" s="349">
        <v>1</v>
      </c>
    </row>
    <row r="1653" spans="1:33" s="219" customFormat="1" x14ac:dyDescent="0.3">
      <c r="A1653" s="290" t="s">
        <v>8476</v>
      </c>
      <c r="B1653" s="278">
        <v>42291</v>
      </c>
      <c r="C1653" s="217" t="e">
        <f>[1]!表1_66[[#This Row],[公司]]&amp;[1]!表1_66[[#This Row],[姓名]]</f>
        <v>#REF!</v>
      </c>
      <c r="D1653" s="269" t="s">
        <v>12334</v>
      </c>
      <c r="E1653" s="269"/>
      <c r="F1653" s="270"/>
      <c r="G1653" s="291" t="e">
        <f>HYPERLINK("\同业照片\"&amp;[1]!表1_66[[#This Row],[公司]]&amp;IF([1]!表1_66[[#This Row],[公司]]="","","，"&amp;[1]!表1_66[[#This Row],[姓名]]&amp;".jpg"),"照片")</f>
        <v>#REF!</v>
      </c>
      <c r="H1653" s="265" t="s">
        <v>10379</v>
      </c>
      <c r="I1653" s="270" t="s">
        <v>9</v>
      </c>
      <c r="J1653" s="290" t="s">
        <v>1</v>
      </c>
      <c r="K1653" s="290"/>
      <c r="L1653" s="290"/>
      <c r="M1653" s="290"/>
      <c r="N1653" s="253" t="s">
        <v>1354</v>
      </c>
      <c r="O1653" s="256"/>
      <c r="P1653" s="256" t="s">
        <v>8800</v>
      </c>
      <c r="Q1653" s="293"/>
      <c r="R1653" s="293"/>
      <c r="S1653" s="26"/>
      <c r="T1653" s="269">
        <v>20216580</v>
      </c>
      <c r="U1653" s="293">
        <v>13811447862</v>
      </c>
      <c r="V1653" s="299" t="s">
        <v>12335</v>
      </c>
      <c r="W1653" s="295"/>
      <c r="X1653" s="322"/>
      <c r="Y1653" s="322"/>
      <c r="Z1653" s="323"/>
      <c r="AA1653" s="298"/>
      <c r="AB1653" s="293"/>
      <c r="AC1653" s="293"/>
      <c r="AD1653" s="269"/>
      <c r="AE1653" s="322"/>
      <c r="AF1653" s="293"/>
      <c r="AG1653" s="349">
        <v>1</v>
      </c>
    </row>
    <row r="1654" spans="1:33" s="219" customFormat="1" x14ac:dyDescent="0.3">
      <c r="A1654" s="212" t="s">
        <v>8476</v>
      </c>
      <c r="B1654" s="278">
        <v>42292</v>
      </c>
      <c r="C1654" s="217" t="e">
        <f>[1]!表1_66[[#This Row],[公司]]&amp;[1]!表1_66[[#This Row],[姓名]]</f>
        <v>#REF!</v>
      </c>
      <c r="D1654" s="220" t="s">
        <v>8736</v>
      </c>
      <c r="E1654" s="220" t="s">
        <v>12336</v>
      </c>
      <c r="F1654" s="214" t="s">
        <v>2249</v>
      </c>
      <c r="G1654" s="236" t="e">
        <f>HYPERLINK("\同业照片\"&amp;[1]!表1_66[[#This Row],[公司]]&amp;IF([1]!表1_66[[#This Row],[公司]]="","","，"&amp;[1]!表1_66[[#This Row],[姓名]]&amp;".jpg"),"照片")</f>
        <v>#REF!</v>
      </c>
      <c r="H1654" s="232" t="s">
        <v>822</v>
      </c>
      <c r="I1654" s="214" t="s">
        <v>36</v>
      </c>
      <c r="J1654" s="214" t="s">
        <v>1</v>
      </c>
      <c r="K1654" s="212">
        <v>1</v>
      </c>
      <c r="L1654" s="212"/>
      <c r="M1654" s="212">
        <v>1</v>
      </c>
      <c r="N1654" s="213" t="s">
        <v>12337</v>
      </c>
      <c r="O1654" s="214"/>
      <c r="P1654" s="213" t="s">
        <v>3742</v>
      </c>
      <c r="Q1654" s="215"/>
      <c r="R1654" s="215" t="s">
        <v>392</v>
      </c>
      <c r="S1654"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654" s="220">
        <v>60350806</v>
      </c>
      <c r="U1654" s="215">
        <v>18665883689</v>
      </c>
      <c r="V1654" s="271" t="s">
        <v>12338</v>
      </c>
      <c r="W1654" s="225" t="s">
        <v>351</v>
      </c>
      <c r="X1654" s="226"/>
      <c r="Y1654" s="226"/>
      <c r="Z1654" s="248" t="s">
        <v>392</v>
      </c>
      <c r="AA1654" s="214"/>
      <c r="AB1654" s="214"/>
      <c r="AC1654" s="214" t="s">
        <v>392</v>
      </c>
      <c r="AD1654" s="220" t="s">
        <v>392</v>
      </c>
      <c r="AE1654" s="226"/>
      <c r="AF1654" s="214" t="s">
        <v>2221</v>
      </c>
      <c r="AG1654" s="349">
        <v>1</v>
      </c>
    </row>
    <row r="1655" spans="1:33" x14ac:dyDescent="0.3">
      <c r="A1655" s="290" t="s">
        <v>8476</v>
      </c>
      <c r="B1655" s="278">
        <v>42292</v>
      </c>
      <c r="C1655" s="217" t="e">
        <f>[1]!表1_66[[#This Row],[公司]]&amp;[1]!表1_66[[#This Row],[姓名]]</f>
        <v>#REF!</v>
      </c>
      <c r="D1655" s="269" t="s">
        <v>12339</v>
      </c>
      <c r="E1655" s="269"/>
      <c r="F1655" s="270"/>
      <c r="G1655" s="291" t="e">
        <f>HYPERLINK("\同业照片\"&amp;[1]!表1_66[[#This Row],[公司]]&amp;IF([1]!表1_66[[#This Row],[公司]]="","","，"&amp;[1]!表1_66[[#This Row],[姓名]]&amp;".jpg"),"照片")</f>
        <v>#REF!</v>
      </c>
      <c r="H1655" s="265" t="s">
        <v>106</v>
      </c>
      <c r="I1655" s="270" t="s">
        <v>2</v>
      </c>
      <c r="J1655" s="290" t="s">
        <v>1</v>
      </c>
      <c r="K1655" s="290"/>
      <c r="L1655" s="290"/>
      <c r="M1655" s="290"/>
      <c r="N1655" s="253" t="s">
        <v>958</v>
      </c>
      <c r="O1655" s="256"/>
      <c r="P1655" s="256" t="s">
        <v>8538</v>
      </c>
      <c r="Q1655" s="293"/>
      <c r="R1655" s="293"/>
      <c r="T1655" s="269">
        <v>20628000</v>
      </c>
      <c r="U1655" s="293">
        <v>15021796221</v>
      </c>
      <c r="V1655" s="299" t="s">
        <v>12340</v>
      </c>
      <c r="W1655" s="295"/>
      <c r="X1655" s="322"/>
      <c r="Y1655" s="322"/>
      <c r="Z1655" s="323"/>
      <c r="AA1655" s="298"/>
      <c r="AB1655" s="293"/>
      <c r="AC1655" s="293"/>
      <c r="AD1655" s="269"/>
      <c r="AE1655" s="322"/>
      <c r="AF1655" s="293"/>
      <c r="AG1655" s="349">
        <v>1</v>
      </c>
    </row>
    <row r="1656" spans="1:33" x14ac:dyDescent="0.3">
      <c r="A1656" s="290" t="s">
        <v>8476</v>
      </c>
      <c r="B1656" s="278">
        <v>42292</v>
      </c>
      <c r="C1656" s="217" t="e">
        <f>[1]!表1_66[[#This Row],[公司]]&amp;[1]!表1_66[[#This Row],[姓名]]</f>
        <v>#REF!</v>
      </c>
      <c r="D1656" s="269" t="s">
        <v>8857</v>
      </c>
      <c r="E1656" s="269"/>
      <c r="F1656" s="270"/>
      <c r="G1656" s="291" t="e">
        <f>HYPERLINK("\同业照片\"&amp;[1]!表1_66[[#This Row],[公司]]&amp;IF([1]!表1_66[[#This Row],[公司]]="","","，"&amp;[1]!表1_66[[#This Row],[姓名]]&amp;".jpg"),"照片")</f>
        <v>#REF!</v>
      </c>
      <c r="H1656" s="265" t="s">
        <v>8490</v>
      </c>
      <c r="I1656" s="270" t="s">
        <v>9</v>
      </c>
      <c r="J1656" s="290" t="s">
        <v>1</v>
      </c>
      <c r="K1656" s="290"/>
      <c r="L1656" s="290"/>
      <c r="M1656" s="290"/>
      <c r="N1656" s="253"/>
      <c r="O1656" s="256"/>
      <c r="P1656" s="256" t="s">
        <v>2254</v>
      </c>
      <c r="Q1656" s="293"/>
      <c r="R1656" s="293"/>
      <c r="T1656" s="269" t="s">
        <v>12341</v>
      </c>
      <c r="U1656" s="293">
        <v>13122360527</v>
      </c>
      <c r="V1656" s="299" t="s">
        <v>12342</v>
      </c>
      <c r="W1656" s="295"/>
      <c r="X1656" s="322"/>
      <c r="Y1656" s="322"/>
      <c r="Z1656" s="323"/>
      <c r="AA1656" s="298"/>
      <c r="AB1656" s="293"/>
      <c r="AC1656" s="293"/>
      <c r="AD1656" s="269"/>
      <c r="AE1656" s="322"/>
      <c r="AF1656" s="293"/>
      <c r="AG1656" s="349">
        <v>1</v>
      </c>
    </row>
    <row r="1657" spans="1:33" x14ac:dyDescent="0.3">
      <c r="A1657" s="290" t="s">
        <v>8476</v>
      </c>
      <c r="B1657" s="278">
        <v>42292</v>
      </c>
      <c r="C1657" s="217" t="e">
        <f>[1]!表1_66[[#This Row],[公司]]&amp;[1]!表1_66[[#This Row],[姓名]]</f>
        <v>#REF!</v>
      </c>
      <c r="D1657" s="269" t="s">
        <v>8733</v>
      </c>
      <c r="E1657" s="269"/>
      <c r="F1657" s="270"/>
      <c r="G1657" s="291" t="e">
        <f>HYPERLINK("\同业照片\"&amp;[1]!表1_66[[#This Row],[公司]]&amp;IF([1]!表1_66[[#This Row],[公司]]="","","，"&amp;[1]!表1_66[[#This Row],[姓名]]&amp;".jpg"),"照片")</f>
        <v>#REF!</v>
      </c>
      <c r="H1657" s="265" t="s">
        <v>3931</v>
      </c>
      <c r="I1657" s="270" t="s">
        <v>2</v>
      </c>
      <c r="J1657" s="290" t="s">
        <v>1</v>
      </c>
      <c r="K1657" s="290"/>
      <c r="L1657" s="290"/>
      <c r="M1657" s="290"/>
      <c r="N1657" s="253"/>
      <c r="O1657" s="256"/>
      <c r="P1657" s="256" t="s">
        <v>12343</v>
      </c>
      <c r="Q1657" s="293"/>
      <c r="R1657" s="293"/>
      <c r="T1657" s="269">
        <v>38556656</v>
      </c>
      <c r="U1657" s="293">
        <v>18616375993</v>
      </c>
      <c r="V1657" s="299" t="s">
        <v>12344</v>
      </c>
      <c r="W1657" s="295"/>
      <c r="X1657" s="322"/>
      <c r="Y1657" s="322"/>
      <c r="Z1657" s="323"/>
      <c r="AA1657" s="298"/>
      <c r="AB1657" s="293"/>
      <c r="AC1657" s="293"/>
      <c r="AD1657" s="269"/>
      <c r="AE1657" s="322"/>
      <c r="AF1657" s="293"/>
      <c r="AG1657" s="349">
        <v>1</v>
      </c>
    </row>
    <row r="1658" spans="1:33" x14ac:dyDescent="0.3">
      <c r="A1658" s="290" t="s">
        <v>8338</v>
      </c>
      <c r="B1658" s="278">
        <v>42300</v>
      </c>
      <c r="C1658" s="217" t="e">
        <f>[1]!表1_66[[#This Row],[公司]]&amp;[1]!表1_66[[#This Row],[姓名]]</f>
        <v>#REF!</v>
      </c>
      <c r="D1658" s="269" t="s">
        <v>8871</v>
      </c>
      <c r="E1658" s="269" t="s">
        <v>12345</v>
      </c>
      <c r="F1658" s="270" t="s">
        <v>2249</v>
      </c>
      <c r="G1658" s="291" t="e">
        <f>HYPERLINK("\同业照片\"&amp;[1]!表1_66[[#This Row],[公司]]&amp;IF([1]!表1_66[[#This Row],[公司]]="","","，"&amp;[1]!表1_66[[#This Row],[姓名]]&amp;".jpg"),"照片")</f>
        <v>#REF!</v>
      </c>
      <c r="H1658" s="265" t="s">
        <v>12346</v>
      </c>
      <c r="I1658" s="270" t="s">
        <v>2</v>
      </c>
      <c r="J1658" s="290" t="s">
        <v>53</v>
      </c>
      <c r="K1658" s="290"/>
      <c r="L1658" s="290"/>
      <c r="M1658" s="290"/>
      <c r="N1658" s="253"/>
      <c r="O1658" s="256"/>
      <c r="P1658" s="256" t="s">
        <v>8872</v>
      </c>
      <c r="Q1658" s="293"/>
      <c r="R1658" s="293"/>
      <c r="T1658" s="269" t="s">
        <v>12347</v>
      </c>
      <c r="U1658" s="293">
        <v>18128828515</v>
      </c>
      <c r="V1658" s="299" t="s">
        <v>8873</v>
      </c>
      <c r="W1658" s="295"/>
      <c r="X1658" s="322"/>
      <c r="Y1658" s="322"/>
      <c r="Z1658" s="323"/>
      <c r="AA1658" s="298"/>
      <c r="AB1658" s="293"/>
      <c r="AC1658" s="293"/>
      <c r="AD1658" s="269"/>
      <c r="AE1658" s="322"/>
      <c r="AF1658" s="293" t="s">
        <v>8874</v>
      </c>
      <c r="AG1658" s="349">
        <v>1</v>
      </c>
    </row>
    <row r="1659" spans="1:33" x14ac:dyDescent="0.3">
      <c r="A1659" s="290" t="s">
        <v>8338</v>
      </c>
      <c r="B1659" s="278">
        <v>42300</v>
      </c>
      <c r="C1659" s="217" t="e">
        <f>[1]!表1_66[[#This Row],[公司]]&amp;[1]!表1_66[[#This Row],[姓名]]</f>
        <v>#REF!</v>
      </c>
      <c r="D1659" s="269" t="s">
        <v>8871</v>
      </c>
      <c r="E1659" s="269" t="s">
        <v>12345</v>
      </c>
      <c r="F1659" s="270" t="s">
        <v>2249</v>
      </c>
      <c r="G1659" s="291" t="e">
        <f>HYPERLINK("\同业照片\"&amp;[3]!表1_66[[#This Row],[公司]]&amp;IF([3]!表1_66[[#This Row],[公司]]="","","，"&amp;[3]!表1_66[[#This Row],[姓名]]&amp;".jpg"),"照片")</f>
        <v>#REF!</v>
      </c>
      <c r="H1659" s="265" t="s">
        <v>12346</v>
      </c>
      <c r="I1659" s="270" t="s">
        <v>2</v>
      </c>
      <c r="J1659" s="290" t="s">
        <v>53</v>
      </c>
      <c r="K1659" s="290"/>
      <c r="L1659" s="290"/>
      <c r="M1659" s="290"/>
      <c r="N1659" s="253"/>
      <c r="O1659" s="256"/>
      <c r="P1659" s="256" t="s">
        <v>8872</v>
      </c>
      <c r="Q1659" s="293"/>
      <c r="R1659" s="293"/>
      <c r="T1659" s="269" t="s">
        <v>12347</v>
      </c>
      <c r="U1659" s="293">
        <v>18128828515</v>
      </c>
      <c r="V1659" s="299" t="s">
        <v>8873</v>
      </c>
      <c r="W1659" s="295"/>
      <c r="X1659" s="322"/>
      <c r="Y1659" s="322"/>
      <c r="Z1659" s="323"/>
      <c r="AA1659" s="298"/>
      <c r="AB1659" s="293"/>
      <c r="AC1659" s="293"/>
      <c r="AD1659" s="269"/>
      <c r="AE1659" s="322"/>
      <c r="AF1659" s="293" t="s">
        <v>8874</v>
      </c>
      <c r="AG1659" s="349">
        <v>1</v>
      </c>
    </row>
    <row r="1660" spans="1:33" x14ac:dyDescent="0.3">
      <c r="A1660" s="290" t="s">
        <v>8338</v>
      </c>
      <c r="B1660" s="278">
        <v>42303</v>
      </c>
      <c r="C1660" s="217" t="e">
        <f>[1]!表1_66[[#This Row],[公司]]&amp;[1]!表1_66[[#This Row],[姓名]]</f>
        <v>#REF!</v>
      </c>
      <c r="D1660" s="269" t="s">
        <v>8883</v>
      </c>
      <c r="E1660" s="269"/>
      <c r="F1660" s="270"/>
      <c r="G1660" s="291" t="e">
        <f>HYPERLINK("\同业照片\"&amp;[6]!表1_66[[#This Row],[公司]]&amp;IF([6]!表1_66[[#This Row],[公司]]="","","，"&amp;[6]!表1_66[[#This Row],[姓名]]&amp;".jpg"),"照片")</f>
        <v>#REF!</v>
      </c>
      <c r="H1660" s="265" t="s">
        <v>8884</v>
      </c>
      <c r="I1660" s="270" t="s">
        <v>9</v>
      </c>
      <c r="J1660" s="290" t="s">
        <v>11</v>
      </c>
      <c r="K1660" s="290"/>
      <c r="L1660" s="290"/>
      <c r="M1660" s="290"/>
      <c r="N1660" s="253"/>
      <c r="O1660" s="256"/>
      <c r="P1660" s="256"/>
      <c r="Q1660" s="293"/>
      <c r="R1660" s="293"/>
      <c r="T1660" s="269" t="s">
        <v>8885</v>
      </c>
      <c r="U1660" s="293"/>
      <c r="V1660" s="299" t="s">
        <v>8887</v>
      </c>
      <c r="W1660" s="295"/>
      <c r="X1660" s="322"/>
      <c r="Y1660" s="322"/>
      <c r="Z1660" s="323"/>
      <c r="AA1660" s="298"/>
      <c r="AB1660" s="293"/>
      <c r="AC1660" s="293"/>
      <c r="AD1660" s="269"/>
      <c r="AE1660" s="322"/>
      <c r="AF1660" s="293" t="s">
        <v>12348</v>
      </c>
      <c r="AG1660" s="349">
        <v>1</v>
      </c>
    </row>
    <row r="1661" spans="1:33" x14ac:dyDescent="0.3">
      <c r="A1661" s="290" t="s">
        <v>8233</v>
      </c>
      <c r="B1661" s="278">
        <v>42304</v>
      </c>
      <c r="C1661" s="217" t="e">
        <f>[1]!表1_66[[#This Row],[公司]]&amp;[1]!表1_66[[#This Row],[姓名]]</f>
        <v>#REF!</v>
      </c>
      <c r="D1661" s="269" t="s">
        <v>12349</v>
      </c>
      <c r="E1661" s="269" t="s">
        <v>12350</v>
      </c>
      <c r="F1661" s="270"/>
      <c r="G1661" s="291" t="e">
        <f>HYPERLINK("\同业照片\"&amp;[1]!表1_66[[#This Row],[公司]]&amp;IF([1]!表1_66[[#This Row],[公司]]="","","，"&amp;[1]!表1_66[[#This Row],[姓名]]&amp;".jpg"),"照片")</f>
        <v>#REF!</v>
      </c>
      <c r="H1661" s="265" t="s">
        <v>12351</v>
      </c>
      <c r="I1661" s="270" t="s">
        <v>339</v>
      </c>
      <c r="J1661" s="290" t="s">
        <v>1</v>
      </c>
      <c r="K1661" s="290"/>
      <c r="L1661" s="290"/>
      <c r="M1661" s="290"/>
      <c r="N1661" s="253" t="s">
        <v>8641</v>
      </c>
      <c r="O1661" s="256"/>
      <c r="P1661" s="256" t="s">
        <v>2537</v>
      </c>
      <c r="Q1661" s="293"/>
      <c r="R1661" s="293"/>
      <c r="T1661" s="269" t="s">
        <v>12352</v>
      </c>
      <c r="U1661" s="293">
        <v>18612935870</v>
      </c>
      <c r="V1661" s="299" t="s">
        <v>12353</v>
      </c>
      <c r="W1661" s="295"/>
      <c r="X1661" s="322"/>
      <c r="Y1661" s="322"/>
      <c r="Z1661" s="323"/>
      <c r="AA1661" s="298"/>
      <c r="AB1661" s="293"/>
      <c r="AC1661" s="293"/>
      <c r="AD1661" s="269"/>
      <c r="AE1661" s="322"/>
      <c r="AF1661" s="293" t="s">
        <v>12354</v>
      </c>
      <c r="AG1661" s="349">
        <v>1</v>
      </c>
    </row>
    <row r="1662" spans="1:33" x14ac:dyDescent="0.3">
      <c r="A1662" s="325" t="s">
        <v>8338</v>
      </c>
      <c r="B1662" s="278">
        <v>42304</v>
      </c>
      <c r="C1662" s="217" t="e">
        <f>[1]!表1_66[[#This Row],[公司]]&amp;[1]!表1_66[[#This Row],[姓名]]</f>
        <v>#REF!</v>
      </c>
      <c r="D1662" s="252" t="s">
        <v>7944</v>
      </c>
      <c r="E1662" s="252" t="s">
        <v>4102</v>
      </c>
      <c r="F1662" s="326" t="s">
        <v>54</v>
      </c>
      <c r="G1662" s="232"/>
      <c r="H1662" s="214" t="s">
        <v>8875</v>
      </c>
      <c r="I1662" s="219" t="s">
        <v>2</v>
      </c>
      <c r="J1662" s="212" t="s">
        <v>53</v>
      </c>
      <c r="K1662" s="290"/>
      <c r="L1662" s="325">
        <v>1</v>
      </c>
      <c r="M1662" s="325">
        <v>1</v>
      </c>
      <c r="N1662" s="253" t="s">
        <v>958</v>
      </c>
      <c r="O1662" s="253"/>
      <c r="P1662" s="253" t="s">
        <v>2378</v>
      </c>
      <c r="Q1662" s="327"/>
      <c r="R1662" s="327"/>
      <c r="S1662" s="25">
        <v>0</v>
      </c>
      <c r="T1662" s="252"/>
      <c r="U1662" s="327">
        <v>13418666247</v>
      </c>
      <c r="V1662" s="328" t="s">
        <v>8876</v>
      </c>
      <c r="W1662" s="295" t="s">
        <v>351</v>
      </c>
      <c r="X1662" s="329" t="s">
        <v>8877</v>
      </c>
      <c r="Y1662" s="310"/>
      <c r="Z1662" s="249" t="s">
        <v>8878</v>
      </c>
      <c r="AA1662" s="330"/>
      <c r="AB1662" s="326"/>
      <c r="AC1662" s="326" t="s">
        <v>392</v>
      </c>
      <c r="AD1662" s="252"/>
      <c r="AE1662" s="329"/>
      <c r="AF1662" s="326" t="s">
        <v>8879</v>
      </c>
      <c r="AG1662" s="349">
        <v>1</v>
      </c>
    </row>
    <row r="1663" spans="1:33" x14ac:dyDescent="0.3">
      <c r="A1663" s="290" t="s">
        <v>8233</v>
      </c>
      <c r="B1663" s="278">
        <v>42304</v>
      </c>
      <c r="C1663" s="217" t="e">
        <f>[1]!表1_66[[#This Row],[公司]]&amp;[1]!表1_66[[#This Row],[姓名]]</f>
        <v>#REF!</v>
      </c>
      <c r="D1663" s="269" t="s">
        <v>8868</v>
      </c>
      <c r="E1663" s="269"/>
      <c r="F1663" s="270"/>
      <c r="G1663" s="291" t="e">
        <f>HYPERLINK("\同业照片\"&amp;[1]!表1_66[[#This Row],[公司]]&amp;IF([1]!表1_66[[#This Row],[公司]]="","","，"&amp;[1]!表1_66[[#This Row],[姓名]]&amp;".jpg"),"照片")</f>
        <v>#REF!</v>
      </c>
      <c r="H1663" s="265" t="s">
        <v>12351</v>
      </c>
      <c r="I1663" s="270" t="s">
        <v>339</v>
      </c>
      <c r="J1663" s="290" t="s">
        <v>1</v>
      </c>
      <c r="K1663" s="290"/>
      <c r="L1663" s="290"/>
      <c r="M1663" s="290"/>
      <c r="N1663" s="253" t="s">
        <v>8641</v>
      </c>
      <c r="O1663" s="256"/>
      <c r="P1663" s="256"/>
      <c r="Q1663" s="293"/>
      <c r="R1663" s="293"/>
      <c r="T1663" s="269"/>
      <c r="U1663" s="293"/>
      <c r="V1663" s="324" t="s">
        <v>8863</v>
      </c>
      <c r="W1663" s="295"/>
      <c r="X1663" s="322"/>
      <c r="Y1663" s="322"/>
      <c r="Z1663" s="323"/>
      <c r="AA1663" s="298"/>
      <c r="AB1663" s="293"/>
      <c r="AC1663" s="293"/>
      <c r="AD1663" s="269"/>
      <c r="AE1663" s="322"/>
      <c r="AF1663" s="293" t="s">
        <v>12354</v>
      </c>
      <c r="AG1663" s="349">
        <v>1</v>
      </c>
    </row>
    <row r="1664" spans="1:33" x14ac:dyDescent="0.3">
      <c r="A1664" s="290" t="s">
        <v>8233</v>
      </c>
      <c r="B1664" s="278">
        <v>42304</v>
      </c>
      <c r="C1664" s="217" t="e">
        <f>[1]!表1_66[[#This Row],[公司]]&amp;[1]!表1_66[[#This Row],[姓名]]</f>
        <v>#REF!</v>
      </c>
      <c r="D1664" s="269" t="s">
        <v>8870</v>
      </c>
      <c r="E1664" s="269"/>
      <c r="F1664" s="270"/>
      <c r="G1664" s="291" t="e">
        <f>HYPERLINK("\同业照片\"&amp;[1]!表1_66[[#This Row],[公司]]&amp;IF([1]!表1_66[[#This Row],[公司]]="","","，"&amp;[1]!表1_66[[#This Row],[姓名]]&amp;".jpg"),"照片")</f>
        <v>#REF!</v>
      </c>
      <c r="H1664" s="265" t="s">
        <v>12351</v>
      </c>
      <c r="I1664" s="270" t="s">
        <v>339</v>
      </c>
      <c r="J1664" s="290" t="s">
        <v>1</v>
      </c>
      <c r="K1664" s="290"/>
      <c r="L1664" s="290"/>
      <c r="M1664" s="290"/>
      <c r="N1664" s="253" t="s">
        <v>8641</v>
      </c>
      <c r="O1664" s="256"/>
      <c r="P1664" s="256"/>
      <c r="Q1664" s="293"/>
      <c r="R1664" s="293"/>
      <c r="T1664" s="269"/>
      <c r="U1664" s="293"/>
      <c r="V1664" s="324" t="s">
        <v>8865</v>
      </c>
      <c r="W1664" s="295"/>
      <c r="X1664" s="322"/>
      <c r="Y1664" s="322"/>
      <c r="Z1664" s="323"/>
      <c r="AA1664" s="298"/>
      <c r="AB1664" s="293"/>
      <c r="AC1664" s="293"/>
      <c r="AD1664" s="269"/>
      <c r="AE1664" s="322"/>
      <c r="AF1664" s="293" t="s">
        <v>12354</v>
      </c>
      <c r="AG1664" s="349">
        <v>1</v>
      </c>
    </row>
    <row r="1665" spans="1:33" x14ac:dyDescent="0.3">
      <c r="A1665" s="290" t="s">
        <v>8233</v>
      </c>
      <c r="B1665" s="278">
        <v>42304</v>
      </c>
      <c r="C1665" s="217" t="e">
        <f>[1]!表1_66[[#This Row],[公司]]&amp;[1]!表1_66[[#This Row],[姓名]]</f>
        <v>#REF!</v>
      </c>
      <c r="D1665" s="269" t="s">
        <v>12355</v>
      </c>
      <c r="E1665" s="269"/>
      <c r="F1665" s="270"/>
      <c r="G1665" s="291" t="e">
        <f>HYPERLINK("\同业照片\"&amp;[1]!表1_66[[#This Row],[公司]]&amp;IF([1]!表1_66[[#This Row],[公司]]="","","，"&amp;[1]!表1_66[[#This Row],[姓名]]&amp;".jpg"),"照片")</f>
        <v>#REF!</v>
      </c>
      <c r="H1665" s="265" t="s">
        <v>12351</v>
      </c>
      <c r="I1665" s="270" t="s">
        <v>339</v>
      </c>
      <c r="J1665" s="290" t="s">
        <v>1</v>
      </c>
      <c r="K1665" s="290"/>
      <c r="L1665" s="290"/>
      <c r="M1665" s="290"/>
      <c r="N1665" s="253" t="s">
        <v>8641</v>
      </c>
      <c r="O1665" s="256"/>
      <c r="P1665" s="256"/>
      <c r="Q1665" s="293"/>
      <c r="R1665" s="293"/>
      <c r="T1665" s="269"/>
      <c r="U1665" s="293"/>
      <c r="V1665" s="324" t="s">
        <v>8860</v>
      </c>
      <c r="W1665" s="295"/>
      <c r="X1665" s="322"/>
      <c r="Y1665" s="322"/>
      <c r="Z1665" s="323"/>
      <c r="AA1665" s="298"/>
      <c r="AB1665" s="293"/>
      <c r="AC1665" s="293"/>
      <c r="AD1665" s="269"/>
      <c r="AE1665" s="322"/>
      <c r="AF1665" s="293" t="s">
        <v>12354</v>
      </c>
      <c r="AG1665" s="349">
        <v>1</v>
      </c>
    </row>
    <row r="1666" spans="1:33" x14ac:dyDescent="0.3">
      <c r="A1666" s="290" t="s">
        <v>8233</v>
      </c>
      <c r="B1666" s="277">
        <v>42304</v>
      </c>
      <c r="C1666" s="217" t="e">
        <f>[1]!表1_66[[#This Row],[公司]]&amp;[1]!表1_66[[#This Row],[姓名]]</f>
        <v>#REF!</v>
      </c>
      <c r="D1666" s="269" t="s">
        <v>8867</v>
      </c>
      <c r="E1666" s="269"/>
      <c r="F1666" s="270"/>
      <c r="G1666" s="291" t="e">
        <f>HYPERLINK("\同业照片\"&amp;[1]!表1_66[[#This Row],[公司]]&amp;IF([1]!表1_66[[#This Row],[公司]]="","","，"&amp;[1]!表1_66[[#This Row],[姓名]]&amp;".jpg"),"照片")</f>
        <v>#REF!</v>
      </c>
      <c r="H1666" s="265" t="s">
        <v>12351</v>
      </c>
      <c r="I1666" s="270" t="s">
        <v>339</v>
      </c>
      <c r="J1666" s="290" t="s">
        <v>1</v>
      </c>
      <c r="K1666" s="290"/>
      <c r="L1666" s="290"/>
      <c r="M1666" s="290"/>
      <c r="N1666" s="253" t="s">
        <v>8641</v>
      </c>
      <c r="O1666" s="256"/>
      <c r="P1666" s="256"/>
      <c r="Q1666" s="293"/>
      <c r="R1666" s="293"/>
      <c r="T1666" s="269"/>
      <c r="U1666" s="293"/>
      <c r="V1666" s="324" t="s">
        <v>8862</v>
      </c>
      <c r="W1666" s="295"/>
      <c r="X1666" s="322"/>
      <c r="Y1666" s="322"/>
      <c r="Z1666" s="323"/>
      <c r="AA1666" s="298"/>
      <c r="AB1666" s="293"/>
      <c r="AC1666" s="293"/>
      <c r="AD1666" s="269"/>
      <c r="AE1666" s="322"/>
      <c r="AF1666" s="293" t="s">
        <v>12354</v>
      </c>
      <c r="AG1666" s="349">
        <v>1</v>
      </c>
    </row>
    <row r="1667" spans="1:33" x14ac:dyDescent="0.3">
      <c r="A1667" s="290" t="s">
        <v>8233</v>
      </c>
      <c r="B1667" s="277">
        <v>42304</v>
      </c>
      <c r="C1667" s="217" t="e">
        <f>[1]!表1_66[[#This Row],[公司]]&amp;[1]!表1_66[[#This Row],[姓名]]</f>
        <v>#REF!</v>
      </c>
      <c r="D1667" s="269" t="s">
        <v>8869</v>
      </c>
      <c r="E1667" s="269"/>
      <c r="F1667" s="270"/>
      <c r="G1667" s="291" t="e">
        <f>HYPERLINK("\同业照片\"&amp;[1]!表1_66[[#This Row],[公司]]&amp;IF([1]!表1_66[[#This Row],[公司]]="","","，"&amp;[1]!表1_66[[#This Row],[姓名]]&amp;".jpg"),"照片")</f>
        <v>#REF!</v>
      </c>
      <c r="H1667" s="265" t="s">
        <v>12351</v>
      </c>
      <c r="I1667" s="270" t="s">
        <v>339</v>
      </c>
      <c r="J1667" s="290" t="s">
        <v>1</v>
      </c>
      <c r="K1667" s="290"/>
      <c r="L1667" s="290"/>
      <c r="M1667" s="290"/>
      <c r="N1667" s="253" t="s">
        <v>8641</v>
      </c>
      <c r="O1667" s="256"/>
      <c r="P1667" s="256"/>
      <c r="Q1667" s="293"/>
      <c r="R1667" s="293"/>
      <c r="T1667" s="269"/>
      <c r="U1667" s="293"/>
      <c r="V1667" s="324" t="s">
        <v>8864</v>
      </c>
      <c r="W1667" s="295"/>
      <c r="X1667" s="322"/>
      <c r="Y1667" s="322"/>
      <c r="Z1667" s="323"/>
      <c r="AA1667" s="298"/>
      <c r="AB1667" s="293"/>
      <c r="AC1667" s="293"/>
      <c r="AD1667" s="269"/>
      <c r="AE1667" s="322"/>
      <c r="AF1667" s="293" t="s">
        <v>12354</v>
      </c>
      <c r="AG1667" s="349">
        <v>1</v>
      </c>
    </row>
    <row r="1668" spans="1:33" x14ac:dyDescent="0.3">
      <c r="A1668" s="290" t="s">
        <v>8233</v>
      </c>
      <c r="B1668" s="277">
        <v>42304</v>
      </c>
      <c r="C1668" s="217" t="e">
        <f>[1]!表1_66[[#This Row],[公司]]&amp;[1]!表1_66[[#This Row],[姓名]]</f>
        <v>#REF!</v>
      </c>
      <c r="D1668" s="269" t="s">
        <v>8866</v>
      </c>
      <c r="E1668" s="269"/>
      <c r="F1668" s="270"/>
      <c r="G1668" s="291" t="e">
        <f>HYPERLINK("\同业照片\"&amp;[1]!表1_66[[#This Row],[公司]]&amp;IF([1]!表1_66[[#This Row],[公司]]="","","，"&amp;[1]!表1_66[[#This Row],[姓名]]&amp;".jpg"),"照片")</f>
        <v>#REF!</v>
      </c>
      <c r="H1668" s="265" t="s">
        <v>12351</v>
      </c>
      <c r="I1668" s="270" t="s">
        <v>339</v>
      </c>
      <c r="J1668" s="290" t="s">
        <v>1</v>
      </c>
      <c r="K1668" s="290"/>
      <c r="L1668" s="290"/>
      <c r="M1668" s="290"/>
      <c r="N1668" s="253" t="s">
        <v>8641</v>
      </c>
      <c r="O1668" s="256"/>
      <c r="P1668" s="256"/>
      <c r="Q1668" s="293"/>
      <c r="R1668" s="293"/>
      <c r="T1668" s="269"/>
      <c r="U1668" s="293"/>
      <c r="V1668" s="324" t="s">
        <v>8861</v>
      </c>
      <c r="W1668" s="295"/>
      <c r="X1668" s="322"/>
      <c r="Y1668" s="322"/>
      <c r="Z1668" s="323"/>
      <c r="AA1668" s="298"/>
      <c r="AB1668" s="293"/>
      <c r="AC1668" s="293"/>
      <c r="AD1668" s="269"/>
      <c r="AE1668" s="322"/>
      <c r="AF1668" s="293" t="s">
        <v>12354</v>
      </c>
      <c r="AG1668" s="349">
        <v>1</v>
      </c>
    </row>
    <row r="1669" spans="1:33" x14ac:dyDescent="0.3">
      <c r="A1669" s="290" t="s">
        <v>8476</v>
      </c>
      <c r="B1669" s="278">
        <v>42331</v>
      </c>
      <c r="C1669" s="217" t="e">
        <f>[1]!表1_66[[#This Row],[公司]]&amp;[1]!表1_66[[#This Row],[姓名]]</f>
        <v>#REF!</v>
      </c>
      <c r="D1669" s="269" t="s">
        <v>8476</v>
      </c>
      <c r="E1669" s="269"/>
      <c r="F1669" s="270"/>
      <c r="G1669" s="291" t="e">
        <f>HYPERLINK("\同业照片\"&amp;[1]!表1_66[[#This Row],[公司]]&amp;IF([1]!表1_66[[#This Row],[公司]]="","","，"&amp;[1]!表1_66[[#This Row],[姓名]]&amp;".jpg"),"照片")</f>
        <v>#REF!</v>
      </c>
      <c r="H1669" s="265" t="s">
        <v>294</v>
      </c>
      <c r="I1669" s="270" t="s">
        <v>12156</v>
      </c>
      <c r="J1669" s="290" t="s">
        <v>1</v>
      </c>
      <c r="K1669" s="290"/>
      <c r="L1669" s="290"/>
      <c r="M1669" s="290"/>
      <c r="N1669" s="253" t="s">
        <v>2687</v>
      </c>
      <c r="O1669" s="256"/>
      <c r="P1669" s="256" t="s">
        <v>2254</v>
      </c>
      <c r="Q1669" s="293"/>
      <c r="R1669" s="293"/>
      <c r="T1669" s="269" t="s">
        <v>8888</v>
      </c>
      <c r="U1669" s="327" t="s">
        <v>8891</v>
      </c>
      <c r="V1669" s="299" t="s">
        <v>8889</v>
      </c>
      <c r="W1669" s="295"/>
      <c r="X1669" s="322"/>
      <c r="Y1669" s="322"/>
      <c r="Z1669" s="323"/>
      <c r="AA1669" s="298"/>
      <c r="AB1669" s="293"/>
      <c r="AC1669" s="293"/>
      <c r="AD1669" s="269"/>
      <c r="AE1669" s="322"/>
      <c r="AF1669" s="293" t="s">
        <v>8890</v>
      </c>
      <c r="AG1669" s="349">
        <v>1</v>
      </c>
    </row>
    <row r="1670" spans="1:33" x14ac:dyDescent="0.3">
      <c r="A1670" s="290" t="s">
        <v>8233</v>
      </c>
      <c r="B1670" s="278">
        <v>42348</v>
      </c>
      <c r="C1670" s="217" t="e">
        <f>[1]!表1_66[[#This Row],[公司]]&amp;[1]!表1_66[[#This Row],[姓名]]</f>
        <v>#REF!</v>
      </c>
      <c r="D1670" s="269" t="s">
        <v>8893</v>
      </c>
      <c r="E1670" s="269"/>
      <c r="F1670" s="270"/>
      <c r="G1670" s="291" t="e">
        <f>HYPERLINK("\同业照片\"&amp;[1]!表1_66[[#This Row],[公司]]&amp;IF([1]!表1_66[[#This Row],[公司]]="","","，"&amp;[1]!表1_66[[#This Row],[姓名]]&amp;".jpg"),"照片")</f>
        <v>#REF!</v>
      </c>
      <c r="H1670" s="265" t="s">
        <v>1193</v>
      </c>
      <c r="I1670" s="270" t="s">
        <v>2</v>
      </c>
      <c r="J1670" s="290" t="s">
        <v>1</v>
      </c>
      <c r="K1670" s="290"/>
      <c r="L1670" s="290"/>
      <c r="M1670" s="290"/>
      <c r="N1670" s="253" t="s">
        <v>1354</v>
      </c>
      <c r="O1670" s="256"/>
      <c r="P1670" s="256"/>
      <c r="Q1670" s="293"/>
      <c r="R1670" s="293"/>
      <c r="T1670" s="269"/>
      <c r="U1670" s="327">
        <v>13501993821</v>
      </c>
      <c r="V1670" s="299" t="s">
        <v>8892</v>
      </c>
      <c r="W1670" s="295"/>
      <c r="X1670" s="322"/>
      <c r="Y1670" s="322"/>
      <c r="Z1670" s="323"/>
      <c r="AA1670" s="298"/>
      <c r="AB1670" s="293"/>
      <c r="AC1670" s="293"/>
      <c r="AD1670" s="269"/>
      <c r="AE1670" s="322"/>
      <c r="AF1670" s="293"/>
      <c r="AG1670" s="349">
        <v>1</v>
      </c>
    </row>
    <row r="1671" spans="1:33" x14ac:dyDescent="0.3">
      <c r="A1671" s="290" t="s">
        <v>8233</v>
      </c>
      <c r="B1671" s="278">
        <v>42377</v>
      </c>
      <c r="C1671" s="217" t="e">
        <f>[1]!表1_66[[#This Row],[公司]]&amp;[1]!表1_66[[#This Row],[姓名]]</f>
        <v>#REF!</v>
      </c>
      <c r="D1671" s="269" t="s">
        <v>8895</v>
      </c>
      <c r="E1671" s="269"/>
      <c r="F1671" s="270"/>
      <c r="G1671" s="291" t="e">
        <f>HYPERLINK("\同业照片\"&amp;[1]!表1_66[[#This Row],[公司]]&amp;IF([1]!表1_66[[#This Row],[公司]]="","","，"&amp;[1]!表1_66[[#This Row],[姓名]]&amp;".jpg"),"照片")</f>
        <v>#REF!</v>
      </c>
      <c r="H1671" s="265" t="s">
        <v>8896</v>
      </c>
      <c r="I1671" s="270" t="s">
        <v>2</v>
      </c>
      <c r="J1671" s="290" t="s">
        <v>1</v>
      </c>
      <c r="K1671" s="290"/>
      <c r="L1671" s="290"/>
      <c r="M1671" s="290"/>
      <c r="N1671" s="253"/>
      <c r="O1671" s="256"/>
      <c r="P1671" s="256"/>
      <c r="Q1671" s="293"/>
      <c r="R1671" s="293"/>
      <c r="T1671" s="269"/>
      <c r="U1671" s="327">
        <v>18621560799</v>
      </c>
      <c r="V1671" s="324" t="s">
        <v>8894</v>
      </c>
      <c r="W1671" s="295"/>
      <c r="X1671" s="322"/>
      <c r="Y1671" s="322"/>
      <c r="Z1671" s="323"/>
      <c r="AA1671" s="298"/>
      <c r="AB1671" s="293"/>
      <c r="AC1671" s="293"/>
      <c r="AD1671" s="269"/>
      <c r="AE1671" s="322"/>
      <c r="AF1671" s="293"/>
      <c r="AG1671" s="349">
        <v>1</v>
      </c>
    </row>
    <row r="1672" spans="1:33" x14ac:dyDescent="0.3">
      <c r="A1672" s="290" t="s">
        <v>8233</v>
      </c>
      <c r="B1672" s="278">
        <v>42389</v>
      </c>
      <c r="C1672" s="217" t="e">
        <f>[1]!表1_66[[#This Row],[公司]]&amp;[1]!表1_66[[#This Row],[姓名]]</f>
        <v>#REF!</v>
      </c>
      <c r="D1672" s="269" t="s">
        <v>12356</v>
      </c>
      <c r="E1672" s="269"/>
      <c r="F1672" s="270"/>
      <c r="G1672" s="291" t="e">
        <f>HYPERLINK("\同业照片\"&amp;[1]!表1_66[[#This Row],[公司]]&amp;IF([1]!表1_66[[#This Row],[公司]]="","","，"&amp;[1]!表1_66[[#This Row],[姓名]]&amp;".jpg"),"照片")</f>
        <v>#REF!</v>
      </c>
      <c r="H1672" s="265" t="s">
        <v>1180</v>
      </c>
      <c r="I1672" s="270" t="s">
        <v>2</v>
      </c>
      <c r="J1672" s="290" t="s">
        <v>1</v>
      </c>
      <c r="K1672" s="290"/>
      <c r="L1672" s="290"/>
      <c r="M1672" s="290"/>
      <c r="N1672" s="253" t="s">
        <v>12357</v>
      </c>
      <c r="O1672" s="256"/>
      <c r="P1672" s="256" t="s">
        <v>8645</v>
      </c>
      <c r="Q1672" s="293"/>
      <c r="R1672" s="293"/>
      <c r="T1672" s="269" t="s">
        <v>12358</v>
      </c>
      <c r="U1672" s="327">
        <v>18610806480</v>
      </c>
      <c r="V1672" s="328" t="s">
        <v>12359</v>
      </c>
      <c r="W1672" s="295"/>
      <c r="X1672" s="322"/>
      <c r="Y1672" s="322"/>
      <c r="Z1672" s="323"/>
      <c r="AA1672" s="298"/>
      <c r="AB1672" s="293"/>
      <c r="AC1672" s="293"/>
      <c r="AD1672" s="269"/>
      <c r="AE1672" s="322"/>
      <c r="AF1672" s="293"/>
      <c r="AG1672" s="349">
        <v>1</v>
      </c>
    </row>
    <row r="1673" spans="1:33" x14ac:dyDescent="0.3">
      <c r="A1673" s="290" t="s">
        <v>8476</v>
      </c>
      <c r="B1673" s="278">
        <v>42415</v>
      </c>
      <c r="C1673" s="217" t="e">
        <f>[1]!表1_66[[#This Row],[公司]]&amp;[1]!表1_66[[#This Row],[姓名]]</f>
        <v>#REF!</v>
      </c>
      <c r="D1673" s="269" t="s">
        <v>3725</v>
      </c>
      <c r="E1673" s="269"/>
      <c r="F1673" s="270"/>
      <c r="G1673" s="291" t="e">
        <f>HYPERLINK("\同业照片\"&amp;[1]!表1_66[[#This Row],[公司]]&amp;IF([1]!表1_66[[#This Row],[公司]]="","","，"&amp;[1]!表1_66[[#This Row],[姓名]]&amp;".jpg"),"照片")</f>
        <v>#REF!</v>
      </c>
      <c r="H1673" s="265" t="s">
        <v>1184</v>
      </c>
      <c r="I1673" s="270" t="s">
        <v>2</v>
      </c>
      <c r="J1673" s="290" t="s">
        <v>1</v>
      </c>
      <c r="K1673" s="290"/>
      <c r="L1673" s="290"/>
      <c r="M1673" s="290"/>
      <c r="N1673" s="253"/>
      <c r="O1673" s="256"/>
      <c r="P1673" s="256"/>
      <c r="Q1673" s="293"/>
      <c r="R1673" s="293"/>
      <c r="T1673" s="269"/>
      <c r="U1673" s="327"/>
      <c r="V1673" s="328" t="s">
        <v>12360</v>
      </c>
      <c r="W1673" s="295"/>
      <c r="X1673" s="322"/>
      <c r="Y1673" s="322"/>
      <c r="Z1673" s="323"/>
      <c r="AA1673" s="298"/>
      <c r="AB1673" s="293"/>
      <c r="AC1673" s="293"/>
      <c r="AD1673" s="269"/>
      <c r="AE1673" s="322"/>
      <c r="AF1673" s="293"/>
      <c r="AG1673" s="349">
        <v>1</v>
      </c>
    </row>
    <row r="1674" spans="1:33" x14ac:dyDescent="0.3">
      <c r="A1674" s="290" t="s">
        <v>8476</v>
      </c>
      <c r="B1674" s="278">
        <v>42447</v>
      </c>
      <c r="C1674" s="217" t="e">
        <f>[1]!表1_66[[#This Row],[公司]]&amp;[1]!表1_66[[#This Row],[姓名]]</f>
        <v>#REF!</v>
      </c>
      <c r="D1674" s="269" t="s">
        <v>12361</v>
      </c>
      <c r="E1674" s="269"/>
      <c r="F1674" s="270"/>
      <c r="G1674" s="291" t="e">
        <f>HYPERLINK("\同业照片\"&amp;[1]!表1_66[[#This Row],[公司]]&amp;IF([1]!表1_66[[#This Row],[公司]]="","","，"&amp;[1]!表1_66[[#This Row],[姓名]]&amp;".jpg"),"照片")</f>
        <v>#REF!</v>
      </c>
      <c r="H1674" s="265" t="s">
        <v>12362</v>
      </c>
      <c r="I1674" s="270" t="s">
        <v>9</v>
      </c>
      <c r="J1674" s="290" t="s">
        <v>1</v>
      </c>
      <c r="K1674" s="290"/>
      <c r="L1674" s="290"/>
      <c r="M1674" s="290"/>
      <c r="N1674" s="253" t="s">
        <v>2479</v>
      </c>
      <c r="O1674" s="256"/>
      <c r="P1674" s="256" t="s">
        <v>1171</v>
      </c>
      <c r="Q1674" s="293"/>
      <c r="R1674" s="293"/>
      <c r="T1674" s="269" t="s">
        <v>12363</v>
      </c>
      <c r="U1674" s="293">
        <v>13917954815</v>
      </c>
      <c r="V1674" s="299" t="s">
        <v>12364</v>
      </c>
      <c r="W1674" s="295"/>
      <c r="X1674" s="322"/>
      <c r="Y1674" s="322"/>
      <c r="Z1674" s="323"/>
      <c r="AA1674" s="298"/>
      <c r="AB1674" s="293"/>
      <c r="AC1674" s="293"/>
      <c r="AD1674" s="269"/>
      <c r="AE1674" s="322"/>
      <c r="AF1674" s="293"/>
      <c r="AG1674" s="349">
        <v>1</v>
      </c>
    </row>
    <row r="1675" spans="1:33" x14ac:dyDescent="0.3">
      <c r="A1675" s="290" t="s">
        <v>8476</v>
      </c>
      <c r="B1675" s="278">
        <v>42447</v>
      </c>
      <c r="C1675" s="256" t="e">
        <f>[1]!表1_66[[#This Row],[公司]]&amp;[1]!表1_66[[#This Row],[姓名]]</f>
        <v>#REF!</v>
      </c>
      <c r="D1675" s="269" t="s">
        <v>12365</v>
      </c>
      <c r="E1675" s="269"/>
      <c r="F1675" s="270"/>
      <c r="G1675" s="305" t="e">
        <f>HYPERLINK("\同业照片\"&amp;[1]!表1_66[[#This Row],[公司]]&amp;IF([1]!表1_66[[#This Row],[公司]]="","","，"&amp;[1]!表1_66[[#This Row],[姓名]]&amp;".jpg"),"照片")</f>
        <v>#REF!</v>
      </c>
      <c r="H1675" s="265" t="s">
        <v>12366</v>
      </c>
      <c r="I1675" s="270" t="s">
        <v>12</v>
      </c>
      <c r="J1675" s="290" t="s">
        <v>1</v>
      </c>
      <c r="K1675" s="290"/>
      <c r="L1675" s="290"/>
      <c r="M1675" s="290"/>
      <c r="N1675" s="253"/>
      <c r="O1675" s="256"/>
      <c r="P1675" s="256" t="s">
        <v>3742</v>
      </c>
      <c r="Q1675" s="293"/>
      <c r="R1675" s="293"/>
      <c r="T1675" s="269" t="s">
        <v>12367</v>
      </c>
      <c r="U1675" s="293">
        <v>13801795075</v>
      </c>
      <c r="V1675" s="299" t="s">
        <v>12368</v>
      </c>
      <c r="W1675" s="295"/>
      <c r="X1675" s="322"/>
      <c r="Y1675" s="322"/>
      <c r="Z1675" s="323"/>
      <c r="AA1675" s="298"/>
      <c r="AB1675" s="293"/>
      <c r="AC1675" s="293"/>
      <c r="AD1675" s="269"/>
      <c r="AE1675" s="322"/>
      <c r="AF1675" s="293"/>
      <c r="AG1675" s="349">
        <v>1</v>
      </c>
    </row>
    <row r="1676" spans="1:33" x14ac:dyDescent="0.3">
      <c r="A1676" s="290" t="s">
        <v>8476</v>
      </c>
      <c r="B1676" s="278">
        <v>42447</v>
      </c>
      <c r="C1676" s="256" t="e">
        <f>[1]!表1_66[[#This Row],[公司]]&amp;[1]!表1_66[[#This Row],[姓名]]</f>
        <v>#REF!</v>
      </c>
      <c r="D1676" s="269" t="s">
        <v>2414</v>
      </c>
      <c r="E1676" s="269"/>
      <c r="F1676" s="270"/>
      <c r="G1676" s="291" t="e">
        <f>HYPERLINK("\同业照片\"&amp;[1]!表1_66[[#This Row],[公司]]&amp;IF([1]!表1_66[[#This Row],[公司]]="","","，"&amp;[1]!表1_66[[#This Row],[姓名]]&amp;".jpg"),"照片")</f>
        <v>#REF!</v>
      </c>
      <c r="H1676" s="265" t="s">
        <v>12369</v>
      </c>
      <c r="I1676" s="270" t="s">
        <v>12</v>
      </c>
      <c r="J1676" s="290" t="s">
        <v>1</v>
      </c>
      <c r="K1676" s="290"/>
      <c r="L1676" s="290"/>
      <c r="M1676" s="290"/>
      <c r="N1676" s="253"/>
      <c r="O1676" s="256"/>
      <c r="P1676" s="256" t="s">
        <v>12370</v>
      </c>
      <c r="Q1676" s="293"/>
      <c r="R1676" s="293"/>
      <c r="T1676" s="269" t="s">
        <v>12371</v>
      </c>
      <c r="U1676" s="293">
        <v>18930830388</v>
      </c>
      <c r="V1676" s="299" t="s">
        <v>12372</v>
      </c>
      <c r="W1676" s="295"/>
      <c r="X1676" s="310"/>
      <c r="Y1676" s="310"/>
      <c r="AA1676" s="298"/>
      <c r="AB1676" s="270"/>
      <c r="AC1676" s="270"/>
      <c r="AD1676" s="269"/>
      <c r="AE1676" s="310"/>
      <c r="AF1676" s="270"/>
      <c r="AG1676" s="349">
        <v>1</v>
      </c>
    </row>
    <row r="1677" spans="1:33" x14ac:dyDescent="0.3">
      <c r="A1677" s="290" t="s">
        <v>8476</v>
      </c>
      <c r="B1677" s="278">
        <v>42447</v>
      </c>
      <c r="C1677" s="256" t="e">
        <f>[1]!表1_66[[#This Row],[公司]]&amp;[1]!表1_66[[#This Row],[姓名]]</f>
        <v>#REF!</v>
      </c>
      <c r="D1677" s="269" t="s">
        <v>8513</v>
      </c>
      <c r="E1677" s="269"/>
      <c r="F1677" s="270"/>
      <c r="G1677" s="291" t="e">
        <f>HYPERLINK("\同业照片\"&amp;[1]!表1_66[[#This Row],[公司]]&amp;IF([1]!表1_66[[#This Row],[公司]]="","","，"&amp;[1]!表1_66[[#This Row],[姓名]]&amp;".jpg"),"照片")</f>
        <v>#REF!</v>
      </c>
      <c r="H1677" s="265" t="s">
        <v>7657</v>
      </c>
      <c r="I1677" s="270" t="s">
        <v>2</v>
      </c>
      <c r="J1677" s="290" t="s">
        <v>1</v>
      </c>
      <c r="K1677" s="290"/>
      <c r="L1677" s="290"/>
      <c r="M1677" s="290"/>
      <c r="N1677" s="290" t="s">
        <v>8799</v>
      </c>
      <c r="O1677" s="290"/>
      <c r="P1677" s="290" t="s">
        <v>1432</v>
      </c>
      <c r="Q1677" s="290"/>
      <c r="R1677" s="253"/>
      <c r="T1677" s="269" t="s">
        <v>12373</v>
      </c>
      <c r="U1677" s="293">
        <v>13651746981</v>
      </c>
      <c r="V1677" s="299" t="s">
        <v>8514</v>
      </c>
      <c r="W1677" s="295"/>
      <c r="X1677" s="310"/>
      <c r="Y1677" s="310"/>
      <c r="AA1677" s="298"/>
      <c r="AB1677" s="270"/>
      <c r="AC1677" s="270"/>
      <c r="AD1677" s="269"/>
      <c r="AE1677" s="310"/>
      <c r="AF1677" s="270"/>
      <c r="AG1677" s="349">
        <v>1</v>
      </c>
    </row>
    <row r="1678" spans="1:33" x14ac:dyDescent="0.3">
      <c r="A1678" s="290" t="s">
        <v>8476</v>
      </c>
      <c r="B1678" s="278">
        <v>42447</v>
      </c>
      <c r="C1678" s="217" t="e">
        <f>[1]!表1_66[[#This Row],[公司]]&amp;[1]!表1_66[[#This Row],[姓名]]</f>
        <v>#REF!</v>
      </c>
      <c r="D1678" s="269" t="s">
        <v>12374</v>
      </c>
      <c r="E1678" s="269"/>
      <c r="F1678" s="270"/>
      <c r="G1678" s="305" t="e">
        <f>HYPERLINK("\同业照片\"&amp;[1]!表1_66[[#This Row],[公司]]&amp;IF([1]!表1_66[[#This Row],[公司]]="","","，"&amp;[1]!表1_66[[#This Row],[姓名]]&amp;".jpg"),"照片")</f>
        <v>#REF!</v>
      </c>
      <c r="H1678" s="265" t="s">
        <v>12375</v>
      </c>
      <c r="I1678" s="270" t="s">
        <v>2</v>
      </c>
      <c r="J1678" s="290" t="s">
        <v>1</v>
      </c>
      <c r="K1678" s="290"/>
      <c r="L1678" s="290"/>
      <c r="M1678" s="290"/>
      <c r="N1678" s="253" t="s">
        <v>958</v>
      </c>
      <c r="O1678" s="256"/>
      <c r="P1678" s="256" t="s">
        <v>3171</v>
      </c>
      <c r="Q1678" s="293"/>
      <c r="R1678" s="293"/>
      <c r="T1678" s="269" t="s">
        <v>12376</v>
      </c>
      <c r="U1678" s="293">
        <v>15221835010</v>
      </c>
      <c r="V1678" s="299" t="s">
        <v>12377</v>
      </c>
      <c r="W1678" s="295"/>
      <c r="X1678" s="322"/>
      <c r="Y1678" s="322"/>
      <c r="Z1678" s="323"/>
      <c r="AA1678" s="298"/>
      <c r="AB1678" s="293"/>
      <c r="AC1678" s="293"/>
      <c r="AD1678" s="269"/>
      <c r="AE1678" s="322"/>
      <c r="AF1678" s="293"/>
      <c r="AG1678" s="349">
        <v>1</v>
      </c>
    </row>
    <row r="1679" spans="1:33" x14ac:dyDescent="0.3">
      <c r="A1679" s="290" t="s">
        <v>8476</v>
      </c>
      <c r="B1679" s="278">
        <v>42447</v>
      </c>
      <c r="C1679" s="256" t="e">
        <f>[1]!表1_66[[#This Row],[公司]]&amp;[1]!表1_66[[#This Row],[姓名]]</f>
        <v>#REF!</v>
      </c>
      <c r="D1679" s="256" t="s">
        <v>11486</v>
      </c>
      <c r="E1679" s="269"/>
      <c r="F1679" s="270"/>
      <c r="G1679" s="305" t="e">
        <f>HYPERLINK("\同业照片\"&amp;[1]!表1_66[[#This Row],[公司]]&amp;IF([1]!表1_66[[#This Row],[公司]]="","","，"&amp;[1]!表1_66[[#This Row],[姓名]]&amp;".jpg"),"照片")</f>
        <v>#REF!</v>
      </c>
      <c r="H1679" s="256" t="s">
        <v>964</v>
      </c>
      <c r="I1679" s="270" t="s">
        <v>2</v>
      </c>
      <c r="J1679" s="290" t="s">
        <v>53</v>
      </c>
      <c r="K1679" s="290"/>
      <c r="L1679" s="290"/>
      <c r="M1679" s="290"/>
      <c r="N1679" s="253" t="s">
        <v>958</v>
      </c>
      <c r="O1679" s="256"/>
      <c r="P1679" s="256" t="s">
        <v>8356</v>
      </c>
      <c r="Q1679" s="293"/>
      <c r="R1679" s="293"/>
      <c r="T1679" s="269" t="s">
        <v>12378</v>
      </c>
      <c r="U1679" s="293">
        <v>18520827639</v>
      </c>
      <c r="V1679" s="299" t="s">
        <v>11490</v>
      </c>
      <c r="W1679" s="295"/>
      <c r="X1679" s="322"/>
      <c r="Y1679" s="322"/>
      <c r="Z1679" s="323"/>
      <c r="AA1679" s="298"/>
      <c r="AB1679" s="293"/>
      <c r="AC1679" s="293"/>
      <c r="AD1679" s="269"/>
      <c r="AE1679" s="322"/>
      <c r="AF1679" s="293"/>
      <c r="AG1679" s="349">
        <v>1</v>
      </c>
    </row>
    <row r="1680" spans="1:33" x14ac:dyDescent="0.3">
      <c r="A1680" s="290" t="s">
        <v>8476</v>
      </c>
      <c r="B1680" s="278">
        <v>42447</v>
      </c>
      <c r="C1680" s="256" t="e">
        <f>[1]!表1_66[[#This Row],[公司]]&amp;[1]!表1_66[[#This Row],[姓名]]</f>
        <v>#REF!</v>
      </c>
      <c r="D1680" s="269" t="s">
        <v>2168</v>
      </c>
      <c r="E1680" s="269"/>
      <c r="F1680" s="270"/>
      <c r="G1680" s="291" t="e">
        <f>HYPERLINK("\同业照片\"&amp;[1]!表1_66[[#This Row],[公司]]&amp;IF([1]!表1_66[[#This Row],[公司]]="","","，"&amp;[1]!表1_66[[#This Row],[姓名]]&amp;".jpg"),"照片")</f>
        <v>#REF!</v>
      </c>
      <c r="H1680" s="265" t="s">
        <v>12379</v>
      </c>
      <c r="I1680" s="270" t="s">
        <v>9</v>
      </c>
      <c r="J1680" s="290" t="s">
        <v>1</v>
      </c>
      <c r="K1680" s="290"/>
      <c r="L1680" s="290"/>
      <c r="M1680" s="290"/>
      <c r="N1680" s="253"/>
      <c r="O1680" s="256"/>
      <c r="P1680" s="256" t="s">
        <v>2584</v>
      </c>
      <c r="Q1680" s="293"/>
      <c r="R1680" s="293"/>
      <c r="T1680" s="269" t="s">
        <v>9002</v>
      </c>
      <c r="U1680" s="293">
        <v>13795497572</v>
      </c>
      <c r="V1680" s="299" t="s">
        <v>12380</v>
      </c>
      <c r="W1680" s="295"/>
      <c r="X1680" s="322"/>
      <c r="Y1680" s="322"/>
      <c r="Z1680" s="323"/>
      <c r="AA1680" s="298"/>
      <c r="AB1680" s="293"/>
      <c r="AC1680" s="293"/>
      <c r="AD1680" s="269"/>
      <c r="AE1680" s="322"/>
      <c r="AF1680" s="293"/>
      <c r="AG1680" s="349">
        <v>1</v>
      </c>
    </row>
    <row r="1681" spans="1:33" x14ac:dyDescent="0.3">
      <c r="A1681" s="290" t="s">
        <v>8476</v>
      </c>
      <c r="B1681" s="278">
        <v>42447</v>
      </c>
      <c r="C1681" s="256" t="e">
        <f>[1]!表1_66[[#This Row],[公司]]&amp;[1]!表1_66[[#This Row],[姓名]]</f>
        <v>#REF!</v>
      </c>
      <c r="D1681" s="269" t="s">
        <v>8654</v>
      </c>
      <c r="E1681" s="269"/>
      <c r="F1681" s="290"/>
      <c r="G1681" s="291" t="e">
        <f>HYPERLINK("\同业照片\"&amp;[1]!表1_66[[#This Row],[公司]]&amp;IF([1]!表1_66[[#This Row],[公司]]="","","，"&amp;[1]!表1_66[[#This Row],[姓名]]&amp;".jpg"),"照片")</f>
        <v>#REF!</v>
      </c>
      <c r="H1681" s="292" t="s">
        <v>2968</v>
      </c>
      <c r="I1681" s="290" t="s">
        <v>2321</v>
      </c>
      <c r="J1681" s="290" t="s">
        <v>1</v>
      </c>
      <c r="K1681" s="290"/>
      <c r="L1681" s="290"/>
      <c r="M1681" s="290"/>
      <c r="N1681" s="256" t="s">
        <v>3471</v>
      </c>
      <c r="O1681" s="256"/>
      <c r="P1681" s="256" t="s">
        <v>2254</v>
      </c>
      <c r="Q1681" s="293"/>
      <c r="R1681" s="293"/>
      <c r="T1681" s="269">
        <v>20333426</v>
      </c>
      <c r="U1681" s="293">
        <v>18317137151</v>
      </c>
      <c r="V1681" s="299" t="s">
        <v>8656</v>
      </c>
      <c r="W1681" s="295"/>
      <c r="X1681" s="322"/>
      <c r="Y1681" s="322"/>
      <c r="Z1681" s="323"/>
      <c r="AA1681" s="298"/>
      <c r="AB1681" s="293"/>
      <c r="AC1681" s="293"/>
      <c r="AD1681" s="269"/>
      <c r="AE1681" s="322"/>
      <c r="AF1681" s="293"/>
      <c r="AG1681" s="349">
        <v>1</v>
      </c>
    </row>
    <row r="1682" spans="1:33" x14ac:dyDescent="0.3">
      <c r="A1682" s="290" t="s">
        <v>8476</v>
      </c>
      <c r="B1682" s="278">
        <v>42447</v>
      </c>
      <c r="C1682" s="217" t="e">
        <f>[1]!表1_66[[#This Row],[公司]]&amp;[1]!表1_66[[#This Row],[姓名]]</f>
        <v>#REF!</v>
      </c>
      <c r="D1682" s="269" t="s">
        <v>12381</v>
      </c>
      <c r="E1682" s="269"/>
      <c r="F1682" s="270"/>
      <c r="G1682" s="305" t="e">
        <f>HYPERLINK("\同业照片\"&amp;[1]!表1_66[[#This Row],[公司]]&amp;IF([1]!表1_66[[#This Row],[公司]]="","","，"&amp;[1]!表1_66[[#This Row],[姓名]]&amp;".jpg"),"照片")</f>
        <v>#REF!</v>
      </c>
      <c r="H1682" s="265" t="s">
        <v>12382</v>
      </c>
      <c r="I1682" s="270" t="s">
        <v>9</v>
      </c>
      <c r="J1682" s="290" t="s">
        <v>1</v>
      </c>
      <c r="K1682" s="290"/>
      <c r="L1682" s="290"/>
      <c r="M1682" s="290"/>
      <c r="N1682" s="253"/>
      <c r="O1682" s="256"/>
      <c r="P1682" s="256"/>
      <c r="Q1682" s="293"/>
      <c r="R1682" s="293"/>
      <c r="T1682" s="269" t="s">
        <v>12383</v>
      </c>
      <c r="U1682" s="293">
        <v>13661413216</v>
      </c>
      <c r="V1682" s="299" t="s">
        <v>12384</v>
      </c>
      <c r="W1682" s="295"/>
      <c r="X1682" s="322"/>
      <c r="Y1682" s="322"/>
      <c r="Z1682" s="323"/>
      <c r="AA1682" s="298"/>
      <c r="AB1682" s="293"/>
      <c r="AC1682" s="293"/>
      <c r="AD1682" s="269"/>
      <c r="AE1682" s="322"/>
      <c r="AF1682" s="293"/>
      <c r="AG1682" s="349">
        <v>1</v>
      </c>
    </row>
    <row r="1683" spans="1:33" x14ac:dyDescent="0.3">
      <c r="A1683" s="290" t="s">
        <v>8476</v>
      </c>
      <c r="B1683" s="278">
        <v>42447</v>
      </c>
      <c r="C1683" s="217" t="e">
        <f>[1]!表1_66[[#This Row],[公司]]&amp;[1]!表1_66[[#This Row],[姓名]]</f>
        <v>#REF!</v>
      </c>
      <c r="D1683" s="269" t="s">
        <v>8995</v>
      </c>
      <c r="E1683" s="269"/>
      <c r="F1683" s="270"/>
      <c r="G1683" s="291" t="e">
        <f>HYPERLINK("\同业照片\"&amp;[1]!表1_66[[#This Row],[公司]]&amp;IF([1]!表1_66[[#This Row],[公司]]="","","，"&amp;[1]!表1_66[[#This Row],[姓名]]&amp;".jpg"),"照片")</f>
        <v>#REF!</v>
      </c>
      <c r="H1683" s="265" t="s">
        <v>7657</v>
      </c>
      <c r="I1683" s="270" t="s">
        <v>2</v>
      </c>
      <c r="J1683" s="290" t="s">
        <v>1</v>
      </c>
      <c r="K1683" s="290"/>
      <c r="L1683" s="290"/>
      <c r="M1683" s="290"/>
      <c r="N1683" s="253" t="s">
        <v>8799</v>
      </c>
      <c r="O1683" s="256"/>
      <c r="P1683" s="256" t="s">
        <v>8538</v>
      </c>
      <c r="Q1683" s="293"/>
      <c r="R1683" s="293"/>
      <c r="T1683" s="269" t="s">
        <v>12385</v>
      </c>
      <c r="U1683" s="293">
        <v>13651719849</v>
      </c>
      <c r="V1683" s="299" t="s">
        <v>12386</v>
      </c>
      <c r="W1683" s="295"/>
      <c r="X1683" s="322"/>
      <c r="Y1683" s="322"/>
      <c r="Z1683" s="323"/>
      <c r="AA1683" s="298"/>
      <c r="AB1683" s="293"/>
      <c r="AC1683" s="293"/>
      <c r="AD1683" s="269"/>
      <c r="AE1683" s="322"/>
      <c r="AF1683" s="293"/>
      <c r="AG1683" s="349">
        <v>1</v>
      </c>
    </row>
    <row r="1684" spans="1:33" x14ac:dyDescent="0.3">
      <c r="A1684" s="290" t="s">
        <v>8476</v>
      </c>
      <c r="B1684" s="278">
        <v>42447</v>
      </c>
      <c r="C1684" s="256" t="e">
        <f>[1]!表1_66[[#This Row],[公司]]&amp;[1]!表1_66[[#This Row],[姓名]]</f>
        <v>#REF!</v>
      </c>
      <c r="D1684" s="269" t="s">
        <v>9028</v>
      </c>
      <c r="E1684" s="269"/>
      <c r="F1684" s="270"/>
      <c r="G1684" s="291" t="e">
        <f>HYPERLINK("\同业照片\"&amp;[1]!表1_66[[#This Row],[公司]]&amp;IF([1]!表1_66[[#This Row],[公司]]="","","，"&amp;[1]!表1_66[[#This Row],[姓名]]&amp;".jpg"),"照片")</f>
        <v>#REF!</v>
      </c>
      <c r="H1684" s="265" t="s">
        <v>1017</v>
      </c>
      <c r="I1684" s="270" t="s">
        <v>12156</v>
      </c>
      <c r="J1684" s="290" t="s">
        <v>1</v>
      </c>
      <c r="K1684" s="290"/>
      <c r="L1684" s="290"/>
      <c r="M1684" s="290"/>
      <c r="N1684" s="253" t="s">
        <v>12387</v>
      </c>
      <c r="O1684" s="256"/>
      <c r="P1684" s="256" t="s">
        <v>2537</v>
      </c>
      <c r="Q1684" s="293"/>
      <c r="R1684" s="293"/>
      <c r="T1684" s="269"/>
      <c r="U1684" s="293">
        <v>18310993578</v>
      </c>
      <c r="V1684" s="299" t="s">
        <v>12388</v>
      </c>
      <c r="W1684" s="295"/>
      <c r="X1684" s="310"/>
      <c r="Y1684" s="310"/>
      <c r="AA1684" s="298"/>
      <c r="AB1684" s="270"/>
      <c r="AC1684" s="270"/>
      <c r="AD1684" s="269"/>
      <c r="AE1684" s="310"/>
      <c r="AF1684" s="270"/>
      <c r="AG1684" s="349">
        <v>1</v>
      </c>
    </row>
    <row r="1685" spans="1:33" x14ac:dyDescent="0.3">
      <c r="A1685" s="290" t="s">
        <v>8476</v>
      </c>
      <c r="B1685" s="278">
        <v>42447</v>
      </c>
      <c r="C1685" s="256" t="e">
        <f>[1]!表1_66[[#This Row],[公司]]&amp;[1]!表1_66[[#This Row],[姓名]]</f>
        <v>#REF!</v>
      </c>
      <c r="D1685" s="269" t="s">
        <v>12389</v>
      </c>
      <c r="E1685" s="269"/>
      <c r="F1685" s="270"/>
      <c r="G1685" s="291" t="e">
        <f>HYPERLINK("\同业照片\"&amp;[1]!表1_66[[#This Row],[公司]]&amp;IF([1]!表1_66[[#This Row],[公司]]="","","，"&amp;[1]!表1_66[[#This Row],[姓名]]&amp;".jpg"),"照片")</f>
        <v>#REF!</v>
      </c>
      <c r="H1685" s="265" t="s">
        <v>10969</v>
      </c>
      <c r="I1685" s="270" t="s">
        <v>3526</v>
      </c>
      <c r="J1685" s="290" t="s">
        <v>12390</v>
      </c>
      <c r="K1685" s="290"/>
      <c r="L1685" s="290"/>
      <c r="M1685" s="290"/>
      <c r="N1685" s="253" t="s">
        <v>12391</v>
      </c>
      <c r="O1685" s="256"/>
      <c r="P1685" s="256" t="s">
        <v>2477</v>
      </c>
      <c r="Q1685" s="293"/>
      <c r="R1685" s="293"/>
      <c r="T1685" s="269" t="s">
        <v>12392</v>
      </c>
      <c r="U1685" s="293">
        <v>18605381977</v>
      </c>
      <c r="V1685" s="299" t="s">
        <v>12393</v>
      </c>
      <c r="W1685" s="295"/>
      <c r="X1685" s="310"/>
      <c r="Y1685" s="310"/>
      <c r="AA1685" s="298"/>
      <c r="AB1685" s="270"/>
      <c r="AC1685" s="270"/>
      <c r="AD1685" s="269"/>
      <c r="AE1685" s="310"/>
      <c r="AF1685" s="270"/>
      <c r="AG1685" s="349">
        <v>1</v>
      </c>
    </row>
    <row r="1686" spans="1:33" x14ac:dyDescent="0.3">
      <c r="A1686" s="290" t="s">
        <v>8476</v>
      </c>
      <c r="B1686" s="278">
        <v>42447</v>
      </c>
      <c r="C1686" s="256" t="e">
        <f>[1]!表1_66[[#This Row],[公司]]&amp;[1]!表1_66[[#This Row],[姓名]]</f>
        <v>#REF!</v>
      </c>
      <c r="D1686" s="269" t="s">
        <v>12394</v>
      </c>
      <c r="E1686" s="269"/>
      <c r="F1686" s="270"/>
      <c r="G1686" s="291" t="e">
        <f>HYPERLINK("\同业照片\"&amp;[1]!表1_66[[#This Row],[公司]]&amp;IF([1]!表1_66[[#This Row],[公司]]="","","，"&amp;[1]!表1_66[[#This Row],[姓名]]&amp;".jpg"),"照片")</f>
        <v>#REF!</v>
      </c>
      <c r="H1686" s="265" t="s">
        <v>12395</v>
      </c>
      <c r="I1686" s="270" t="s">
        <v>9</v>
      </c>
      <c r="J1686" s="290" t="s">
        <v>1</v>
      </c>
      <c r="K1686" s="290"/>
      <c r="L1686" s="290"/>
      <c r="M1686" s="290"/>
      <c r="N1686" s="253"/>
      <c r="O1686" s="256"/>
      <c r="P1686" s="256" t="s">
        <v>2254</v>
      </c>
      <c r="Q1686" s="293"/>
      <c r="R1686" s="293"/>
      <c r="T1686" s="269" t="s">
        <v>12396</v>
      </c>
      <c r="U1686" s="293">
        <v>15800618893</v>
      </c>
      <c r="V1686" s="299" t="s">
        <v>12397</v>
      </c>
      <c r="W1686" s="295"/>
      <c r="X1686" s="322"/>
      <c r="Y1686" s="322"/>
      <c r="Z1686" s="323"/>
      <c r="AA1686" s="298"/>
      <c r="AB1686" s="293"/>
      <c r="AC1686" s="293"/>
      <c r="AD1686" s="269"/>
      <c r="AE1686" s="322"/>
      <c r="AF1686" s="293"/>
      <c r="AG1686" s="349">
        <v>1</v>
      </c>
    </row>
    <row r="1687" spans="1:33" x14ac:dyDescent="0.3">
      <c r="A1687" s="290" t="s">
        <v>8476</v>
      </c>
      <c r="B1687" s="278">
        <v>42447</v>
      </c>
      <c r="C1687" s="256" t="e">
        <f>[1]!表1_66[[#This Row],[公司]]&amp;[1]!表1_66[[#This Row],[姓名]]</f>
        <v>#REF!</v>
      </c>
      <c r="D1687" s="269" t="s">
        <v>12398</v>
      </c>
      <c r="E1687" s="269"/>
      <c r="F1687" s="270"/>
      <c r="G1687" s="305" t="e">
        <f>HYPERLINK("\同业照片\"&amp;[1]!表1_66[[#This Row],[公司]]&amp;IF([1]!表1_66[[#This Row],[公司]]="","","，"&amp;[1]!表1_66[[#This Row],[姓名]]&amp;".jpg"),"照片")</f>
        <v>#REF!</v>
      </c>
      <c r="H1687" s="265" t="s">
        <v>12399</v>
      </c>
      <c r="I1687" s="270" t="s">
        <v>3625</v>
      </c>
      <c r="J1687" s="290" t="s">
        <v>12400</v>
      </c>
      <c r="K1687" s="290"/>
      <c r="L1687" s="290"/>
      <c r="M1687" s="290"/>
      <c r="N1687" s="253" t="s">
        <v>11240</v>
      </c>
      <c r="O1687" s="256"/>
      <c r="P1687" s="256" t="s">
        <v>12401</v>
      </c>
      <c r="Q1687" s="293"/>
      <c r="R1687" s="293"/>
      <c r="T1687" s="269" t="s">
        <v>12402</v>
      </c>
      <c r="U1687" s="293">
        <v>13338668388</v>
      </c>
      <c r="V1687" s="299" t="s">
        <v>12403</v>
      </c>
      <c r="W1687" s="295"/>
      <c r="X1687" s="322"/>
      <c r="Y1687" s="322"/>
      <c r="Z1687" s="323"/>
      <c r="AA1687" s="298"/>
      <c r="AB1687" s="293"/>
      <c r="AC1687" s="293"/>
      <c r="AD1687" s="269"/>
      <c r="AE1687" s="322"/>
      <c r="AF1687" s="293"/>
      <c r="AG1687" s="349">
        <v>1</v>
      </c>
    </row>
    <row r="1688" spans="1:33" x14ac:dyDescent="0.3">
      <c r="A1688" s="290" t="s">
        <v>8476</v>
      </c>
      <c r="B1688" s="278">
        <v>42447</v>
      </c>
      <c r="C1688" s="217" t="e">
        <f>[1]!表1_66[[#This Row],[公司]]&amp;[1]!表1_66[[#This Row],[姓名]]</f>
        <v>#REF!</v>
      </c>
      <c r="D1688" s="269" t="s">
        <v>8998</v>
      </c>
      <c r="E1688" s="269"/>
      <c r="F1688" s="270"/>
      <c r="G1688" s="291" t="e">
        <f>HYPERLINK("\同业照片\"&amp;[1]!表1_66[[#This Row],[公司]]&amp;IF([1]!表1_66[[#This Row],[公司]]="","","，"&amp;[1]!表1_66[[#This Row],[姓名]]&amp;".jpg"),"照片")</f>
        <v>#REF!</v>
      </c>
      <c r="H1688" s="265" t="s">
        <v>11896</v>
      </c>
      <c r="I1688" s="270" t="s">
        <v>2</v>
      </c>
      <c r="J1688" s="290" t="s">
        <v>1</v>
      </c>
      <c r="K1688" s="290"/>
      <c r="L1688" s="290"/>
      <c r="M1688" s="290"/>
      <c r="N1688" s="253" t="s">
        <v>11897</v>
      </c>
      <c r="O1688" s="256"/>
      <c r="P1688" s="256" t="s">
        <v>7658</v>
      </c>
      <c r="Q1688" s="293"/>
      <c r="R1688" s="293"/>
      <c r="T1688" s="269" t="s">
        <v>12404</v>
      </c>
      <c r="U1688" s="293">
        <v>18221016653</v>
      </c>
      <c r="V1688" s="299" t="s">
        <v>12405</v>
      </c>
      <c r="W1688" s="295"/>
      <c r="X1688" s="322"/>
      <c r="Y1688" s="322"/>
      <c r="Z1688" s="323"/>
      <c r="AA1688" s="298"/>
      <c r="AB1688" s="293"/>
      <c r="AC1688" s="293"/>
      <c r="AD1688" s="269"/>
      <c r="AE1688" s="322"/>
      <c r="AF1688" s="293"/>
      <c r="AG1688" s="349">
        <v>1</v>
      </c>
    </row>
    <row r="1689" spans="1:33" x14ac:dyDescent="0.3">
      <c r="A1689" s="290" t="s">
        <v>8476</v>
      </c>
      <c r="B1689" s="278">
        <v>42447</v>
      </c>
      <c r="C1689" s="256" t="e">
        <f>[1]!表1_66[[#This Row],[公司]]&amp;[1]!表1_66[[#This Row],[姓名]]</f>
        <v>#REF!</v>
      </c>
      <c r="D1689" s="220" t="s">
        <v>11453</v>
      </c>
      <c r="E1689" s="220" t="s">
        <v>11454</v>
      </c>
      <c r="F1689" s="214"/>
      <c r="G1689" s="236" t="e">
        <f>HYPERLINK("\同业照片\"&amp;[1]!表1_66[[#This Row],[公司]]&amp;IF([1]!表1_66[[#This Row],[公司]]="","","，"&amp;[1]!表1_66[[#This Row],[姓名]]&amp;".jpg"),"照片")</f>
        <v>#REF!</v>
      </c>
      <c r="H1689" s="232" t="s">
        <v>915</v>
      </c>
      <c r="I1689" s="214" t="s">
        <v>36</v>
      </c>
      <c r="J1689" s="214" t="s">
        <v>45</v>
      </c>
      <c r="K1689" s="212">
        <v>1</v>
      </c>
      <c r="L1689" s="212">
        <v>1</v>
      </c>
      <c r="M1689" s="212">
        <v>1</v>
      </c>
      <c r="N1689" s="213" t="s">
        <v>1394</v>
      </c>
      <c r="O1689" s="214"/>
      <c r="P1689" s="213" t="s">
        <v>1432</v>
      </c>
      <c r="Q1689" s="215"/>
      <c r="R1689" s="215"/>
      <c r="S168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689" s="220" t="s">
        <v>11455</v>
      </c>
      <c r="U1689" s="215">
        <v>15012684741</v>
      </c>
      <c r="V1689" s="271" t="s">
        <v>11456</v>
      </c>
      <c r="W1689" s="295"/>
      <c r="X1689" s="310"/>
      <c r="Y1689" s="310"/>
      <c r="AA1689" s="298"/>
      <c r="AB1689" s="270"/>
      <c r="AC1689" s="270"/>
      <c r="AD1689" s="269"/>
      <c r="AE1689" s="310"/>
      <c r="AF1689" s="270"/>
      <c r="AG1689" s="349">
        <v>1</v>
      </c>
    </row>
    <row r="1690" spans="1:33" x14ac:dyDescent="0.3">
      <c r="A1690" s="290" t="s">
        <v>8476</v>
      </c>
      <c r="B1690" s="278">
        <v>42447</v>
      </c>
      <c r="C1690" s="256" t="e">
        <f>[1]!表1_66[[#This Row],[公司]]&amp;[1]!表1_66[[#This Row],[姓名]]</f>
        <v>#REF!</v>
      </c>
      <c r="D1690" s="269" t="s">
        <v>12406</v>
      </c>
      <c r="E1690" s="269"/>
      <c r="F1690" s="270"/>
      <c r="G1690" s="291" t="e">
        <f>HYPERLINK("\同业照片\"&amp;[1]!表1_66[[#This Row],[公司]]&amp;IF([1]!表1_66[[#This Row],[公司]]="","","，"&amp;[1]!表1_66[[#This Row],[姓名]]&amp;".jpg"),"照片")</f>
        <v>#REF!</v>
      </c>
      <c r="H1690" s="265" t="s">
        <v>12407</v>
      </c>
      <c r="I1690" s="270" t="s">
        <v>12</v>
      </c>
      <c r="J1690" s="290" t="s">
        <v>1</v>
      </c>
      <c r="K1690" s="290"/>
      <c r="L1690" s="290"/>
      <c r="M1690" s="290"/>
      <c r="N1690" s="253"/>
      <c r="O1690" s="256"/>
      <c r="P1690" s="256" t="s">
        <v>2254</v>
      </c>
      <c r="Q1690" s="293"/>
      <c r="R1690" s="293"/>
      <c r="T1690" s="269" t="s">
        <v>12408</v>
      </c>
      <c r="U1690" s="293">
        <v>15591825282</v>
      </c>
      <c r="V1690" s="299" t="s">
        <v>12409</v>
      </c>
      <c r="W1690" s="295"/>
      <c r="X1690" s="310"/>
      <c r="Y1690" s="310"/>
      <c r="AA1690" s="298"/>
      <c r="AB1690" s="270"/>
      <c r="AC1690" s="270"/>
      <c r="AD1690" s="269"/>
      <c r="AE1690" s="310"/>
      <c r="AF1690" s="270"/>
      <c r="AG1690" s="349">
        <v>1</v>
      </c>
    </row>
    <row r="1691" spans="1:33" x14ac:dyDescent="0.3">
      <c r="A1691" s="290" t="s">
        <v>8476</v>
      </c>
      <c r="B1691" s="278">
        <v>42447</v>
      </c>
      <c r="C1691" s="256" t="e">
        <f>[1]!表1_66[[#This Row],[公司]]&amp;[1]!表1_66[[#This Row],[姓名]]</f>
        <v>#REF!</v>
      </c>
      <c r="D1691" s="269" t="s">
        <v>12410</v>
      </c>
      <c r="E1691" s="269"/>
      <c r="F1691" s="270"/>
      <c r="G1691" s="291" t="e">
        <f>HYPERLINK("\同业照片\"&amp;[1]!表1_66[[#This Row],[公司]]&amp;IF([1]!表1_66[[#This Row],[公司]]="","","，"&amp;[1]!表1_66[[#This Row],[姓名]]&amp;".jpg"),"照片")</f>
        <v>#REF!</v>
      </c>
      <c r="H1691" s="265" t="s">
        <v>12411</v>
      </c>
      <c r="I1691" s="270" t="s">
        <v>9</v>
      </c>
      <c r="J1691" s="290" t="s">
        <v>1</v>
      </c>
      <c r="K1691" s="290"/>
      <c r="L1691" s="290"/>
      <c r="M1691" s="290"/>
      <c r="N1691" s="253"/>
      <c r="O1691" s="256"/>
      <c r="P1691" s="256" t="s">
        <v>2556</v>
      </c>
      <c r="Q1691" s="293"/>
      <c r="R1691" s="293"/>
      <c r="T1691" s="269" t="s">
        <v>9027</v>
      </c>
      <c r="U1691" s="293">
        <v>13564309650</v>
      </c>
      <c r="V1691" s="299" t="s">
        <v>12412</v>
      </c>
      <c r="W1691" s="295"/>
      <c r="X1691" s="310"/>
      <c r="Y1691" s="310"/>
      <c r="AA1691" s="298"/>
      <c r="AB1691" s="270"/>
      <c r="AC1691" s="270"/>
      <c r="AD1691" s="269"/>
      <c r="AE1691" s="310"/>
      <c r="AF1691" s="270"/>
      <c r="AG1691" s="349">
        <v>1</v>
      </c>
    </row>
    <row r="1692" spans="1:33" x14ac:dyDescent="0.3">
      <c r="A1692" s="290" t="s">
        <v>8476</v>
      </c>
      <c r="B1692" s="278">
        <v>42447</v>
      </c>
      <c r="C1692" s="256" t="e">
        <f>[1]!表1_66[[#This Row],[公司]]&amp;[1]!表1_66[[#This Row],[姓名]]</f>
        <v>#REF!</v>
      </c>
      <c r="D1692" s="269" t="s">
        <v>12413</v>
      </c>
      <c r="E1692" s="269"/>
      <c r="F1692" s="270"/>
      <c r="G1692" s="305" t="e">
        <f>HYPERLINK("\同业照片\"&amp;[1]!表1_66[[#This Row],[公司]]&amp;IF([1]!表1_66[[#This Row],[公司]]="","","，"&amp;[1]!表1_66[[#This Row],[姓名]]&amp;".jpg"),"照片")</f>
        <v>#REF!</v>
      </c>
      <c r="H1692" s="265" t="s">
        <v>12414</v>
      </c>
      <c r="I1692" s="270" t="s">
        <v>9</v>
      </c>
      <c r="J1692" s="290" t="s">
        <v>11086</v>
      </c>
      <c r="K1692" s="290"/>
      <c r="L1692" s="290"/>
      <c r="M1692" s="290"/>
      <c r="N1692" s="253" t="s">
        <v>12415</v>
      </c>
      <c r="O1692" s="256"/>
      <c r="P1692" s="256" t="s">
        <v>2477</v>
      </c>
      <c r="Q1692" s="293"/>
      <c r="R1692" s="293"/>
      <c r="T1692" s="269"/>
      <c r="U1692" s="293">
        <v>13738083203</v>
      </c>
      <c r="V1692" s="299" t="s">
        <v>12416</v>
      </c>
      <c r="W1692" s="295"/>
      <c r="X1692" s="322"/>
      <c r="Y1692" s="322"/>
      <c r="Z1692" s="323"/>
      <c r="AA1692" s="298"/>
      <c r="AB1692" s="293"/>
      <c r="AC1692" s="293"/>
      <c r="AD1692" s="269"/>
      <c r="AE1692" s="322"/>
      <c r="AF1692" s="293"/>
      <c r="AG1692" s="349">
        <v>1</v>
      </c>
    </row>
    <row r="1693" spans="1:33" x14ac:dyDescent="0.3">
      <c r="A1693" s="290" t="s">
        <v>8476</v>
      </c>
      <c r="B1693" s="278">
        <v>42447</v>
      </c>
      <c r="C1693" s="256" t="e">
        <f>[1]!表1_66[[#This Row],[公司]]&amp;[1]!表1_66[[#This Row],[姓名]]</f>
        <v>#REF!</v>
      </c>
      <c r="D1693" s="269" t="s">
        <v>12417</v>
      </c>
      <c r="E1693" s="269"/>
      <c r="F1693" s="270"/>
      <c r="G1693" s="291" t="e">
        <f>HYPERLINK("\同业照片\"&amp;[1]!表1_66[[#This Row],[公司]]&amp;IF([1]!表1_66[[#This Row],[公司]]="","","，"&amp;[1]!表1_66[[#This Row],[姓名]]&amp;".jpg"),"照片")</f>
        <v>#REF!</v>
      </c>
      <c r="H1693" s="265" t="s">
        <v>12418</v>
      </c>
      <c r="I1693" s="270" t="s">
        <v>9</v>
      </c>
      <c r="J1693" s="290" t="s">
        <v>1</v>
      </c>
      <c r="K1693" s="290"/>
      <c r="L1693" s="290"/>
      <c r="M1693" s="290"/>
      <c r="N1693" s="253" t="s">
        <v>1354</v>
      </c>
      <c r="O1693" s="256"/>
      <c r="P1693" s="256" t="s">
        <v>8500</v>
      </c>
      <c r="Q1693" s="293"/>
      <c r="R1693" s="293"/>
      <c r="T1693" s="269" t="s">
        <v>12419</v>
      </c>
      <c r="U1693" s="293">
        <v>18616288479</v>
      </c>
      <c r="V1693" s="299" t="s">
        <v>12420</v>
      </c>
      <c r="W1693" s="295"/>
      <c r="X1693" s="322"/>
      <c r="Y1693" s="322"/>
      <c r="Z1693" s="323"/>
      <c r="AA1693" s="298"/>
      <c r="AB1693" s="293"/>
      <c r="AC1693" s="293"/>
      <c r="AD1693" s="269"/>
      <c r="AE1693" s="322"/>
      <c r="AF1693" s="293"/>
      <c r="AG1693" s="349">
        <v>1</v>
      </c>
    </row>
    <row r="1694" spans="1:33" x14ac:dyDescent="0.3">
      <c r="A1694" s="290" t="s">
        <v>8476</v>
      </c>
      <c r="B1694" s="278">
        <v>42447</v>
      </c>
      <c r="C1694" s="256" t="e">
        <f>[1]!表1_66[[#This Row],[公司]]&amp;[1]!表1_66[[#This Row],[姓名]]</f>
        <v>#REF!</v>
      </c>
      <c r="D1694" s="269" t="s">
        <v>12421</v>
      </c>
      <c r="E1694" s="269"/>
      <c r="F1694" s="270"/>
      <c r="G1694" s="305" t="e">
        <f>HYPERLINK("\同业照片\"&amp;[1]!表1_66[[#This Row],[公司]]&amp;IF([1]!表1_66[[#This Row],[公司]]="","","，"&amp;[1]!表1_66[[#This Row],[姓名]]&amp;".jpg"),"照片")</f>
        <v>#REF!</v>
      </c>
      <c r="H1694" s="265" t="s">
        <v>2511</v>
      </c>
      <c r="I1694" s="270" t="s">
        <v>2321</v>
      </c>
      <c r="J1694" s="290" t="s">
        <v>1</v>
      </c>
      <c r="K1694" s="290"/>
      <c r="L1694" s="290"/>
      <c r="M1694" s="290"/>
      <c r="N1694" s="253" t="s">
        <v>10928</v>
      </c>
      <c r="O1694" s="256"/>
      <c r="P1694" s="256" t="s">
        <v>2254</v>
      </c>
      <c r="Q1694" s="293"/>
      <c r="R1694" s="293"/>
      <c r="T1694" s="269" t="s">
        <v>12422</v>
      </c>
      <c r="U1694" s="293">
        <v>15000583113</v>
      </c>
      <c r="V1694" s="299" t="s">
        <v>12423</v>
      </c>
      <c r="W1694" s="295"/>
      <c r="X1694" s="322"/>
      <c r="Y1694" s="322"/>
      <c r="Z1694" s="323"/>
      <c r="AA1694" s="298"/>
      <c r="AB1694" s="293"/>
      <c r="AC1694" s="293"/>
      <c r="AD1694" s="269"/>
      <c r="AE1694" s="322"/>
      <c r="AF1694" s="293"/>
      <c r="AG1694" s="349">
        <v>1</v>
      </c>
    </row>
    <row r="1695" spans="1:33" x14ac:dyDescent="0.3">
      <c r="A1695" s="290" t="s">
        <v>8476</v>
      </c>
      <c r="B1695" s="278">
        <v>42447</v>
      </c>
      <c r="C1695" s="256" t="e">
        <f>[1]!表1_66[[#This Row],[公司]]&amp;[1]!表1_66[[#This Row],[姓名]]</f>
        <v>#REF!</v>
      </c>
      <c r="D1695" s="269" t="s">
        <v>8999</v>
      </c>
      <c r="E1695" s="269"/>
      <c r="F1695" s="270"/>
      <c r="G1695" s="291" t="e">
        <f>HYPERLINK("\同业照片\"&amp;[1]!表1_66[[#This Row],[公司]]&amp;IF([1]!表1_66[[#This Row],[公司]]="","","，"&amp;[1]!表1_66[[#This Row],[姓名]]&amp;".jpg"),"照片")</f>
        <v>#REF!</v>
      </c>
      <c r="H1695" s="265" t="s">
        <v>12424</v>
      </c>
      <c r="I1695" s="270" t="s">
        <v>8702</v>
      </c>
      <c r="J1695" s="290" t="s">
        <v>1</v>
      </c>
      <c r="K1695" s="290"/>
      <c r="L1695" s="290"/>
      <c r="M1695" s="290"/>
      <c r="N1695" s="253" t="s">
        <v>8831</v>
      </c>
      <c r="O1695" s="256"/>
      <c r="P1695" s="253" t="s">
        <v>12425</v>
      </c>
      <c r="Q1695" s="293"/>
      <c r="R1695" s="293"/>
      <c r="T1695" s="269" t="s">
        <v>12426</v>
      </c>
      <c r="U1695" s="293">
        <v>15026605661</v>
      </c>
      <c r="V1695" s="299" t="s">
        <v>12427</v>
      </c>
      <c r="W1695" s="295"/>
      <c r="X1695" s="322"/>
      <c r="Y1695" s="322"/>
      <c r="Z1695" s="323"/>
      <c r="AA1695" s="298"/>
      <c r="AB1695" s="293"/>
      <c r="AC1695" s="293"/>
      <c r="AD1695" s="269"/>
      <c r="AE1695" s="322"/>
      <c r="AF1695" s="293"/>
      <c r="AG1695" s="349">
        <v>1</v>
      </c>
    </row>
    <row r="1696" spans="1:33" x14ac:dyDescent="0.3">
      <c r="A1696" s="290" t="s">
        <v>8476</v>
      </c>
      <c r="B1696" s="278">
        <v>42447</v>
      </c>
      <c r="C1696" s="217" t="e">
        <f>[1]!表1_66[[#This Row],[公司]]&amp;[1]!表1_66[[#This Row],[姓名]]</f>
        <v>#REF!</v>
      </c>
      <c r="D1696" s="269" t="s">
        <v>8989</v>
      </c>
      <c r="E1696" s="269"/>
      <c r="F1696" s="270"/>
      <c r="G1696" s="291" t="e">
        <f>HYPERLINK("\同业照片\"&amp;[1]!表1_66[[#This Row],[公司]]&amp;IF([1]!表1_66[[#This Row],[公司]]="","","，"&amp;[1]!表1_66[[#This Row],[姓名]]&amp;".jpg"),"照片")</f>
        <v>#REF!</v>
      </c>
      <c r="H1696" s="265" t="s">
        <v>12428</v>
      </c>
      <c r="I1696" s="270" t="s">
        <v>8702</v>
      </c>
      <c r="J1696" s="290" t="s">
        <v>1</v>
      </c>
      <c r="K1696" s="290"/>
      <c r="L1696" s="290"/>
      <c r="M1696" s="290"/>
      <c r="N1696" s="253"/>
      <c r="O1696" s="256"/>
      <c r="P1696" s="256" t="s">
        <v>12429</v>
      </c>
      <c r="Q1696" s="293"/>
      <c r="R1696" s="293"/>
      <c r="T1696" s="269" t="s">
        <v>12430</v>
      </c>
      <c r="U1696" s="293">
        <v>15901808859</v>
      </c>
      <c r="V1696" s="299" t="s">
        <v>12431</v>
      </c>
      <c r="W1696" s="295"/>
      <c r="X1696" s="322"/>
      <c r="Y1696" s="322"/>
      <c r="Z1696" s="323"/>
      <c r="AA1696" s="298"/>
      <c r="AB1696" s="293"/>
      <c r="AC1696" s="293"/>
      <c r="AD1696" s="269"/>
      <c r="AE1696" s="322"/>
      <c r="AF1696" s="293"/>
      <c r="AG1696" s="349">
        <v>1</v>
      </c>
    </row>
    <row r="1697" spans="1:33" x14ac:dyDescent="0.3">
      <c r="A1697" s="290" t="s">
        <v>8476</v>
      </c>
      <c r="B1697" s="278">
        <v>42447</v>
      </c>
      <c r="C1697" s="256" t="e">
        <f>[1]!表1_66[[#This Row],[公司]]&amp;[1]!表1_66[[#This Row],[姓名]]</f>
        <v>#REF!</v>
      </c>
      <c r="D1697" s="269" t="s">
        <v>12432</v>
      </c>
      <c r="E1697" s="269"/>
      <c r="F1697" s="270"/>
      <c r="G1697" s="291" t="e">
        <f>HYPERLINK("\同业照片\"&amp;[1]!表1_66[[#This Row],[公司]]&amp;IF([1]!表1_66[[#This Row],[公司]]="","","，"&amp;[1]!表1_66[[#This Row],[姓名]]&amp;".jpg"),"照片")</f>
        <v>#REF!</v>
      </c>
      <c r="H1697" s="265" t="s">
        <v>12375</v>
      </c>
      <c r="I1697" s="270" t="s">
        <v>2</v>
      </c>
      <c r="J1697" s="290" t="s">
        <v>1</v>
      </c>
      <c r="K1697" s="290"/>
      <c r="L1697" s="290"/>
      <c r="M1697" s="290"/>
      <c r="N1697" s="253" t="s">
        <v>958</v>
      </c>
      <c r="O1697" s="256"/>
      <c r="P1697" s="256" t="s">
        <v>3171</v>
      </c>
      <c r="Q1697" s="293"/>
      <c r="R1697" s="293"/>
      <c r="T1697" s="269" t="s">
        <v>12433</v>
      </c>
      <c r="U1697" s="293">
        <v>13062663157</v>
      </c>
      <c r="V1697" s="299" t="s">
        <v>12434</v>
      </c>
      <c r="W1697" s="295"/>
      <c r="X1697" s="310"/>
      <c r="Y1697" s="310"/>
      <c r="AA1697" s="298"/>
      <c r="AB1697" s="270"/>
      <c r="AC1697" s="270"/>
      <c r="AD1697" s="269"/>
      <c r="AE1697" s="310"/>
      <c r="AF1697" s="270"/>
      <c r="AG1697" s="349">
        <v>1</v>
      </c>
    </row>
    <row r="1698" spans="1:33" x14ac:dyDescent="0.3">
      <c r="A1698" s="290" t="s">
        <v>8476</v>
      </c>
      <c r="B1698" s="278">
        <v>42447</v>
      </c>
      <c r="C1698" s="217" t="e">
        <f>[1]!表1_66[[#This Row],[公司]]&amp;[1]!表1_66[[#This Row],[姓名]]</f>
        <v>#REF!</v>
      </c>
      <c r="D1698" s="269" t="s">
        <v>12435</v>
      </c>
      <c r="E1698" s="269"/>
      <c r="F1698" s="270"/>
      <c r="G1698" s="305" t="e">
        <f>HYPERLINK("\同业照片\"&amp;[1]!表1_66[[#This Row],[公司]]&amp;IF([1]!表1_66[[#This Row],[公司]]="","","，"&amp;[1]!表1_66[[#This Row],[姓名]]&amp;".jpg"),"照片")</f>
        <v>#REF!</v>
      </c>
      <c r="H1698" s="265" t="s">
        <v>12436</v>
      </c>
      <c r="I1698" s="270" t="s">
        <v>9</v>
      </c>
      <c r="J1698" s="290" t="s">
        <v>1</v>
      </c>
      <c r="K1698" s="290"/>
      <c r="L1698" s="290"/>
      <c r="M1698" s="290"/>
      <c r="N1698" s="253"/>
      <c r="O1698" s="256"/>
      <c r="P1698" s="256" t="s">
        <v>2254</v>
      </c>
      <c r="Q1698" s="293"/>
      <c r="R1698" s="293"/>
      <c r="T1698" s="269"/>
      <c r="U1698" s="293">
        <v>13006173058</v>
      </c>
      <c r="V1698" s="299" t="s">
        <v>12437</v>
      </c>
      <c r="W1698" s="295"/>
      <c r="X1698" s="322"/>
      <c r="Y1698" s="322"/>
      <c r="Z1698" s="323"/>
      <c r="AA1698" s="298"/>
      <c r="AB1698" s="293"/>
      <c r="AC1698" s="293"/>
      <c r="AD1698" s="269"/>
      <c r="AE1698" s="322"/>
      <c r="AF1698" s="293"/>
      <c r="AG1698" s="349">
        <v>1</v>
      </c>
    </row>
    <row r="1699" spans="1:33" x14ac:dyDescent="0.3">
      <c r="A1699" s="290" t="s">
        <v>8476</v>
      </c>
      <c r="B1699" s="278">
        <v>42447</v>
      </c>
      <c r="C1699" s="217" t="e">
        <f>[1]!表1_66[[#This Row],[公司]]&amp;[1]!表1_66[[#This Row],[姓名]]</f>
        <v>#REF!</v>
      </c>
      <c r="D1699" s="269" t="s">
        <v>12438</v>
      </c>
      <c r="E1699" s="269"/>
      <c r="F1699" s="270"/>
      <c r="G1699" s="291" t="e">
        <f>HYPERLINK("\同业照片\"&amp;[1]!表1_66[[#This Row],[公司]]&amp;IF([1]!表1_66[[#This Row],[公司]]="","","，"&amp;[1]!表1_66[[#This Row],[姓名]]&amp;".jpg"),"照片")</f>
        <v>#REF!</v>
      </c>
      <c r="H1699" s="265" t="s">
        <v>1042</v>
      </c>
      <c r="I1699" s="270" t="s">
        <v>12156</v>
      </c>
      <c r="J1699" s="290" t="s">
        <v>53</v>
      </c>
      <c r="K1699" s="290"/>
      <c r="L1699" s="290"/>
      <c r="M1699" s="290"/>
      <c r="N1699" s="253" t="s">
        <v>11362</v>
      </c>
      <c r="O1699" s="256"/>
      <c r="P1699" s="256" t="s">
        <v>8790</v>
      </c>
      <c r="Q1699" s="293"/>
      <c r="R1699" s="293"/>
      <c r="T1699" s="269" t="s">
        <v>12439</v>
      </c>
      <c r="U1699" s="327">
        <v>13811637063</v>
      </c>
      <c r="V1699" s="328" t="s">
        <v>12440</v>
      </c>
      <c r="W1699" s="295"/>
      <c r="X1699" s="322"/>
      <c r="Y1699" s="322"/>
      <c r="Z1699" s="323"/>
      <c r="AA1699" s="298"/>
      <c r="AB1699" s="293"/>
      <c r="AC1699" s="293"/>
      <c r="AD1699" s="269"/>
      <c r="AE1699" s="322"/>
      <c r="AF1699" s="293"/>
      <c r="AG1699" s="349">
        <v>1</v>
      </c>
    </row>
    <row r="1700" spans="1:33" x14ac:dyDescent="0.3">
      <c r="A1700" s="290" t="s">
        <v>8476</v>
      </c>
      <c r="B1700" s="278">
        <v>42447</v>
      </c>
      <c r="C1700" s="256" t="e">
        <f>[1]!表1_66[[#This Row],[公司]]&amp;[1]!表1_66[[#This Row],[姓名]]</f>
        <v>#REF!</v>
      </c>
      <c r="D1700" s="220" t="s">
        <v>10517</v>
      </c>
      <c r="E1700" s="220"/>
      <c r="F1700" s="214"/>
      <c r="G1700" s="236" t="e">
        <f>HYPERLINK("\同业照片\"&amp;[1]!表1_66[[#This Row],[公司]]&amp;IF([1]!表1_66[[#This Row],[公司]]="","","，"&amp;[1]!表1_66[[#This Row],[姓名]]&amp;".jpg"),"照片")</f>
        <v>#REF!</v>
      </c>
      <c r="H1700" s="232" t="s">
        <v>7835</v>
      </c>
      <c r="I1700" s="214" t="s">
        <v>3625</v>
      </c>
      <c r="J1700" s="214" t="s">
        <v>1</v>
      </c>
      <c r="K1700" s="212"/>
      <c r="L1700" s="212"/>
      <c r="M1700" s="212"/>
      <c r="N1700" s="213" t="s">
        <v>12441</v>
      </c>
      <c r="O1700" s="214"/>
      <c r="P1700" s="213" t="s">
        <v>12442</v>
      </c>
      <c r="Q1700" s="215"/>
      <c r="R1700" s="215" t="s">
        <v>392</v>
      </c>
      <c r="S170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700" s="220"/>
      <c r="U1700" s="215">
        <v>13662015820</v>
      </c>
      <c r="V1700" s="213" t="s">
        <v>10519</v>
      </c>
      <c r="W1700" s="295"/>
      <c r="X1700" s="322"/>
      <c r="Y1700" s="322"/>
      <c r="Z1700" s="323"/>
      <c r="AA1700" s="298"/>
      <c r="AB1700" s="293"/>
      <c r="AC1700" s="293"/>
      <c r="AD1700" s="269"/>
      <c r="AE1700" s="322"/>
      <c r="AF1700" s="293"/>
      <c r="AG1700" s="349">
        <v>1</v>
      </c>
    </row>
    <row r="1701" spans="1:33" x14ac:dyDescent="0.3">
      <c r="A1701" s="290" t="s">
        <v>8476</v>
      </c>
      <c r="B1701" s="278">
        <v>42447</v>
      </c>
      <c r="C1701" s="256" t="e">
        <f>[1]!表1_66[[#This Row],[公司]]&amp;[1]!表1_66[[#This Row],[姓名]]</f>
        <v>#REF!</v>
      </c>
      <c r="D1701" s="269" t="s">
        <v>12443</v>
      </c>
      <c r="E1701" s="269"/>
      <c r="F1701" s="270"/>
      <c r="G1701" s="291" t="e">
        <f>HYPERLINK("\同业照片\"&amp;[1]!表1_66[[#This Row],[公司]]&amp;IF([1]!表1_66[[#This Row],[公司]]="","","，"&amp;[1]!表1_66[[#This Row],[姓名]]&amp;".jpg"),"照片")</f>
        <v>#REF!</v>
      </c>
      <c r="H1701" s="265" t="s">
        <v>822</v>
      </c>
      <c r="I1701" s="270" t="s">
        <v>2</v>
      </c>
      <c r="J1701" s="290" t="s">
        <v>1</v>
      </c>
      <c r="K1701" s="290"/>
      <c r="L1701" s="290"/>
      <c r="M1701" s="290"/>
      <c r="N1701" s="253" t="s">
        <v>12444</v>
      </c>
      <c r="O1701" s="256"/>
      <c r="P1701" s="256" t="s">
        <v>8356</v>
      </c>
      <c r="Q1701" s="293"/>
      <c r="R1701" s="293"/>
      <c r="T1701" s="269" t="s">
        <v>12445</v>
      </c>
      <c r="U1701" s="293">
        <v>15821520057</v>
      </c>
      <c r="V1701" s="379" t="s">
        <v>12446</v>
      </c>
      <c r="W1701" s="295"/>
      <c r="X1701" s="310"/>
      <c r="Y1701" s="310"/>
      <c r="AA1701" s="298"/>
      <c r="AB1701" s="270"/>
      <c r="AC1701" s="270"/>
      <c r="AD1701" s="269"/>
      <c r="AE1701" s="310"/>
      <c r="AF1701" s="270"/>
      <c r="AG1701" s="349">
        <v>1</v>
      </c>
    </row>
    <row r="1702" spans="1:33" x14ac:dyDescent="0.3">
      <c r="A1702" s="290" t="s">
        <v>8476</v>
      </c>
      <c r="B1702" s="278">
        <v>42447</v>
      </c>
      <c r="C1702" s="217" t="e">
        <f>[1]!表1_66[[#This Row],[公司]]&amp;[1]!表1_66[[#This Row],[姓名]]</f>
        <v>#REF!</v>
      </c>
      <c r="D1702" s="269" t="s">
        <v>8991</v>
      </c>
      <c r="E1702" s="269"/>
      <c r="F1702" s="270"/>
      <c r="G1702" s="291" t="e">
        <f>HYPERLINK("\同业照片\"&amp;[1]!表1_66[[#This Row],[公司]]&amp;IF([1]!表1_66[[#This Row],[公司]]="","","，"&amp;[1]!表1_66[[#This Row],[姓名]]&amp;".jpg"),"照片")</f>
        <v>#REF!</v>
      </c>
      <c r="H1702" s="265" t="s">
        <v>12447</v>
      </c>
      <c r="I1702" s="270"/>
      <c r="J1702" s="290" t="s">
        <v>1</v>
      </c>
      <c r="K1702" s="290"/>
      <c r="L1702" s="290"/>
      <c r="M1702" s="290"/>
      <c r="N1702" s="253" t="s">
        <v>8521</v>
      </c>
      <c r="O1702" s="256"/>
      <c r="P1702" s="256" t="s">
        <v>12448</v>
      </c>
      <c r="Q1702" s="293"/>
      <c r="R1702" s="293"/>
      <c r="T1702" s="269" t="s">
        <v>12449</v>
      </c>
      <c r="U1702" s="293">
        <v>13771820802</v>
      </c>
      <c r="V1702" s="299" t="s">
        <v>12450</v>
      </c>
      <c r="W1702" s="295"/>
      <c r="X1702" s="322"/>
      <c r="Y1702" s="322"/>
      <c r="Z1702" s="323"/>
      <c r="AA1702" s="298"/>
      <c r="AB1702" s="293"/>
      <c r="AC1702" s="293"/>
      <c r="AD1702" s="269"/>
      <c r="AE1702" s="322"/>
      <c r="AF1702" s="293"/>
      <c r="AG1702" s="349">
        <v>1</v>
      </c>
    </row>
    <row r="1703" spans="1:33" x14ac:dyDescent="0.3">
      <c r="A1703" s="290" t="s">
        <v>8476</v>
      </c>
      <c r="B1703" s="278">
        <v>42447</v>
      </c>
      <c r="C1703" s="217" t="e">
        <f>[1]!表1_66[[#This Row],[公司]]&amp;[1]!表1_66[[#This Row],[姓名]]</f>
        <v>#REF!</v>
      </c>
      <c r="D1703" s="269" t="s">
        <v>12451</v>
      </c>
      <c r="E1703" s="269"/>
      <c r="F1703" s="270"/>
      <c r="G1703" s="305" t="e">
        <f>HYPERLINK("\同业照片\"&amp;[1]!表1_66[[#This Row],[公司]]&amp;IF([1]!表1_66[[#This Row],[公司]]="","","，"&amp;[1]!表1_66[[#This Row],[姓名]]&amp;".jpg"),"照片")</f>
        <v>#REF!</v>
      </c>
      <c r="H1703" s="265" t="s">
        <v>12452</v>
      </c>
      <c r="I1703" s="270" t="s">
        <v>9</v>
      </c>
      <c r="J1703" s="290" t="s">
        <v>1</v>
      </c>
      <c r="K1703" s="290"/>
      <c r="L1703" s="290"/>
      <c r="M1703" s="290"/>
      <c r="N1703" s="253"/>
      <c r="O1703" s="256"/>
      <c r="P1703" s="256" t="s">
        <v>1361</v>
      </c>
      <c r="Q1703" s="293"/>
      <c r="R1703" s="293"/>
      <c r="T1703" s="269"/>
      <c r="U1703" s="293">
        <v>18616836382</v>
      </c>
      <c r="V1703" s="299" t="s">
        <v>12453</v>
      </c>
      <c r="W1703" s="295"/>
      <c r="X1703" s="322"/>
      <c r="Y1703" s="322"/>
      <c r="Z1703" s="323"/>
      <c r="AA1703" s="298"/>
      <c r="AB1703" s="293"/>
      <c r="AC1703" s="293"/>
      <c r="AD1703" s="269"/>
      <c r="AE1703" s="322"/>
      <c r="AF1703" s="293"/>
      <c r="AG1703" s="349">
        <v>1</v>
      </c>
    </row>
    <row r="1704" spans="1:33" x14ac:dyDescent="0.3">
      <c r="A1704" s="290" t="s">
        <v>8476</v>
      </c>
      <c r="B1704" s="278">
        <v>42447</v>
      </c>
      <c r="C1704" s="256" t="e">
        <f>[1]!表1_66[[#This Row],[公司]]&amp;[1]!表1_66[[#This Row],[姓名]]</f>
        <v>#REF!</v>
      </c>
      <c r="D1704" s="269" t="s">
        <v>12451</v>
      </c>
      <c r="E1704" s="269"/>
      <c r="F1704" s="270"/>
      <c r="G1704" s="305" t="e">
        <f>HYPERLINK("\同业照片\"&amp;[1]!表1_66[[#This Row],[公司]]&amp;IF([1]!表1_66[[#This Row],[公司]]="","","，"&amp;[1]!表1_66[[#This Row],[姓名]]&amp;".jpg"),"照片")</f>
        <v>#REF!</v>
      </c>
      <c r="H1704" s="265" t="s">
        <v>12452</v>
      </c>
      <c r="I1704" s="270" t="s">
        <v>9</v>
      </c>
      <c r="J1704" s="290" t="s">
        <v>1</v>
      </c>
      <c r="K1704" s="290"/>
      <c r="L1704" s="290"/>
      <c r="M1704" s="290"/>
      <c r="N1704" s="253"/>
      <c r="O1704" s="256"/>
      <c r="P1704" s="256" t="s">
        <v>1361</v>
      </c>
      <c r="Q1704" s="293"/>
      <c r="R1704" s="293"/>
      <c r="T1704" s="269"/>
      <c r="U1704" s="293">
        <v>18616836382</v>
      </c>
      <c r="V1704" s="299" t="s">
        <v>12453</v>
      </c>
      <c r="W1704" s="295"/>
      <c r="X1704" s="322"/>
      <c r="Y1704" s="322"/>
      <c r="Z1704" s="323"/>
      <c r="AA1704" s="298"/>
      <c r="AB1704" s="293"/>
      <c r="AC1704" s="293"/>
      <c r="AD1704" s="269"/>
      <c r="AE1704" s="322"/>
      <c r="AF1704" s="293"/>
      <c r="AG1704" s="349">
        <v>1</v>
      </c>
    </row>
    <row r="1705" spans="1:33" x14ac:dyDescent="0.3">
      <c r="A1705" s="290" t="s">
        <v>8476</v>
      </c>
      <c r="B1705" s="278">
        <v>42447</v>
      </c>
      <c r="C1705" s="256" t="e">
        <f>[1]!表1_66[[#This Row],[公司]]&amp;[1]!表1_66[[#This Row],[姓名]]</f>
        <v>#REF!</v>
      </c>
      <c r="D1705" s="269" t="s">
        <v>12454</v>
      </c>
      <c r="E1705" s="269"/>
      <c r="F1705" s="270"/>
      <c r="G1705" s="305" t="e">
        <f>HYPERLINK("\同业照片\"&amp;[1]!表1_66[[#This Row],[公司]]&amp;IF([1]!表1_66[[#This Row],[公司]]="","","，"&amp;[1]!表1_66[[#This Row],[姓名]]&amp;".jpg"),"照片")</f>
        <v>#REF!</v>
      </c>
      <c r="H1705" s="265" t="s">
        <v>12455</v>
      </c>
      <c r="I1705" s="270" t="s">
        <v>12456</v>
      </c>
      <c r="J1705" s="290" t="s">
        <v>1</v>
      </c>
      <c r="K1705" s="290"/>
      <c r="L1705" s="290"/>
      <c r="M1705" s="290"/>
      <c r="N1705" s="253" t="s">
        <v>12457</v>
      </c>
      <c r="O1705" s="256"/>
      <c r="P1705" s="256" t="s">
        <v>11150</v>
      </c>
      <c r="Q1705" s="293"/>
      <c r="R1705" s="293"/>
      <c r="T1705" s="269" t="s">
        <v>12458</v>
      </c>
      <c r="U1705" s="293">
        <v>18621752645</v>
      </c>
      <c r="V1705" s="294"/>
      <c r="W1705" s="295"/>
      <c r="X1705" s="322"/>
      <c r="Y1705" s="322"/>
      <c r="Z1705" s="323"/>
      <c r="AA1705" s="298"/>
      <c r="AB1705" s="293"/>
      <c r="AC1705" s="293"/>
      <c r="AD1705" s="269"/>
      <c r="AE1705" s="322"/>
      <c r="AF1705" s="293"/>
      <c r="AG1705" s="349">
        <v>1</v>
      </c>
    </row>
    <row r="1706" spans="1:33" x14ac:dyDescent="0.3">
      <c r="A1706" s="290" t="s">
        <v>8476</v>
      </c>
      <c r="B1706" s="278">
        <v>42447</v>
      </c>
      <c r="C1706" s="217" t="e">
        <f>[1]!表1_66[[#This Row],[公司]]&amp;[1]!表1_66[[#This Row],[姓名]]</f>
        <v>#REF!</v>
      </c>
      <c r="D1706" s="269" t="s">
        <v>12459</v>
      </c>
      <c r="E1706" s="269"/>
      <c r="F1706" s="270"/>
      <c r="G1706" s="305" t="e">
        <f>HYPERLINK("\同业照片\"&amp;[1]!表1_66[[#This Row],[公司]]&amp;IF([1]!表1_66[[#This Row],[公司]]="","","，"&amp;[1]!表1_66[[#This Row],[姓名]]&amp;".jpg"),"照片")</f>
        <v>#REF!</v>
      </c>
      <c r="H1706" s="265" t="s">
        <v>3009</v>
      </c>
      <c r="I1706" s="270" t="s">
        <v>9</v>
      </c>
      <c r="J1706" s="290" t="s">
        <v>1</v>
      </c>
      <c r="K1706" s="290"/>
      <c r="L1706" s="290"/>
      <c r="M1706" s="290"/>
      <c r="N1706" s="253"/>
      <c r="O1706" s="256"/>
      <c r="P1706" s="256" t="s">
        <v>8356</v>
      </c>
      <c r="Q1706" s="293"/>
      <c r="R1706" s="293"/>
      <c r="T1706" s="269" t="s">
        <v>12460</v>
      </c>
      <c r="U1706" s="293">
        <v>18602139672</v>
      </c>
      <c r="V1706" s="299" t="s">
        <v>12461</v>
      </c>
      <c r="W1706" s="295"/>
      <c r="X1706" s="322"/>
      <c r="Y1706" s="322"/>
      <c r="Z1706" s="323"/>
      <c r="AA1706" s="298"/>
      <c r="AB1706" s="293"/>
      <c r="AC1706" s="293"/>
      <c r="AD1706" s="269"/>
      <c r="AE1706" s="322"/>
      <c r="AF1706" s="293"/>
      <c r="AG1706" s="349">
        <v>1</v>
      </c>
    </row>
    <row r="1707" spans="1:33" x14ac:dyDescent="0.3">
      <c r="A1707" s="290" t="s">
        <v>8476</v>
      </c>
      <c r="B1707" s="278">
        <v>42447</v>
      </c>
      <c r="C1707" s="217" t="e">
        <f>[1]!表1_66[[#This Row],[公司]]&amp;[1]!表1_66[[#This Row],[姓名]]</f>
        <v>#REF!</v>
      </c>
      <c r="D1707" s="269" t="s">
        <v>8979</v>
      </c>
      <c r="E1707" s="269"/>
      <c r="F1707" s="270"/>
      <c r="G1707" s="305" t="e">
        <f>HYPERLINK("\同业照片\"&amp;[1]!表1_66[[#This Row],[公司]]&amp;IF([1]!表1_66[[#This Row],[公司]]="","","，"&amp;[1]!表1_66[[#This Row],[姓名]]&amp;".jpg"),"照片")</f>
        <v>#REF!</v>
      </c>
      <c r="H1707" s="265" t="s">
        <v>8980</v>
      </c>
      <c r="I1707" s="270" t="s">
        <v>9</v>
      </c>
      <c r="J1707" s="290" t="s">
        <v>1</v>
      </c>
      <c r="K1707" s="290"/>
      <c r="L1707" s="290"/>
      <c r="M1707" s="290"/>
      <c r="N1707" s="253"/>
      <c r="O1707" s="256"/>
      <c r="P1707" s="256" t="s">
        <v>2537</v>
      </c>
      <c r="Q1707" s="293"/>
      <c r="R1707" s="293"/>
      <c r="T1707" s="269" t="s">
        <v>12462</v>
      </c>
      <c r="U1707" s="293">
        <v>13916046249</v>
      </c>
      <c r="V1707" s="299" t="s">
        <v>12463</v>
      </c>
      <c r="W1707" s="295"/>
      <c r="X1707" s="322"/>
      <c r="Y1707" s="322"/>
      <c r="Z1707" s="323"/>
      <c r="AA1707" s="298"/>
      <c r="AB1707" s="293"/>
      <c r="AC1707" s="293"/>
      <c r="AD1707" s="269"/>
      <c r="AE1707" s="322"/>
      <c r="AF1707" s="293"/>
      <c r="AG1707" s="349">
        <v>1</v>
      </c>
    </row>
    <row r="1708" spans="1:33" x14ac:dyDescent="0.3">
      <c r="A1708" s="290" t="s">
        <v>8476</v>
      </c>
      <c r="B1708" s="278">
        <v>42447</v>
      </c>
      <c r="C1708" s="217" t="e">
        <f>[1]!表1_66[[#This Row],[公司]]&amp;[1]!表1_66[[#This Row],[姓名]]</f>
        <v>#REF!</v>
      </c>
      <c r="D1708" s="269" t="s">
        <v>8979</v>
      </c>
      <c r="E1708" s="269"/>
      <c r="F1708" s="270"/>
      <c r="G1708" s="305" t="e">
        <f>HYPERLINK("\同业照片\"&amp;[1]!表1_66[[#This Row],[公司]]&amp;IF([1]!表1_66[[#This Row],[公司]]="","","，"&amp;[1]!表1_66[[#This Row],[姓名]]&amp;".jpg"),"照片")</f>
        <v>#REF!</v>
      </c>
      <c r="H1708" s="265" t="s">
        <v>8980</v>
      </c>
      <c r="I1708" s="270" t="s">
        <v>9</v>
      </c>
      <c r="J1708" s="290" t="s">
        <v>1</v>
      </c>
      <c r="K1708" s="290"/>
      <c r="L1708" s="290"/>
      <c r="M1708" s="290"/>
      <c r="N1708" s="253"/>
      <c r="O1708" s="256"/>
      <c r="P1708" s="256" t="s">
        <v>2537</v>
      </c>
      <c r="Q1708" s="293"/>
      <c r="R1708" s="293"/>
      <c r="T1708" s="269" t="s">
        <v>12462</v>
      </c>
      <c r="U1708" s="293">
        <v>13916046249</v>
      </c>
      <c r="V1708" s="299" t="s">
        <v>12463</v>
      </c>
      <c r="W1708" s="295"/>
      <c r="X1708" s="322"/>
      <c r="Y1708" s="322"/>
      <c r="Z1708" s="323"/>
      <c r="AA1708" s="298"/>
      <c r="AB1708" s="293"/>
      <c r="AC1708" s="293"/>
      <c r="AD1708" s="269"/>
      <c r="AE1708" s="322"/>
      <c r="AF1708" s="293"/>
      <c r="AG1708" s="349">
        <v>1</v>
      </c>
    </row>
    <row r="1709" spans="1:33" x14ac:dyDescent="0.3">
      <c r="A1709" s="290" t="s">
        <v>8476</v>
      </c>
      <c r="B1709" s="278">
        <v>42447</v>
      </c>
      <c r="C1709" s="256" t="e">
        <f>[1]!表1_66[[#This Row],[公司]]&amp;[1]!表1_66[[#This Row],[姓名]]</f>
        <v>#REF!</v>
      </c>
      <c r="D1709" s="269" t="s">
        <v>12464</v>
      </c>
      <c r="E1709" s="269"/>
      <c r="F1709" s="270"/>
      <c r="G1709" s="291" t="e">
        <f>HYPERLINK("\同业照片\"&amp;[1]!表1_66[[#This Row],[公司]]&amp;IF([1]!表1_66[[#This Row],[公司]]="","","，"&amp;[1]!表1_66[[#This Row],[姓名]]&amp;".jpg"),"照片")</f>
        <v>#REF!</v>
      </c>
      <c r="H1709" s="265" t="s">
        <v>12465</v>
      </c>
      <c r="I1709" s="270" t="s">
        <v>12</v>
      </c>
      <c r="J1709" s="290" t="s">
        <v>1</v>
      </c>
      <c r="K1709" s="290"/>
      <c r="L1709" s="290"/>
      <c r="M1709" s="290"/>
      <c r="N1709" s="253"/>
      <c r="O1709" s="256"/>
      <c r="P1709" s="256" t="s">
        <v>2254</v>
      </c>
      <c r="Q1709" s="293"/>
      <c r="R1709" s="293"/>
      <c r="T1709" s="269" t="s">
        <v>12466</v>
      </c>
      <c r="U1709" s="293">
        <v>18516766851</v>
      </c>
      <c r="V1709" s="299" t="s">
        <v>12467</v>
      </c>
      <c r="W1709" s="295"/>
      <c r="X1709" s="310"/>
      <c r="Y1709" s="310"/>
      <c r="AA1709" s="298"/>
      <c r="AB1709" s="270"/>
      <c r="AC1709" s="270"/>
      <c r="AD1709" s="269"/>
      <c r="AE1709" s="310"/>
      <c r="AF1709" s="270"/>
      <c r="AG1709" s="349">
        <v>1</v>
      </c>
    </row>
    <row r="1710" spans="1:33" x14ac:dyDescent="0.3">
      <c r="A1710" s="290" t="s">
        <v>8476</v>
      </c>
      <c r="B1710" s="278">
        <v>42447</v>
      </c>
      <c r="C1710" s="256" t="e">
        <f>[1]!表1_66[[#This Row],[公司]]&amp;[1]!表1_66[[#This Row],[姓名]]</f>
        <v>#REF!</v>
      </c>
      <c r="D1710" s="269" t="s">
        <v>9023</v>
      </c>
      <c r="E1710" s="269"/>
      <c r="F1710" s="270"/>
      <c r="G1710" s="291" t="e">
        <f>HYPERLINK("\同业照片\"&amp;[1]!表1_66[[#This Row],[公司]]&amp;IF([1]!表1_66[[#This Row],[公司]]="","","，"&amp;[1]!表1_66[[#This Row],[姓名]]&amp;".jpg"),"照片")</f>
        <v>#REF!</v>
      </c>
      <c r="H1710" s="265" t="s">
        <v>12468</v>
      </c>
      <c r="I1710" s="270" t="s">
        <v>12</v>
      </c>
      <c r="J1710" s="290" t="s">
        <v>1</v>
      </c>
      <c r="K1710" s="290"/>
      <c r="L1710" s="290"/>
      <c r="M1710" s="290"/>
      <c r="N1710" s="253"/>
      <c r="O1710" s="256"/>
      <c r="P1710" s="256" t="s">
        <v>2254</v>
      </c>
      <c r="Q1710" s="293"/>
      <c r="R1710" s="293"/>
      <c r="T1710" s="269"/>
      <c r="U1710" s="293">
        <v>13120833029</v>
      </c>
      <c r="V1710" s="299" t="s">
        <v>12469</v>
      </c>
      <c r="W1710" s="295"/>
      <c r="X1710" s="310"/>
      <c r="Y1710" s="310"/>
      <c r="AA1710" s="298"/>
      <c r="AB1710" s="270"/>
      <c r="AC1710" s="270"/>
      <c r="AD1710" s="269"/>
      <c r="AE1710" s="310"/>
      <c r="AF1710" s="270"/>
      <c r="AG1710" s="349">
        <v>1</v>
      </c>
    </row>
    <row r="1711" spans="1:33" x14ac:dyDescent="0.3">
      <c r="A1711" s="290" t="s">
        <v>8476</v>
      </c>
      <c r="B1711" s="278">
        <v>42447</v>
      </c>
      <c r="C1711" s="217" t="e">
        <f>[1]!表1_66[[#This Row],[公司]]&amp;[1]!表1_66[[#This Row],[姓名]]</f>
        <v>#REF!</v>
      </c>
      <c r="D1711" s="256" t="s">
        <v>12470</v>
      </c>
      <c r="E1711" s="269"/>
      <c r="F1711" s="270"/>
      <c r="G1711" s="305" t="e">
        <f>HYPERLINK("\同业照片\"&amp;[1]!表1_66[[#This Row],[公司]]&amp;IF([1]!表1_66[[#This Row],[公司]]="","","，"&amp;[1]!表1_66[[#This Row],[姓名]]&amp;".jpg"),"照片")</f>
        <v>#REF!</v>
      </c>
      <c r="H1711" s="256" t="s">
        <v>12471</v>
      </c>
      <c r="I1711" s="270" t="s">
        <v>2</v>
      </c>
      <c r="J1711" s="290" t="s">
        <v>1</v>
      </c>
      <c r="K1711" s="290"/>
      <c r="L1711" s="290"/>
      <c r="M1711" s="290"/>
      <c r="N1711" s="253"/>
      <c r="O1711" s="256"/>
      <c r="P1711" s="256"/>
      <c r="Q1711" s="293"/>
      <c r="R1711" s="293"/>
      <c r="T1711" s="269"/>
      <c r="U1711" s="293">
        <v>14782097528</v>
      </c>
      <c r="V1711" s="299" t="s">
        <v>12472</v>
      </c>
      <c r="W1711" s="295"/>
      <c r="X1711" s="322"/>
      <c r="Y1711" s="322"/>
      <c r="Z1711" s="323"/>
      <c r="AA1711" s="298"/>
      <c r="AB1711" s="293"/>
      <c r="AC1711" s="293"/>
      <c r="AD1711" s="269"/>
      <c r="AE1711" s="322"/>
      <c r="AF1711" s="293"/>
      <c r="AG1711" s="349">
        <v>1</v>
      </c>
    </row>
    <row r="1712" spans="1:33" x14ac:dyDescent="0.3">
      <c r="A1712" s="290" t="s">
        <v>8476</v>
      </c>
      <c r="B1712" s="278">
        <v>42447</v>
      </c>
      <c r="C1712" s="256" t="e">
        <f>[1]!表1_66[[#This Row],[公司]]&amp;[1]!表1_66[[#This Row],[姓名]]</f>
        <v>#REF!</v>
      </c>
      <c r="D1712" s="269" t="s">
        <v>12473</v>
      </c>
      <c r="E1712" s="269"/>
      <c r="F1712" s="270"/>
      <c r="G1712" s="291" t="e">
        <f>HYPERLINK("\同业照片\"&amp;[1]!表1_66[[#This Row],[公司]]&amp;IF([1]!表1_66[[#This Row],[公司]]="","","，"&amp;[1]!表1_66[[#This Row],[姓名]]&amp;".jpg"),"照片")</f>
        <v>#REF!</v>
      </c>
      <c r="H1712" s="265" t="s">
        <v>2968</v>
      </c>
      <c r="I1712" s="270" t="s">
        <v>2321</v>
      </c>
      <c r="J1712" s="290" t="s">
        <v>1</v>
      </c>
      <c r="K1712" s="290"/>
      <c r="L1712" s="290"/>
      <c r="M1712" s="290"/>
      <c r="N1712" s="253" t="s">
        <v>3471</v>
      </c>
      <c r="O1712" s="256"/>
      <c r="P1712" s="256" t="s">
        <v>2254</v>
      </c>
      <c r="Q1712" s="293"/>
      <c r="R1712" s="293"/>
      <c r="T1712" s="269" t="s">
        <v>12474</v>
      </c>
      <c r="U1712" s="293">
        <v>13641933850</v>
      </c>
      <c r="V1712" s="299" t="s">
        <v>12475</v>
      </c>
      <c r="W1712" s="295"/>
      <c r="X1712" s="322"/>
      <c r="Y1712" s="322"/>
      <c r="Z1712" s="323"/>
      <c r="AA1712" s="298"/>
      <c r="AB1712" s="293"/>
      <c r="AC1712" s="293"/>
      <c r="AD1712" s="269"/>
      <c r="AE1712" s="322"/>
      <c r="AF1712" s="293"/>
      <c r="AG1712" s="349">
        <v>1</v>
      </c>
    </row>
    <row r="1713" spans="1:33" x14ac:dyDescent="0.3">
      <c r="A1713" s="290" t="s">
        <v>8476</v>
      </c>
      <c r="B1713" s="278">
        <v>42447</v>
      </c>
      <c r="C1713" s="256" t="e">
        <f>[1]!表1_66[[#This Row],[公司]]&amp;[1]!表1_66[[#This Row],[姓名]]</f>
        <v>#REF!</v>
      </c>
      <c r="D1713" s="269" t="s">
        <v>10608</v>
      </c>
      <c r="E1713" s="269"/>
      <c r="F1713" s="270"/>
      <c r="G1713" s="291" t="e">
        <f>HYPERLINK("\同业照片\"&amp;[1]!表1_66[[#This Row],[公司]]&amp;IF([1]!表1_66[[#This Row],[公司]]="","","，"&amp;[1]!表1_66[[#This Row],[姓名]]&amp;".jpg"),"照片")</f>
        <v>#REF!</v>
      </c>
      <c r="H1713" s="265" t="s">
        <v>1183</v>
      </c>
      <c r="I1713" s="270" t="s">
        <v>2</v>
      </c>
      <c r="J1713" s="290" t="s">
        <v>1</v>
      </c>
      <c r="K1713" s="290"/>
      <c r="L1713" s="290"/>
      <c r="M1713" s="290"/>
      <c r="N1713" s="253" t="s">
        <v>9046</v>
      </c>
      <c r="O1713" s="256"/>
      <c r="P1713" s="256"/>
      <c r="Q1713" s="293"/>
      <c r="R1713" s="293"/>
      <c r="T1713" s="269" t="s">
        <v>10609</v>
      </c>
      <c r="U1713" s="293">
        <v>13810272001</v>
      </c>
      <c r="V1713" s="299" t="s">
        <v>8209</v>
      </c>
      <c r="W1713" s="295"/>
      <c r="X1713" s="310"/>
      <c r="Y1713" s="310"/>
      <c r="AA1713" s="298"/>
      <c r="AB1713" s="270"/>
      <c r="AC1713" s="270"/>
      <c r="AD1713" s="269"/>
      <c r="AE1713" s="310"/>
      <c r="AF1713" s="270"/>
      <c r="AG1713" s="349">
        <v>1</v>
      </c>
    </row>
    <row r="1714" spans="1:33" x14ac:dyDescent="0.3">
      <c r="A1714" s="290" t="s">
        <v>8476</v>
      </c>
      <c r="B1714" s="278">
        <v>42447</v>
      </c>
      <c r="C1714" s="256" t="e">
        <f>[1]!表1_66[[#This Row],[公司]]&amp;[1]!表1_66[[#This Row],[姓名]]</f>
        <v>#REF!</v>
      </c>
      <c r="D1714" s="269" t="s">
        <v>12476</v>
      </c>
      <c r="E1714" s="269"/>
      <c r="F1714" s="270"/>
      <c r="G1714" s="291" t="e">
        <f>HYPERLINK("\同业照片\"&amp;[1]!表1_66[[#This Row],[公司]]&amp;IF([1]!表1_66[[#This Row],[公司]]="","","，"&amp;[1]!表1_66[[#This Row],[姓名]]&amp;".jpg"),"照片")</f>
        <v>#REF!</v>
      </c>
      <c r="H1714" s="265" t="s">
        <v>12477</v>
      </c>
      <c r="I1714" s="270" t="s">
        <v>9</v>
      </c>
      <c r="J1714" s="290" t="s">
        <v>1</v>
      </c>
      <c r="K1714" s="290"/>
      <c r="L1714" s="290"/>
      <c r="M1714" s="290"/>
      <c r="N1714" s="253"/>
      <c r="O1714" s="256"/>
      <c r="P1714" s="256" t="s">
        <v>7658</v>
      </c>
      <c r="Q1714" s="293"/>
      <c r="R1714" s="293"/>
      <c r="T1714" s="269" t="s">
        <v>12478</v>
      </c>
      <c r="U1714" s="293">
        <v>15900584320</v>
      </c>
      <c r="V1714" s="299" t="s">
        <v>12479</v>
      </c>
      <c r="W1714" s="295"/>
      <c r="X1714" s="310"/>
      <c r="Y1714" s="310"/>
      <c r="AA1714" s="298"/>
      <c r="AB1714" s="270"/>
      <c r="AC1714" s="270"/>
      <c r="AD1714" s="269"/>
      <c r="AE1714" s="310"/>
      <c r="AF1714" s="270"/>
      <c r="AG1714" s="349">
        <v>1</v>
      </c>
    </row>
    <row r="1715" spans="1:33" x14ac:dyDescent="0.3">
      <c r="A1715" s="290" t="s">
        <v>8476</v>
      </c>
      <c r="B1715" s="278">
        <v>42447</v>
      </c>
      <c r="C1715" s="256" t="e">
        <f>[1]!表1_66[[#This Row],[公司]]&amp;[1]!表1_66[[#This Row],[姓名]]</f>
        <v>#REF!</v>
      </c>
      <c r="D1715" s="269" t="s">
        <v>12480</v>
      </c>
      <c r="E1715" s="269"/>
      <c r="F1715" s="270"/>
      <c r="G1715" s="291" t="e">
        <f>HYPERLINK("\同业照片\"&amp;[1]!表1_66[[#This Row],[公司]]&amp;IF([1]!表1_66[[#This Row],[公司]]="","","，"&amp;[1]!表1_66[[#This Row],[姓名]]&amp;".jpg"),"照片")</f>
        <v>#REF!</v>
      </c>
      <c r="H1715" s="265" t="s">
        <v>12481</v>
      </c>
      <c r="I1715" s="270" t="s">
        <v>3625</v>
      </c>
      <c r="J1715" s="290" t="s">
        <v>1</v>
      </c>
      <c r="K1715" s="290"/>
      <c r="L1715" s="290"/>
      <c r="M1715" s="290"/>
      <c r="N1715" s="253"/>
      <c r="O1715" s="256"/>
      <c r="P1715" s="256" t="s">
        <v>12482</v>
      </c>
      <c r="Q1715" s="293"/>
      <c r="R1715" s="293"/>
      <c r="T1715" s="269" t="s">
        <v>12483</v>
      </c>
      <c r="U1715" s="293">
        <v>13611951099</v>
      </c>
      <c r="V1715" s="299" t="s">
        <v>12484</v>
      </c>
      <c r="W1715" s="295"/>
      <c r="X1715" s="310"/>
      <c r="Y1715" s="310"/>
      <c r="AA1715" s="298"/>
      <c r="AB1715" s="270"/>
      <c r="AC1715" s="270"/>
      <c r="AD1715" s="269"/>
      <c r="AE1715" s="310"/>
      <c r="AF1715" s="270"/>
      <c r="AG1715" s="349">
        <v>1</v>
      </c>
    </row>
    <row r="1716" spans="1:33" x14ac:dyDescent="0.3">
      <c r="A1716" s="290" t="s">
        <v>8476</v>
      </c>
      <c r="B1716" s="278">
        <v>42447</v>
      </c>
      <c r="C1716" s="256" t="e">
        <f>[1]!表1_66[[#This Row],[公司]]&amp;[1]!表1_66[[#This Row],[姓名]]</f>
        <v>#REF!</v>
      </c>
      <c r="D1716" s="269" t="s">
        <v>9009</v>
      </c>
      <c r="E1716" s="269"/>
      <c r="F1716" s="270"/>
      <c r="G1716" s="291" t="e">
        <f>HYPERLINK("\同业照片\"&amp;[1]!表1_66[[#This Row],[公司]]&amp;IF([1]!表1_66[[#This Row],[公司]]="","","，"&amp;[1]!表1_66[[#This Row],[姓名]]&amp;".jpg"),"照片")</f>
        <v>#REF!</v>
      </c>
      <c r="H1716" s="265" t="s">
        <v>1129</v>
      </c>
      <c r="I1716" s="270" t="s">
        <v>2321</v>
      </c>
      <c r="J1716" s="290" t="s">
        <v>1</v>
      </c>
      <c r="K1716" s="290"/>
      <c r="L1716" s="290"/>
      <c r="M1716" s="290"/>
      <c r="N1716" s="253"/>
      <c r="O1716" s="256"/>
      <c r="P1716" s="256" t="s">
        <v>8366</v>
      </c>
      <c r="Q1716" s="293"/>
      <c r="R1716" s="293"/>
      <c r="T1716" s="269" t="s">
        <v>12485</v>
      </c>
      <c r="U1716" s="293">
        <v>18018609168</v>
      </c>
      <c r="V1716" s="299" t="s">
        <v>12486</v>
      </c>
      <c r="W1716" s="295"/>
      <c r="X1716" s="322"/>
      <c r="Y1716" s="322"/>
      <c r="Z1716" s="323"/>
      <c r="AA1716" s="298"/>
      <c r="AB1716" s="293"/>
      <c r="AC1716" s="293"/>
      <c r="AD1716" s="269"/>
      <c r="AE1716" s="322"/>
      <c r="AF1716" s="293"/>
      <c r="AG1716" s="349">
        <v>1</v>
      </c>
    </row>
    <row r="1717" spans="1:33" x14ac:dyDescent="0.3">
      <c r="A1717" s="290" t="s">
        <v>8476</v>
      </c>
      <c r="B1717" s="278">
        <v>42447</v>
      </c>
      <c r="C1717" s="217" t="e">
        <f>[1]!表1_66[[#This Row],[公司]]&amp;[1]!表1_66[[#This Row],[姓名]]</f>
        <v>#REF!</v>
      </c>
      <c r="D1717" s="269" t="s">
        <v>12487</v>
      </c>
      <c r="E1717" s="269"/>
      <c r="F1717" s="270"/>
      <c r="G1717" s="305" t="e">
        <f>HYPERLINK("\同业照片\"&amp;[1]!表1_66[[#This Row],[公司]]&amp;IF([1]!表1_66[[#This Row],[公司]]="","","，"&amp;[1]!表1_66[[#This Row],[姓名]]&amp;".jpg"),"照片")</f>
        <v>#REF!</v>
      </c>
      <c r="H1717" s="265" t="s">
        <v>12488</v>
      </c>
      <c r="I1717" s="270" t="s">
        <v>9</v>
      </c>
      <c r="J1717" s="290" t="s">
        <v>11086</v>
      </c>
      <c r="K1717" s="290"/>
      <c r="L1717" s="290"/>
      <c r="M1717" s="290"/>
      <c r="N1717" s="253" t="s">
        <v>1173</v>
      </c>
      <c r="O1717" s="256"/>
      <c r="P1717" s="256"/>
      <c r="Q1717" s="293"/>
      <c r="R1717" s="293"/>
      <c r="T1717" s="269" t="s">
        <v>12489</v>
      </c>
      <c r="U1717" s="293">
        <v>13757136226</v>
      </c>
      <c r="V1717" s="299" t="s">
        <v>12490</v>
      </c>
      <c r="W1717" s="295"/>
      <c r="X1717" s="322"/>
      <c r="Y1717" s="322"/>
      <c r="Z1717" s="323"/>
      <c r="AA1717" s="298"/>
      <c r="AB1717" s="293"/>
      <c r="AC1717" s="293"/>
      <c r="AD1717" s="269"/>
      <c r="AE1717" s="322"/>
      <c r="AF1717" s="293"/>
      <c r="AG1717" s="349">
        <v>1</v>
      </c>
    </row>
    <row r="1718" spans="1:33" x14ac:dyDescent="0.3">
      <c r="A1718" s="290" t="s">
        <v>8476</v>
      </c>
      <c r="B1718" s="278">
        <v>42447</v>
      </c>
      <c r="C1718" s="256" t="e">
        <f>[1]!表1_66[[#This Row],[公司]]&amp;[1]!表1_66[[#This Row],[姓名]]</f>
        <v>#REF!</v>
      </c>
      <c r="D1718" s="269" t="s">
        <v>12487</v>
      </c>
      <c r="E1718" s="269"/>
      <c r="F1718" s="270"/>
      <c r="G1718" s="305" t="e">
        <f>HYPERLINK("\同业照片\"&amp;[1]!表1_66[[#This Row],[公司]]&amp;IF([1]!表1_66[[#This Row],[公司]]="","","，"&amp;[1]!表1_66[[#This Row],[姓名]]&amp;".jpg"),"照片")</f>
        <v>#REF!</v>
      </c>
      <c r="H1718" s="265" t="s">
        <v>12488</v>
      </c>
      <c r="I1718" s="270" t="s">
        <v>9</v>
      </c>
      <c r="J1718" s="290" t="s">
        <v>11086</v>
      </c>
      <c r="K1718" s="290"/>
      <c r="L1718" s="290"/>
      <c r="M1718" s="290"/>
      <c r="N1718" s="253" t="s">
        <v>1173</v>
      </c>
      <c r="O1718" s="256"/>
      <c r="P1718" s="256"/>
      <c r="Q1718" s="293"/>
      <c r="R1718" s="293"/>
      <c r="T1718" s="269" t="s">
        <v>12489</v>
      </c>
      <c r="U1718" s="293">
        <v>13757136226</v>
      </c>
      <c r="V1718" s="299" t="s">
        <v>12490</v>
      </c>
      <c r="W1718" s="295"/>
      <c r="X1718" s="310"/>
      <c r="Y1718" s="310"/>
      <c r="AA1718" s="298"/>
      <c r="AB1718" s="270"/>
      <c r="AC1718" s="270"/>
      <c r="AD1718" s="269"/>
      <c r="AE1718" s="310"/>
      <c r="AF1718" s="270"/>
      <c r="AG1718" s="349">
        <v>1</v>
      </c>
    </row>
    <row r="1719" spans="1:33" x14ac:dyDescent="0.3">
      <c r="A1719" s="212" t="s">
        <v>8338</v>
      </c>
      <c r="B1719" s="278">
        <v>42460</v>
      </c>
      <c r="C1719" s="217" t="e">
        <f>[1]!表1_66[[#This Row],[公司]]&amp;[1]!表1_66[[#This Row],[姓名]]</f>
        <v>#REF!</v>
      </c>
      <c r="D1719" s="220" t="s">
        <v>12491</v>
      </c>
      <c r="E1719" s="220"/>
      <c r="F1719" s="214"/>
      <c r="G1719" s="236" t="e">
        <f>HYPERLINK("\同业照片\"&amp;[1]!表1_66[[#This Row],[公司]]&amp;IF([1]!表1_66[[#This Row],[公司]]="","","，"&amp;[1]!表1_66[[#This Row],[姓名]]&amp;".jpg"),"照片")</f>
        <v>#REF!</v>
      </c>
      <c r="H1719" s="232" t="s">
        <v>942</v>
      </c>
      <c r="I1719" s="214" t="s">
        <v>2</v>
      </c>
      <c r="J1719" s="214" t="s">
        <v>11</v>
      </c>
      <c r="K1719" s="212"/>
      <c r="L1719" s="212"/>
      <c r="M1719" s="212"/>
      <c r="N1719" s="213" t="s">
        <v>1354</v>
      </c>
      <c r="O1719" s="214"/>
      <c r="P1719" s="213" t="s">
        <v>2254</v>
      </c>
      <c r="Q1719" s="215"/>
      <c r="R1719" s="215"/>
      <c r="S1719"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719" s="220" t="s">
        <v>12492</v>
      </c>
      <c r="U1719" s="215">
        <v>18611558886</v>
      </c>
      <c r="V1719" s="380" t="s">
        <v>12493</v>
      </c>
      <c r="W1719" s="225"/>
      <c r="X1719" s="226"/>
      <c r="Y1719" s="226"/>
      <c r="Z1719" s="244"/>
      <c r="AA1719" s="214"/>
      <c r="AB1719" s="214"/>
      <c r="AC1719" s="214"/>
      <c r="AD1719" s="220"/>
      <c r="AE1719" s="226"/>
      <c r="AF1719" s="214" t="s">
        <v>12494</v>
      </c>
      <c r="AG1719" s="349">
        <v>1</v>
      </c>
    </row>
    <row r="1720" spans="1:33" x14ac:dyDescent="0.3">
      <c r="A1720" s="212" t="s">
        <v>8338</v>
      </c>
      <c r="B1720" s="278">
        <v>42460</v>
      </c>
      <c r="C1720" s="217" t="e">
        <f>[1]!表1_66[[#This Row],[公司]]&amp;[1]!表1_66[[#This Row],[姓名]]</f>
        <v>#REF!</v>
      </c>
      <c r="D1720" s="220" t="s">
        <v>12495</v>
      </c>
      <c r="E1720" s="220"/>
      <c r="F1720" s="214"/>
      <c r="G1720" s="236" t="e">
        <f>HYPERLINK("\同业照片\"&amp;[1]!表1_66[[#This Row],[公司]]&amp;IF([1]!表1_66[[#This Row],[公司]]="","","，"&amp;[1]!表1_66[[#This Row],[姓名]]&amp;".jpg"),"照片")</f>
        <v>#REF!</v>
      </c>
      <c r="H1720" s="232" t="s">
        <v>942</v>
      </c>
      <c r="I1720" s="381" t="s">
        <v>2</v>
      </c>
      <c r="J1720" s="214" t="s">
        <v>11</v>
      </c>
      <c r="K1720" s="212"/>
      <c r="L1720" s="212"/>
      <c r="M1720" s="212"/>
      <c r="N1720" s="213" t="s">
        <v>1186</v>
      </c>
      <c r="O1720" s="214"/>
      <c r="P1720" s="213" t="s">
        <v>2537</v>
      </c>
      <c r="Q1720" s="215"/>
      <c r="R1720" s="215"/>
      <c r="S1720"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720" s="220" t="s">
        <v>12496</v>
      </c>
      <c r="U1720" s="215">
        <v>18612718076</v>
      </c>
      <c r="V1720" s="382" t="s">
        <v>12497</v>
      </c>
      <c r="W1720" s="225"/>
      <c r="X1720" s="226"/>
      <c r="Y1720" s="226"/>
      <c r="Z1720" s="244"/>
      <c r="AA1720" s="214"/>
      <c r="AB1720" s="214"/>
      <c r="AC1720" s="214"/>
      <c r="AD1720" s="220"/>
      <c r="AE1720" s="226"/>
      <c r="AF1720" s="214" t="s">
        <v>12494</v>
      </c>
      <c r="AG1720" s="349">
        <v>1</v>
      </c>
    </row>
    <row r="1721" spans="1:33" x14ac:dyDescent="0.3">
      <c r="A1721" s="212" t="s">
        <v>8338</v>
      </c>
      <c r="B1721" s="278">
        <v>42460</v>
      </c>
      <c r="C1721" s="217" t="e">
        <f>[1]!表1_66[[#This Row],[公司]]&amp;[1]!表1_66[[#This Row],[姓名]]</f>
        <v>#REF!</v>
      </c>
      <c r="D1721" s="220" t="s">
        <v>12498</v>
      </c>
      <c r="E1721" s="220"/>
      <c r="F1721" s="214"/>
      <c r="G1721" s="236" t="e">
        <f>HYPERLINK("\同业照片\"&amp;[1]!表1_66[[#This Row],[公司]]&amp;IF([1]!表1_66[[#This Row],[公司]]="","","，"&amp;[1]!表1_66[[#This Row],[姓名]]&amp;".jpg"),"照片")</f>
        <v>#REF!</v>
      </c>
      <c r="H1721" s="232" t="s">
        <v>942</v>
      </c>
      <c r="I1721" s="214" t="s">
        <v>2</v>
      </c>
      <c r="J1721" s="214" t="s">
        <v>11</v>
      </c>
      <c r="K1721" s="212"/>
      <c r="L1721" s="212"/>
      <c r="M1721" s="212"/>
      <c r="N1721" s="213"/>
      <c r="O1721" s="214"/>
      <c r="P1721" s="213" t="s">
        <v>1361</v>
      </c>
      <c r="Q1721" s="215"/>
      <c r="R1721" s="215"/>
      <c r="S1721" s="25">
        <f>IF(ISNUMBER(FIND("量化总监",[2]!表1_66[[#This Row],[职位]])),3,0)+IF(ISNUMBER(FIND("研究总监",[2]!表1_66[[#This Row],[职位]])),3)+IF(ISNUMBER(FIND("投资总监",[2]!表1_66[[#This Row],[职位]])),3)+IF(ISNUMBER(FIND("投研总监",[2]!表1_66[[#This Row],[职位]])),6)+IF(ISNUMBER([2]!表1_66[[#This Row],[规模（加总，2013-2-6）]]),IF([2]!表1_66[[#This Row],[规模（加总，2013-2-6）]]&gt;=30,3,IF([2]!表1_66[[#This Row],[规模（加总，2013-2-6）]]&gt;=8,2,1)),0)</f>
        <v>0</v>
      </c>
      <c r="T1721" s="220" t="s">
        <v>12499</v>
      </c>
      <c r="U1721" s="215">
        <v>13801327790</v>
      </c>
      <c r="V1721" s="380" t="s">
        <v>12500</v>
      </c>
      <c r="W1721" s="225"/>
      <c r="X1721" s="226"/>
      <c r="Y1721" s="226"/>
      <c r="Z1721" s="244"/>
      <c r="AA1721" s="214"/>
      <c r="AB1721" s="214"/>
      <c r="AC1721" s="214"/>
      <c r="AD1721" s="220"/>
      <c r="AE1721" s="226"/>
      <c r="AF1721" s="214" t="s">
        <v>12494</v>
      </c>
      <c r="AG1721" s="349">
        <v>1</v>
      </c>
    </row>
    <row r="1722" spans="1:33" x14ac:dyDescent="0.3">
      <c r="A1722" s="212" t="s">
        <v>8338</v>
      </c>
      <c r="B1722" s="278">
        <v>42460</v>
      </c>
      <c r="C1722" s="219"/>
      <c r="D1722" s="227" t="s">
        <v>12501</v>
      </c>
      <c r="E1722" s="227"/>
      <c r="F1722" s="216"/>
      <c r="G1722" s="216"/>
      <c r="H1722" s="216" t="s">
        <v>12502</v>
      </c>
      <c r="I1722" s="381" t="s">
        <v>2</v>
      </c>
      <c r="J1722" s="216" t="s">
        <v>11</v>
      </c>
      <c r="K1722" s="383"/>
      <c r="L1722" s="383"/>
      <c r="M1722" s="383"/>
      <c r="N1722" s="384" t="s">
        <v>1354</v>
      </c>
      <c r="O1722" s="381"/>
      <c r="P1722" s="384" t="s">
        <v>2254</v>
      </c>
      <c r="T1722" s="220" t="s">
        <v>12503</v>
      </c>
      <c r="U1722" s="216">
        <v>13811692298</v>
      </c>
      <c r="V1722" s="209" t="s">
        <v>12504</v>
      </c>
      <c r="AF1722" s="214" t="s">
        <v>12505</v>
      </c>
      <c r="AG1722" s="349">
        <v>1</v>
      </c>
    </row>
    <row r="1723" spans="1:33" x14ac:dyDescent="0.3">
      <c r="A1723" s="212" t="s">
        <v>8338</v>
      </c>
      <c r="B1723" s="278">
        <v>42460</v>
      </c>
      <c r="C1723" s="217"/>
      <c r="D1723" s="220" t="s">
        <v>12506</v>
      </c>
      <c r="E1723" s="220"/>
      <c r="F1723" s="214"/>
      <c r="G1723" s="236"/>
      <c r="H1723" s="232" t="s">
        <v>12240</v>
      </c>
      <c r="I1723" s="214" t="s">
        <v>12</v>
      </c>
      <c r="J1723" s="214" t="s">
        <v>11</v>
      </c>
      <c r="K1723" s="212"/>
      <c r="L1723" s="212"/>
      <c r="M1723" s="212"/>
      <c r="N1723" s="213" t="s">
        <v>2687</v>
      </c>
      <c r="O1723" s="214"/>
      <c r="P1723" s="213" t="s">
        <v>12507</v>
      </c>
      <c r="Q1723" s="215"/>
      <c r="R1723" s="215"/>
      <c r="S1723" s="25"/>
      <c r="T1723" s="220" t="s">
        <v>12508</v>
      </c>
      <c r="U1723" s="215">
        <v>15019090751</v>
      </c>
      <c r="V1723" s="382" t="s">
        <v>12509</v>
      </c>
      <c r="W1723" s="225"/>
      <c r="X1723" s="226"/>
      <c r="Y1723" s="226"/>
      <c r="Z1723" s="244"/>
      <c r="AA1723" s="214"/>
      <c r="AB1723" s="214"/>
      <c r="AC1723" s="214"/>
      <c r="AD1723" s="220"/>
      <c r="AE1723" s="226"/>
      <c r="AF1723" s="216" t="s">
        <v>12510</v>
      </c>
      <c r="AG1723" s="349">
        <v>1</v>
      </c>
    </row>
    <row r="1724" spans="1:33" x14ac:dyDescent="0.3">
      <c r="A1724" s="212" t="s">
        <v>8338</v>
      </c>
      <c r="B1724" s="278">
        <v>42460</v>
      </c>
      <c r="C1724" s="219"/>
      <c r="D1724" s="227" t="s">
        <v>12511</v>
      </c>
      <c r="E1724" s="227"/>
      <c r="F1724" s="216"/>
      <c r="G1724" s="216"/>
      <c r="H1724" s="232" t="s">
        <v>12240</v>
      </c>
      <c r="I1724" s="214" t="s">
        <v>12</v>
      </c>
      <c r="J1724" s="214" t="s">
        <v>11</v>
      </c>
      <c r="N1724" s="213" t="s">
        <v>2687</v>
      </c>
      <c r="O1724" s="214"/>
      <c r="P1724" s="213" t="s">
        <v>12507</v>
      </c>
      <c r="Q1724" s="215"/>
      <c r="R1724" s="215"/>
      <c r="S1724" s="25"/>
      <c r="T1724" s="220" t="s">
        <v>12512</v>
      </c>
      <c r="U1724" s="215">
        <v>18618485257</v>
      </c>
      <c r="V1724" s="382" t="s">
        <v>12513</v>
      </c>
      <c r="AF1724" s="216" t="s">
        <v>12510</v>
      </c>
      <c r="AG1724" s="349">
        <v>1</v>
      </c>
    </row>
    <row r="1725" spans="1:33" x14ac:dyDescent="0.3">
      <c r="A1725" s="212" t="s">
        <v>8338</v>
      </c>
      <c r="B1725" s="278">
        <v>42460</v>
      </c>
      <c r="C1725" s="217"/>
      <c r="D1725" s="220" t="s">
        <v>12514</v>
      </c>
      <c r="E1725" s="220"/>
      <c r="F1725" s="214"/>
      <c r="G1725" s="236"/>
      <c r="H1725" s="232" t="s">
        <v>1182</v>
      </c>
      <c r="I1725" s="214" t="s">
        <v>2</v>
      </c>
      <c r="J1725" s="214" t="s">
        <v>11</v>
      </c>
      <c r="K1725" s="212"/>
      <c r="L1725" s="212"/>
      <c r="M1725" s="212"/>
      <c r="N1725" s="213" t="s">
        <v>958</v>
      </c>
      <c r="O1725" s="214"/>
      <c r="P1725" s="213"/>
      <c r="Q1725" s="215"/>
      <c r="R1725" s="215"/>
      <c r="S1725" s="25"/>
      <c r="T1725" s="220" t="s">
        <v>12515</v>
      </c>
      <c r="U1725" s="215">
        <v>15010047154</v>
      </c>
      <c r="V1725" s="382" t="s">
        <v>12516</v>
      </c>
      <c r="W1725" s="225"/>
      <c r="X1725" s="226"/>
      <c r="Y1725" s="226"/>
      <c r="Z1725" s="244"/>
      <c r="AA1725" s="214"/>
      <c r="AB1725" s="214"/>
      <c r="AC1725" s="214"/>
      <c r="AD1725" s="220"/>
      <c r="AE1725" s="226"/>
      <c r="AF1725" s="214" t="s">
        <v>12517</v>
      </c>
      <c r="AG1725" s="349">
        <v>1</v>
      </c>
    </row>
    <row r="1726" spans="1:33" x14ac:dyDescent="0.3">
      <c r="A1726" s="212" t="s">
        <v>8338</v>
      </c>
      <c r="B1726" s="278">
        <v>42460</v>
      </c>
      <c r="C1726" s="219"/>
      <c r="D1726" s="227" t="s">
        <v>12518</v>
      </c>
      <c r="E1726" s="227"/>
      <c r="F1726" s="216"/>
      <c r="G1726" s="216"/>
      <c r="H1726" s="216" t="s">
        <v>8355</v>
      </c>
      <c r="I1726" s="216" t="s">
        <v>2</v>
      </c>
      <c r="J1726" s="216" t="s">
        <v>11</v>
      </c>
      <c r="N1726" s="214" t="s">
        <v>958</v>
      </c>
      <c r="P1726" s="217" t="s">
        <v>8356</v>
      </c>
      <c r="T1726" s="220" t="s">
        <v>12519</v>
      </c>
      <c r="U1726" s="216">
        <v>18701680472</v>
      </c>
      <c r="V1726" s="209" t="s">
        <v>12520</v>
      </c>
      <c r="AF1726" s="216" t="s">
        <v>12521</v>
      </c>
      <c r="AG1726" s="349">
        <v>1</v>
      </c>
    </row>
    <row r="1727" spans="1:33" x14ac:dyDescent="0.3">
      <c r="A1727" s="212" t="s">
        <v>8338</v>
      </c>
      <c r="B1727" s="278">
        <v>42460</v>
      </c>
      <c r="C1727" s="217"/>
      <c r="D1727" s="220" t="s">
        <v>12522</v>
      </c>
      <c r="E1727" s="220"/>
      <c r="F1727" s="214"/>
      <c r="G1727" s="236"/>
      <c r="H1727" s="232" t="s">
        <v>1180</v>
      </c>
      <c r="I1727" s="214" t="s">
        <v>2</v>
      </c>
      <c r="J1727" s="214" t="s">
        <v>11</v>
      </c>
      <c r="K1727" s="212"/>
      <c r="L1727" s="212"/>
      <c r="M1727" s="212"/>
      <c r="N1727" s="213" t="s">
        <v>1354</v>
      </c>
      <c r="O1727" s="214"/>
      <c r="P1727" s="213" t="s">
        <v>2254</v>
      </c>
      <c r="Q1727" s="215"/>
      <c r="R1727" s="215"/>
      <c r="S1727" s="25"/>
      <c r="T1727" s="220" t="s">
        <v>12523</v>
      </c>
      <c r="U1727" s="215">
        <v>13581538133</v>
      </c>
      <c r="V1727" s="382" t="s">
        <v>12524</v>
      </c>
      <c r="W1727" s="225"/>
      <c r="X1727" s="226"/>
      <c r="Y1727" s="226"/>
      <c r="Z1727" s="244"/>
      <c r="AA1727" s="214"/>
      <c r="AB1727" s="214"/>
      <c r="AC1727" s="214"/>
      <c r="AD1727" s="220"/>
      <c r="AE1727" s="226"/>
      <c r="AF1727" s="214" t="s">
        <v>12525</v>
      </c>
      <c r="AG1727" s="349">
        <v>1</v>
      </c>
    </row>
    <row r="1728" spans="1:33" x14ac:dyDescent="0.3">
      <c r="A1728" s="212" t="s">
        <v>8338</v>
      </c>
      <c r="B1728" s="278">
        <v>42460</v>
      </c>
      <c r="C1728" s="219"/>
      <c r="D1728" s="227" t="s">
        <v>12526</v>
      </c>
      <c r="E1728" s="227"/>
      <c r="F1728" s="216"/>
      <c r="G1728" s="216"/>
      <c r="H1728" s="216" t="s">
        <v>99</v>
      </c>
      <c r="I1728" s="216" t="s">
        <v>2</v>
      </c>
      <c r="J1728" s="216" t="s">
        <v>11</v>
      </c>
      <c r="N1728" s="214" t="s">
        <v>1394</v>
      </c>
      <c r="P1728" s="217" t="s">
        <v>12527</v>
      </c>
      <c r="T1728" s="220" t="s">
        <v>12528</v>
      </c>
      <c r="U1728" s="216">
        <v>15120091458</v>
      </c>
      <c r="V1728" s="209" t="s">
        <v>12529</v>
      </c>
      <c r="AF1728" s="216" t="s">
        <v>12530</v>
      </c>
      <c r="AG1728" s="349">
        <v>1</v>
      </c>
    </row>
    <row r="1729" spans="1:33" x14ac:dyDescent="0.3">
      <c r="A1729" s="212" t="s">
        <v>8338</v>
      </c>
      <c r="B1729" s="278">
        <v>42460</v>
      </c>
      <c r="C1729" s="219"/>
      <c r="D1729" s="227" t="s">
        <v>12531</v>
      </c>
      <c r="E1729" s="227"/>
      <c r="F1729" s="216"/>
      <c r="G1729" s="216"/>
      <c r="H1729" s="216" t="s">
        <v>99</v>
      </c>
      <c r="I1729" s="216" t="s">
        <v>2</v>
      </c>
      <c r="J1729" s="216" t="s">
        <v>11</v>
      </c>
      <c r="N1729" s="214" t="s">
        <v>1394</v>
      </c>
      <c r="P1729" s="217" t="s">
        <v>8356</v>
      </c>
      <c r="T1729" s="220" t="s">
        <v>12532</v>
      </c>
      <c r="U1729" s="216">
        <v>15210624489</v>
      </c>
      <c r="V1729" s="209" t="s">
        <v>12533</v>
      </c>
      <c r="AF1729" s="216" t="s">
        <v>12530</v>
      </c>
      <c r="AG1729" s="349">
        <v>1</v>
      </c>
    </row>
    <row r="1730" spans="1:33" x14ac:dyDescent="0.3">
      <c r="A1730" s="212" t="s">
        <v>8338</v>
      </c>
      <c r="B1730" s="278">
        <v>42460</v>
      </c>
      <c r="C1730" s="219"/>
      <c r="D1730" s="227" t="s">
        <v>12534</v>
      </c>
      <c r="E1730" s="227"/>
      <c r="F1730" s="216"/>
      <c r="G1730" s="216"/>
      <c r="H1730" s="216" t="s">
        <v>99</v>
      </c>
      <c r="I1730" s="216" t="s">
        <v>2</v>
      </c>
      <c r="J1730" s="216" t="s">
        <v>11</v>
      </c>
      <c r="N1730" s="214" t="s">
        <v>1394</v>
      </c>
      <c r="P1730" s="217" t="s">
        <v>8356</v>
      </c>
      <c r="T1730" s="220" t="s">
        <v>12182</v>
      </c>
      <c r="U1730" s="216">
        <v>18612867617</v>
      </c>
      <c r="V1730" s="209" t="s">
        <v>12535</v>
      </c>
      <c r="AF1730" s="216" t="s">
        <v>12530</v>
      </c>
      <c r="AG1730" s="349">
        <v>1</v>
      </c>
    </row>
    <row r="1731" spans="1:33" x14ac:dyDescent="0.3">
      <c r="A1731" s="212" t="s">
        <v>8338</v>
      </c>
      <c r="B1731" s="278">
        <v>42460</v>
      </c>
      <c r="C1731" s="219"/>
      <c r="D1731" s="227" t="s">
        <v>12536</v>
      </c>
      <c r="E1731" s="227"/>
      <c r="F1731" s="216"/>
      <c r="G1731" s="216"/>
      <c r="H1731" s="216" t="s">
        <v>99</v>
      </c>
      <c r="I1731" s="216" t="s">
        <v>2</v>
      </c>
      <c r="J1731" s="216" t="s">
        <v>11</v>
      </c>
      <c r="N1731" s="214" t="s">
        <v>1354</v>
      </c>
      <c r="P1731" s="217" t="s">
        <v>12527</v>
      </c>
      <c r="T1731" s="220" t="s">
        <v>12537</v>
      </c>
      <c r="U1731" s="216">
        <v>18610946260</v>
      </c>
      <c r="V1731" s="209" t="s">
        <v>12538</v>
      </c>
      <c r="AF1731" s="216" t="s">
        <v>12530</v>
      </c>
      <c r="AG1731" s="349">
        <v>1</v>
      </c>
    </row>
    <row r="1732" spans="1:33" x14ac:dyDescent="0.3">
      <c r="A1732" s="212" t="s">
        <v>8338</v>
      </c>
      <c r="B1732" s="278">
        <v>42460</v>
      </c>
      <c r="C1732" s="219"/>
      <c r="D1732" s="227" t="s">
        <v>12539</v>
      </c>
      <c r="E1732" s="227"/>
      <c r="F1732" s="216"/>
      <c r="G1732" s="216"/>
      <c r="H1732" s="216" t="s">
        <v>12502</v>
      </c>
      <c r="I1732" s="381" t="s">
        <v>2</v>
      </c>
      <c r="J1732" s="216" t="s">
        <v>11</v>
      </c>
      <c r="K1732" s="383"/>
      <c r="L1732" s="383"/>
      <c r="M1732" s="383"/>
      <c r="N1732" s="384" t="s">
        <v>2247</v>
      </c>
      <c r="O1732" s="381"/>
      <c r="P1732" s="384" t="s">
        <v>2477</v>
      </c>
      <c r="T1732" s="220" t="s">
        <v>12540</v>
      </c>
      <c r="U1732" s="216">
        <v>13810092507</v>
      </c>
      <c r="V1732" s="209" t="s">
        <v>12541</v>
      </c>
      <c r="AF1732" s="214" t="s">
        <v>12505</v>
      </c>
      <c r="AG1732" s="349">
        <v>1</v>
      </c>
    </row>
    <row r="1733" spans="1:33" x14ac:dyDescent="0.3">
      <c r="A1733" s="212" t="s">
        <v>8338</v>
      </c>
      <c r="B1733" s="278">
        <v>42460</v>
      </c>
      <c r="C1733" s="219"/>
      <c r="D1733" s="227" t="s">
        <v>10661</v>
      </c>
      <c r="E1733" s="227"/>
      <c r="F1733" s="216"/>
      <c r="G1733" s="216"/>
      <c r="H1733" s="216" t="s">
        <v>12502</v>
      </c>
      <c r="I1733" s="381" t="s">
        <v>2</v>
      </c>
      <c r="J1733" s="216" t="s">
        <v>11</v>
      </c>
      <c r="K1733" s="383"/>
      <c r="L1733" s="383"/>
      <c r="M1733" s="383"/>
      <c r="N1733" s="384" t="s">
        <v>2247</v>
      </c>
      <c r="O1733" s="381"/>
      <c r="P1733" s="384" t="s">
        <v>1361</v>
      </c>
      <c r="T1733" s="220" t="s">
        <v>12542</v>
      </c>
      <c r="U1733" s="216">
        <v>13810689668</v>
      </c>
      <c r="V1733" s="209" t="s">
        <v>12543</v>
      </c>
      <c r="AF1733" s="214" t="s">
        <v>12505</v>
      </c>
      <c r="AG1733" s="349">
        <v>1</v>
      </c>
    </row>
    <row r="1734" spans="1:33" x14ac:dyDescent="0.3">
      <c r="A1734" s="290" t="s">
        <v>7131</v>
      </c>
      <c r="B1734" s="278">
        <v>42475</v>
      </c>
      <c r="C1734" s="217"/>
      <c r="D1734" s="269" t="s">
        <v>12639</v>
      </c>
      <c r="E1734" s="269"/>
      <c r="F1734" s="270"/>
      <c r="G1734" s="291"/>
      <c r="H1734" s="265" t="s">
        <v>12640</v>
      </c>
      <c r="I1734" s="270" t="s">
        <v>12641</v>
      </c>
      <c r="J1734" s="290" t="s">
        <v>12642</v>
      </c>
      <c r="K1734" s="290"/>
      <c r="L1734" s="290"/>
      <c r="M1734" s="290"/>
      <c r="N1734" s="253"/>
      <c r="O1734" s="256"/>
      <c r="P1734" s="256" t="s">
        <v>12643</v>
      </c>
      <c r="Q1734" s="293"/>
      <c r="R1734" s="293"/>
      <c r="T1734" s="269" t="s">
        <v>12644</v>
      </c>
      <c r="U1734" s="293">
        <v>18610001661</v>
      </c>
      <c r="V1734" s="299" t="s">
        <v>12645</v>
      </c>
      <c r="W1734" s="295"/>
      <c r="X1734" s="310"/>
      <c r="Y1734" s="310"/>
      <c r="AA1734" s="298"/>
      <c r="AB1734" s="270"/>
      <c r="AC1734" s="270"/>
      <c r="AD1734" s="269"/>
      <c r="AE1734" s="310"/>
      <c r="AF1734" s="270"/>
      <c r="AG1734" s="349"/>
    </row>
    <row r="1735" spans="1:33" x14ac:dyDescent="0.3">
      <c r="A1735" s="290"/>
      <c r="C1735" s="217"/>
      <c r="D1735" s="269"/>
      <c r="E1735" s="269"/>
      <c r="F1735" s="270"/>
      <c r="G1735" s="291"/>
      <c r="H1735" s="265"/>
      <c r="I1735" s="270"/>
      <c r="J1735" s="290"/>
      <c r="K1735" s="290"/>
      <c r="L1735" s="290"/>
      <c r="M1735" s="290"/>
      <c r="N1735" s="253"/>
      <c r="O1735" s="256"/>
      <c r="P1735" s="256"/>
      <c r="Q1735" s="293"/>
      <c r="R1735" s="293"/>
      <c r="T1735" s="269"/>
      <c r="U1735" s="293"/>
      <c r="V1735" s="294"/>
      <c r="W1735" s="295"/>
      <c r="X1735" s="310"/>
      <c r="Y1735" s="310"/>
      <c r="AA1735" s="298"/>
      <c r="AB1735" s="270"/>
      <c r="AC1735" s="270"/>
      <c r="AD1735" s="269"/>
      <c r="AE1735" s="310"/>
      <c r="AF1735" s="270"/>
      <c r="AG1735" s="349"/>
    </row>
  </sheetData>
  <mergeCells count="6">
    <mergeCell ref="A1:B1"/>
    <mergeCell ref="T1:V1"/>
    <mergeCell ref="W1:AF1"/>
    <mergeCell ref="C1:G1"/>
    <mergeCell ref="H1:J1"/>
    <mergeCell ref="K1:S1"/>
  </mergeCells>
  <phoneticPr fontId="1" type="noConversion"/>
  <conditionalFormatting sqref="R1734:R1048576 R1:R2">
    <cfRule type="dataBar" priority="11015">
      <dataBar>
        <cfvo type="min"/>
        <cfvo type="max"/>
        <color rgb="FF008AEF"/>
      </dataBar>
      <extLst>
        <ext xmlns:x14="http://schemas.microsoft.com/office/spreadsheetml/2009/9/main" uri="{B025F937-C7B1-47D3-B67F-A62EFF666E3E}">
          <x14:id>{450B6BF3-3694-41A8-8D4E-4C6EBE85C6D5}</x14:id>
        </ext>
      </extLst>
    </cfRule>
  </conditionalFormatting>
  <conditionalFormatting sqref="P1:P2 P1734:P1048576">
    <cfRule type="containsText" dxfId="674" priority="10135" operator="containsText" text="券商联系人">
      <formula>NOT(ISERROR(SEARCH("券商联系人",P1)))</formula>
    </cfRule>
    <cfRule type="containsText" dxfId="673" priority="10136" operator="containsText" text="固收总监">
      <formula>NOT(ISERROR(SEARCH("固收总监",P1)))</formula>
    </cfRule>
    <cfRule type="containsText" dxfId="672" priority="10137" operator="containsText" text="专户总监">
      <formula>NOT(ISERROR(SEARCH("专户总监",P1)))</formula>
    </cfRule>
    <cfRule type="containsText" dxfId="671" priority="10138" operator="containsText" text="研究总监">
      <formula>NOT(ISERROR(SEARCH("研究总监",P1)))</formula>
    </cfRule>
    <cfRule type="containsText" dxfId="670" priority="10139" operator="containsText" text="投资总监">
      <formula>NOT(ISERROR(SEARCH("投资总监",P1)))</formula>
    </cfRule>
    <cfRule type="containsText" dxfId="669" priority="10140" operator="containsText" text="量化总监">
      <formula>NOT(ISERROR(SEARCH("量化总监",P1)))</formula>
    </cfRule>
  </conditionalFormatting>
  <conditionalFormatting sqref="F1:F2 F1734:F1048576">
    <cfRule type="cellIs" dxfId="668" priority="9215" operator="equal">
      <formula>"女"</formula>
    </cfRule>
  </conditionalFormatting>
  <conditionalFormatting sqref="E1:E2 E1734:E1048576">
    <cfRule type="containsText" dxfId="667" priority="9204" operator="containsText" text="长">
      <formula>NOT(ISERROR(SEARCH("长",E1)))</formula>
    </cfRule>
    <cfRule type="containsText" dxfId="666" priority="9205" operator="containsText" text="主任">
      <formula>NOT(ISERROR(SEARCH("主任",E1)))</formula>
    </cfRule>
    <cfRule type="containsText" dxfId="665" priority="9206" operator="containsText" text="姐">
      <formula>NOT(ISERROR(SEARCH("姐",E1)))</formula>
    </cfRule>
    <cfRule type="containsText" dxfId="664" priority="9207" operator="containsText" text="博士">
      <formula>NOT(ISERROR(SEARCH("博士",E1)))</formula>
    </cfRule>
    <cfRule type="containsText" dxfId="663" priority="9208" operator="containsText" text="总">
      <formula>NOT(ISERROR(SEARCH("总",E1)))</formula>
    </cfRule>
  </conditionalFormatting>
  <conditionalFormatting sqref="B1734:B1048576 B1:B2">
    <cfRule type="colorScale" priority="6173">
      <colorScale>
        <cfvo type="min"/>
        <cfvo type="percentile" val="50"/>
        <cfvo type="max"/>
        <color rgb="FFF8696B"/>
        <color rgb="FFFCFCFF"/>
        <color rgb="FF63BE7B"/>
      </colorScale>
    </cfRule>
  </conditionalFormatting>
  <conditionalFormatting sqref="R1658:R1664 R1722 R1702 R1655:R1656 R1669:R1686 R1688:R1693 R1695 R1697:R1699 R1706:R1718 R1726 R1728:R1731">
    <cfRule type="dataBar" priority="450">
      <dataBar>
        <cfvo type="min"/>
        <cfvo type="max"/>
        <color rgb="FF008AEF"/>
      </dataBar>
      <extLst>
        <ext xmlns:x14="http://schemas.microsoft.com/office/spreadsheetml/2009/9/main" uri="{B025F937-C7B1-47D3-B67F-A62EFF666E3E}">
          <x14:id>{9623C5F8-76CD-49D1-937F-76E4CCC7D18F}</x14:id>
        </ext>
      </extLst>
    </cfRule>
  </conditionalFormatting>
  <conditionalFormatting sqref="P1594 P1573:P1575 P1556 P1476 P1658:P1664 P1689:P1693 P1695 P1697:P1699 P1702 P1706:P1718 P1655:P1656 P1360:P1361 P1301 P228:P1144 P3:P31 P1726 P1669:P1686 P1728:P1731">
    <cfRule type="containsText" dxfId="662" priority="444" operator="containsText" text="券商联系人">
      <formula>NOT(ISERROR(SEARCH("券商联系人",P3)))</formula>
    </cfRule>
    <cfRule type="containsText" dxfId="661" priority="445" operator="containsText" text="固收总监">
      <formula>NOT(ISERROR(SEARCH("固收总监",P3)))</formula>
    </cfRule>
    <cfRule type="containsText" dxfId="660" priority="446" operator="containsText" text="专户总监">
      <formula>NOT(ISERROR(SEARCH("专户总监",P3)))</formula>
    </cfRule>
    <cfRule type="containsText" dxfId="659" priority="447" operator="containsText" text="研究总监">
      <formula>NOT(ISERROR(SEARCH("研究总监",P3)))</formula>
    </cfRule>
    <cfRule type="containsText" dxfId="658" priority="448" operator="containsText" text="投资总监">
      <formula>NOT(ISERROR(SEARCH("投资总监",P3)))</formula>
    </cfRule>
    <cfRule type="containsText" dxfId="657" priority="449" operator="containsText" text="量化总监">
      <formula>NOT(ISERROR(SEARCH("量化总监",P3)))</formula>
    </cfRule>
  </conditionalFormatting>
  <conditionalFormatting sqref="F1658:F1664 F1688:F1693 F1695 F1697:F1699 F1702 F1706:F1718 F1722 F1655:F1656 F228:F1610 F3:F225 F1724 F1726 F1728:F1733 F1669:F1686">
    <cfRule type="cellIs" dxfId="656" priority="443" operator="equal">
      <formula>"女"</formula>
    </cfRule>
  </conditionalFormatting>
  <conditionalFormatting sqref="E1658:E1664 E1688:E1693 E1695 E1697:E1699 E1702 E1706:E1718 E1722 E1655:E1656 E3:E1610 E1724 E1726 E1728:E1733 E1669:E1686">
    <cfRule type="containsText" dxfId="655" priority="438" operator="containsText" text="长">
      <formula>NOT(ISERROR(SEARCH("长",E3)))</formula>
    </cfRule>
    <cfRule type="containsText" dxfId="654" priority="439" operator="containsText" text="主任">
      <formula>NOT(ISERROR(SEARCH("主任",E3)))</formula>
    </cfRule>
    <cfRule type="containsText" dxfId="653" priority="440" operator="containsText" text="姐">
      <formula>NOT(ISERROR(SEARCH("姐",E3)))</formula>
    </cfRule>
    <cfRule type="containsText" dxfId="652" priority="441" operator="containsText" text="博士">
      <formula>NOT(ISERROR(SEARCH("博士",E3)))</formula>
    </cfRule>
    <cfRule type="containsText" dxfId="651" priority="442" operator="containsText" text="总">
      <formula>NOT(ISERROR(SEARCH("总",E3)))</formula>
    </cfRule>
  </conditionalFormatting>
  <conditionalFormatting sqref="B1655:B1656 B1658 B1660 B1662 B1664 B1669:B1686">
    <cfRule type="colorScale" priority="437">
      <colorScale>
        <cfvo type="min"/>
        <cfvo type="percentile" val="50"/>
        <cfvo type="max"/>
        <color rgb="FFF8696B"/>
        <color rgb="FFFCFCFF"/>
        <color rgb="FF63BE7B"/>
      </colorScale>
    </cfRule>
  </conditionalFormatting>
  <conditionalFormatting sqref="P45:P49 P51:P143 P33:P42 P145:P215 P217:P222 P224:P227">
    <cfRule type="containsText" dxfId="650" priority="431" operator="containsText" text="券商联系人">
      <formula>NOT(ISERROR(SEARCH("券商联系人",P33)))</formula>
    </cfRule>
    <cfRule type="containsText" dxfId="649" priority="432" operator="containsText" text="固收总监">
      <formula>NOT(ISERROR(SEARCH("固收总监",P33)))</formula>
    </cfRule>
    <cfRule type="containsText" dxfId="648" priority="433" operator="containsText" text="专户总监">
      <formula>NOT(ISERROR(SEARCH("专户总监",P33)))</formula>
    </cfRule>
    <cfRule type="containsText" dxfId="647" priority="434" operator="containsText" text="研究总监">
      <formula>NOT(ISERROR(SEARCH("研究总监",P33)))</formula>
    </cfRule>
    <cfRule type="containsText" dxfId="646" priority="435" operator="containsText" text="投资总监">
      <formula>NOT(ISERROR(SEARCH("投资总监",P33)))</formula>
    </cfRule>
    <cfRule type="containsText" dxfId="645" priority="436" operator="containsText" text="量化总监">
      <formula>NOT(ISERROR(SEARCH("量化总监",P33)))</formula>
    </cfRule>
  </conditionalFormatting>
  <conditionalFormatting sqref="R50">
    <cfRule type="dataBar" priority="430">
      <dataBar>
        <cfvo type="min"/>
        <cfvo type="max"/>
        <color rgb="FF008AEF"/>
      </dataBar>
      <extLst>
        <ext xmlns:x14="http://schemas.microsoft.com/office/spreadsheetml/2009/9/main" uri="{B025F937-C7B1-47D3-B67F-A62EFF666E3E}">
          <x14:id>{B7A8312E-FBEE-4A7F-A4B9-A98E0EDAB9D6}</x14:id>
        </ext>
      </extLst>
    </cfRule>
  </conditionalFormatting>
  <conditionalFormatting sqref="P50">
    <cfRule type="containsText" dxfId="644" priority="424" operator="containsText" text="券商联系人">
      <formula>NOT(ISERROR(SEARCH("券商联系人",P50)))</formula>
    </cfRule>
    <cfRule type="containsText" dxfId="643" priority="425" operator="containsText" text="固收总监">
      <formula>NOT(ISERROR(SEARCH("固收总监",P50)))</formula>
    </cfRule>
    <cfRule type="containsText" dxfId="642" priority="426" operator="containsText" text="专户总监">
      <formula>NOT(ISERROR(SEARCH("专户总监",P50)))</formula>
    </cfRule>
    <cfRule type="containsText" dxfId="641" priority="427" operator="containsText" text="研究总监">
      <formula>NOT(ISERROR(SEARCH("研究总监",P50)))</formula>
    </cfRule>
    <cfRule type="containsText" dxfId="640" priority="428" operator="containsText" text="投资总监">
      <formula>NOT(ISERROR(SEARCH("投资总监",P50)))</formula>
    </cfRule>
    <cfRule type="containsText" dxfId="639" priority="429" operator="containsText" text="量化总监">
      <formula>NOT(ISERROR(SEARCH("量化总监",P50)))</formula>
    </cfRule>
  </conditionalFormatting>
  <conditionalFormatting sqref="R43:R44">
    <cfRule type="dataBar" priority="423">
      <dataBar>
        <cfvo type="min"/>
        <cfvo type="max"/>
        <color rgb="FF008AEF"/>
      </dataBar>
      <extLst>
        <ext xmlns:x14="http://schemas.microsoft.com/office/spreadsheetml/2009/9/main" uri="{B025F937-C7B1-47D3-B67F-A62EFF666E3E}">
          <x14:id>{FBFB6984-14D9-42FE-B353-EEAA34FD4135}</x14:id>
        </ext>
      </extLst>
    </cfRule>
  </conditionalFormatting>
  <conditionalFormatting sqref="P43:P44">
    <cfRule type="containsText" dxfId="638" priority="417" operator="containsText" text="券商联系人">
      <formula>NOT(ISERROR(SEARCH("券商联系人",P43)))</formula>
    </cfRule>
    <cfRule type="containsText" dxfId="637" priority="418" operator="containsText" text="固收总监">
      <formula>NOT(ISERROR(SEARCH("固收总监",P43)))</formula>
    </cfRule>
    <cfRule type="containsText" dxfId="636" priority="419" operator="containsText" text="专户总监">
      <formula>NOT(ISERROR(SEARCH("专户总监",P43)))</formula>
    </cfRule>
    <cfRule type="containsText" dxfId="635" priority="420" operator="containsText" text="研究总监">
      <formula>NOT(ISERROR(SEARCH("研究总监",P43)))</formula>
    </cfRule>
    <cfRule type="containsText" dxfId="634" priority="421" operator="containsText" text="投资总监">
      <formula>NOT(ISERROR(SEARCH("投资总监",P43)))</formula>
    </cfRule>
    <cfRule type="containsText" dxfId="633" priority="422" operator="containsText" text="量化总监">
      <formula>NOT(ISERROR(SEARCH("量化总监",P43)))</formula>
    </cfRule>
  </conditionalFormatting>
  <conditionalFormatting sqref="P223">
    <cfRule type="containsText" dxfId="632" priority="411" operator="containsText" text="券商联系人">
      <formula>NOT(ISERROR(SEARCH("券商联系人",P223)))</formula>
    </cfRule>
    <cfRule type="containsText" dxfId="631" priority="412" operator="containsText" text="固收总监">
      <formula>NOT(ISERROR(SEARCH("固收总监",P223)))</formula>
    </cfRule>
    <cfRule type="containsText" dxfId="630" priority="413" operator="containsText" text="专户总监">
      <formula>NOT(ISERROR(SEARCH("专户总监",P223)))</formula>
    </cfRule>
    <cfRule type="containsText" dxfId="629" priority="414" operator="containsText" text="研究总监">
      <formula>NOT(ISERROR(SEARCH("研究总监",P223)))</formula>
    </cfRule>
    <cfRule type="containsText" dxfId="628" priority="415" operator="containsText" text="投资总监">
      <formula>NOT(ISERROR(SEARCH("投资总监",P223)))</formula>
    </cfRule>
    <cfRule type="containsText" dxfId="627" priority="416" operator="containsText" text="量化总监">
      <formula>NOT(ISERROR(SEARCH("量化总监",P223)))</formula>
    </cfRule>
  </conditionalFormatting>
  <conditionalFormatting sqref="P32">
    <cfRule type="containsText" dxfId="626" priority="405" operator="containsText" text="券商联系人">
      <formula>NOT(ISERROR(SEARCH("券商联系人",P32)))</formula>
    </cfRule>
    <cfRule type="containsText" dxfId="625" priority="406" operator="containsText" text="固收总监">
      <formula>NOT(ISERROR(SEARCH("固收总监",P32)))</formula>
    </cfRule>
    <cfRule type="containsText" dxfId="624" priority="407" operator="containsText" text="专户总监">
      <formula>NOT(ISERROR(SEARCH("专户总监",P32)))</formula>
    </cfRule>
    <cfRule type="containsText" dxfId="623" priority="408" operator="containsText" text="研究总监">
      <formula>NOT(ISERROR(SEARCH("研究总监",P32)))</formula>
    </cfRule>
    <cfRule type="containsText" dxfId="622" priority="409" operator="containsText" text="投资总监">
      <formula>NOT(ISERROR(SEARCH("投资总监",P32)))</formula>
    </cfRule>
    <cfRule type="containsText" dxfId="621" priority="410" operator="containsText" text="量化总监">
      <formula>NOT(ISERROR(SEARCH("量化总监",P32)))</formula>
    </cfRule>
  </conditionalFormatting>
  <conditionalFormatting sqref="P144">
    <cfRule type="containsText" dxfId="620" priority="399" operator="containsText" text="券商联系人">
      <formula>NOT(ISERROR(SEARCH("券商联系人",P144)))</formula>
    </cfRule>
    <cfRule type="containsText" dxfId="619" priority="400" operator="containsText" text="固收总监">
      <formula>NOT(ISERROR(SEARCH("固收总监",P144)))</formula>
    </cfRule>
    <cfRule type="containsText" dxfId="618" priority="401" operator="containsText" text="专户总监">
      <formula>NOT(ISERROR(SEARCH("专户总监",P144)))</formula>
    </cfRule>
    <cfRule type="containsText" dxfId="617" priority="402" operator="containsText" text="研究总监">
      <formula>NOT(ISERROR(SEARCH("研究总监",P144)))</formula>
    </cfRule>
    <cfRule type="containsText" dxfId="616" priority="403" operator="containsText" text="投资总监">
      <formula>NOT(ISERROR(SEARCH("投资总监",P144)))</formula>
    </cfRule>
    <cfRule type="containsText" dxfId="615" priority="404" operator="containsText" text="量化总监">
      <formula>NOT(ISERROR(SEARCH("量化总监",P144)))</formula>
    </cfRule>
  </conditionalFormatting>
  <conditionalFormatting sqref="B216">
    <cfRule type="colorScale" priority="398">
      <colorScale>
        <cfvo type="min"/>
        <cfvo type="percentile" val="50"/>
        <cfvo type="max"/>
        <color rgb="FFF8696B"/>
        <color rgb="FFFCFCFF"/>
        <color rgb="FF63BE7B"/>
      </colorScale>
    </cfRule>
  </conditionalFormatting>
  <conditionalFormatting sqref="P216">
    <cfRule type="containsText" dxfId="614" priority="392" operator="containsText" text="券商联系人">
      <formula>NOT(ISERROR(SEARCH("券商联系人",P216)))</formula>
    </cfRule>
    <cfRule type="containsText" dxfId="613" priority="393" operator="containsText" text="固收总监">
      <formula>NOT(ISERROR(SEARCH("固收总监",P216)))</formula>
    </cfRule>
    <cfRule type="containsText" dxfId="612" priority="394" operator="containsText" text="专户总监">
      <formula>NOT(ISERROR(SEARCH("专户总监",P216)))</formula>
    </cfRule>
    <cfRule type="containsText" dxfId="611" priority="395" operator="containsText" text="研究总监">
      <formula>NOT(ISERROR(SEARCH("研究总监",P216)))</formula>
    </cfRule>
    <cfRule type="containsText" dxfId="610" priority="396" operator="containsText" text="投资总监">
      <formula>NOT(ISERROR(SEARCH("投资总监",P216)))</formula>
    </cfRule>
    <cfRule type="containsText" dxfId="609" priority="397" operator="containsText" text="量化总监">
      <formula>NOT(ISERROR(SEARCH("量化总监",P216)))</formula>
    </cfRule>
  </conditionalFormatting>
  <conditionalFormatting sqref="F226:F227">
    <cfRule type="cellIs" dxfId="608" priority="391" operator="equal">
      <formula>"女"</formula>
    </cfRule>
  </conditionalFormatting>
  <conditionalFormatting sqref="P1146 P1150 P1154 P1158 P1162 P1166 P1170 P1174 P1178 P1182 P1186 P1190 P1194 P1198 P1202 P1206 P1210 P1214 P1218 P1222 P1226 P1230 P1234 P1238 P1242 P1246 P1250 P1254 P1258 P1262 P1266 P1270 P1273 P1276 P1280 P1284 P1288 P1292 P1296 P1300 P1302 P1306 P1310 P1314 P1318 P1322 P1326 P1330 P1334 P1338 P1342 P1346 P1350 P1354 P1358 P1362 P1366 P1370 P1374 P1378 P1382 P1386 P1390 P1394 P1398 P1402 P1406 P1410 P1414 P1418 P1422 P1426 P1430 P1434 P1438 P1442 P1445 P1449 P1453 P1456 P1463 P1466 P1470 P1474 P1477 P1481 P1485 P1488 P1492 P1496 P1500 P1504 P1508 P1512 P1516 P1520 P1524 P1528 P1532 P1536 P1540 P1544 P1548 P1550 P1554 P1560 P1563 P1567 P1571 P1576 P1582 P1585 P1589 P1593 P1595 P1599 P1605 P1609">
    <cfRule type="containsText" dxfId="607" priority="385" operator="containsText" text="券商联系人">
      <formula>NOT(ISERROR(SEARCH("券商联系人",P1146)))</formula>
    </cfRule>
    <cfRule type="containsText" dxfId="606" priority="386" operator="containsText" text="固收总监">
      <formula>NOT(ISERROR(SEARCH("固收总监",P1146)))</formula>
    </cfRule>
    <cfRule type="containsText" dxfId="605" priority="387" operator="containsText" text="专户总监">
      <formula>NOT(ISERROR(SEARCH("专户总监",P1146)))</formula>
    </cfRule>
    <cfRule type="containsText" dxfId="604" priority="388" operator="containsText" text="研究总监">
      <formula>NOT(ISERROR(SEARCH("研究总监",P1146)))</formula>
    </cfRule>
    <cfRule type="containsText" dxfId="603" priority="389" operator="containsText" text="投资总监">
      <formula>NOT(ISERROR(SEARCH("投资总监",P1146)))</formula>
    </cfRule>
    <cfRule type="containsText" dxfId="602" priority="390" operator="containsText" text="量化总监">
      <formula>NOT(ISERROR(SEARCH("量化总监",P1146)))</formula>
    </cfRule>
  </conditionalFormatting>
  <conditionalFormatting sqref="P1145 P1148:P1149 P1152:P1153 P1156:P1157 P1160:P1161 P1164:P1165 P1168:P1169 P1172:P1173 P1176:P1177 P1180:P1181 P1184:P1185 P1188:P1189 P1192:P1193 P1196:P1197 P1200:P1201 P1204:P1205 P1208:P1209 P1212:P1213 P1216:P1217 P1220:P1221 P1224:P1225 P1228:P1229 P1232:P1233 P1236:P1237 P1240:P1241 P1244:P1245 P1248:P1249 P1252:P1253 P1256:P1257 P1260:P1261 P1264:P1265 P1268:P1269 P1272 P1274:P1275 P1278:P1279 P1282:P1283 P1286:P1287 P1290:P1291 P1294:P1295 P1298:P1299 P1304:P1305 P1308:P1309 P1312:P1313 P1316:P1317 P1320:P1321 P1324:P1325 P1328:P1329 P1332:P1333 P1336:P1337 P1340:P1341 P1344:P1345 P1348:P1349 P1352:P1353 P1356:P1357 P1364:P1365 P1368:P1369 P1372:P1373 P1376:P1377 P1380:P1381 P1384:P1385 P1388:P1389 P1392:P1393 P1396:P1397 P1400:P1401 P1404:P1405 P1408:P1409 P1412:P1413 P1416:P1417 P1420:P1421 P1424:P1425 P1428:P1429 P1432:P1433 P1436:P1437 P1440:P1441 P1443:P1444 P1447:P1448 P1451:P1452 P1454:P1455 P1458:P1459 P1461:P1462 P1464:P1465 P1468:P1469 P1472:P1473 P1479:P1480 P1483:P1484 P1487 P1490:P1491 P1494:P1495 P1498:P1499 P1502:P1503 P1506:P1507 P1510:P1511 P1514:P1515 P1518:P1519 P1522:P1523 P1526:P1527 P1530:P1531 P1534:P1535 P1538:P1539 P1542:P1543 P1546:P1547 P1549 P1552:P1553 P1558:P1559 P1562 P1565:P1566 P1569:P1570 P1577:P1578 P1580:P1581 P1584 P1587:P1588 P1591:P1592 P1597:P1598 P1600:P1601 P1603:P1604 P1607:P1608">
    <cfRule type="containsText" dxfId="601" priority="379" operator="containsText" text="券商联系人">
      <formula>NOT(ISERROR(SEARCH("券商联系人",P1145)))</formula>
    </cfRule>
    <cfRule type="containsText" dxfId="600" priority="380" operator="containsText" text="固收总监">
      <formula>NOT(ISERROR(SEARCH("固收总监",P1145)))</formula>
    </cfRule>
    <cfRule type="containsText" dxfId="599" priority="381" operator="containsText" text="专户总监">
      <formula>NOT(ISERROR(SEARCH("专户总监",P1145)))</formula>
    </cfRule>
    <cfRule type="containsText" dxfId="598" priority="382" operator="containsText" text="研究总监">
      <formula>NOT(ISERROR(SEARCH("研究总监",P1145)))</formula>
    </cfRule>
    <cfRule type="containsText" dxfId="597" priority="383" operator="containsText" text="投资总监">
      <formula>NOT(ISERROR(SEARCH("投资总监",P1145)))</formula>
    </cfRule>
    <cfRule type="containsText" dxfId="596" priority="384" operator="containsText" text="量化总监">
      <formula>NOT(ISERROR(SEARCH("量化总监",P1145)))</formula>
    </cfRule>
  </conditionalFormatting>
  <conditionalFormatting sqref="P1147 P1151 P1155 P1159 P1163 P1167 P1171 P1175 P1179 P1183 P1187 P1191 P1195 P1199 P1203 P1207 P1211 P1215 P1219 P1223 P1227 P1231 P1235 P1239 P1243 P1247 P1251 P1255 P1259 P1263 P1267 P1271 P1277 P1281 P1285 P1289 P1293 P1297 P1303 P1307 P1311 P1315 P1319 P1323 P1327 P1331 P1335 P1339 P1343 P1347 P1351 P1355 P1359 P1363 P1367 P1371 P1375 P1379 P1383 P1387 P1391 P1395 P1399 P1403 P1407 P1411 P1415 P1419 P1423 P1427 P1431 P1435 P1439 P1446 P1450 P1457 P1460 P1467 P1471 P1475 P1478 P1482 P1486 P1489 P1493 P1497 P1501 P1505 P1509 P1513 P1517 P1521 P1525 P1529 P1533 P1537 P1541 P1545 P1551 P1555 P1557 P1561 P1564 P1568 P1572 P1579 P1583 P1586 P1590 P1596 P1602 P1606 P1610">
    <cfRule type="containsText" dxfId="595" priority="373" operator="containsText" text="券商联系人">
      <formula>NOT(ISERROR(SEARCH("券商联系人",P1147)))</formula>
    </cfRule>
    <cfRule type="containsText" dxfId="594" priority="374" operator="containsText" text="固收总监">
      <formula>NOT(ISERROR(SEARCH("固收总监",P1147)))</formula>
    </cfRule>
    <cfRule type="containsText" dxfId="593" priority="375" operator="containsText" text="专户总监">
      <formula>NOT(ISERROR(SEARCH("专户总监",P1147)))</formula>
    </cfRule>
    <cfRule type="containsText" dxfId="592" priority="376" operator="containsText" text="研究总监">
      <formula>NOT(ISERROR(SEARCH("研究总监",P1147)))</formula>
    </cfRule>
    <cfRule type="containsText" dxfId="591" priority="377" operator="containsText" text="投资总监">
      <formula>NOT(ISERROR(SEARCH("投资总监",P1147)))</formula>
    </cfRule>
    <cfRule type="containsText" dxfId="590" priority="378" operator="containsText" text="量化总监">
      <formula>NOT(ISERROR(SEARCH("量化总监",P1147)))</formula>
    </cfRule>
  </conditionalFormatting>
  <conditionalFormatting sqref="R1147 R1602 R1151 R1155 R1159 R1163 R1167 R1171 R1175 R1179 R1183 R1187 R1191 R1195 R1199 R1203 R1207 R1211 R1215 R1219 R1223 R1227 R1231 R1235 R1239 R1243 R1247 R1251 R1255 R1259 R1263 R1267 R1271 R1277 R1281 R1285 R1289 R1293 R1297 R1303 R1307 R1311 R1315 R1319 R1323 R1327 R1331 R1335 R1339 R1343 R1347 R1351 R1355 R1359 R1363 R1367 R1371 R1375 R1379 R1383 R1387 R1391 R1395 R1399 R1403 R1407 R1411 R1415 R1419 R1423 R1427 R1431 R1435 R1439 R1446 R1450 R1457 R1460 R1467 R1471 R1475 R1478 R1482 R1486 R1489 R1493 R1497 R1501 R1505 R1509 R1513 R1517 R1521 R1525 R1529 R1533 R1537 R1541 R1545 R1551 R1555 R1557 R1561 R1564 R1568 R1572 R1579 R1583 R1586 R1590 R1596 R1606 R1610">
    <cfRule type="dataBar" priority="372">
      <dataBar>
        <cfvo type="min"/>
        <cfvo type="max"/>
        <color rgb="FF008AEF"/>
      </dataBar>
      <extLst>
        <ext xmlns:x14="http://schemas.microsoft.com/office/spreadsheetml/2009/9/main" uri="{B025F937-C7B1-47D3-B67F-A62EFF666E3E}">
          <x14:id>{37C96BAD-CCE3-4245-8DB2-0C3EE727015E}</x14:id>
        </ext>
      </extLst>
    </cfRule>
  </conditionalFormatting>
  <conditionalFormatting sqref="R1146 R1605 R1150 R1154 R1158 R1162 R1166 R1170 R1174 R1178 R1182 R1186 R1190 R1194 R1198 R1202 R1206 R1210 R1214 R1218 R1222 R1226 R1230 R1234 R1238 R1242 R1246 R1250 R1254 R1258 R1262 R1266 R1270 R1273 R1276 R1280 R1284 R1288 R1292 R1296 R1300 R1302 R1306 R1310 R1314 R1318 R1322 R1326 R1330 R1334 R1338 R1342 R1346 R1350 R1354 R1358 R1362 R1366 R1370 R1374 R1378 R1382 R1386 R1390 R1394 R1398 R1402 R1406 R1410 R1414 R1418 R1422 R1426 R1430 R1434 R1438 R1442 R1445 R1449 R1453 R1456 R1463 R1466 R1470 R1474 R1477 R1481 R1485 R1488 R1492 R1496 R1500 R1504 R1508 R1512 R1516 R1520 R1524 R1528 R1532 R1536 R1540 R1544 R1548 R1550 R1554 R1560 R1563 R1567 R1571 R1576 R1582 R1585 R1589 R1593 R1595 R1599 R1609">
    <cfRule type="dataBar" priority="371">
      <dataBar>
        <cfvo type="min"/>
        <cfvo type="max"/>
        <color rgb="FF008AEF"/>
      </dataBar>
      <extLst>
        <ext xmlns:x14="http://schemas.microsoft.com/office/spreadsheetml/2009/9/main" uri="{B025F937-C7B1-47D3-B67F-A62EFF666E3E}">
          <x14:id>{42F5CA15-3065-467C-B127-5070501F4016}</x14:id>
        </ext>
      </extLst>
    </cfRule>
  </conditionalFormatting>
  <conditionalFormatting sqref="B1625">
    <cfRule type="colorScale" priority="370">
      <colorScale>
        <cfvo type="min"/>
        <cfvo type="percentile" val="50"/>
        <cfvo type="max"/>
        <color rgb="FFF8696B"/>
        <color rgb="FFFCFCFF"/>
        <color rgb="FF63BE7B"/>
      </colorScale>
    </cfRule>
  </conditionalFormatting>
  <conditionalFormatting sqref="B1626">
    <cfRule type="colorScale" priority="369">
      <colorScale>
        <cfvo type="min"/>
        <cfvo type="percentile" val="50"/>
        <cfvo type="max"/>
        <color rgb="FFF8696B"/>
        <color rgb="FFFCFCFF"/>
        <color rgb="FF63BE7B"/>
      </colorScale>
    </cfRule>
  </conditionalFormatting>
  <conditionalFormatting sqref="B1627">
    <cfRule type="colorScale" priority="368">
      <colorScale>
        <cfvo type="min"/>
        <cfvo type="percentile" val="50"/>
        <cfvo type="max"/>
        <color rgb="FFF8696B"/>
        <color rgb="FFFCFCFF"/>
        <color rgb="FF63BE7B"/>
      </colorScale>
    </cfRule>
  </conditionalFormatting>
  <conditionalFormatting sqref="B1628">
    <cfRule type="colorScale" priority="367">
      <colorScale>
        <cfvo type="min"/>
        <cfvo type="percentile" val="50"/>
        <cfvo type="max"/>
        <color rgb="FFF8696B"/>
        <color rgb="FFFCFCFF"/>
        <color rgb="FF63BE7B"/>
      </colorScale>
    </cfRule>
  </conditionalFormatting>
  <conditionalFormatting sqref="B1629">
    <cfRule type="colorScale" priority="366">
      <colorScale>
        <cfvo type="min"/>
        <cfvo type="percentile" val="50"/>
        <cfvo type="max"/>
        <color rgb="FFF8696B"/>
        <color rgb="FFFCFCFF"/>
        <color rgb="FF63BE7B"/>
      </colorScale>
    </cfRule>
  </conditionalFormatting>
  <conditionalFormatting sqref="B1630">
    <cfRule type="colorScale" priority="365">
      <colorScale>
        <cfvo type="min"/>
        <cfvo type="percentile" val="50"/>
        <cfvo type="max"/>
        <color rgb="FFF8696B"/>
        <color rgb="FFFCFCFF"/>
        <color rgb="FF63BE7B"/>
      </colorScale>
    </cfRule>
  </conditionalFormatting>
  <conditionalFormatting sqref="B1650">
    <cfRule type="colorScale" priority="364">
      <colorScale>
        <cfvo type="min"/>
        <cfvo type="percentile" val="50"/>
        <cfvo type="max"/>
        <color rgb="FFF8696B"/>
        <color rgb="FFFCFCFF"/>
        <color rgb="FF63BE7B"/>
      </colorScale>
    </cfRule>
  </conditionalFormatting>
  <conditionalFormatting sqref="B1651">
    <cfRule type="colorScale" priority="363">
      <colorScale>
        <cfvo type="min"/>
        <cfvo type="percentile" val="50"/>
        <cfvo type="max"/>
        <color rgb="FFF8696B"/>
        <color rgb="FFFCFCFF"/>
        <color rgb="FF63BE7B"/>
      </colorScale>
    </cfRule>
  </conditionalFormatting>
  <conditionalFormatting sqref="R1603:R1604 R1148:R1149 R1145 R1152:R1153 R1156:R1157 R1160:R1161 R1164:R1165 R1168:R1169 R1172:R1173 R1176:R1177 R1180:R1181 R1184:R1185 R1188:R1189 R1192:R1193 R1196:R1197 R1200:R1201 R1204:R1205 R1208:R1209 R1212:R1213 R1216:R1217 R1220:R1221 R1224:R1225 R1228:R1229 R1232:R1233 R1236:R1237 R1240:R1241 R1244:R1245 R1248:R1249 R1252:R1253 R1256:R1257 R1260:R1261 R1264:R1265 R1268:R1269 R1272 R1274:R1275 R1278:R1279 R1282:R1283 R1286:R1287 R1290:R1291 R1294:R1295 R1298:R1299 R1301 R1304:R1305 R1308:R1309 R1312:R1313 R1316:R1317 R1320:R1321 R1324:R1325 R1328:R1329 R1332:R1333 R1336:R1337 R1340:R1341 R1344:R1345 R1348:R1349 R1352:R1353 R1356:R1357 R1360:R1361 R1364:R1365 R1368:R1369 R1372:R1373 R1376:R1377 R1380:R1381 R1384:R1385 R1388:R1389 R1392:R1393 R1396:R1397 R1400:R1401 R1404:R1405 R1408:R1409 R1412:R1413 R1416:R1417 R1420:R1421 R1424:R1425 R1428:R1429 R1432:R1433 R1436:R1437 R1440:R1441 R1443:R1444 R1447:R1448 R1451:R1452 R1454:R1455 R1458:R1459 R1461:R1462 R1464:R1465 R1468:R1469 R1472:R1473 R1476 R1479:R1480 R1483:R1484 R1487 R1490:R1491 R1494:R1495 R1498:R1499 R1502:R1503 R1506:R1507 R1510:R1511 R1514:R1515 R1518:R1519 R1522:R1523 R1526:R1527 R1530:R1531 R1534:R1535 R1538:R1539 R1542:R1543 R1546:R1547 R1549 R1552:R1553 R1556 R1558:R1559 R1562 R1565:R1566 R1569:R1570 R1573:R1575 R1577:R1578 R1580:R1581 R1584 R1587:R1588 R1591:R1592 R1594 R1597:R1598 R1600:R1601 R1607:R1608">
    <cfRule type="dataBar" priority="362">
      <dataBar>
        <cfvo type="min"/>
        <cfvo type="max"/>
        <color rgb="FF008AEF"/>
      </dataBar>
      <extLst>
        <ext xmlns:x14="http://schemas.microsoft.com/office/spreadsheetml/2009/9/main" uri="{B025F937-C7B1-47D3-B67F-A62EFF666E3E}">
          <x14:id>{78BE30BF-2B51-4CE8-A3C0-5D34210AC704}</x14:id>
        </ext>
      </extLst>
    </cfRule>
  </conditionalFormatting>
  <conditionalFormatting sqref="R1657">
    <cfRule type="dataBar" priority="361">
      <dataBar>
        <cfvo type="min"/>
        <cfvo type="max"/>
        <color rgb="FF008AEF"/>
      </dataBar>
      <extLst>
        <ext xmlns:x14="http://schemas.microsoft.com/office/spreadsheetml/2009/9/main" uri="{B025F937-C7B1-47D3-B67F-A62EFF666E3E}">
          <x14:id>{4F1AD111-A93F-4CDA-87CD-BD0D06EB19C4}</x14:id>
        </ext>
      </extLst>
    </cfRule>
  </conditionalFormatting>
  <conditionalFormatting sqref="P1657">
    <cfRule type="containsText" dxfId="589" priority="355" operator="containsText" text="券商联系人">
      <formula>NOT(ISERROR(SEARCH("券商联系人",P1657)))</formula>
    </cfRule>
    <cfRule type="containsText" dxfId="588" priority="356" operator="containsText" text="固收总监">
      <formula>NOT(ISERROR(SEARCH("固收总监",P1657)))</formula>
    </cfRule>
    <cfRule type="containsText" dxfId="587" priority="357" operator="containsText" text="专户总监">
      <formula>NOT(ISERROR(SEARCH("专户总监",P1657)))</formula>
    </cfRule>
    <cfRule type="containsText" dxfId="586" priority="358" operator="containsText" text="研究总监">
      <formula>NOT(ISERROR(SEARCH("研究总监",P1657)))</formula>
    </cfRule>
    <cfRule type="containsText" dxfId="585" priority="359" operator="containsText" text="投资总监">
      <formula>NOT(ISERROR(SEARCH("投资总监",P1657)))</formula>
    </cfRule>
    <cfRule type="containsText" dxfId="584" priority="360" operator="containsText" text="量化总监">
      <formula>NOT(ISERROR(SEARCH("量化总监",P1657)))</formula>
    </cfRule>
  </conditionalFormatting>
  <conditionalFormatting sqref="F1657">
    <cfRule type="cellIs" dxfId="583" priority="354" operator="equal">
      <formula>"女"</formula>
    </cfRule>
  </conditionalFormatting>
  <conditionalFormatting sqref="E1657">
    <cfRule type="containsText" dxfId="582" priority="349" operator="containsText" text="长">
      <formula>NOT(ISERROR(SEARCH("长",E1657)))</formula>
    </cfRule>
    <cfRule type="containsText" dxfId="581" priority="350" operator="containsText" text="主任">
      <formula>NOT(ISERROR(SEARCH("主任",E1657)))</formula>
    </cfRule>
    <cfRule type="containsText" dxfId="580" priority="351" operator="containsText" text="姐">
      <formula>NOT(ISERROR(SEARCH("姐",E1657)))</formula>
    </cfRule>
    <cfRule type="containsText" dxfId="579" priority="352" operator="containsText" text="博士">
      <formula>NOT(ISERROR(SEARCH("博士",E1657)))</formula>
    </cfRule>
    <cfRule type="containsText" dxfId="578" priority="353" operator="containsText" text="总">
      <formula>NOT(ISERROR(SEARCH("总",E1657)))</formula>
    </cfRule>
  </conditionalFormatting>
  <conditionalFormatting sqref="B1657">
    <cfRule type="colorScale" priority="348">
      <colorScale>
        <cfvo type="min"/>
        <cfvo type="percentile" val="50"/>
        <cfvo type="max"/>
        <color rgb="FFF8696B"/>
        <color rgb="FFFCFCFF"/>
        <color rgb="FF63BE7B"/>
      </colorScale>
    </cfRule>
  </conditionalFormatting>
  <conditionalFormatting sqref="B1661 B1659 B1663">
    <cfRule type="colorScale" priority="347">
      <colorScale>
        <cfvo type="min"/>
        <cfvo type="percentile" val="50"/>
        <cfvo type="max"/>
        <color rgb="FFF8696B"/>
        <color rgb="FFFCFCFF"/>
        <color rgb="FF63BE7B"/>
      </colorScale>
    </cfRule>
  </conditionalFormatting>
  <conditionalFormatting sqref="R1665">
    <cfRule type="dataBar" priority="346">
      <dataBar>
        <cfvo type="min"/>
        <cfvo type="max"/>
        <color rgb="FF008AEF"/>
      </dataBar>
      <extLst>
        <ext xmlns:x14="http://schemas.microsoft.com/office/spreadsheetml/2009/9/main" uri="{B025F937-C7B1-47D3-B67F-A62EFF666E3E}">
          <x14:id>{EB7B026B-EB4C-401D-A092-B2B07444D81E}</x14:id>
        </ext>
      </extLst>
    </cfRule>
  </conditionalFormatting>
  <conditionalFormatting sqref="P1665">
    <cfRule type="containsText" dxfId="577" priority="340" operator="containsText" text="券商联系人">
      <formula>NOT(ISERROR(SEARCH("券商联系人",P1665)))</formula>
    </cfRule>
    <cfRule type="containsText" dxfId="576" priority="341" operator="containsText" text="固收总监">
      <formula>NOT(ISERROR(SEARCH("固收总监",P1665)))</formula>
    </cfRule>
    <cfRule type="containsText" dxfId="575" priority="342" operator="containsText" text="专户总监">
      <formula>NOT(ISERROR(SEARCH("专户总监",P1665)))</formula>
    </cfRule>
    <cfRule type="containsText" dxfId="574" priority="343" operator="containsText" text="研究总监">
      <formula>NOT(ISERROR(SEARCH("研究总监",P1665)))</formula>
    </cfRule>
    <cfRule type="containsText" dxfId="573" priority="344" operator="containsText" text="投资总监">
      <formula>NOT(ISERROR(SEARCH("投资总监",P1665)))</formula>
    </cfRule>
    <cfRule type="containsText" dxfId="572" priority="345" operator="containsText" text="量化总监">
      <formula>NOT(ISERROR(SEARCH("量化总监",P1665)))</formula>
    </cfRule>
  </conditionalFormatting>
  <conditionalFormatting sqref="F1665">
    <cfRule type="cellIs" dxfId="571" priority="339" operator="equal">
      <formula>"女"</formula>
    </cfRule>
  </conditionalFormatting>
  <conditionalFormatting sqref="E1665">
    <cfRule type="containsText" dxfId="570" priority="334" operator="containsText" text="长">
      <formula>NOT(ISERROR(SEARCH("长",E1665)))</formula>
    </cfRule>
    <cfRule type="containsText" dxfId="569" priority="335" operator="containsText" text="主任">
      <formula>NOT(ISERROR(SEARCH("主任",E1665)))</formula>
    </cfRule>
    <cfRule type="containsText" dxfId="568" priority="336" operator="containsText" text="姐">
      <formula>NOT(ISERROR(SEARCH("姐",E1665)))</formula>
    </cfRule>
    <cfRule type="containsText" dxfId="567" priority="337" operator="containsText" text="博士">
      <formula>NOT(ISERROR(SEARCH("博士",E1665)))</formula>
    </cfRule>
    <cfRule type="containsText" dxfId="566" priority="338" operator="containsText" text="总">
      <formula>NOT(ISERROR(SEARCH("总",E1665)))</formula>
    </cfRule>
  </conditionalFormatting>
  <conditionalFormatting sqref="B1665">
    <cfRule type="colorScale" priority="333">
      <colorScale>
        <cfvo type="min"/>
        <cfvo type="percentile" val="50"/>
        <cfvo type="max"/>
        <color rgb="FFF8696B"/>
        <color rgb="FFFCFCFF"/>
        <color rgb="FF63BE7B"/>
      </colorScale>
    </cfRule>
  </conditionalFormatting>
  <conditionalFormatting sqref="F1666">
    <cfRule type="cellIs" dxfId="565" priority="332" operator="equal">
      <formula>"女"</formula>
    </cfRule>
  </conditionalFormatting>
  <conditionalFormatting sqref="E1666">
    <cfRule type="containsText" dxfId="564" priority="327" operator="containsText" text="长">
      <formula>NOT(ISERROR(SEARCH("长",E1666)))</formula>
    </cfRule>
    <cfRule type="containsText" dxfId="563" priority="328" operator="containsText" text="主任">
      <formula>NOT(ISERROR(SEARCH("主任",E1666)))</formula>
    </cfRule>
    <cfRule type="containsText" dxfId="562" priority="329" operator="containsText" text="姐">
      <formula>NOT(ISERROR(SEARCH("姐",E1666)))</formula>
    </cfRule>
    <cfRule type="containsText" dxfId="561" priority="330" operator="containsText" text="博士">
      <formula>NOT(ISERROR(SEARCH("博士",E1666)))</formula>
    </cfRule>
    <cfRule type="containsText" dxfId="560" priority="331" operator="containsText" text="总">
      <formula>NOT(ISERROR(SEARCH("总",E1666)))</formula>
    </cfRule>
  </conditionalFormatting>
  <conditionalFormatting sqref="B1666">
    <cfRule type="colorScale" priority="326">
      <colorScale>
        <cfvo type="min"/>
        <cfvo type="percentile" val="50"/>
        <cfvo type="max"/>
        <color rgb="FFF8696B"/>
        <color rgb="FFFCFCFF"/>
        <color rgb="FF63BE7B"/>
      </colorScale>
    </cfRule>
  </conditionalFormatting>
  <conditionalFormatting sqref="P1666">
    <cfRule type="containsText" dxfId="559" priority="320" operator="containsText" text="券商联系人">
      <formula>NOT(ISERROR(SEARCH("券商联系人",P1666)))</formula>
    </cfRule>
    <cfRule type="containsText" dxfId="558" priority="321" operator="containsText" text="固收总监">
      <formula>NOT(ISERROR(SEARCH("固收总监",P1666)))</formula>
    </cfRule>
    <cfRule type="containsText" dxfId="557" priority="322" operator="containsText" text="专户总监">
      <formula>NOT(ISERROR(SEARCH("专户总监",P1666)))</formula>
    </cfRule>
    <cfRule type="containsText" dxfId="556" priority="323" operator="containsText" text="研究总监">
      <formula>NOT(ISERROR(SEARCH("研究总监",P1666)))</formula>
    </cfRule>
    <cfRule type="containsText" dxfId="555" priority="324" operator="containsText" text="投资总监">
      <formula>NOT(ISERROR(SEARCH("投资总监",P1666)))</formula>
    </cfRule>
    <cfRule type="containsText" dxfId="554" priority="325" operator="containsText" text="量化总监">
      <formula>NOT(ISERROR(SEARCH("量化总监",P1666)))</formula>
    </cfRule>
  </conditionalFormatting>
  <conditionalFormatting sqref="R1666">
    <cfRule type="dataBar" priority="319">
      <dataBar>
        <cfvo type="min"/>
        <cfvo type="max"/>
        <color rgb="FF008AEF"/>
      </dataBar>
      <extLst>
        <ext xmlns:x14="http://schemas.microsoft.com/office/spreadsheetml/2009/9/main" uri="{B025F937-C7B1-47D3-B67F-A62EFF666E3E}">
          <x14:id>{DEB00CDB-A999-4AAE-9395-B3A06456AECA}</x14:id>
        </ext>
      </extLst>
    </cfRule>
  </conditionalFormatting>
  <conditionalFormatting sqref="P1667">
    <cfRule type="containsText" dxfId="553" priority="313" operator="containsText" text="券商联系人">
      <formula>NOT(ISERROR(SEARCH("券商联系人",P1667)))</formula>
    </cfRule>
    <cfRule type="containsText" dxfId="552" priority="314" operator="containsText" text="固收总监">
      <formula>NOT(ISERROR(SEARCH("固收总监",P1667)))</formula>
    </cfRule>
    <cfRule type="containsText" dxfId="551" priority="315" operator="containsText" text="专户总监">
      <formula>NOT(ISERROR(SEARCH("专户总监",P1667)))</formula>
    </cfRule>
    <cfRule type="containsText" dxfId="550" priority="316" operator="containsText" text="研究总监">
      <formula>NOT(ISERROR(SEARCH("研究总监",P1667)))</formula>
    </cfRule>
    <cfRule type="containsText" dxfId="549" priority="317" operator="containsText" text="投资总监">
      <formula>NOT(ISERROR(SEARCH("投资总监",P1667)))</formula>
    </cfRule>
    <cfRule type="containsText" dxfId="548" priority="318" operator="containsText" text="量化总监">
      <formula>NOT(ISERROR(SEARCH("量化总监",P1667)))</formula>
    </cfRule>
  </conditionalFormatting>
  <conditionalFormatting sqref="F1667">
    <cfRule type="cellIs" dxfId="547" priority="312" operator="equal">
      <formula>"女"</formula>
    </cfRule>
  </conditionalFormatting>
  <conditionalFormatting sqref="E1667">
    <cfRule type="containsText" dxfId="546" priority="307" operator="containsText" text="长">
      <formula>NOT(ISERROR(SEARCH("长",E1667)))</formula>
    </cfRule>
    <cfRule type="containsText" dxfId="545" priority="308" operator="containsText" text="主任">
      <formula>NOT(ISERROR(SEARCH("主任",E1667)))</formula>
    </cfRule>
    <cfRule type="containsText" dxfId="544" priority="309" operator="containsText" text="姐">
      <formula>NOT(ISERROR(SEARCH("姐",E1667)))</formula>
    </cfRule>
    <cfRule type="containsText" dxfId="543" priority="310" operator="containsText" text="博士">
      <formula>NOT(ISERROR(SEARCH("博士",E1667)))</formula>
    </cfRule>
    <cfRule type="containsText" dxfId="542" priority="311" operator="containsText" text="总">
      <formula>NOT(ISERROR(SEARCH("总",E1667)))</formula>
    </cfRule>
  </conditionalFormatting>
  <conditionalFormatting sqref="R1667">
    <cfRule type="dataBar" priority="306">
      <dataBar>
        <cfvo type="min"/>
        <cfvo type="max"/>
        <color rgb="FF008AEF"/>
      </dataBar>
      <extLst>
        <ext xmlns:x14="http://schemas.microsoft.com/office/spreadsheetml/2009/9/main" uri="{B025F937-C7B1-47D3-B67F-A62EFF666E3E}">
          <x14:id>{56F2C83A-EB03-4DDF-98C1-2DF747608DF0}</x14:id>
        </ext>
      </extLst>
    </cfRule>
  </conditionalFormatting>
  <conditionalFormatting sqref="B1667">
    <cfRule type="colorScale" priority="305">
      <colorScale>
        <cfvo type="min"/>
        <cfvo type="percentile" val="50"/>
        <cfvo type="max"/>
        <color rgb="FFF8696B"/>
        <color rgb="FFFCFCFF"/>
        <color rgb="FF63BE7B"/>
      </colorScale>
    </cfRule>
  </conditionalFormatting>
  <conditionalFormatting sqref="P1668">
    <cfRule type="containsText" dxfId="541" priority="299" operator="containsText" text="券商联系人">
      <formula>NOT(ISERROR(SEARCH("券商联系人",P1668)))</formula>
    </cfRule>
    <cfRule type="containsText" dxfId="540" priority="300" operator="containsText" text="固收总监">
      <formula>NOT(ISERROR(SEARCH("固收总监",P1668)))</formula>
    </cfRule>
    <cfRule type="containsText" dxfId="539" priority="301" operator="containsText" text="专户总监">
      <formula>NOT(ISERROR(SEARCH("专户总监",P1668)))</formula>
    </cfRule>
    <cfRule type="containsText" dxfId="538" priority="302" operator="containsText" text="研究总监">
      <formula>NOT(ISERROR(SEARCH("研究总监",P1668)))</formula>
    </cfRule>
    <cfRule type="containsText" dxfId="537" priority="303" operator="containsText" text="投资总监">
      <formula>NOT(ISERROR(SEARCH("投资总监",P1668)))</formula>
    </cfRule>
    <cfRule type="containsText" dxfId="536" priority="304" operator="containsText" text="量化总监">
      <formula>NOT(ISERROR(SEARCH("量化总监",P1668)))</formula>
    </cfRule>
  </conditionalFormatting>
  <conditionalFormatting sqref="F1668">
    <cfRule type="cellIs" dxfId="535" priority="298" operator="equal">
      <formula>"女"</formula>
    </cfRule>
  </conditionalFormatting>
  <conditionalFormatting sqref="E1668">
    <cfRule type="containsText" dxfId="534" priority="293" operator="containsText" text="长">
      <formula>NOT(ISERROR(SEARCH("长",E1668)))</formula>
    </cfRule>
    <cfRule type="containsText" dxfId="533" priority="294" operator="containsText" text="主任">
      <formula>NOT(ISERROR(SEARCH("主任",E1668)))</formula>
    </cfRule>
    <cfRule type="containsText" dxfId="532" priority="295" operator="containsText" text="姐">
      <formula>NOT(ISERROR(SEARCH("姐",E1668)))</formula>
    </cfRule>
    <cfRule type="containsText" dxfId="531" priority="296" operator="containsText" text="博士">
      <formula>NOT(ISERROR(SEARCH("博士",E1668)))</formula>
    </cfRule>
    <cfRule type="containsText" dxfId="530" priority="297" operator="containsText" text="总">
      <formula>NOT(ISERROR(SEARCH("总",E1668)))</formula>
    </cfRule>
  </conditionalFormatting>
  <conditionalFormatting sqref="R1668">
    <cfRule type="dataBar" priority="292">
      <dataBar>
        <cfvo type="min"/>
        <cfvo type="max"/>
        <color rgb="FF008AEF"/>
      </dataBar>
      <extLst>
        <ext xmlns:x14="http://schemas.microsoft.com/office/spreadsheetml/2009/9/main" uri="{B025F937-C7B1-47D3-B67F-A62EFF666E3E}">
          <x14:id>{B5D8C8C0-7AF5-46AB-8DB3-3101073D161C}</x14:id>
        </ext>
      </extLst>
    </cfRule>
  </conditionalFormatting>
  <conditionalFormatting sqref="B1668">
    <cfRule type="colorScale" priority="291">
      <colorScale>
        <cfvo type="min"/>
        <cfvo type="percentile" val="50"/>
        <cfvo type="max"/>
        <color rgb="FFF8696B"/>
        <color rgb="FFFCFCFF"/>
        <color rgb="FF63BE7B"/>
      </colorScale>
    </cfRule>
  </conditionalFormatting>
  <conditionalFormatting sqref="B1688:B1693">
    <cfRule type="colorScale" priority="290">
      <colorScale>
        <cfvo type="min"/>
        <cfvo type="percentile" val="50"/>
        <cfvo type="max"/>
        <color rgb="FFF8696B"/>
        <color rgb="FFFCFCFF"/>
        <color rgb="FF63BE7B"/>
      </colorScale>
    </cfRule>
  </conditionalFormatting>
  <conditionalFormatting sqref="R1687">
    <cfRule type="dataBar" priority="289">
      <dataBar>
        <cfvo type="min"/>
        <cfvo type="max"/>
        <color rgb="FF008AEF"/>
      </dataBar>
      <extLst>
        <ext xmlns:x14="http://schemas.microsoft.com/office/spreadsheetml/2009/9/main" uri="{B025F937-C7B1-47D3-B67F-A62EFF666E3E}">
          <x14:id>{D6D3BD6A-3C65-4F9C-B92B-E029E37844D3}</x14:id>
        </ext>
      </extLst>
    </cfRule>
  </conditionalFormatting>
  <conditionalFormatting sqref="P1687">
    <cfRule type="containsText" dxfId="529" priority="283" operator="containsText" text="券商联系人">
      <formula>NOT(ISERROR(SEARCH("券商联系人",P1687)))</formula>
    </cfRule>
    <cfRule type="containsText" dxfId="528" priority="284" operator="containsText" text="固收总监">
      <formula>NOT(ISERROR(SEARCH("固收总监",P1687)))</formula>
    </cfRule>
    <cfRule type="containsText" dxfId="527" priority="285" operator="containsText" text="专户总监">
      <formula>NOT(ISERROR(SEARCH("专户总监",P1687)))</formula>
    </cfRule>
    <cfRule type="containsText" dxfId="526" priority="286" operator="containsText" text="研究总监">
      <formula>NOT(ISERROR(SEARCH("研究总监",P1687)))</formula>
    </cfRule>
    <cfRule type="containsText" dxfId="525" priority="287" operator="containsText" text="投资总监">
      <formula>NOT(ISERROR(SEARCH("投资总监",P1687)))</formula>
    </cfRule>
    <cfRule type="containsText" dxfId="524" priority="288" operator="containsText" text="量化总监">
      <formula>NOT(ISERROR(SEARCH("量化总监",P1687)))</formula>
    </cfRule>
  </conditionalFormatting>
  <conditionalFormatting sqref="F1687">
    <cfRule type="cellIs" dxfId="523" priority="282" operator="equal">
      <formula>"女"</formula>
    </cfRule>
  </conditionalFormatting>
  <conditionalFormatting sqref="E1687">
    <cfRule type="containsText" dxfId="522" priority="277" operator="containsText" text="长">
      <formula>NOT(ISERROR(SEARCH("长",E1687)))</formula>
    </cfRule>
    <cfRule type="containsText" dxfId="521" priority="278" operator="containsText" text="主任">
      <formula>NOT(ISERROR(SEARCH("主任",E1687)))</formula>
    </cfRule>
    <cfRule type="containsText" dxfId="520" priority="279" operator="containsText" text="姐">
      <formula>NOT(ISERROR(SEARCH("姐",E1687)))</formula>
    </cfRule>
    <cfRule type="containsText" dxfId="519" priority="280" operator="containsText" text="博士">
      <formula>NOT(ISERROR(SEARCH("博士",E1687)))</formula>
    </cfRule>
    <cfRule type="containsText" dxfId="518" priority="281" operator="containsText" text="总">
      <formula>NOT(ISERROR(SEARCH("总",E1687)))</formula>
    </cfRule>
  </conditionalFormatting>
  <conditionalFormatting sqref="B1687">
    <cfRule type="colorScale" priority="276">
      <colorScale>
        <cfvo type="min"/>
        <cfvo type="percentile" val="50"/>
        <cfvo type="max"/>
        <color rgb="FFF8696B"/>
        <color rgb="FFFCFCFF"/>
        <color rgb="FF63BE7B"/>
      </colorScale>
    </cfRule>
  </conditionalFormatting>
  <conditionalFormatting sqref="F1694">
    <cfRule type="cellIs" dxfId="517" priority="275" operator="equal">
      <formula>"女"</formula>
    </cfRule>
  </conditionalFormatting>
  <conditionalFormatting sqref="E1694">
    <cfRule type="containsText" dxfId="516" priority="270" operator="containsText" text="长">
      <formula>NOT(ISERROR(SEARCH("长",E1694)))</formula>
    </cfRule>
    <cfRule type="containsText" dxfId="515" priority="271" operator="containsText" text="主任">
      <formula>NOT(ISERROR(SEARCH("主任",E1694)))</formula>
    </cfRule>
    <cfRule type="containsText" dxfId="514" priority="272" operator="containsText" text="姐">
      <formula>NOT(ISERROR(SEARCH("姐",E1694)))</formula>
    </cfRule>
    <cfRule type="containsText" dxfId="513" priority="273" operator="containsText" text="博士">
      <formula>NOT(ISERROR(SEARCH("博士",E1694)))</formula>
    </cfRule>
    <cfRule type="containsText" dxfId="512" priority="274" operator="containsText" text="总">
      <formula>NOT(ISERROR(SEARCH("总",E1694)))</formula>
    </cfRule>
  </conditionalFormatting>
  <conditionalFormatting sqref="P1694">
    <cfRule type="containsText" dxfId="511" priority="264" operator="containsText" text="券商联系人">
      <formula>NOT(ISERROR(SEARCH("券商联系人",P1694)))</formula>
    </cfRule>
    <cfRule type="containsText" dxfId="510" priority="265" operator="containsText" text="固收总监">
      <formula>NOT(ISERROR(SEARCH("固收总监",P1694)))</formula>
    </cfRule>
    <cfRule type="containsText" dxfId="509" priority="266" operator="containsText" text="专户总监">
      <formula>NOT(ISERROR(SEARCH("专户总监",P1694)))</formula>
    </cfRule>
    <cfRule type="containsText" dxfId="508" priority="267" operator="containsText" text="研究总监">
      <formula>NOT(ISERROR(SEARCH("研究总监",P1694)))</formula>
    </cfRule>
    <cfRule type="containsText" dxfId="507" priority="268" operator="containsText" text="投资总监">
      <formula>NOT(ISERROR(SEARCH("投资总监",P1694)))</formula>
    </cfRule>
    <cfRule type="containsText" dxfId="506" priority="269" operator="containsText" text="量化总监">
      <formula>NOT(ISERROR(SEARCH("量化总监",P1694)))</formula>
    </cfRule>
  </conditionalFormatting>
  <conditionalFormatting sqref="R1694">
    <cfRule type="dataBar" priority="263">
      <dataBar>
        <cfvo type="min"/>
        <cfvo type="max"/>
        <color rgb="FF008AEF"/>
      </dataBar>
      <extLst>
        <ext xmlns:x14="http://schemas.microsoft.com/office/spreadsheetml/2009/9/main" uri="{B025F937-C7B1-47D3-B67F-A62EFF666E3E}">
          <x14:id>{3F0C3BBC-04D7-4417-9C39-B7638AFE23E0}</x14:id>
        </ext>
      </extLst>
    </cfRule>
  </conditionalFormatting>
  <conditionalFormatting sqref="B1694">
    <cfRule type="colorScale" priority="262">
      <colorScale>
        <cfvo type="min"/>
        <cfvo type="percentile" val="50"/>
        <cfvo type="max"/>
        <color rgb="FFF8696B"/>
        <color rgb="FFFCFCFF"/>
        <color rgb="FF63BE7B"/>
      </colorScale>
    </cfRule>
  </conditionalFormatting>
  <conditionalFormatting sqref="B1695:B1700 B1702">
    <cfRule type="colorScale" priority="261">
      <colorScale>
        <cfvo type="min"/>
        <cfvo type="percentile" val="50"/>
        <cfvo type="max"/>
        <color rgb="FFF8696B"/>
        <color rgb="FFFCFCFF"/>
        <color rgb="FF63BE7B"/>
      </colorScale>
    </cfRule>
  </conditionalFormatting>
  <conditionalFormatting sqref="R1700">
    <cfRule type="dataBar" priority="260">
      <dataBar>
        <cfvo type="min"/>
        <cfvo type="max"/>
        <color rgb="FF008AEF"/>
      </dataBar>
      <extLst>
        <ext xmlns:x14="http://schemas.microsoft.com/office/spreadsheetml/2009/9/main" uri="{B025F937-C7B1-47D3-B67F-A62EFF666E3E}">
          <x14:id>{B853C47D-7179-46D4-98CA-90E6D3038607}</x14:id>
        </ext>
      </extLst>
    </cfRule>
  </conditionalFormatting>
  <conditionalFormatting sqref="P1700">
    <cfRule type="containsText" dxfId="505" priority="254" operator="containsText" text="券商联系人">
      <formula>NOT(ISERROR(SEARCH("券商联系人",P1700)))</formula>
    </cfRule>
    <cfRule type="containsText" dxfId="504" priority="255" operator="containsText" text="固收总监">
      <formula>NOT(ISERROR(SEARCH("固收总监",P1700)))</formula>
    </cfRule>
    <cfRule type="containsText" dxfId="503" priority="256" operator="containsText" text="专户总监">
      <formula>NOT(ISERROR(SEARCH("专户总监",P1700)))</formula>
    </cfRule>
    <cfRule type="containsText" dxfId="502" priority="257" operator="containsText" text="研究总监">
      <formula>NOT(ISERROR(SEARCH("研究总监",P1700)))</formula>
    </cfRule>
    <cfRule type="containsText" dxfId="501" priority="258" operator="containsText" text="投资总监">
      <formula>NOT(ISERROR(SEARCH("投资总监",P1700)))</formula>
    </cfRule>
    <cfRule type="containsText" dxfId="500" priority="259" operator="containsText" text="量化总监">
      <formula>NOT(ISERROR(SEARCH("量化总监",P1700)))</formula>
    </cfRule>
  </conditionalFormatting>
  <conditionalFormatting sqref="F1700">
    <cfRule type="cellIs" dxfId="499" priority="253" operator="equal">
      <formula>"女"</formula>
    </cfRule>
  </conditionalFormatting>
  <conditionalFormatting sqref="E1700">
    <cfRule type="containsText" dxfId="498" priority="248" operator="containsText" text="长">
      <formula>NOT(ISERROR(SEARCH("长",E1700)))</formula>
    </cfRule>
    <cfRule type="containsText" dxfId="497" priority="249" operator="containsText" text="主任">
      <formula>NOT(ISERROR(SEARCH("主任",E1700)))</formula>
    </cfRule>
    <cfRule type="containsText" dxfId="496" priority="250" operator="containsText" text="姐">
      <formula>NOT(ISERROR(SEARCH("姐",E1700)))</formula>
    </cfRule>
    <cfRule type="containsText" dxfId="495" priority="251" operator="containsText" text="博士">
      <formula>NOT(ISERROR(SEARCH("博士",E1700)))</formula>
    </cfRule>
    <cfRule type="containsText" dxfId="494" priority="252" operator="containsText" text="总">
      <formula>NOT(ISERROR(SEARCH("总",E1700)))</formula>
    </cfRule>
  </conditionalFormatting>
  <conditionalFormatting sqref="B1703:B1706">
    <cfRule type="colorScale" priority="247">
      <colorScale>
        <cfvo type="min"/>
        <cfvo type="percentile" val="50"/>
        <cfvo type="max"/>
        <color rgb="FFF8696B"/>
        <color rgb="FFFCFCFF"/>
        <color rgb="FF63BE7B"/>
      </colorScale>
    </cfRule>
  </conditionalFormatting>
  <conditionalFormatting sqref="R1703">
    <cfRule type="dataBar" priority="246">
      <dataBar>
        <cfvo type="min"/>
        <cfvo type="max"/>
        <color rgb="FF008AEF"/>
      </dataBar>
      <extLst>
        <ext xmlns:x14="http://schemas.microsoft.com/office/spreadsheetml/2009/9/main" uri="{B025F937-C7B1-47D3-B67F-A62EFF666E3E}">
          <x14:id>{A6C6E724-08B8-4E02-99D4-B46C0BD62DF5}</x14:id>
        </ext>
      </extLst>
    </cfRule>
  </conditionalFormatting>
  <conditionalFormatting sqref="P1703">
    <cfRule type="containsText" dxfId="493" priority="240" operator="containsText" text="券商联系人">
      <formula>NOT(ISERROR(SEARCH("券商联系人",P1703)))</formula>
    </cfRule>
    <cfRule type="containsText" dxfId="492" priority="241" operator="containsText" text="固收总监">
      <formula>NOT(ISERROR(SEARCH("固收总监",P1703)))</formula>
    </cfRule>
    <cfRule type="containsText" dxfId="491" priority="242" operator="containsText" text="专户总监">
      <formula>NOT(ISERROR(SEARCH("专户总监",P1703)))</formula>
    </cfRule>
    <cfRule type="containsText" dxfId="490" priority="243" operator="containsText" text="研究总监">
      <formula>NOT(ISERROR(SEARCH("研究总监",P1703)))</formula>
    </cfRule>
    <cfRule type="containsText" dxfId="489" priority="244" operator="containsText" text="投资总监">
      <formula>NOT(ISERROR(SEARCH("投资总监",P1703)))</formula>
    </cfRule>
    <cfRule type="containsText" dxfId="488" priority="245" operator="containsText" text="量化总监">
      <formula>NOT(ISERROR(SEARCH("量化总监",P1703)))</formula>
    </cfRule>
  </conditionalFormatting>
  <conditionalFormatting sqref="F1703">
    <cfRule type="cellIs" dxfId="487" priority="239" operator="equal">
      <formula>"女"</formula>
    </cfRule>
  </conditionalFormatting>
  <conditionalFormatting sqref="E1703">
    <cfRule type="containsText" dxfId="486" priority="234" operator="containsText" text="长">
      <formula>NOT(ISERROR(SEARCH("长",E1703)))</formula>
    </cfRule>
    <cfRule type="containsText" dxfId="485" priority="235" operator="containsText" text="主任">
      <formula>NOT(ISERROR(SEARCH("主任",E1703)))</formula>
    </cfRule>
    <cfRule type="containsText" dxfId="484" priority="236" operator="containsText" text="姐">
      <formula>NOT(ISERROR(SEARCH("姐",E1703)))</formula>
    </cfRule>
    <cfRule type="containsText" dxfId="483" priority="237" operator="containsText" text="博士">
      <formula>NOT(ISERROR(SEARCH("博士",E1703)))</formula>
    </cfRule>
    <cfRule type="containsText" dxfId="482" priority="238" operator="containsText" text="总">
      <formula>NOT(ISERROR(SEARCH("总",E1703)))</formula>
    </cfRule>
  </conditionalFormatting>
  <conditionalFormatting sqref="R1704">
    <cfRule type="dataBar" priority="233">
      <dataBar>
        <cfvo type="min"/>
        <cfvo type="max"/>
        <color rgb="FF008AEF"/>
      </dataBar>
      <extLst>
        <ext xmlns:x14="http://schemas.microsoft.com/office/spreadsheetml/2009/9/main" uri="{B025F937-C7B1-47D3-B67F-A62EFF666E3E}">
          <x14:id>{2C58B694-F0C3-4BA9-B3ED-EAE41C4A5EB9}</x14:id>
        </ext>
      </extLst>
    </cfRule>
  </conditionalFormatting>
  <conditionalFormatting sqref="P1704">
    <cfRule type="containsText" dxfId="481" priority="227" operator="containsText" text="券商联系人">
      <formula>NOT(ISERROR(SEARCH("券商联系人",P1704)))</formula>
    </cfRule>
    <cfRule type="containsText" dxfId="480" priority="228" operator="containsText" text="固收总监">
      <formula>NOT(ISERROR(SEARCH("固收总监",P1704)))</formula>
    </cfRule>
    <cfRule type="containsText" dxfId="479" priority="229" operator="containsText" text="专户总监">
      <formula>NOT(ISERROR(SEARCH("专户总监",P1704)))</formula>
    </cfRule>
    <cfRule type="containsText" dxfId="478" priority="230" operator="containsText" text="研究总监">
      <formula>NOT(ISERROR(SEARCH("研究总监",P1704)))</formula>
    </cfRule>
    <cfRule type="containsText" dxfId="477" priority="231" operator="containsText" text="投资总监">
      <formula>NOT(ISERROR(SEARCH("投资总监",P1704)))</formula>
    </cfRule>
    <cfRule type="containsText" dxfId="476" priority="232" operator="containsText" text="量化总监">
      <formula>NOT(ISERROR(SEARCH("量化总监",P1704)))</formula>
    </cfRule>
  </conditionalFormatting>
  <conditionalFormatting sqref="F1704">
    <cfRule type="cellIs" dxfId="475" priority="226" operator="equal">
      <formula>"女"</formula>
    </cfRule>
  </conditionalFormatting>
  <conditionalFormatting sqref="E1704">
    <cfRule type="containsText" dxfId="474" priority="221" operator="containsText" text="长">
      <formula>NOT(ISERROR(SEARCH("长",E1704)))</formula>
    </cfRule>
    <cfRule type="containsText" dxfId="473" priority="222" operator="containsText" text="主任">
      <formula>NOT(ISERROR(SEARCH("主任",E1704)))</formula>
    </cfRule>
    <cfRule type="containsText" dxfId="472" priority="223" operator="containsText" text="姐">
      <formula>NOT(ISERROR(SEARCH("姐",E1704)))</formula>
    </cfRule>
    <cfRule type="containsText" dxfId="471" priority="224" operator="containsText" text="博士">
      <formula>NOT(ISERROR(SEARCH("博士",E1704)))</formula>
    </cfRule>
    <cfRule type="containsText" dxfId="470" priority="225" operator="containsText" text="总">
      <formula>NOT(ISERROR(SEARCH("总",E1704)))</formula>
    </cfRule>
  </conditionalFormatting>
  <conditionalFormatting sqref="R1705">
    <cfRule type="dataBar" priority="220">
      <dataBar>
        <cfvo type="min"/>
        <cfvo type="max"/>
        <color rgb="FF008AEF"/>
      </dataBar>
      <extLst>
        <ext xmlns:x14="http://schemas.microsoft.com/office/spreadsheetml/2009/9/main" uri="{B025F937-C7B1-47D3-B67F-A62EFF666E3E}">
          <x14:id>{50FC7748-C001-4CE9-A7C5-CCFD7B95E9D5}</x14:id>
        </ext>
      </extLst>
    </cfRule>
  </conditionalFormatting>
  <conditionalFormatting sqref="P1705">
    <cfRule type="containsText" dxfId="469" priority="214" operator="containsText" text="券商联系人">
      <formula>NOT(ISERROR(SEARCH("券商联系人",P1705)))</formula>
    </cfRule>
    <cfRule type="containsText" dxfId="468" priority="215" operator="containsText" text="固收总监">
      <formula>NOT(ISERROR(SEARCH("固收总监",P1705)))</formula>
    </cfRule>
    <cfRule type="containsText" dxfId="467" priority="216" operator="containsText" text="专户总监">
      <formula>NOT(ISERROR(SEARCH("专户总监",P1705)))</formula>
    </cfRule>
    <cfRule type="containsText" dxfId="466" priority="217" operator="containsText" text="研究总监">
      <formula>NOT(ISERROR(SEARCH("研究总监",P1705)))</formula>
    </cfRule>
    <cfRule type="containsText" dxfId="465" priority="218" operator="containsText" text="投资总监">
      <formula>NOT(ISERROR(SEARCH("投资总监",P1705)))</formula>
    </cfRule>
    <cfRule type="containsText" dxfId="464" priority="219" operator="containsText" text="量化总监">
      <formula>NOT(ISERROR(SEARCH("量化总监",P1705)))</formula>
    </cfRule>
  </conditionalFormatting>
  <conditionalFormatting sqref="F1705">
    <cfRule type="cellIs" dxfId="463" priority="213" operator="equal">
      <formula>"女"</formula>
    </cfRule>
  </conditionalFormatting>
  <conditionalFormatting sqref="E1705">
    <cfRule type="containsText" dxfId="462" priority="208" operator="containsText" text="长">
      <formula>NOT(ISERROR(SEARCH("长",E1705)))</formula>
    </cfRule>
    <cfRule type="containsText" dxfId="461" priority="209" operator="containsText" text="主任">
      <formula>NOT(ISERROR(SEARCH("主任",E1705)))</formula>
    </cfRule>
    <cfRule type="containsText" dxfId="460" priority="210" operator="containsText" text="姐">
      <formula>NOT(ISERROR(SEARCH("姐",E1705)))</formula>
    </cfRule>
    <cfRule type="containsText" dxfId="459" priority="211" operator="containsText" text="博士">
      <formula>NOT(ISERROR(SEARCH("博士",E1705)))</formula>
    </cfRule>
    <cfRule type="containsText" dxfId="458" priority="212" operator="containsText" text="总">
      <formula>NOT(ISERROR(SEARCH("总",E1705)))</formula>
    </cfRule>
  </conditionalFormatting>
  <conditionalFormatting sqref="B1707:B1710">
    <cfRule type="colorScale" priority="207">
      <colorScale>
        <cfvo type="min"/>
        <cfvo type="percentile" val="50"/>
        <cfvo type="max"/>
        <color rgb="FFF8696B"/>
        <color rgb="FFFCFCFF"/>
        <color rgb="FF63BE7B"/>
      </colorScale>
    </cfRule>
  </conditionalFormatting>
  <conditionalFormatting sqref="B1711:B1715">
    <cfRule type="colorScale" priority="206">
      <colorScale>
        <cfvo type="min"/>
        <cfvo type="percentile" val="50"/>
        <cfvo type="max"/>
        <color rgb="FFF8696B"/>
        <color rgb="FFFCFCFF"/>
        <color rgb="FF63BE7B"/>
      </colorScale>
    </cfRule>
  </conditionalFormatting>
  <conditionalFormatting sqref="B1716:B1718">
    <cfRule type="colorScale" priority="205">
      <colorScale>
        <cfvo type="min"/>
        <cfvo type="percentile" val="50"/>
        <cfvo type="max"/>
        <color rgb="FFF8696B"/>
        <color rgb="FFFCFCFF"/>
        <color rgb="FF63BE7B"/>
      </colorScale>
    </cfRule>
  </conditionalFormatting>
  <conditionalFormatting sqref="B1719">
    <cfRule type="colorScale" priority="204">
      <colorScale>
        <cfvo type="min"/>
        <cfvo type="percentile" val="50"/>
        <cfvo type="max"/>
        <color rgb="FFF8696B"/>
        <color rgb="FFFCFCFF"/>
        <color rgb="FF63BE7B"/>
      </colorScale>
    </cfRule>
  </conditionalFormatting>
  <conditionalFormatting sqref="F1719">
    <cfRule type="cellIs" dxfId="457" priority="203" operator="equal">
      <formula>"女"</formula>
    </cfRule>
  </conditionalFormatting>
  <conditionalFormatting sqref="E1719">
    <cfRule type="containsText" dxfId="456" priority="198" operator="containsText" text="长">
      <formula>NOT(ISERROR(SEARCH("长",E1719)))</formula>
    </cfRule>
    <cfRule type="containsText" dxfId="455" priority="199" operator="containsText" text="主任">
      <formula>NOT(ISERROR(SEARCH("主任",E1719)))</formula>
    </cfRule>
    <cfRule type="containsText" dxfId="454" priority="200" operator="containsText" text="姐">
      <formula>NOT(ISERROR(SEARCH("姐",E1719)))</formula>
    </cfRule>
    <cfRule type="containsText" dxfId="453" priority="201" operator="containsText" text="博士">
      <formula>NOT(ISERROR(SEARCH("博士",E1719)))</formula>
    </cfRule>
    <cfRule type="containsText" dxfId="452" priority="202" operator="containsText" text="总">
      <formula>NOT(ISERROR(SEARCH("总",E1719)))</formula>
    </cfRule>
  </conditionalFormatting>
  <conditionalFormatting sqref="P1719">
    <cfRule type="containsText" dxfId="451" priority="192" operator="containsText" text="券商联系人">
      <formula>NOT(ISERROR(SEARCH("券商联系人",P1719)))</formula>
    </cfRule>
    <cfRule type="containsText" dxfId="450" priority="193" operator="containsText" text="固收总监">
      <formula>NOT(ISERROR(SEARCH("固收总监",P1719)))</formula>
    </cfRule>
    <cfRule type="containsText" dxfId="449" priority="194" operator="containsText" text="专户总监">
      <formula>NOT(ISERROR(SEARCH("专户总监",P1719)))</formula>
    </cfRule>
    <cfRule type="containsText" dxfId="448" priority="195" operator="containsText" text="研究总监">
      <formula>NOT(ISERROR(SEARCH("研究总监",P1719)))</formula>
    </cfRule>
    <cfRule type="containsText" dxfId="447" priority="196" operator="containsText" text="投资总监">
      <formula>NOT(ISERROR(SEARCH("投资总监",P1719)))</formula>
    </cfRule>
    <cfRule type="containsText" dxfId="446" priority="197" operator="containsText" text="量化总监">
      <formula>NOT(ISERROR(SEARCH("量化总监",P1719)))</formula>
    </cfRule>
  </conditionalFormatting>
  <conditionalFormatting sqref="R1719">
    <cfRule type="dataBar" priority="191">
      <dataBar>
        <cfvo type="min"/>
        <cfvo type="max"/>
        <color rgb="FF008AEF"/>
      </dataBar>
      <extLst>
        <ext xmlns:x14="http://schemas.microsoft.com/office/spreadsheetml/2009/9/main" uri="{B025F937-C7B1-47D3-B67F-A62EFF666E3E}">
          <x14:id>{AF69798F-7C19-4014-9BD3-9A455C954ED9}</x14:id>
        </ext>
      </extLst>
    </cfRule>
  </conditionalFormatting>
  <conditionalFormatting sqref="B1145:B1610">
    <cfRule type="colorScale" priority="190">
      <colorScale>
        <cfvo type="min"/>
        <cfvo type="percentile" val="50"/>
        <cfvo type="max"/>
        <color rgb="FFF8696B"/>
        <color rgb="FFFCFCFF"/>
        <color rgb="FF63BE7B"/>
      </colorScale>
    </cfRule>
  </conditionalFormatting>
  <conditionalFormatting sqref="R51:R227 R3:R42 R45:R49">
    <cfRule type="dataBar" priority="189">
      <dataBar>
        <cfvo type="min"/>
        <cfvo type="max"/>
        <color rgb="FF008AEF"/>
      </dataBar>
      <extLst>
        <ext xmlns:x14="http://schemas.microsoft.com/office/spreadsheetml/2009/9/main" uri="{B025F937-C7B1-47D3-B67F-A62EFF666E3E}">
          <x14:id>{86F8C8C6-1B46-4345-921F-3D9567F6C221}</x14:id>
        </ext>
      </extLst>
    </cfRule>
  </conditionalFormatting>
  <conditionalFormatting sqref="B217:B226 B3:B215">
    <cfRule type="colorScale" priority="188">
      <colorScale>
        <cfvo type="min"/>
        <cfvo type="percentile" val="50"/>
        <cfvo type="max"/>
        <color rgb="FFF8696B"/>
        <color rgb="FFFCFCFF"/>
        <color rgb="FF63BE7B"/>
      </colorScale>
    </cfRule>
  </conditionalFormatting>
  <conditionalFormatting sqref="B227">
    <cfRule type="colorScale" priority="187">
      <colorScale>
        <cfvo type="min"/>
        <cfvo type="percentile" val="50"/>
        <cfvo type="max"/>
        <color rgb="FFF8696B"/>
        <color rgb="FFFCFCFF"/>
        <color rgb="FF63BE7B"/>
      </colorScale>
    </cfRule>
  </conditionalFormatting>
  <conditionalFormatting sqref="R228:R1144">
    <cfRule type="dataBar" priority="186">
      <dataBar>
        <cfvo type="min"/>
        <cfvo type="max"/>
        <color rgb="FF008AEF"/>
      </dataBar>
      <extLst>
        <ext xmlns:x14="http://schemas.microsoft.com/office/spreadsheetml/2009/9/main" uri="{B025F937-C7B1-47D3-B67F-A62EFF666E3E}">
          <x14:id>{9925EFA3-1024-4E67-8DB3-5F9E4E426894}</x14:id>
        </ext>
      </extLst>
    </cfRule>
  </conditionalFormatting>
  <conditionalFormatting sqref="B228:B1144">
    <cfRule type="colorScale" priority="185">
      <colorScale>
        <cfvo type="min"/>
        <cfvo type="percentile" val="50"/>
        <cfvo type="max"/>
        <color rgb="FFF8696B"/>
        <color rgb="FFFCFCFF"/>
        <color rgb="FF63BE7B"/>
      </colorScale>
    </cfRule>
  </conditionalFormatting>
  <conditionalFormatting sqref="B1701">
    <cfRule type="colorScale" priority="184">
      <colorScale>
        <cfvo type="min"/>
        <cfvo type="percentile" val="50"/>
        <cfvo type="max"/>
        <color rgb="FFF8696B"/>
        <color rgb="FFFCFCFF"/>
        <color rgb="FF63BE7B"/>
      </colorScale>
    </cfRule>
  </conditionalFormatting>
  <conditionalFormatting sqref="F1701">
    <cfRule type="cellIs" dxfId="445" priority="183" operator="equal">
      <formula>"女"</formula>
    </cfRule>
  </conditionalFormatting>
  <conditionalFormatting sqref="E1727">
    <cfRule type="containsText" dxfId="444" priority="178" operator="containsText" text="长">
      <formula>NOT(ISERROR(SEARCH("长",E1727)))</formula>
    </cfRule>
    <cfRule type="containsText" dxfId="443" priority="179" operator="containsText" text="主任">
      <formula>NOT(ISERROR(SEARCH("主任",E1727)))</formula>
    </cfRule>
    <cfRule type="containsText" dxfId="442" priority="180" operator="containsText" text="姐">
      <formula>NOT(ISERROR(SEARCH("姐",E1727)))</formula>
    </cfRule>
    <cfRule type="containsText" dxfId="441" priority="181" operator="containsText" text="博士">
      <formula>NOT(ISERROR(SEARCH("博士",E1727)))</formula>
    </cfRule>
    <cfRule type="containsText" dxfId="440" priority="182" operator="containsText" text="总">
      <formula>NOT(ISERROR(SEARCH("总",E1727)))</formula>
    </cfRule>
  </conditionalFormatting>
  <conditionalFormatting sqref="P1701">
    <cfRule type="containsText" dxfId="439" priority="172" operator="containsText" text="券商联系人">
      <formula>NOT(ISERROR(SEARCH("券商联系人",P1701)))</formula>
    </cfRule>
    <cfRule type="containsText" dxfId="438" priority="173" operator="containsText" text="固收总监">
      <formula>NOT(ISERROR(SEARCH("固收总监",P1701)))</formula>
    </cfRule>
    <cfRule type="containsText" dxfId="437" priority="174" operator="containsText" text="专户总监">
      <formula>NOT(ISERROR(SEARCH("专户总监",P1701)))</formula>
    </cfRule>
    <cfRule type="containsText" dxfId="436" priority="175" operator="containsText" text="研究总监">
      <formula>NOT(ISERROR(SEARCH("研究总监",P1701)))</formula>
    </cfRule>
    <cfRule type="containsText" dxfId="435" priority="176" operator="containsText" text="投资总监">
      <formula>NOT(ISERROR(SEARCH("投资总监",P1701)))</formula>
    </cfRule>
    <cfRule type="containsText" dxfId="434" priority="177" operator="containsText" text="量化总监">
      <formula>NOT(ISERROR(SEARCH("量化总监",P1701)))</formula>
    </cfRule>
  </conditionalFormatting>
  <conditionalFormatting sqref="R1701">
    <cfRule type="dataBar" priority="171">
      <dataBar>
        <cfvo type="min"/>
        <cfvo type="max"/>
        <color rgb="FF008AEF"/>
      </dataBar>
      <extLst>
        <ext xmlns:x14="http://schemas.microsoft.com/office/spreadsheetml/2009/9/main" uri="{B025F937-C7B1-47D3-B67F-A62EFF666E3E}">
          <x14:id>{5BE89C34-2DE1-46EE-9D28-311FAA11EDAC}</x14:id>
        </ext>
      </extLst>
    </cfRule>
  </conditionalFormatting>
  <conditionalFormatting sqref="B1720">
    <cfRule type="colorScale" priority="170">
      <colorScale>
        <cfvo type="min"/>
        <cfvo type="percentile" val="50"/>
        <cfvo type="max"/>
        <color rgb="FFF8696B"/>
        <color rgb="FFFCFCFF"/>
        <color rgb="FF63BE7B"/>
      </colorScale>
    </cfRule>
  </conditionalFormatting>
  <conditionalFormatting sqref="F1720">
    <cfRule type="cellIs" dxfId="433" priority="169" operator="equal">
      <formula>"女"</formula>
    </cfRule>
  </conditionalFormatting>
  <conditionalFormatting sqref="E1720">
    <cfRule type="containsText" dxfId="432" priority="164" operator="containsText" text="长">
      <formula>NOT(ISERROR(SEARCH("长",E1720)))</formula>
    </cfRule>
    <cfRule type="containsText" dxfId="431" priority="165" operator="containsText" text="主任">
      <formula>NOT(ISERROR(SEARCH("主任",E1720)))</formula>
    </cfRule>
    <cfRule type="containsText" dxfId="430" priority="166" operator="containsText" text="姐">
      <formula>NOT(ISERROR(SEARCH("姐",E1720)))</formula>
    </cfRule>
    <cfRule type="containsText" dxfId="429" priority="167" operator="containsText" text="博士">
      <formula>NOT(ISERROR(SEARCH("博士",E1720)))</formula>
    </cfRule>
    <cfRule type="containsText" dxfId="428" priority="168" operator="containsText" text="总">
      <formula>NOT(ISERROR(SEARCH("总",E1720)))</formula>
    </cfRule>
  </conditionalFormatting>
  <conditionalFormatting sqref="P1720">
    <cfRule type="containsText" dxfId="427" priority="158" operator="containsText" text="券商联系人">
      <formula>NOT(ISERROR(SEARCH("券商联系人",P1720)))</formula>
    </cfRule>
    <cfRule type="containsText" dxfId="426" priority="159" operator="containsText" text="固收总监">
      <formula>NOT(ISERROR(SEARCH("固收总监",P1720)))</formula>
    </cfRule>
    <cfRule type="containsText" dxfId="425" priority="160" operator="containsText" text="专户总监">
      <formula>NOT(ISERROR(SEARCH("专户总监",P1720)))</formula>
    </cfRule>
    <cfRule type="containsText" dxfId="424" priority="161" operator="containsText" text="研究总监">
      <formula>NOT(ISERROR(SEARCH("研究总监",P1720)))</formula>
    </cfRule>
    <cfRule type="containsText" dxfId="423" priority="162" operator="containsText" text="投资总监">
      <formula>NOT(ISERROR(SEARCH("投资总监",P1720)))</formula>
    </cfRule>
    <cfRule type="containsText" dxfId="422" priority="163" operator="containsText" text="量化总监">
      <formula>NOT(ISERROR(SEARCH("量化总监",P1720)))</formula>
    </cfRule>
  </conditionalFormatting>
  <conditionalFormatting sqref="R1720">
    <cfRule type="dataBar" priority="157">
      <dataBar>
        <cfvo type="min"/>
        <cfvo type="max"/>
        <color rgb="FF008AEF"/>
      </dataBar>
      <extLst>
        <ext xmlns:x14="http://schemas.microsoft.com/office/spreadsheetml/2009/9/main" uri="{B025F937-C7B1-47D3-B67F-A62EFF666E3E}">
          <x14:id>{508606DE-A504-4A9B-AC92-CD56DB90EEFF}</x14:id>
        </ext>
      </extLst>
    </cfRule>
  </conditionalFormatting>
  <conditionalFormatting sqref="P1722">
    <cfRule type="containsText" dxfId="421" priority="151" operator="containsText" text="券商联系人">
      <formula>NOT(ISERROR(SEARCH("券商联系人",P1722)))</formula>
    </cfRule>
    <cfRule type="containsText" dxfId="420" priority="152" operator="containsText" text="固收总监">
      <formula>NOT(ISERROR(SEARCH("固收总监",P1722)))</formula>
    </cfRule>
    <cfRule type="containsText" dxfId="419" priority="153" operator="containsText" text="专户总监">
      <formula>NOT(ISERROR(SEARCH("专户总监",P1722)))</formula>
    </cfRule>
    <cfRule type="containsText" dxfId="418" priority="154" operator="containsText" text="研究总监">
      <formula>NOT(ISERROR(SEARCH("研究总监",P1722)))</formula>
    </cfRule>
    <cfRule type="containsText" dxfId="417" priority="155" operator="containsText" text="投资总监">
      <formula>NOT(ISERROR(SEARCH("投资总监",P1722)))</formula>
    </cfRule>
    <cfRule type="containsText" dxfId="416" priority="156" operator="containsText" text="量化总监">
      <formula>NOT(ISERROR(SEARCH("量化总监",P1722)))</formula>
    </cfRule>
  </conditionalFormatting>
  <conditionalFormatting sqref="B1721">
    <cfRule type="colorScale" priority="150">
      <colorScale>
        <cfvo type="min"/>
        <cfvo type="percentile" val="50"/>
        <cfvo type="max"/>
        <color rgb="FFF8696B"/>
        <color rgb="FFFCFCFF"/>
        <color rgb="FF63BE7B"/>
      </colorScale>
    </cfRule>
  </conditionalFormatting>
  <conditionalFormatting sqref="F1721">
    <cfRule type="cellIs" dxfId="415" priority="149" operator="equal">
      <formula>"女"</formula>
    </cfRule>
  </conditionalFormatting>
  <conditionalFormatting sqref="E1721">
    <cfRule type="containsText" dxfId="414" priority="144" operator="containsText" text="长">
      <formula>NOT(ISERROR(SEARCH("长",E1721)))</formula>
    </cfRule>
    <cfRule type="containsText" dxfId="413" priority="145" operator="containsText" text="主任">
      <formula>NOT(ISERROR(SEARCH("主任",E1721)))</formula>
    </cfRule>
    <cfRule type="containsText" dxfId="412" priority="146" operator="containsText" text="姐">
      <formula>NOT(ISERROR(SEARCH("姐",E1721)))</formula>
    </cfRule>
    <cfRule type="containsText" dxfId="411" priority="147" operator="containsText" text="博士">
      <formula>NOT(ISERROR(SEARCH("博士",E1721)))</formula>
    </cfRule>
    <cfRule type="containsText" dxfId="410" priority="148" operator="containsText" text="总">
      <formula>NOT(ISERROR(SEARCH("总",E1721)))</formula>
    </cfRule>
  </conditionalFormatting>
  <conditionalFormatting sqref="P1721">
    <cfRule type="containsText" dxfId="409" priority="138" operator="containsText" text="券商联系人">
      <formula>NOT(ISERROR(SEARCH("券商联系人",P1721)))</formula>
    </cfRule>
    <cfRule type="containsText" dxfId="408" priority="139" operator="containsText" text="固收总监">
      <formula>NOT(ISERROR(SEARCH("固收总监",P1721)))</formula>
    </cfRule>
    <cfRule type="containsText" dxfId="407" priority="140" operator="containsText" text="专户总监">
      <formula>NOT(ISERROR(SEARCH("专户总监",P1721)))</formula>
    </cfRule>
    <cfRule type="containsText" dxfId="406" priority="141" operator="containsText" text="研究总监">
      <formula>NOT(ISERROR(SEARCH("研究总监",P1721)))</formula>
    </cfRule>
    <cfRule type="containsText" dxfId="405" priority="142" operator="containsText" text="投资总监">
      <formula>NOT(ISERROR(SEARCH("投资总监",P1721)))</formula>
    </cfRule>
    <cfRule type="containsText" dxfId="404" priority="143" operator="containsText" text="量化总监">
      <formula>NOT(ISERROR(SEARCH("量化总监",P1721)))</formula>
    </cfRule>
  </conditionalFormatting>
  <conditionalFormatting sqref="R1721">
    <cfRule type="dataBar" priority="137">
      <dataBar>
        <cfvo type="min"/>
        <cfvo type="max"/>
        <color rgb="FF008AEF"/>
      </dataBar>
      <extLst>
        <ext xmlns:x14="http://schemas.microsoft.com/office/spreadsheetml/2009/9/main" uri="{B025F937-C7B1-47D3-B67F-A62EFF666E3E}">
          <x14:id>{73157CAE-5781-4F8A-95EE-120D0A6A3CC0}</x14:id>
        </ext>
      </extLst>
    </cfRule>
  </conditionalFormatting>
  <conditionalFormatting sqref="F1723">
    <cfRule type="cellIs" dxfId="403" priority="136" operator="equal">
      <formula>"女"</formula>
    </cfRule>
  </conditionalFormatting>
  <conditionalFormatting sqref="E1723">
    <cfRule type="containsText" dxfId="402" priority="131" operator="containsText" text="长">
      <formula>NOT(ISERROR(SEARCH("长",E1723)))</formula>
    </cfRule>
    <cfRule type="containsText" dxfId="401" priority="132" operator="containsText" text="主任">
      <formula>NOT(ISERROR(SEARCH("主任",E1723)))</formula>
    </cfRule>
    <cfRule type="containsText" dxfId="400" priority="133" operator="containsText" text="姐">
      <formula>NOT(ISERROR(SEARCH("姐",E1723)))</formula>
    </cfRule>
    <cfRule type="containsText" dxfId="399" priority="134" operator="containsText" text="博士">
      <formula>NOT(ISERROR(SEARCH("博士",E1723)))</formula>
    </cfRule>
    <cfRule type="containsText" dxfId="398" priority="135" operator="containsText" text="总">
      <formula>NOT(ISERROR(SEARCH("总",E1723)))</formula>
    </cfRule>
  </conditionalFormatting>
  <conditionalFormatting sqref="P1723">
    <cfRule type="containsText" dxfId="397" priority="125" operator="containsText" text="券商联系人">
      <formula>NOT(ISERROR(SEARCH("券商联系人",P1723)))</formula>
    </cfRule>
    <cfRule type="containsText" dxfId="396" priority="126" operator="containsText" text="固收总监">
      <formula>NOT(ISERROR(SEARCH("固收总监",P1723)))</formula>
    </cfRule>
    <cfRule type="containsText" dxfId="395" priority="127" operator="containsText" text="专户总监">
      <formula>NOT(ISERROR(SEARCH("专户总监",P1723)))</formula>
    </cfRule>
    <cfRule type="containsText" dxfId="394" priority="128" operator="containsText" text="研究总监">
      <formula>NOT(ISERROR(SEARCH("研究总监",P1723)))</formula>
    </cfRule>
    <cfRule type="containsText" dxfId="393" priority="129" operator="containsText" text="投资总监">
      <formula>NOT(ISERROR(SEARCH("投资总监",P1723)))</formula>
    </cfRule>
    <cfRule type="containsText" dxfId="392" priority="130" operator="containsText" text="量化总监">
      <formula>NOT(ISERROR(SEARCH("量化总监",P1723)))</formula>
    </cfRule>
  </conditionalFormatting>
  <conditionalFormatting sqref="R1723">
    <cfRule type="dataBar" priority="124">
      <dataBar>
        <cfvo type="min"/>
        <cfvo type="max"/>
        <color rgb="FF008AEF"/>
      </dataBar>
      <extLst>
        <ext xmlns:x14="http://schemas.microsoft.com/office/spreadsheetml/2009/9/main" uri="{B025F937-C7B1-47D3-B67F-A62EFF666E3E}">
          <x14:id>{8072DBE0-514A-4A67-A106-87B8BAB59F8E}</x14:id>
        </ext>
      </extLst>
    </cfRule>
  </conditionalFormatting>
  <conditionalFormatting sqref="F1725">
    <cfRule type="cellIs" dxfId="391" priority="123" operator="equal">
      <formula>"女"</formula>
    </cfRule>
  </conditionalFormatting>
  <conditionalFormatting sqref="E1725">
    <cfRule type="containsText" dxfId="390" priority="118" operator="containsText" text="长">
      <formula>NOT(ISERROR(SEARCH("长",E1725)))</formula>
    </cfRule>
    <cfRule type="containsText" dxfId="389" priority="119" operator="containsText" text="主任">
      <formula>NOT(ISERROR(SEARCH("主任",E1725)))</formula>
    </cfRule>
    <cfRule type="containsText" dxfId="388" priority="120" operator="containsText" text="姐">
      <formula>NOT(ISERROR(SEARCH("姐",E1725)))</formula>
    </cfRule>
    <cfRule type="containsText" dxfId="387" priority="121" operator="containsText" text="博士">
      <formula>NOT(ISERROR(SEARCH("博士",E1725)))</formula>
    </cfRule>
    <cfRule type="containsText" dxfId="386" priority="122" operator="containsText" text="总">
      <formula>NOT(ISERROR(SEARCH("总",E1725)))</formula>
    </cfRule>
  </conditionalFormatting>
  <conditionalFormatting sqref="P1725">
    <cfRule type="containsText" dxfId="385" priority="112" operator="containsText" text="券商联系人">
      <formula>NOT(ISERROR(SEARCH("券商联系人",P1725)))</formula>
    </cfRule>
    <cfRule type="containsText" dxfId="384" priority="113" operator="containsText" text="固收总监">
      <formula>NOT(ISERROR(SEARCH("固收总监",P1725)))</formula>
    </cfRule>
    <cfRule type="containsText" dxfId="383" priority="114" operator="containsText" text="专户总监">
      <formula>NOT(ISERROR(SEARCH("专户总监",P1725)))</formula>
    </cfRule>
    <cfRule type="containsText" dxfId="382" priority="115" operator="containsText" text="研究总监">
      <formula>NOT(ISERROR(SEARCH("研究总监",P1725)))</formula>
    </cfRule>
    <cfRule type="containsText" dxfId="381" priority="116" operator="containsText" text="投资总监">
      <formula>NOT(ISERROR(SEARCH("投资总监",P1725)))</formula>
    </cfRule>
    <cfRule type="containsText" dxfId="380" priority="117" operator="containsText" text="量化总监">
      <formula>NOT(ISERROR(SEARCH("量化总监",P1725)))</formula>
    </cfRule>
  </conditionalFormatting>
  <conditionalFormatting sqref="R1725">
    <cfRule type="dataBar" priority="111">
      <dataBar>
        <cfvo type="min"/>
        <cfvo type="max"/>
        <color rgb="FF008AEF"/>
      </dataBar>
      <extLst>
        <ext xmlns:x14="http://schemas.microsoft.com/office/spreadsheetml/2009/9/main" uri="{B025F937-C7B1-47D3-B67F-A62EFF666E3E}">
          <x14:id>{BC494AD6-D9EE-4A6C-A424-6A47F0770E7B}</x14:id>
        </ext>
      </extLst>
    </cfRule>
  </conditionalFormatting>
  <conditionalFormatting sqref="F1727">
    <cfRule type="cellIs" dxfId="379" priority="110" operator="equal">
      <formula>"女"</formula>
    </cfRule>
  </conditionalFormatting>
  <conditionalFormatting sqref="P1727">
    <cfRule type="containsText" dxfId="378" priority="104" operator="containsText" text="券商联系人">
      <formula>NOT(ISERROR(SEARCH("券商联系人",P1727)))</formula>
    </cfRule>
    <cfRule type="containsText" dxfId="377" priority="105" operator="containsText" text="固收总监">
      <formula>NOT(ISERROR(SEARCH("固收总监",P1727)))</formula>
    </cfRule>
    <cfRule type="containsText" dxfId="376" priority="106" operator="containsText" text="专户总监">
      <formula>NOT(ISERROR(SEARCH("专户总监",P1727)))</formula>
    </cfRule>
    <cfRule type="containsText" dxfId="375" priority="107" operator="containsText" text="研究总监">
      <formula>NOT(ISERROR(SEARCH("研究总监",P1727)))</formula>
    </cfRule>
    <cfRule type="containsText" dxfId="374" priority="108" operator="containsText" text="投资总监">
      <formula>NOT(ISERROR(SEARCH("投资总监",P1727)))</formula>
    </cfRule>
    <cfRule type="containsText" dxfId="373" priority="109" operator="containsText" text="量化总监">
      <formula>NOT(ISERROR(SEARCH("量化总监",P1727)))</formula>
    </cfRule>
  </conditionalFormatting>
  <conditionalFormatting sqref="R1727">
    <cfRule type="dataBar" priority="103">
      <dataBar>
        <cfvo type="min"/>
        <cfvo type="max"/>
        <color rgb="FF008AEF"/>
      </dataBar>
      <extLst>
        <ext xmlns:x14="http://schemas.microsoft.com/office/spreadsheetml/2009/9/main" uri="{B025F937-C7B1-47D3-B67F-A62EFF666E3E}">
          <x14:id>{54F8DFD7-F964-4C28-9881-ACB51E920F7D}</x14:id>
        </ext>
      </extLst>
    </cfRule>
  </conditionalFormatting>
  <conditionalFormatting sqref="B1722">
    <cfRule type="colorScale" priority="102">
      <colorScale>
        <cfvo type="min"/>
        <cfvo type="percentile" val="50"/>
        <cfvo type="max"/>
        <color rgb="FFF8696B"/>
        <color rgb="FFFCFCFF"/>
        <color rgb="FF63BE7B"/>
      </colorScale>
    </cfRule>
  </conditionalFormatting>
  <conditionalFormatting sqref="B1724">
    <cfRule type="colorScale" priority="101">
      <colorScale>
        <cfvo type="min"/>
        <cfvo type="percentile" val="50"/>
        <cfvo type="max"/>
        <color rgb="FFF8696B"/>
        <color rgb="FFFCFCFF"/>
        <color rgb="FF63BE7B"/>
      </colorScale>
    </cfRule>
  </conditionalFormatting>
  <conditionalFormatting sqref="B1723">
    <cfRule type="colorScale" priority="100">
      <colorScale>
        <cfvo type="min"/>
        <cfvo type="percentile" val="50"/>
        <cfvo type="max"/>
        <color rgb="FFF8696B"/>
        <color rgb="FFFCFCFF"/>
        <color rgb="FF63BE7B"/>
      </colorScale>
    </cfRule>
  </conditionalFormatting>
  <conditionalFormatting sqref="B1725">
    <cfRule type="colorScale" priority="99">
      <colorScale>
        <cfvo type="min"/>
        <cfvo type="percentile" val="50"/>
        <cfvo type="max"/>
        <color rgb="FFF8696B"/>
        <color rgb="FFFCFCFF"/>
        <color rgb="FF63BE7B"/>
      </colorScale>
    </cfRule>
  </conditionalFormatting>
  <conditionalFormatting sqref="B1726">
    <cfRule type="colorScale" priority="98">
      <colorScale>
        <cfvo type="min"/>
        <cfvo type="percentile" val="50"/>
        <cfvo type="max"/>
        <color rgb="FFF8696B"/>
        <color rgb="FFFCFCFF"/>
        <color rgb="FF63BE7B"/>
      </colorScale>
    </cfRule>
  </conditionalFormatting>
  <conditionalFormatting sqref="B1727">
    <cfRule type="colorScale" priority="97">
      <colorScale>
        <cfvo type="min"/>
        <cfvo type="percentile" val="50"/>
        <cfvo type="max"/>
        <color rgb="FFF8696B"/>
        <color rgb="FFFCFCFF"/>
        <color rgb="FF63BE7B"/>
      </colorScale>
    </cfRule>
  </conditionalFormatting>
  <conditionalFormatting sqref="B1728">
    <cfRule type="colorScale" priority="96">
      <colorScale>
        <cfvo type="min"/>
        <cfvo type="percentile" val="50"/>
        <cfvo type="max"/>
        <color rgb="FFF8696B"/>
        <color rgb="FFFCFCFF"/>
        <color rgb="FF63BE7B"/>
      </colorScale>
    </cfRule>
  </conditionalFormatting>
  <conditionalFormatting sqref="B1729">
    <cfRule type="colorScale" priority="95">
      <colorScale>
        <cfvo type="min"/>
        <cfvo type="percentile" val="50"/>
        <cfvo type="max"/>
        <color rgb="FFF8696B"/>
        <color rgb="FFFCFCFF"/>
        <color rgb="FF63BE7B"/>
      </colorScale>
    </cfRule>
  </conditionalFormatting>
  <conditionalFormatting sqref="B1730">
    <cfRule type="colorScale" priority="94">
      <colorScale>
        <cfvo type="min"/>
        <cfvo type="percentile" val="50"/>
        <cfvo type="max"/>
        <color rgb="FFF8696B"/>
        <color rgb="FFFCFCFF"/>
        <color rgb="FF63BE7B"/>
      </colorScale>
    </cfRule>
  </conditionalFormatting>
  <conditionalFormatting sqref="B1731">
    <cfRule type="colorScale" priority="93">
      <colorScale>
        <cfvo type="min"/>
        <cfvo type="percentile" val="50"/>
        <cfvo type="max"/>
        <color rgb="FFF8696B"/>
        <color rgb="FFFCFCFF"/>
        <color rgb="FF63BE7B"/>
      </colorScale>
    </cfRule>
  </conditionalFormatting>
  <conditionalFormatting sqref="B1732">
    <cfRule type="colorScale" priority="92">
      <colorScale>
        <cfvo type="min"/>
        <cfvo type="percentile" val="50"/>
        <cfvo type="max"/>
        <color rgb="FFF8696B"/>
        <color rgb="FFFCFCFF"/>
        <color rgb="FF63BE7B"/>
      </colorScale>
    </cfRule>
  </conditionalFormatting>
  <conditionalFormatting sqref="B1733">
    <cfRule type="colorScale" priority="91">
      <colorScale>
        <cfvo type="min"/>
        <cfvo type="percentile" val="50"/>
        <cfvo type="max"/>
        <color rgb="FFF8696B"/>
        <color rgb="FFFCFCFF"/>
        <color rgb="FF63BE7B"/>
      </colorScale>
    </cfRule>
  </conditionalFormatting>
  <conditionalFormatting sqref="R1732">
    <cfRule type="dataBar" priority="90">
      <dataBar>
        <cfvo type="min"/>
        <cfvo type="max"/>
        <color rgb="FF008AEF"/>
      </dataBar>
      <extLst>
        <ext xmlns:x14="http://schemas.microsoft.com/office/spreadsheetml/2009/9/main" uri="{B025F937-C7B1-47D3-B67F-A62EFF666E3E}">
          <x14:id>{427BA962-0902-4D15-9F34-811C04E26059}</x14:id>
        </ext>
      </extLst>
    </cfRule>
  </conditionalFormatting>
  <conditionalFormatting sqref="P1732">
    <cfRule type="containsText" dxfId="372" priority="84" operator="containsText" text="券商联系人">
      <formula>NOT(ISERROR(SEARCH("券商联系人",P1732)))</formula>
    </cfRule>
    <cfRule type="containsText" dxfId="371" priority="85" operator="containsText" text="固收总监">
      <formula>NOT(ISERROR(SEARCH("固收总监",P1732)))</formula>
    </cfRule>
    <cfRule type="containsText" dxfId="370" priority="86" operator="containsText" text="专户总监">
      <formula>NOT(ISERROR(SEARCH("专户总监",P1732)))</formula>
    </cfRule>
    <cfRule type="containsText" dxfId="369" priority="87" operator="containsText" text="研究总监">
      <formula>NOT(ISERROR(SEARCH("研究总监",P1732)))</formula>
    </cfRule>
    <cfRule type="containsText" dxfId="368" priority="88" operator="containsText" text="投资总监">
      <formula>NOT(ISERROR(SEARCH("投资总监",P1732)))</formula>
    </cfRule>
    <cfRule type="containsText" dxfId="367" priority="89" operator="containsText" text="量化总监">
      <formula>NOT(ISERROR(SEARCH("量化总监",P1732)))</formula>
    </cfRule>
  </conditionalFormatting>
  <conditionalFormatting sqref="R1733">
    <cfRule type="dataBar" priority="83">
      <dataBar>
        <cfvo type="min"/>
        <cfvo type="max"/>
        <color rgb="FF008AEF"/>
      </dataBar>
      <extLst>
        <ext xmlns:x14="http://schemas.microsoft.com/office/spreadsheetml/2009/9/main" uri="{B025F937-C7B1-47D3-B67F-A62EFF666E3E}">
          <x14:id>{B5EC993A-7266-4DDB-A6AB-D50DD3B76BE2}</x14:id>
        </ext>
      </extLst>
    </cfRule>
  </conditionalFormatting>
  <conditionalFormatting sqref="P1733">
    <cfRule type="containsText" dxfId="366" priority="77" operator="containsText" text="券商联系人">
      <formula>NOT(ISERROR(SEARCH("券商联系人",P1733)))</formula>
    </cfRule>
    <cfRule type="containsText" dxfId="365" priority="78" operator="containsText" text="固收总监">
      <formula>NOT(ISERROR(SEARCH("固收总监",P1733)))</formula>
    </cfRule>
    <cfRule type="containsText" dxfId="364" priority="79" operator="containsText" text="专户总监">
      <formula>NOT(ISERROR(SEARCH("专户总监",P1733)))</formula>
    </cfRule>
    <cfRule type="containsText" dxfId="363" priority="80" operator="containsText" text="研究总监">
      <formula>NOT(ISERROR(SEARCH("研究总监",P1733)))</formula>
    </cfRule>
    <cfRule type="containsText" dxfId="362" priority="81" operator="containsText" text="投资总监">
      <formula>NOT(ISERROR(SEARCH("投资总监",P1733)))</formula>
    </cfRule>
    <cfRule type="containsText" dxfId="361" priority="82" operator="containsText" text="量化总监">
      <formula>NOT(ISERROR(SEARCH("量化总监",P1733)))</formula>
    </cfRule>
  </conditionalFormatting>
  <conditionalFormatting sqref="P1724">
    <cfRule type="containsText" dxfId="360" priority="71" operator="containsText" text="券商联系人">
      <formula>NOT(ISERROR(SEARCH("券商联系人",P1724)))</formula>
    </cfRule>
    <cfRule type="containsText" dxfId="359" priority="72" operator="containsText" text="固收总监">
      <formula>NOT(ISERROR(SEARCH("固收总监",P1724)))</formula>
    </cfRule>
    <cfRule type="containsText" dxfId="358" priority="73" operator="containsText" text="专户总监">
      <formula>NOT(ISERROR(SEARCH("专户总监",P1724)))</formula>
    </cfRule>
    <cfRule type="containsText" dxfId="357" priority="74" operator="containsText" text="研究总监">
      <formula>NOT(ISERROR(SEARCH("研究总监",P1724)))</formula>
    </cfRule>
    <cfRule type="containsText" dxfId="356" priority="75" operator="containsText" text="投资总监">
      <formula>NOT(ISERROR(SEARCH("投资总监",P1724)))</formula>
    </cfRule>
    <cfRule type="containsText" dxfId="355" priority="76" operator="containsText" text="量化总监">
      <formula>NOT(ISERROR(SEARCH("量化总监",P1724)))</formula>
    </cfRule>
  </conditionalFormatting>
  <conditionalFormatting sqref="R1724">
    <cfRule type="dataBar" priority="70">
      <dataBar>
        <cfvo type="min"/>
        <cfvo type="max"/>
        <color rgb="FF008AEF"/>
      </dataBar>
      <extLst>
        <ext xmlns:x14="http://schemas.microsoft.com/office/spreadsheetml/2009/9/main" uri="{B025F937-C7B1-47D3-B67F-A62EFF666E3E}">
          <x14:id>{7236643A-EE91-4A26-9D59-1BC2CC02E145}</x14:id>
        </ext>
      </extLst>
    </cfRule>
  </conditionalFormatting>
  <hyperlinks>
    <hyperlink ref="V1233" r:id="rId1"/>
    <hyperlink ref="V1574" r:id="rId2" display="zhangy@cfcgroup.com.cn"/>
    <hyperlink ref="V1570" r:id="rId3" display="yangzm08@taikangamc.com.cn"/>
    <hyperlink ref="V1250" r:id="rId4"/>
    <hyperlink ref="V1440" r:id="rId5" display="suojunshi@csc.com.cn"/>
    <hyperlink ref="V1572" r:id="rId6" display="zhangdanbj@csc.com.cn"/>
    <hyperlink ref="V1256" r:id="rId7"/>
    <hyperlink ref="V1262" r:id="rId8"/>
    <hyperlink ref="AB1262" r:id="rId9"/>
    <hyperlink ref="V1464" r:id="rId10" display="shuoguozhu@rh-capital.cn"/>
    <hyperlink ref="V1253" r:id="rId11"/>
    <hyperlink ref="V1567" r:id="rId12" display="xuj@founderff.com"/>
    <hyperlink ref="V1241" r:id="rId13"/>
    <hyperlink ref="V1243" r:id="rId14"/>
    <hyperlink ref="V1255" r:id="rId15"/>
    <hyperlink ref="V1261" r:id="rId16"/>
    <hyperlink ref="V1244" r:id="rId17"/>
    <hyperlink ref="V1259" r:id="rId18"/>
    <hyperlink ref="V1286" r:id="rId19" display="zhangxs@chinaamc.com"/>
    <hyperlink ref="V1251" r:id="rId20"/>
    <hyperlink ref="V1474" r:id="rId21" display="yujunhua@bxrfund.com"/>
    <hyperlink ref="V1473" r:id="rId22" display="wushibin@bxrfund.com"/>
    <hyperlink ref="V1471" r:id="rId23" display="wenjian@lanshifund.com"/>
    <hyperlink ref="V1246" r:id="rId24"/>
    <hyperlink ref="V1274" r:id="rId25" display="wangsong@lanshifund.com"/>
    <hyperlink ref="V1257" r:id="rId26"/>
    <hyperlink ref="V1272" r:id="rId27" display="wangle@rh-capital.cn"/>
    <hyperlink ref="AB1272" r:id="rId28" display="18910539092@163.com"/>
    <hyperlink ref="V1265" r:id="rId29" display="shangzn@thfund.com.cn"/>
    <hyperlink ref="V1242" r:id="rId30"/>
    <hyperlink ref="V1281" r:id="rId31" display="yangzj@bosera.com"/>
    <hyperlink ref="V1245" r:id="rId32"/>
    <hyperlink ref="V1468" r:id="rId33" display="jiawei.wang@mfcteda.com"/>
    <hyperlink ref="V1247" r:id="rId34"/>
    <hyperlink ref="V1268" r:id="rId35" display="sunxy@ncfund.com.cn"/>
    <hyperlink ref="V1249" r:id="rId36"/>
    <hyperlink ref="V1447" r:id="rId37" display="zhengzhiwen@zrfunds.com.cn"/>
    <hyperlink ref="V1277" r:id="rId38" display="wust@xyfunds.com.cn"/>
    <hyperlink ref="V1267" r:id="rId39" display="suntong@xyfunds.com.cn"/>
    <hyperlink ref="V1254" r:id="rId40"/>
    <hyperlink ref="V1260" r:id="rId41"/>
    <hyperlink ref="V1557" r:id="rId42" display="wangnan_ty@mszq.com"/>
    <hyperlink ref="V1248" r:id="rId43"/>
    <hyperlink ref="V1252" r:id="rId44"/>
    <hyperlink ref="V1476" r:id="rId45" display="542557015@qq.com"/>
    <hyperlink ref="V1566" r:id="rId46" display="xiayuan@cjsc.com.cn"/>
    <hyperlink ref="V1554" r:id="rId47" display="wangmin7@cjsc.com.cn"/>
    <hyperlink ref="V1258" r:id="rId48"/>
    <hyperlink ref="V1263" r:id="rId49"/>
    <hyperlink ref="V1578" r:id="rId50" display="zhuchenge@huaan.com.cn"/>
    <hyperlink ref="V1276" r:id="rId51" display="wumengshu@gogherasset.com"/>
    <hyperlink ref="V1291" r:id="rId52" display="wusiwen@ehuatai.com"/>
    <hyperlink ref="V1290" r:id="rId53" display="lixiaolong@htffund.com"/>
    <hyperlink ref="V1298" r:id="rId54" display="lewuqiong@htffund.com"/>
    <hyperlink ref="V1328" r:id="rId55" display="mailto:zhangyuanfei@htffund.com"/>
    <hyperlink ref="V1313" r:id="rId56"/>
    <hyperlink ref="V1323" r:id="rId57" display="wiselv@163.com"/>
    <hyperlink ref="V1358" r:id="rId58" display="lc@kingtoweram.com"/>
    <hyperlink ref="V1343" r:id="rId59" display="zhenfeng@dcfund.com.cn"/>
    <hyperlink ref="V1359" r:id="rId60" display="wangzh@guosen.com.cn"/>
    <hyperlink ref="V1311" r:id="rId61" display="liuyang3@china-invs.cn"/>
    <hyperlink ref="V1354" r:id="rId62" display="liuhui@htamc.cm.cn"/>
    <hyperlink ref="V1337" r:id="rId63" display="zhangjunsheng@ruiyefund.com"/>
    <hyperlink ref="V1345" r:id="rId64" display="zhongyu@guosen.com.cn"/>
    <hyperlink ref="V1325" r:id="rId65" display="lengxingxing@china-invs.cn"/>
    <hyperlink ref="V1348" r:id="rId66" display="xiongby@guosen.com.cn"/>
    <hyperlink ref="V1331" r:id="rId67" display="yanghui4@guosen.com.cn"/>
    <hyperlink ref="V1326" r:id="rId68" display="shangzy@guosen.com.cn"/>
    <hyperlink ref="V1334" r:id="rId69" display="wangbo1@southernfund.com"/>
    <hyperlink ref="V1299" r:id="rId70" display="sunbaoyang@southernfund.com"/>
    <hyperlink ref="V1324" r:id="rId71" display="lijc@cmfchina.com"/>
    <hyperlink ref="V1338" r:id="rId72" display="liugf@byfunds.com"/>
    <hyperlink ref="V1306" r:id="rId73" display="wanglt@byfunds.com"/>
    <hyperlink ref="V1304" r:id="rId74" display="haom@byfunds.com"/>
    <hyperlink ref="V1336" r:id="rId75" display="gaojf@jyzq.cn"/>
    <hyperlink ref="V1307" r:id="rId76" display="wangjb@jyzq.cn"/>
    <hyperlink ref="V1351" r:id="rId77" display="laiqy@yjzq.cn"/>
    <hyperlink ref="V1322" r:id="rId78" display="yuxiulan@citics.com"/>
    <hyperlink ref="V1308" r:id="rId79" display="linrh@citis.com"/>
    <hyperlink ref="V1344" r:id="rId80" display="jil@citics.com"/>
    <hyperlink ref="V1315" r:id="rId81" display="caiwangpeng@southernfund.com"/>
    <hyperlink ref="V1361" r:id="rId82"/>
    <hyperlink ref="V1317" r:id="rId83" display="liyunliang@cnht.com.cn"/>
    <hyperlink ref="V1314" r:id="rId84" display="xucong@fscinda.com"/>
    <hyperlink ref="V1352" r:id="rId85"/>
    <hyperlink ref="V1356" r:id="rId86"/>
    <hyperlink ref="V1346" r:id="rId87" display="liwenning@cnht.com.cn"/>
    <hyperlink ref="V1320" r:id="rId88" display="xielixing@citics.com"/>
    <hyperlink ref="V1332" r:id="rId89" display="huwb@jyzq.cn"/>
    <hyperlink ref="V1321" r:id="rId90" display="songqd@jyzq.cn"/>
    <hyperlink ref="V1310" r:id="rId91" display="lianglj@jyzq.cn"/>
    <hyperlink ref="V1342" r:id="rId92" display="weiqg@dcfund.com.cn"/>
    <hyperlink ref="V1300" r:id="rId93" display="lihuijie@phfund.com.cn"/>
    <hyperlink ref="V1316" r:id="rId94" display="chenyuanming@phfund.com.cn"/>
    <hyperlink ref="V1309" r:id="rId95" display="lijun@phfund.com.cn"/>
    <hyperlink ref="V1327" r:id="rId96" display="jinxiaofei@phfund.com.cn"/>
    <hyperlink ref="V1341" r:id="rId97" display="luox@bosera.com"/>
    <hyperlink ref="V1303" r:id="rId98" display="wangyun1017@bosera.com"/>
    <hyperlink ref="V1329" r:id="rId99" display="gaoh@bosera.com"/>
    <hyperlink ref="V1340" r:id="rId100" display="niyj@bosera.com"/>
    <hyperlink ref="V1319" r:id="rId101" display="wangs@bosera.com"/>
    <hyperlink ref="V1301" r:id="rId102" display="liyu@bosera.com"/>
    <hyperlink ref="V1330" r:id="rId103" display="chengyuan@bosera.com"/>
    <hyperlink ref="V1339" r:id="rId104" display="panglz@bosera.com"/>
    <hyperlink ref="V1362" r:id="rId105" display="wangqi_stock@163.com"/>
    <hyperlink ref="V1363" r:id="rId106" display="llz_cn@163.com"/>
    <hyperlink ref="V1366" r:id="rId107" display="yiming.tian@lordabbettchina.com"/>
    <hyperlink ref="V1371" r:id="rId108" display="xin.guo@lordabbettchina.com"/>
    <hyperlink ref="V1364" r:id="rId109" display="wudi@ctfund.com"/>
    <hyperlink ref="V1373" r:id="rId110" display="gaomm@chinanature.com.cn"/>
    <hyperlink ref="V1365" r:id="rId111" display="zhangshenyuan@fullgoal.com.cn"/>
    <hyperlink ref="V1367" r:id="rId112" display="ge.shunkai@icbccs.com.cn"/>
    <hyperlink ref="V1368" r:id="rId113" display="yue_huang1@gtfund.com"/>
    <hyperlink ref="V1369" r:id="rId114" display="ye_jin@gtfund.com"/>
    <hyperlink ref="V1370" r:id="rId115" display="cheng.shen@westleadfund.com"/>
    <hyperlink ref="V1372" r:id="rId116"/>
    <hyperlink ref="V1425" r:id="rId117" display="wangyijun@tonganinvest.com"/>
    <hyperlink ref="V1399" r:id="rId118" display="zhengdj@gzs.com.cn"/>
    <hyperlink ref="V1380" r:id="rId119" display="13512771888@139.com"/>
    <hyperlink ref="V1423" r:id="rId120" display="251456739@qq.com"/>
    <hyperlink ref="V1387" r:id="rId121" display="hujie0758@163.com"/>
    <hyperlink ref="V1424" r:id="rId122" display="huangjh_b@gzs.com.cn"/>
    <hyperlink ref="V1378" r:id="rId123" display="zhaocm@gzs.com.cn"/>
    <hyperlink ref="V1405" r:id="rId124" display="chensw@gzs.com.cn"/>
    <hyperlink ref="V1407" r:id="rId125" display="luogq@gffunds.com.cn"/>
    <hyperlink ref="V1375" r:id="rId126" display="rxf@gf.com.cn"/>
    <hyperlink ref="V1385" r:id="rId127" display="chenhuayou@joincap.cn"/>
    <hyperlink ref="V1396" r:id="rId128" display="guojunhui@joincap.cn"/>
    <hyperlink ref="V1417" r:id="rId129" display="lizhenhua@joincap.cn"/>
    <hyperlink ref="V1403" r:id="rId130" display="xiaohuixiong@joincap.cn"/>
    <hyperlink ref="V1383" r:id="rId131" display="liumengcheng@joincap.cn"/>
    <hyperlink ref="V1390" r:id="rId132" display="dingweijie@joincap.cn"/>
    <hyperlink ref="V1388" r:id="rId133" display="huangzg@gefund.com.cn"/>
    <hyperlink ref="V1426" r:id="rId134" display="huangyf@gefund.com.cn"/>
    <hyperlink ref="V1406" r:id="rId135" display="zhongls@newvalue.com.cn"/>
    <hyperlink ref="V1415" r:id="rId136" display="pengzf@newvalue.com.cn"/>
    <hyperlink ref="V1427" r:id="rId137" display="wuyl@newvalue.com.cn"/>
    <hyperlink ref="V1389" r:id="rId138" display="zhongyl@newvalue.com.cn"/>
    <hyperlink ref="V1400" r:id="rId139" display="dothinking@foxmail.com"/>
    <hyperlink ref="V1416" r:id="rId140" display="linshuai@newvalue.com.cn"/>
    <hyperlink ref="V1419" r:id="rId141" display="wuzw@newvalue.com.cn"/>
    <hyperlink ref="V1410" r:id="rId142" display="yangjun@efunds.com.cn"/>
    <hyperlink ref="V1384" r:id="rId143" display="songzx@efunds.com.cn"/>
    <hyperlink ref="V1402" r:id="rId144" display="guanzsfan@efunds.com.cn"/>
    <hyperlink ref="V1422" r:id="rId145" display="liusr@efunds.com.cn"/>
    <hyperlink ref="V1386" r:id="rId146" display="yezhix@cmbchina.com"/>
    <hyperlink ref="V1394" r:id="rId147"/>
    <hyperlink ref="V1391" r:id="rId148"/>
    <hyperlink ref="V1392" r:id="rId149"/>
    <hyperlink ref="V1412" r:id="rId150" display="huxl@igwfmc.com"/>
    <hyperlink ref="V1379" r:id="rId151" display="sunjian@hanxinchina.com"/>
    <hyperlink ref="V1397" r:id="rId152" display="chentianming@hanxinchina.com"/>
    <hyperlink ref="V1393" r:id="rId153" display="lianzhaoming@hanxinchina.com"/>
    <hyperlink ref="V1420" r:id="rId154" display="jianglong@hanxinchina.com"/>
    <hyperlink ref="V1409" r:id="rId155" display="yangshengping@hanxinchina.com"/>
    <hyperlink ref="V1408" r:id="rId156" display="songwei@hanxinchina.com"/>
    <hyperlink ref="V1398" r:id="rId157" display="honghe.shen@sino-life.com"/>
    <hyperlink ref="V1404" r:id="rId158" display="cong.liang@sinolifeamc.com"/>
    <hyperlink ref="V1382" r:id="rId159" display="senbao.lu@sino-life.com"/>
    <hyperlink ref="V1395" r:id="rId160" display="xueyan.dai@sino-life.com"/>
    <hyperlink ref="V1376" r:id="rId161" display="ronghui.li@sino-life.com"/>
    <hyperlink ref="V1411" r:id="rId162" display="lucy.chen@sinolifeamc.com"/>
    <hyperlink ref="V1414" r:id="rId163" display="dechuan.sun@sinolifeamc.com"/>
    <hyperlink ref="V1413" r:id="rId164" display="weizf@rtfund.com"/>
    <hyperlink ref="V1421" r:id="rId165" display="wangd@rtfund.com"/>
    <hyperlink ref="V1418" r:id="rId166" display="yangxi@cmfchina.com"/>
    <hyperlink ref="V1401" r:id="rId167" display="xuran@cmfchina.com"/>
    <hyperlink ref="V1377" r:id="rId168" display="linsong@phfund.com.cn"/>
    <hyperlink ref="V1381" r:id="rId169" display="chenlong@phfund.com.cn"/>
    <hyperlink ref="V1269" r:id="rId170" display="cuihuijun@phfund.com.cn"/>
    <hyperlink ref="V1438" r:id="rId171"/>
    <hyperlink ref="V1448" r:id="rId172"/>
    <hyperlink ref="V1454" r:id="rId173"/>
    <hyperlink ref="V1563" r:id="rId174" display="weibei@ciccfund.com"/>
    <hyperlink ref="V1453" r:id="rId175"/>
    <hyperlink ref="V1564" r:id="rId176" display="wuxiaoqi@chinastock.com.cn"/>
    <hyperlink ref="V1462" r:id="rId177"/>
    <hyperlink ref="V1459" r:id="rId178"/>
    <hyperlink ref="V1475" r:id="rId179" display="yusijing@163.com"/>
    <hyperlink ref="V1466" r:id="rId180" display="syb1800@126.com"/>
    <hyperlink ref="V1477" r:id="rId181" display="yuan_qinghui@126.com"/>
    <hyperlink ref="V1439" r:id="rId182" display="shiyaoyao@rcbda.cn"/>
    <hyperlink ref="V1552" r:id="rId183" display="sutianxing@gsfunds.com.cn"/>
    <hyperlink ref="V1460" r:id="rId184"/>
    <hyperlink ref="V1562" r:id="rId185" display="wangzy@csc.com.cn"/>
    <hyperlink ref="V1457" r:id="rId186"/>
    <hyperlink ref="V1289" r:id="rId187" display="zhouz@postfund.com.cn"/>
    <hyperlink ref="V1296" r:id="rId188" display="wuhao1@chinaamc.com"/>
    <hyperlink ref="V1271" r:id="rId189" display="wangjx@ydamc.com"/>
    <hyperlink ref="V1577" r:id="rId190" display="yi.zhou@bocim.com"/>
    <hyperlink ref="V1573" r:id="rId191" display="zhangliang@zritc.com"/>
    <hyperlink ref="V1451" r:id="rId192"/>
    <hyperlink ref="V1429" r:id="rId193"/>
    <hyperlink ref="V1434" r:id="rId194"/>
    <hyperlink ref="V1292" r:id="rId195" display="wanghui@dbfund.com.cn"/>
    <hyperlink ref="V1284" r:id="rId196" display="break_00@126.com"/>
    <hyperlink ref="V1283" r:id="rId197" display="yuan.yu@slebam.com"/>
    <hyperlink ref="V1467" r:id="rId198" display="suchangjing@hongdefund.com"/>
    <hyperlink ref="V1575" r:id="rId199" display="zhaokai@hongdefund.com"/>
    <hyperlink ref="V1555" r:id="rId200" display="wangboiu@aliyun.com"/>
    <hyperlink ref="V1551" r:id="rId201" display="shengz@dbfund.com.cn"/>
    <hyperlink ref="V1525" r:id="rId202"/>
    <hyperlink ref="V1266" r:id="rId203" display="sungqing@clamc.com"/>
    <hyperlink ref="V1511" r:id="rId204"/>
    <hyperlink ref="V1478" r:id="rId205" display="shenggang.zhang@bocim.com"/>
    <hyperlink ref="V1529" r:id="rId206"/>
    <hyperlink ref="V1569" r:id="rId207" display="yangjs@ymfund.com"/>
    <hyperlink ref="V1589" r:id="rId208"/>
    <hyperlink ref="V1620" r:id="rId209"/>
    <hyperlink ref="V1600" r:id="rId210"/>
    <hyperlink ref="V1627" r:id="rId211"/>
    <hyperlink ref="V1641" r:id="rId212"/>
    <hyperlink ref="V1643" r:id="rId213"/>
    <hyperlink ref="V1582" r:id="rId214"/>
    <hyperlink ref="V1608" r:id="rId215"/>
    <hyperlink ref="V1586" r:id="rId216"/>
    <hyperlink ref="V1594" r:id="rId217"/>
    <hyperlink ref="V1619" r:id="rId218"/>
    <hyperlink ref="V1634" r:id="rId219"/>
    <hyperlink ref="V1583" r:id="rId220"/>
    <hyperlink ref="V1595" r:id="rId221"/>
    <hyperlink ref="V1645" r:id="rId222"/>
    <hyperlink ref="V1637" r:id="rId223"/>
    <hyperlink ref="V1648" r:id="rId224"/>
    <hyperlink ref="V1616" r:id="rId225"/>
    <hyperlink ref="V1625" r:id="rId226"/>
    <hyperlink ref="V1614" r:id="rId227"/>
    <hyperlink ref="V1604" r:id="rId228"/>
    <hyperlink ref="V1607" r:id="rId229"/>
    <hyperlink ref="V1592" r:id="rId230"/>
    <hyperlink ref="V1596" r:id="rId231"/>
    <hyperlink ref="V1624" r:id="rId232"/>
    <hyperlink ref="V1585" r:id="rId233"/>
    <hyperlink ref="V1603" r:id="rId234"/>
    <hyperlink ref="V1590" r:id="rId235"/>
    <hyperlink ref="V1599" r:id="rId236"/>
    <hyperlink ref="V1626" r:id="rId237"/>
    <hyperlink ref="V1588" r:id="rId238"/>
    <hyperlink ref="V1597" r:id="rId239"/>
    <hyperlink ref="V1581" r:id="rId240"/>
    <hyperlink ref="V1591" r:id="rId241"/>
    <hyperlink ref="V1613" r:id="rId242"/>
    <hyperlink ref="V1580" r:id="rId243"/>
    <hyperlink ref="V1635" r:id="rId244"/>
    <hyperlink ref="V1649" r:id="rId245"/>
    <hyperlink ref="V1633" r:id="rId246"/>
    <hyperlink ref="V1611" r:id="rId247"/>
    <hyperlink ref="V1630" r:id="rId248"/>
    <hyperlink ref="V1622" r:id="rId249"/>
    <hyperlink ref="V1636" r:id="rId250"/>
    <hyperlink ref="V1587" r:id="rId251"/>
    <hyperlink ref="V1617" r:id="rId252"/>
    <hyperlink ref="V1640" r:id="rId253"/>
    <hyperlink ref="V1646" r:id="rId254"/>
    <hyperlink ref="V1610" r:id="rId255"/>
    <hyperlink ref="V1602" r:id="rId256"/>
    <hyperlink ref="V1609" r:id="rId257"/>
    <hyperlink ref="V1647" r:id="rId258"/>
    <hyperlink ref="V1584" r:id="rId259"/>
    <hyperlink ref="V1623" r:id="rId260"/>
    <hyperlink ref="V1605" r:id="rId261"/>
    <hyperlink ref="V1615" r:id="rId262"/>
    <hyperlink ref="V1078" r:id="rId263"/>
    <hyperlink ref="V1593" r:id="rId264"/>
    <hyperlink ref="V1631" r:id="rId265"/>
    <hyperlink ref="V1629" r:id="rId266"/>
    <hyperlink ref="V1601" r:id="rId267"/>
    <hyperlink ref="V1638" r:id="rId268"/>
    <hyperlink ref="V1606" r:id="rId269"/>
    <hyperlink ref="V1612" r:id="rId270"/>
    <hyperlink ref="V1644" r:id="rId271"/>
    <hyperlink ref="V1618" r:id="rId272"/>
    <hyperlink ref="V1632" r:id="rId273"/>
    <hyperlink ref="V1642" r:id="rId274"/>
    <hyperlink ref="V1621" r:id="rId275"/>
    <hyperlink ref="V1481" r:id="rId276"/>
    <hyperlink ref="V1498" r:id="rId277"/>
    <hyperlink ref="V1508" r:id="rId278"/>
    <hyperlink ref="V1483" r:id="rId279"/>
    <hyperlink ref="V1484" r:id="rId280"/>
    <hyperlink ref="V1496" r:id="rId281"/>
    <hyperlink ref="V1509" r:id="rId282"/>
    <hyperlink ref="V1487" r:id="rId283"/>
    <hyperlink ref="V1503" r:id="rId284"/>
    <hyperlink ref="V1501" r:id="rId285"/>
    <hyperlink ref="V1488" r:id="rId286"/>
    <hyperlink ref="V1490" r:id="rId287"/>
    <hyperlink ref="V1506" r:id="rId288"/>
    <hyperlink ref="V1489" r:id="rId289"/>
    <hyperlink ref="V1482" r:id="rId290"/>
    <hyperlink ref="V1495" r:id="rId291"/>
    <hyperlink ref="V1492" r:id="rId292"/>
    <hyperlink ref="V1494" r:id="rId293"/>
    <hyperlink ref="V1491" r:id="rId294"/>
    <hyperlink ref="V1497" r:id="rId295"/>
    <hyperlink ref="V1505" r:id="rId296"/>
    <hyperlink ref="V1493" r:id="rId297"/>
    <hyperlink ref="V1500" r:id="rId298"/>
    <hyperlink ref="V1507" r:id="rId299"/>
    <hyperlink ref="V1502" r:id="rId300"/>
    <hyperlink ref="V1486" r:id="rId301"/>
    <hyperlink ref="V1504" r:id="rId302"/>
    <hyperlink ref="V1485" r:id="rId303"/>
    <hyperlink ref="V1652" r:id="rId304"/>
    <hyperlink ref="V1653" r:id="rId305"/>
    <hyperlink ref="V1650" r:id="rId306"/>
    <hyperlink ref="V1651" r:id="rId307"/>
    <hyperlink ref="V1657" r:id="rId308"/>
    <hyperlink ref="V1654" r:id="rId309"/>
    <hyperlink ref="V1655" r:id="rId310"/>
    <hyperlink ref="V1656" r:id="rId311"/>
    <hyperlink ref="V1658" r:id="rId312"/>
    <hyperlink ref="V1660" r:id="rId313"/>
    <hyperlink ref="V1661" r:id="rId314"/>
    <hyperlink ref="V1665" r:id="rId315" display="mailto:HEYING653@pingan.com.cn"/>
    <hyperlink ref="V1668" r:id="rId316" display="mailto:TIANWEI886@pingan.com.cn"/>
    <hyperlink ref="V1666" r:id="rId317" display="mailto:LITUN343@pingan.com.cn"/>
    <hyperlink ref="V1663" r:id="rId318" display="mailto:DINGZHENHUAN103@pingan.com.cn"/>
    <hyperlink ref="V1667" r:id="rId319" display="mailto:MENGRUOYAN574@pingan.com.cn"/>
    <hyperlink ref="V1664" r:id="rId320" display="mailto:GUOTAI762@pingan.com.cn"/>
    <hyperlink ref="V1659" r:id="rId321"/>
    <hyperlink ref="V1662" r:id="rId322"/>
    <hyperlink ref="V539" r:id="rId323"/>
    <hyperlink ref="V536" r:id="rId324"/>
    <hyperlink ref="V1669" r:id="rId325"/>
    <hyperlink ref="V1671" r:id="rId326" display="mailto:liuch517@foxmail.com"/>
    <hyperlink ref="V1672" r:id="rId327"/>
    <hyperlink ref="V1673" r:id="rId328"/>
    <hyperlink ref="V1699" r:id="rId329"/>
    <hyperlink ref="V1717" r:id="rId330"/>
    <hyperlink ref="V1703" r:id="rId331"/>
    <hyperlink ref="V1707" r:id="rId332"/>
    <hyperlink ref="V1698" r:id="rId333"/>
    <hyperlink ref="V1682" r:id="rId334"/>
    <hyperlink ref="V1678" r:id="rId335"/>
    <hyperlink ref="V1711" r:id="rId336"/>
    <hyperlink ref="V1706" r:id="rId337"/>
    <hyperlink ref="V1696" r:id="rId338"/>
    <hyperlink ref="V1702" r:id="rId339"/>
    <hyperlink ref="V1674" r:id="rId340"/>
    <hyperlink ref="V1683" r:id="rId341"/>
    <hyperlink ref="V1688" r:id="rId342"/>
    <hyperlink ref="V1708" r:id="rId343"/>
    <hyperlink ref="V1695" r:id="rId344"/>
    <hyperlink ref="V1680" r:id="rId345"/>
    <hyperlink ref="V1686" r:id="rId346"/>
    <hyperlink ref="V1693" r:id="rId347"/>
    <hyperlink ref="V1712" r:id="rId348"/>
    <hyperlink ref="V1716" r:id="rId349"/>
    <hyperlink ref="V1687" r:id="rId350"/>
    <hyperlink ref="V1681" r:id="rId351"/>
    <hyperlink ref="V1694" r:id="rId352"/>
    <hyperlink ref="V1692" r:id="rId353"/>
    <hyperlink ref="V1704" r:id="rId354"/>
    <hyperlink ref="V1675" r:id="rId355"/>
    <hyperlink ref="V1679" r:id="rId356"/>
    <hyperlink ref="V1718" r:id="rId357"/>
    <hyperlink ref="V1677" r:id="rId358"/>
    <hyperlink ref="V1710" r:id="rId359"/>
    <hyperlink ref="V1691" r:id="rId360"/>
    <hyperlink ref="V1684" r:id="rId361"/>
    <hyperlink ref="V1685" r:id="rId362"/>
    <hyperlink ref="V1714" r:id="rId363"/>
    <hyperlink ref="V1676" r:id="rId364"/>
    <hyperlink ref="V1701" r:id="rId365"/>
    <hyperlink ref="V1709" r:id="rId366"/>
    <hyperlink ref="V1697" r:id="rId367"/>
    <hyperlink ref="V1715" r:id="rId368"/>
    <hyperlink ref="V1713" r:id="rId369"/>
    <hyperlink ref="V1690" r:id="rId370"/>
    <hyperlink ref="V1689" r:id="rId371"/>
    <hyperlink ref="V1719" r:id="rId372"/>
    <hyperlink ref="V1720" r:id="rId373"/>
    <hyperlink ref="V1721" r:id="rId374"/>
    <hyperlink ref="V1722" r:id="rId375"/>
    <hyperlink ref="V1732" r:id="rId376"/>
    <hyperlink ref="V1733" r:id="rId377"/>
    <hyperlink ref="V1728" r:id="rId378"/>
    <hyperlink ref="V1729" r:id="rId379"/>
    <hyperlink ref="V1730" r:id="rId380"/>
    <hyperlink ref="V1731" r:id="rId381"/>
    <hyperlink ref="V1727" r:id="rId382"/>
    <hyperlink ref="V1723" r:id="rId383"/>
    <hyperlink ref="V1724" r:id="rId384"/>
    <hyperlink ref="V1725" r:id="rId385"/>
    <hyperlink ref="V1726" r:id="rId386"/>
    <hyperlink ref="V1734" r:id="rId387"/>
  </hyperlinks>
  <pageMargins left="0.7" right="0.7" top="0.75" bottom="0.75" header="0.3" footer="0.3"/>
  <pageSetup paperSize="9" orientation="portrait" r:id="rId388"/>
  <tableParts count="1">
    <tablePart r:id="rId389"/>
  </tableParts>
  <extLst>
    <ext xmlns:x14="http://schemas.microsoft.com/office/spreadsheetml/2009/9/main" uri="{78C0D931-6437-407d-A8EE-F0AAD7539E65}">
      <x14:conditionalFormattings>
        <x14:conditionalFormatting xmlns:xm="http://schemas.microsoft.com/office/excel/2006/main">
          <x14:cfRule type="dataBar" id="{450B6BF3-3694-41A8-8D4E-4C6EBE85C6D5}">
            <x14:dataBar minLength="0" maxLength="100" border="1" direction="rightToLeft" negativeBarBorderColorSameAsPositive="0">
              <x14:cfvo type="autoMin"/>
              <x14:cfvo type="autoMax"/>
              <x14:borderColor rgb="FF008AEF"/>
              <x14:negativeFillColor rgb="FFFF0000"/>
              <x14:negativeBorderColor rgb="FFFF0000"/>
              <x14:axisColor rgb="FF000000"/>
            </x14:dataBar>
          </x14:cfRule>
          <xm:sqref>R1734:R1048576 R1:R2</xm:sqref>
        </x14:conditionalFormatting>
        <x14:conditionalFormatting xmlns:xm="http://schemas.microsoft.com/office/excel/2006/main">
          <x14:cfRule type="dataBar" id="{9623C5F8-76CD-49D1-937F-76E4CCC7D18F}">
            <x14:dataBar minLength="0" maxLength="100" border="1" direction="rightToLeft" negativeBarBorderColorSameAsPositive="0">
              <x14:cfvo type="autoMin"/>
              <x14:cfvo type="autoMax"/>
              <x14:borderColor rgb="FF008AEF"/>
              <x14:negativeFillColor rgb="FFFF0000"/>
              <x14:negativeBorderColor rgb="FFFF0000"/>
              <x14:axisColor rgb="FF000000"/>
            </x14:dataBar>
          </x14:cfRule>
          <xm:sqref>R1658:R1664 R1722 R1702 R1655:R1656 R1669:R1686 R1688:R1693 R1695 R1697:R1699 R1706:R1718 R1726 R1728:R1731</xm:sqref>
        </x14:conditionalFormatting>
        <x14:conditionalFormatting xmlns:xm="http://schemas.microsoft.com/office/excel/2006/main">
          <x14:cfRule type="dataBar" id="{B7A8312E-FBEE-4A7F-A4B9-A98E0EDAB9D6}">
            <x14:dataBar minLength="0" maxLength="100" border="1" direction="rightToLeft" negativeBarBorderColorSameAsPositive="0">
              <x14:cfvo type="autoMin"/>
              <x14:cfvo type="autoMax"/>
              <x14:borderColor rgb="FF008AEF"/>
              <x14:negativeFillColor rgb="FFFF0000"/>
              <x14:negativeBorderColor rgb="FFFF0000"/>
              <x14:axisColor rgb="FF000000"/>
            </x14:dataBar>
          </x14:cfRule>
          <xm:sqref>R50</xm:sqref>
        </x14:conditionalFormatting>
        <x14:conditionalFormatting xmlns:xm="http://schemas.microsoft.com/office/excel/2006/main">
          <x14:cfRule type="dataBar" id="{FBFB6984-14D9-42FE-B353-EEAA34FD4135}">
            <x14:dataBar minLength="0" maxLength="100" border="1" direction="rightToLeft" negativeBarBorderColorSameAsPositive="0">
              <x14:cfvo type="autoMin"/>
              <x14:cfvo type="autoMax"/>
              <x14:borderColor rgb="FF008AEF"/>
              <x14:negativeFillColor rgb="FFFF0000"/>
              <x14:negativeBorderColor rgb="FFFF0000"/>
              <x14:axisColor rgb="FF000000"/>
            </x14:dataBar>
          </x14:cfRule>
          <xm:sqref>R43:R44</xm:sqref>
        </x14:conditionalFormatting>
        <x14:conditionalFormatting xmlns:xm="http://schemas.microsoft.com/office/excel/2006/main">
          <x14:cfRule type="dataBar" id="{37C96BAD-CCE3-4245-8DB2-0C3EE727015E}">
            <x14:dataBar minLength="0" maxLength="100" border="1" direction="rightToLeft" negativeBarBorderColorSameAsPositive="0">
              <x14:cfvo type="autoMin"/>
              <x14:cfvo type="autoMax"/>
              <x14:borderColor rgb="FF008AEF"/>
              <x14:negativeFillColor rgb="FFFF0000"/>
              <x14:negativeBorderColor rgb="FFFF0000"/>
              <x14:axisColor rgb="FF000000"/>
            </x14:dataBar>
          </x14:cfRule>
          <xm:sqref>R1147 R1602 R1151 R1155 R1159 R1163 R1167 R1171 R1175 R1179 R1183 R1187 R1191 R1195 R1199 R1203 R1207 R1211 R1215 R1219 R1223 R1227 R1231 R1235 R1239 R1243 R1247 R1251 R1255 R1259 R1263 R1267 R1271 R1277 R1281 R1285 R1289 R1293 R1297 R1303 R1307 R1311 R1315 R1319 R1323 R1327 R1331 R1335 R1339 R1343 R1347 R1351 R1355 R1359 R1363 R1367 R1371 R1375 R1379 R1383 R1387 R1391 R1395 R1399 R1403 R1407 R1411 R1415 R1419 R1423 R1427 R1431 R1435 R1439 R1446 R1450 R1457 R1460 R1467 R1471 R1475 R1478 R1482 R1486 R1489 R1493 R1497 R1501 R1505 R1509 R1513 R1517 R1521 R1525 R1529 R1533 R1537 R1541 R1545 R1551 R1555 R1557 R1561 R1564 R1568 R1572 R1579 R1583 R1586 R1590 R1596 R1606 R1610</xm:sqref>
        </x14:conditionalFormatting>
        <x14:conditionalFormatting xmlns:xm="http://schemas.microsoft.com/office/excel/2006/main">
          <x14:cfRule type="dataBar" id="{42F5CA15-3065-467C-B127-5070501F4016}">
            <x14:dataBar minLength="0" maxLength="100" border="1" direction="rightToLeft" negativeBarBorderColorSameAsPositive="0">
              <x14:cfvo type="autoMin"/>
              <x14:cfvo type="autoMax"/>
              <x14:borderColor rgb="FF008AEF"/>
              <x14:negativeFillColor rgb="FFFF0000"/>
              <x14:negativeBorderColor rgb="FFFF0000"/>
              <x14:axisColor rgb="FF000000"/>
            </x14:dataBar>
          </x14:cfRule>
          <xm:sqref>R1146 R1605 R1150 R1154 R1158 R1162 R1166 R1170 R1174 R1178 R1182 R1186 R1190 R1194 R1198 R1202 R1206 R1210 R1214 R1218 R1222 R1226 R1230 R1234 R1238 R1242 R1246 R1250 R1254 R1258 R1262 R1266 R1270 R1273 R1276 R1280 R1284 R1288 R1292 R1296 R1300 R1302 R1306 R1310 R1314 R1318 R1322 R1326 R1330 R1334 R1338 R1342 R1346 R1350 R1354 R1358 R1362 R1366 R1370 R1374 R1378 R1382 R1386 R1390 R1394 R1398 R1402 R1406 R1410 R1414 R1418 R1422 R1426 R1430 R1434 R1438 R1442 R1445 R1449 R1453 R1456 R1463 R1466 R1470 R1474 R1477 R1481 R1485 R1488 R1492 R1496 R1500 R1504 R1508 R1512 R1516 R1520 R1524 R1528 R1532 R1536 R1540 R1544 R1548 R1550 R1554 R1560 R1563 R1567 R1571 R1576 R1582 R1585 R1589 R1593 R1595 R1599 R1609</xm:sqref>
        </x14:conditionalFormatting>
        <x14:conditionalFormatting xmlns:xm="http://schemas.microsoft.com/office/excel/2006/main">
          <x14:cfRule type="dataBar" id="{78BE30BF-2B51-4CE8-A3C0-5D34210AC704}">
            <x14:dataBar minLength="0" maxLength="100" border="1" direction="rightToLeft" negativeBarBorderColorSameAsPositive="0">
              <x14:cfvo type="autoMin"/>
              <x14:cfvo type="autoMax"/>
              <x14:borderColor rgb="FF008AEF"/>
              <x14:negativeFillColor rgb="FFFF0000"/>
              <x14:negativeBorderColor rgb="FFFF0000"/>
              <x14:axisColor rgb="FF000000"/>
            </x14:dataBar>
          </x14:cfRule>
          <xm:sqref>R1603:R1604 R1148:R1149 R1145 R1152:R1153 R1156:R1157 R1160:R1161 R1164:R1165 R1168:R1169 R1172:R1173 R1176:R1177 R1180:R1181 R1184:R1185 R1188:R1189 R1192:R1193 R1196:R1197 R1200:R1201 R1204:R1205 R1208:R1209 R1212:R1213 R1216:R1217 R1220:R1221 R1224:R1225 R1228:R1229 R1232:R1233 R1236:R1237 R1240:R1241 R1244:R1245 R1248:R1249 R1252:R1253 R1256:R1257 R1260:R1261 R1264:R1265 R1268:R1269 R1272 R1274:R1275 R1278:R1279 R1282:R1283 R1286:R1287 R1290:R1291 R1294:R1295 R1298:R1299 R1301 R1304:R1305 R1308:R1309 R1312:R1313 R1316:R1317 R1320:R1321 R1324:R1325 R1328:R1329 R1332:R1333 R1336:R1337 R1340:R1341 R1344:R1345 R1348:R1349 R1352:R1353 R1356:R1357 R1360:R1361 R1364:R1365 R1368:R1369 R1372:R1373 R1376:R1377 R1380:R1381 R1384:R1385 R1388:R1389 R1392:R1393 R1396:R1397 R1400:R1401 R1404:R1405 R1408:R1409 R1412:R1413 R1416:R1417 R1420:R1421 R1424:R1425 R1428:R1429 R1432:R1433 R1436:R1437 R1440:R1441 R1443:R1444 R1447:R1448 R1451:R1452 R1454:R1455 R1458:R1459 R1461:R1462 R1464:R1465 R1468:R1469 R1472:R1473 R1476 R1479:R1480 R1483:R1484 R1487 R1490:R1491 R1494:R1495 R1498:R1499 R1502:R1503 R1506:R1507 R1510:R1511 R1514:R1515 R1518:R1519 R1522:R1523 R1526:R1527 R1530:R1531 R1534:R1535 R1538:R1539 R1542:R1543 R1546:R1547 R1549 R1552:R1553 R1556 R1558:R1559 R1562 R1565:R1566 R1569:R1570 R1573:R1575 R1577:R1578 R1580:R1581 R1584 R1587:R1588 R1591:R1592 R1594 R1597:R1598 R1600:R1601 R1607:R1608</xm:sqref>
        </x14:conditionalFormatting>
        <x14:conditionalFormatting xmlns:xm="http://schemas.microsoft.com/office/excel/2006/main">
          <x14:cfRule type="dataBar" id="{4F1AD111-A93F-4CDA-87CD-BD0D06EB19C4}">
            <x14:dataBar minLength="0" maxLength="100" border="1" direction="rightToLeft" negativeBarBorderColorSameAsPositive="0">
              <x14:cfvo type="autoMin"/>
              <x14:cfvo type="autoMax"/>
              <x14:borderColor rgb="FF008AEF"/>
              <x14:negativeFillColor rgb="FFFF0000"/>
              <x14:negativeBorderColor rgb="FFFF0000"/>
              <x14:axisColor rgb="FF000000"/>
            </x14:dataBar>
          </x14:cfRule>
          <xm:sqref>R1657</xm:sqref>
        </x14:conditionalFormatting>
        <x14:conditionalFormatting xmlns:xm="http://schemas.microsoft.com/office/excel/2006/main">
          <x14:cfRule type="dataBar" id="{EB7B026B-EB4C-401D-A092-B2B07444D81E}">
            <x14:dataBar minLength="0" maxLength="100" border="1" direction="rightToLeft" negativeBarBorderColorSameAsPositive="0">
              <x14:cfvo type="autoMin"/>
              <x14:cfvo type="autoMax"/>
              <x14:borderColor rgb="FF008AEF"/>
              <x14:negativeFillColor rgb="FFFF0000"/>
              <x14:negativeBorderColor rgb="FFFF0000"/>
              <x14:axisColor rgb="FF000000"/>
            </x14:dataBar>
          </x14:cfRule>
          <xm:sqref>R1665</xm:sqref>
        </x14:conditionalFormatting>
        <x14:conditionalFormatting xmlns:xm="http://schemas.microsoft.com/office/excel/2006/main">
          <x14:cfRule type="dataBar" id="{DEB00CDB-A999-4AAE-9395-B3A06456AECA}">
            <x14:dataBar minLength="0" maxLength="100" border="1" direction="rightToLeft" negativeBarBorderColorSameAsPositive="0">
              <x14:cfvo type="autoMin"/>
              <x14:cfvo type="autoMax"/>
              <x14:borderColor rgb="FF008AEF"/>
              <x14:negativeFillColor rgb="FFFF0000"/>
              <x14:negativeBorderColor rgb="FFFF0000"/>
              <x14:axisColor rgb="FF000000"/>
            </x14:dataBar>
          </x14:cfRule>
          <xm:sqref>R1666</xm:sqref>
        </x14:conditionalFormatting>
        <x14:conditionalFormatting xmlns:xm="http://schemas.microsoft.com/office/excel/2006/main">
          <x14:cfRule type="dataBar" id="{56F2C83A-EB03-4DDF-98C1-2DF747608DF0}">
            <x14:dataBar minLength="0" maxLength="100" border="1" direction="rightToLeft" negativeBarBorderColorSameAsPositive="0">
              <x14:cfvo type="autoMin"/>
              <x14:cfvo type="autoMax"/>
              <x14:borderColor rgb="FF008AEF"/>
              <x14:negativeFillColor rgb="FFFF0000"/>
              <x14:negativeBorderColor rgb="FFFF0000"/>
              <x14:axisColor rgb="FF000000"/>
            </x14:dataBar>
          </x14:cfRule>
          <xm:sqref>R1667</xm:sqref>
        </x14:conditionalFormatting>
        <x14:conditionalFormatting xmlns:xm="http://schemas.microsoft.com/office/excel/2006/main">
          <x14:cfRule type="dataBar" id="{B5D8C8C0-7AF5-46AB-8DB3-3101073D161C}">
            <x14:dataBar minLength="0" maxLength="100" border="1" direction="rightToLeft" negativeBarBorderColorSameAsPositive="0">
              <x14:cfvo type="autoMin"/>
              <x14:cfvo type="autoMax"/>
              <x14:borderColor rgb="FF008AEF"/>
              <x14:negativeFillColor rgb="FFFF0000"/>
              <x14:negativeBorderColor rgb="FFFF0000"/>
              <x14:axisColor rgb="FF000000"/>
            </x14:dataBar>
          </x14:cfRule>
          <xm:sqref>R1668</xm:sqref>
        </x14:conditionalFormatting>
        <x14:conditionalFormatting xmlns:xm="http://schemas.microsoft.com/office/excel/2006/main">
          <x14:cfRule type="dataBar" id="{D6D3BD6A-3C65-4F9C-B92B-E029E37844D3}">
            <x14:dataBar minLength="0" maxLength="100" border="1" direction="rightToLeft" negativeBarBorderColorSameAsPositive="0">
              <x14:cfvo type="autoMin"/>
              <x14:cfvo type="autoMax"/>
              <x14:borderColor rgb="FF008AEF"/>
              <x14:negativeFillColor rgb="FFFF0000"/>
              <x14:negativeBorderColor rgb="FFFF0000"/>
              <x14:axisColor rgb="FF000000"/>
            </x14:dataBar>
          </x14:cfRule>
          <xm:sqref>R1687</xm:sqref>
        </x14:conditionalFormatting>
        <x14:conditionalFormatting xmlns:xm="http://schemas.microsoft.com/office/excel/2006/main">
          <x14:cfRule type="dataBar" id="{3F0C3BBC-04D7-4417-9C39-B7638AFE23E0}">
            <x14:dataBar minLength="0" maxLength="100" border="1" direction="rightToLeft" negativeBarBorderColorSameAsPositive="0">
              <x14:cfvo type="autoMin"/>
              <x14:cfvo type="autoMax"/>
              <x14:borderColor rgb="FF008AEF"/>
              <x14:negativeFillColor rgb="FFFF0000"/>
              <x14:negativeBorderColor rgb="FFFF0000"/>
              <x14:axisColor rgb="FF000000"/>
            </x14:dataBar>
          </x14:cfRule>
          <xm:sqref>R1694</xm:sqref>
        </x14:conditionalFormatting>
        <x14:conditionalFormatting xmlns:xm="http://schemas.microsoft.com/office/excel/2006/main">
          <x14:cfRule type="dataBar" id="{B853C47D-7179-46D4-98CA-90E6D3038607}">
            <x14:dataBar minLength="0" maxLength="100" border="1" direction="rightToLeft" negativeBarBorderColorSameAsPositive="0">
              <x14:cfvo type="autoMin"/>
              <x14:cfvo type="autoMax"/>
              <x14:borderColor rgb="FF008AEF"/>
              <x14:negativeFillColor rgb="FFFF0000"/>
              <x14:negativeBorderColor rgb="FFFF0000"/>
              <x14:axisColor rgb="FF000000"/>
            </x14:dataBar>
          </x14:cfRule>
          <xm:sqref>R1700</xm:sqref>
        </x14:conditionalFormatting>
        <x14:conditionalFormatting xmlns:xm="http://schemas.microsoft.com/office/excel/2006/main">
          <x14:cfRule type="dataBar" id="{A6C6E724-08B8-4E02-99D4-B46C0BD62DF5}">
            <x14:dataBar minLength="0" maxLength="100" border="1" direction="rightToLeft" negativeBarBorderColorSameAsPositive="0">
              <x14:cfvo type="autoMin"/>
              <x14:cfvo type="autoMax"/>
              <x14:borderColor rgb="FF008AEF"/>
              <x14:negativeFillColor rgb="FFFF0000"/>
              <x14:negativeBorderColor rgb="FFFF0000"/>
              <x14:axisColor rgb="FF000000"/>
            </x14:dataBar>
          </x14:cfRule>
          <xm:sqref>R1703</xm:sqref>
        </x14:conditionalFormatting>
        <x14:conditionalFormatting xmlns:xm="http://schemas.microsoft.com/office/excel/2006/main">
          <x14:cfRule type="dataBar" id="{2C58B694-F0C3-4BA9-B3ED-EAE41C4A5EB9}">
            <x14:dataBar minLength="0" maxLength="100" border="1" direction="rightToLeft" negativeBarBorderColorSameAsPositive="0">
              <x14:cfvo type="autoMin"/>
              <x14:cfvo type="autoMax"/>
              <x14:borderColor rgb="FF008AEF"/>
              <x14:negativeFillColor rgb="FFFF0000"/>
              <x14:negativeBorderColor rgb="FFFF0000"/>
              <x14:axisColor rgb="FF000000"/>
            </x14:dataBar>
          </x14:cfRule>
          <xm:sqref>R1704</xm:sqref>
        </x14:conditionalFormatting>
        <x14:conditionalFormatting xmlns:xm="http://schemas.microsoft.com/office/excel/2006/main">
          <x14:cfRule type="dataBar" id="{50FC7748-C001-4CE9-A7C5-CCFD7B95E9D5}">
            <x14:dataBar minLength="0" maxLength="100" border="1" direction="rightToLeft" negativeBarBorderColorSameAsPositive="0">
              <x14:cfvo type="autoMin"/>
              <x14:cfvo type="autoMax"/>
              <x14:borderColor rgb="FF008AEF"/>
              <x14:negativeFillColor rgb="FFFF0000"/>
              <x14:negativeBorderColor rgb="FFFF0000"/>
              <x14:axisColor rgb="FF000000"/>
            </x14:dataBar>
          </x14:cfRule>
          <xm:sqref>R1705</xm:sqref>
        </x14:conditionalFormatting>
        <x14:conditionalFormatting xmlns:xm="http://schemas.microsoft.com/office/excel/2006/main">
          <x14:cfRule type="dataBar" id="{AF69798F-7C19-4014-9BD3-9A455C954ED9}">
            <x14:dataBar minLength="0" maxLength="100" border="1" direction="rightToLeft" negativeBarBorderColorSameAsPositive="0">
              <x14:cfvo type="autoMin"/>
              <x14:cfvo type="autoMax"/>
              <x14:borderColor rgb="FF008AEF"/>
              <x14:negativeFillColor rgb="FFFF0000"/>
              <x14:negativeBorderColor rgb="FFFF0000"/>
              <x14:axisColor rgb="FF000000"/>
            </x14:dataBar>
          </x14:cfRule>
          <xm:sqref>R1719</xm:sqref>
        </x14:conditionalFormatting>
        <x14:conditionalFormatting xmlns:xm="http://schemas.microsoft.com/office/excel/2006/main">
          <x14:cfRule type="dataBar" id="{86F8C8C6-1B46-4345-921F-3D9567F6C221}">
            <x14:dataBar minLength="0" maxLength="100" border="1" direction="rightToLeft" negativeBarBorderColorSameAsPositive="0">
              <x14:cfvo type="autoMin"/>
              <x14:cfvo type="autoMax"/>
              <x14:borderColor rgb="FF008AEF"/>
              <x14:negativeFillColor rgb="FFFF0000"/>
              <x14:negativeBorderColor rgb="FFFF0000"/>
              <x14:axisColor rgb="FF000000"/>
            </x14:dataBar>
          </x14:cfRule>
          <xm:sqref>R51:R227 R3:R42 R45:R49</xm:sqref>
        </x14:conditionalFormatting>
        <x14:conditionalFormatting xmlns:xm="http://schemas.microsoft.com/office/excel/2006/main">
          <x14:cfRule type="dataBar" id="{9925EFA3-1024-4E67-8DB3-5F9E4E426894}">
            <x14:dataBar minLength="0" maxLength="100" border="1" direction="rightToLeft" negativeBarBorderColorSameAsPositive="0">
              <x14:cfvo type="autoMin"/>
              <x14:cfvo type="autoMax"/>
              <x14:borderColor rgb="FF008AEF"/>
              <x14:negativeFillColor rgb="FFFF0000"/>
              <x14:negativeBorderColor rgb="FFFF0000"/>
              <x14:axisColor rgb="FF000000"/>
            </x14:dataBar>
          </x14:cfRule>
          <xm:sqref>R228:R1144</xm:sqref>
        </x14:conditionalFormatting>
        <x14:conditionalFormatting xmlns:xm="http://schemas.microsoft.com/office/excel/2006/main">
          <x14:cfRule type="dataBar" id="{5BE89C34-2DE1-46EE-9D28-311FAA11EDAC}">
            <x14:dataBar minLength="0" maxLength="100" border="1" direction="rightToLeft" negativeBarBorderColorSameAsPositive="0">
              <x14:cfvo type="autoMin"/>
              <x14:cfvo type="autoMax"/>
              <x14:borderColor rgb="FF008AEF"/>
              <x14:negativeFillColor rgb="FFFF0000"/>
              <x14:negativeBorderColor rgb="FFFF0000"/>
              <x14:axisColor rgb="FF000000"/>
            </x14:dataBar>
          </x14:cfRule>
          <xm:sqref>R1701</xm:sqref>
        </x14:conditionalFormatting>
        <x14:conditionalFormatting xmlns:xm="http://schemas.microsoft.com/office/excel/2006/main">
          <x14:cfRule type="dataBar" id="{508606DE-A504-4A9B-AC92-CD56DB90EEFF}">
            <x14:dataBar minLength="0" maxLength="100" border="1" direction="rightToLeft" negativeBarBorderColorSameAsPositive="0">
              <x14:cfvo type="autoMin"/>
              <x14:cfvo type="autoMax"/>
              <x14:borderColor rgb="FF008AEF"/>
              <x14:negativeFillColor rgb="FFFF0000"/>
              <x14:negativeBorderColor rgb="FFFF0000"/>
              <x14:axisColor rgb="FF000000"/>
            </x14:dataBar>
          </x14:cfRule>
          <xm:sqref>R1720</xm:sqref>
        </x14:conditionalFormatting>
        <x14:conditionalFormatting xmlns:xm="http://schemas.microsoft.com/office/excel/2006/main">
          <x14:cfRule type="dataBar" id="{73157CAE-5781-4F8A-95EE-120D0A6A3CC0}">
            <x14:dataBar minLength="0" maxLength="100" border="1" direction="rightToLeft" negativeBarBorderColorSameAsPositive="0">
              <x14:cfvo type="autoMin"/>
              <x14:cfvo type="autoMax"/>
              <x14:borderColor rgb="FF008AEF"/>
              <x14:negativeFillColor rgb="FFFF0000"/>
              <x14:negativeBorderColor rgb="FFFF0000"/>
              <x14:axisColor rgb="FF000000"/>
            </x14:dataBar>
          </x14:cfRule>
          <xm:sqref>R1721</xm:sqref>
        </x14:conditionalFormatting>
        <x14:conditionalFormatting xmlns:xm="http://schemas.microsoft.com/office/excel/2006/main">
          <x14:cfRule type="dataBar" id="{8072DBE0-514A-4A67-A106-87B8BAB59F8E}">
            <x14:dataBar minLength="0" maxLength="100" border="1" direction="rightToLeft" negativeBarBorderColorSameAsPositive="0">
              <x14:cfvo type="autoMin"/>
              <x14:cfvo type="autoMax"/>
              <x14:borderColor rgb="FF008AEF"/>
              <x14:negativeFillColor rgb="FFFF0000"/>
              <x14:negativeBorderColor rgb="FFFF0000"/>
              <x14:axisColor rgb="FF000000"/>
            </x14:dataBar>
          </x14:cfRule>
          <xm:sqref>R1723</xm:sqref>
        </x14:conditionalFormatting>
        <x14:conditionalFormatting xmlns:xm="http://schemas.microsoft.com/office/excel/2006/main">
          <x14:cfRule type="dataBar" id="{BC494AD6-D9EE-4A6C-A424-6A47F0770E7B}">
            <x14:dataBar minLength="0" maxLength="100" border="1" direction="rightToLeft" negativeBarBorderColorSameAsPositive="0">
              <x14:cfvo type="autoMin"/>
              <x14:cfvo type="autoMax"/>
              <x14:borderColor rgb="FF008AEF"/>
              <x14:negativeFillColor rgb="FFFF0000"/>
              <x14:negativeBorderColor rgb="FFFF0000"/>
              <x14:axisColor rgb="FF000000"/>
            </x14:dataBar>
          </x14:cfRule>
          <xm:sqref>R1725</xm:sqref>
        </x14:conditionalFormatting>
        <x14:conditionalFormatting xmlns:xm="http://schemas.microsoft.com/office/excel/2006/main">
          <x14:cfRule type="dataBar" id="{54F8DFD7-F964-4C28-9881-ACB51E920F7D}">
            <x14:dataBar minLength="0" maxLength="100" border="1" direction="rightToLeft" negativeBarBorderColorSameAsPositive="0">
              <x14:cfvo type="autoMin"/>
              <x14:cfvo type="autoMax"/>
              <x14:borderColor rgb="FF008AEF"/>
              <x14:negativeFillColor rgb="FFFF0000"/>
              <x14:negativeBorderColor rgb="FFFF0000"/>
              <x14:axisColor rgb="FF000000"/>
            </x14:dataBar>
          </x14:cfRule>
          <xm:sqref>R1727</xm:sqref>
        </x14:conditionalFormatting>
        <x14:conditionalFormatting xmlns:xm="http://schemas.microsoft.com/office/excel/2006/main">
          <x14:cfRule type="dataBar" id="{427BA962-0902-4D15-9F34-811C04E26059}">
            <x14:dataBar minLength="0" maxLength="100" border="1" direction="rightToLeft" negativeBarBorderColorSameAsPositive="0">
              <x14:cfvo type="autoMin"/>
              <x14:cfvo type="autoMax"/>
              <x14:borderColor rgb="FF008AEF"/>
              <x14:negativeFillColor rgb="FFFF0000"/>
              <x14:negativeBorderColor rgb="FFFF0000"/>
              <x14:axisColor rgb="FF000000"/>
            </x14:dataBar>
          </x14:cfRule>
          <xm:sqref>R1732</xm:sqref>
        </x14:conditionalFormatting>
        <x14:conditionalFormatting xmlns:xm="http://schemas.microsoft.com/office/excel/2006/main">
          <x14:cfRule type="dataBar" id="{B5EC993A-7266-4DDB-A6AB-D50DD3B76BE2}">
            <x14:dataBar minLength="0" maxLength="100" border="1" direction="rightToLeft" negativeBarBorderColorSameAsPositive="0">
              <x14:cfvo type="autoMin"/>
              <x14:cfvo type="autoMax"/>
              <x14:borderColor rgb="FF008AEF"/>
              <x14:negativeFillColor rgb="FFFF0000"/>
              <x14:negativeBorderColor rgb="FFFF0000"/>
              <x14:axisColor rgb="FF000000"/>
            </x14:dataBar>
          </x14:cfRule>
          <xm:sqref>R1733</xm:sqref>
        </x14:conditionalFormatting>
        <x14:conditionalFormatting xmlns:xm="http://schemas.microsoft.com/office/excel/2006/main">
          <x14:cfRule type="dataBar" id="{7236643A-EE91-4A26-9D59-1BC2CC02E145}">
            <x14:dataBar minLength="0" maxLength="100" border="1" direction="rightToLeft" negativeBarBorderColorSameAsPositive="0">
              <x14:cfvo type="autoMin"/>
              <x14:cfvo type="autoMax"/>
              <x14:borderColor rgb="FF008AEF"/>
              <x14:negativeFillColor rgb="FFFF0000"/>
              <x14:negativeBorderColor rgb="FFFF0000"/>
              <x14:axisColor rgb="FF000000"/>
            </x14:dataBar>
          </x14:cfRule>
          <xm:sqref>R1724</xm:sqref>
        </x14:conditionalFormatting>
        <x14:conditionalFormatting xmlns:xm="http://schemas.microsoft.com/office/excel/2006/main">
          <x14:cfRule type="iconSet" priority="15311" id="{936EA453-0C30-4D3D-9879-D32B945E5756}">
            <x14:iconSet iconSet="3Stars" showValue="0" custom="1">
              <x14:cfvo type="percent">
                <xm:f>0</xm:f>
              </x14:cfvo>
              <x14:cfvo type="num">
                <xm:f>0</xm:f>
              </x14:cfvo>
              <x14:cfvo type="num">
                <xm:f>1</xm:f>
              </x14:cfvo>
              <x14:cfIcon iconSet="NoIcons" iconId="0"/>
              <x14:cfIcon iconSet="NoIcons" iconId="0"/>
              <x14:cfIcon iconSet="3Stars" iconId="0"/>
            </x14:iconSet>
          </x14:cfRule>
          <xm:sqref>K1734:M1048576 K1:M2</xm:sqref>
        </x14:conditionalFormatting>
        <x14:conditionalFormatting xmlns:xm="http://schemas.microsoft.com/office/excel/2006/main">
          <x14:cfRule type="iconSet" priority="106083" id="{931BB559-94F1-4B6A-9B54-58D8FD6A1038}">
            <x14:iconSet iconSet="3Stars" showValue="0" custom="1">
              <x14:cfvo type="percent">
                <xm:f>0</xm:f>
              </x14:cfvo>
              <x14:cfvo type="num">
                <xm:f>0</xm:f>
              </x14:cfvo>
              <x14:cfvo type="num">
                <xm:f>1</xm:f>
              </x14:cfvo>
              <x14:cfIcon iconSet="NoIcons" iconId="0"/>
              <x14:cfIcon iconSet="NoIcons" iconId="0"/>
              <x14:cfIcon iconSet="3Stars" iconId="0"/>
            </x14:iconSet>
          </x14:cfRule>
          <xm:sqref>W1734:W1048576</xm:sqref>
        </x14:conditionalFormatting>
        <x14:conditionalFormatting xmlns:xm="http://schemas.microsoft.com/office/excel/2006/main">
          <x14:cfRule type="iconSet" priority="451" id="{E42DC186-D957-49B5-A166-366A2ACC9CF1}">
            <x14:iconSet iconSet="3Symbols" showValue="0" custom="1">
              <x14:cfvo type="percent">
                <xm:f>0</xm:f>
              </x14:cfvo>
              <x14:cfvo type="num">
                <xm:f>0</xm:f>
              </x14:cfvo>
              <x14:cfvo type="num">
                <xm:f>1</xm:f>
              </x14:cfvo>
              <x14:cfIcon iconSet="NoIcons" iconId="0"/>
              <x14:cfIcon iconSet="3Symbols" iconId="0"/>
              <x14:cfIcon iconSet="3Symbols" iconId="2"/>
            </x14:iconSet>
          </x14:cfRule>
          <xm:sqref>AG1</xm:sqref>
        </x14:conditionalFormatting>
        <x14:conditionalFormatting xmlns:xm="http://schemas.microsoft.com/office/excel/2006/main">
          <x14:cfRule type="iconSet" priority="69" id="{218E1C87-21B8-4604-9DEC-77666548B26E}">
            <x14:iconSet iconSet="3Stars" showValue="0" custom="1">
              <x14:cfvo type="percent">
                <xm:f>0</xm:f>
              </x14:cfvo>
              <x14:cfvo type="num">
                <xm:f>0</xm:f>
              </x14:cfvo>
              <x14:cfvo type="num">
                <xm:f>1</xm:f>
              </x14:cfvo>
              <x14:cfIcon iconSet="NoIcons" iconId="0"/>
              <x14:cfIcon iconSet="NoIcons" iconId="0"/>
              <x14:cfIcon iconSet="3Stars" iconId="0"/>
            </x14:iconSet>
          </x14:cfRule>
          <xm:sqref>K1724:M1724 K1702:M1702 K1658:M1664 K1655:M1656 K1669:M1686 K1688:M1693 K1695:M1695 K1697:M1699 K1706:M1718 K1726:M1726 K1728:M1731</xm:sqref>
        </x14:conditionalFormatting>
        <x14:conditionalFormatting xmlns:xm="http://schemas.microsoft.com/office/excel/2006/main">
          <x14:cfRule type="iconSet" priority="68" id="{E21C739E-F056-4CB6-B7FD-00E6649D3D66}">
            <x14:iconSet iconSet="3Stars" showValue="0" custom="1">
              <x14:cfvo type="percent">
                <xm:f>0</xm:f>
              </x14:cfvo>
              <x14:cfvo type="num">
                <xm:f>0</xm:f>
              </x14:cfvo>
              <x14:cfvo type="num">
                <xm:f>1</xm:f>
              </x14:cfvo>
              <x14:cfIcon iconSet="NoIcons" iconId="0"/>
              <x14:cfIcon iconSet="NoIcons" iconId="0"/>
              <x14:cfIcon iconSet="3Stars" iconId="0"/>
            </x14:iconSet>
          </x14:cfRule>
          <xm:sqref>K160:M160</xm:sqref>
        </x14:conditionalFormatting>
        <x14:conditionalFormatting xmlns:xm="http://schemas.microsoft.com/office/excel/2006/main">
          <x14:cfRule type="iconSet" priority="67" id="{F40529CD-84CF-4BE3-AA6F-60F5A71FC9B8}">
            <x14:iconSet iconSet="3Stars" showValue="0" custom="1">
              <x14:cfvo type="percent">
                <xm:f>0</xm:f>
              </x14:cfvo>
              <x14:cfvo type="num">
                <xm:f>0</xm:f>
              </x14:cfvo>
              <x14:cfvo type="num">
                <xm:f>1</xm:f>
              </x14:cfvo>
              <x14:cfIcon iconSet="NoIcons" iconId="0"/>
              <x14:cfIcon iconSet="NoIcons" iconId="0"/>
              <x14:cfIcon iconSet="3Stars" iconId="0"/>
            </x14:iconSet>
          </x14:cfRule>
          <xm:sqref>K50:M50</xm:sqref>
        </x14:conditionalFormatting>
        <x14:conditionalFormatting xmlns:xm="http://schemas.microsoft.com/office/excel/2006/main">
          <x14:cfRule type="iconSet" priority="66" id="{B8E9D2B4-3458-435A-94E9-A0DF1F9B7836}">
            <x14:iconSet iconSet="3Stars" showValue="0" custom="1">
              <x14:cfvo type="percent">
                <xm:f>0</xm:f>
              </x14:cfvo>
              <x14:cfvo type="num">
                <xm:f>0</xm:f>
              </x14:cfvo>
              <x14:cfvo type="num">
                <xm:f>1</xm:f>
              </x14:cfvo>
              <x14:cfIcon iconSet="NoIcons" iconId="0"/>
              <x14:cfIcon iconSet="NoIcons" iconId="0"/>
              <x14:cfIcon iconSet="3Stars" iconId="0"/>
            </x14:iconSet>
          </x14:cfRule>
          <xm:sqref>K43:M44</xm:sqref>
        </x14:conditionalFormatting>
        <x14:conditionalFormatting xmlns:xm="http://schemas.microsoft.com/office/excel/2006/main">
          <x14:cfRule type="iconSet" priority="65" id="{ACEBA2EC-0435-47EC-A540-B3788E929A20}">
            <x14:iconSet iconSet="3Stars" showValue="0" custom="1">
              <x14:cfvo type="percent">
                <xm:f>0</xm:f>
              </x14:cfvo>
              <x14:cfvo type="num">
                <xm:f>0</xm:f>
              </x14:cfvo>
              <x14:cfvo type="num">
                <xm:f>1</xm:f>
              </x14:cfvo>
              <x14:cfIcon iconSet="NoIcons" iconId="0"/>
              <x14:cfIcon iconSet="NoIcons" iconId="0"/>
              <x14:cfIcon iconSet="3Stars" iconId="0"/>
            </x14:iconSet>
          </x14:cfRule>
          <xm:sqref>K151:M151</xm:sqref>
        </x14:conditionalFormatting>
        <x14:conditionalFormatting xmlns:xm="http://schemas.microsoft.com/office/excel/2006/main">
          <x14:cfRule type="iconSet" priority="64" id="{2C61F5FD-E8F7-4026-8035-44A4D7360F85}">
            <x14:iconSet iconSet="3Stars" showValue="0" custom="1">
              <x14:cfvo type="percent">
                <xm:f>0</xm:f>
              </x14:cfvo>
              <x14:cfvo type="num">
                <xm:f>0</xm:f>
              </x14:cfvo>
              <x14:cfvo type="num">
                <xm:f>1</xm:f>
              </x14:cfvo>
              <x14:cfIcon iconSet="NoIcons" iconId="0"/>
              <x14:cfIcon iconSet="NoIcons" iconId="0"/>
              <x14:cfIcon iconSet="3Stars" iconId="0"/>
            </x14:iconSet>
          </x14:cfRule>
          <xm:sqref>K32:M32</xm:sqref>
        </x14:conditionalFormatting>
        <x14:conditionalFormatting xmlns:xm="http://schemas.microsoft.com/office/excel/2006/main">
          <x14:cfRule type="iconSet" priority="63" id="{61F82F44-44FF-478F-A917-5D8391038C70}">
            <x14:iconSet iconSet="3Stars" showValue="0" custom="1">
              <x14:cfvo type="percent">
                <xm:f>0</xm:f>
              </x14:cfvo>
              <x14:cfvo type="num">
                <xm:f>0</xm:f>
              </x14:cfvo>
              <x14:cfvo type="num">
                <xm:f>1</xm:f>
              </x14:cfvo>
              <x14:cfIcon iconSet="NoIcons" iconId="0"/>
              <x14:cfIcon iconSet="NoIcons" iconId="0"/>
              <x14:cfIcon iconSet="3Stars" iconId="0"/>
            </x14:iconSet>
          </x14:cfRule>
          <xm:sqref>K74:M74</xm:sqref>
        </x14:conditionalFormatting>
        <x14:conditionalFormatting xmlns:xm="http://schemas.microsoft.com/office/excel/2006/main">
          <x14:cfRule type="iconSet" priority="62" id="{4E0FA4CD-B7A4-401D-B604-82633D91A3F6}">
            <x14:iconSet iconSet="3Stars" showValue="0" custom="1">
              <x14:cfvo type="percent">
                <xm:f>0</xm:f>
              </x14:cfvo>
              <x14:cfvo type="num">
                <xm:f>0</xm:f>
              </x14:cfvo>
              <x14:cfvo type="num">
                <xm:f>1</xm:f>
              </x14:cfvo>
              <x14:cfIcon iconSet="NoIcons" iconId="0"/>
              <x14:cfIcon iconSet="NoIcons" iconId="0"/>
              <x14:cfIcon iconSet="3Stars" iconId="0"/>
            </x14:iconSet>
          </x14:cfRule>
          <xm:sqref>K144:M144</xm:sqref>
        </x14:conditionalFormatting>
        <x14:conditionalFormatting xmlns:xm="http://schemas.microsoft.com/office/excel/2006/main">
          <x14:cfRule type="iconSet" priority="61" id="{5A56EB6E-50C2-4BAB-BE5C-0596538F1300}">
            <x14:iconSet iconSet="3Stars" showValue="0" custom="1">
              <x14:cfvo type="percent">
                <xm:f>0</xm:f>
              </x14:cfvo>
              <x14:cfvo type="num">
                <xm:f>0</xm:f>
              </x14:cfvo>
              <x14:cfvo type="num">
                <xm:f>1</xm:f>
              </x14:cfvo>
              <x14:cfIcon iconSet="NoIcons" iconId="0"/>
              <x14:cfIcon iconSet="NoIcons" iconId="0"/>
              <x14:cfIcon iconSet="3Stars" iconId="0"/>
            </x14:iconSet>
          </x14:cfRule>
          <xm:sqref>K140:M140</xm:sqref>
        </x14:conditionalFormatting>
        <x14:conditionalFormatting xmlns:xm="http://schemas.microsoft.com/office/excel/2006/main">
          <x14:cfRule type="iconSet" priority="60" id="{DBD6AEC5-0BC9-481E-8E4D-052F43C87099}">
            <x14:iconSet iconSet="3Stars" showValue="0" custom="1">
              <x14:cfvo type="percent">
                <xm:f>0</xm:f>
              </x14:cfvo>
              <x14:cfvo type="num">
                <xm:f>0</xm:f>
              </x14:cfvo>
              <x14:cfvo type="num">
                <xm:f>1</xm:f>
              </x14:cfvo>
              <x14:cfIcon iconSet="NoIcons" iconId="0"/>
              <x14:cfIcon iconSet="NoIcons" iconId="0"/>
              <x14:cfIcon iconSet="3Stars" iconId="0"/>
            </x14:iconSet>
          </x14:cfRule>
          <xm:sqref>K216:M216</xm:sqref>
        </x14:conditionalFormatting>
        <x14:conditionalFormatting xmlns:xm="http://schemas.microsoft.com/office/excel/2006/main">
          <x14:cfRule type="iconSet" priority="59" id="{42133FD5-CF5F-42DB-A968-E76C9FB020D2}">
            <x14:iconSet iconSet="3Stars" showValue="0" custom="1">
              <x14:cfvo type="percent">
                <xm:f>0</xm:f>
              </x14:cfvo>
              <x14:cfvo type="num">
                <xm:f>0</xm:f>
              </x14:cfvo>
              <x14:cfvo type="num">
                <xm:f>1</xm:f>
              </x14:cfvo>
              <x14:cfIcon iconSet="NoIcons" iconId="0"/>
              <x14:cfIcon iconSet="NoIcons" iconId="0"/>
              <x14:cfIcon iconSet="3Stars" iconId="0"/>
            </x14:iconSet>
          </x14:cfRule>
          <xm:sqref>L1602:M1602 L1147:M1147 L1151:M1151 L1155:M1155 L1159:M1159 L1163:M1163 L1167:M1167 L1171:M1171 L1175:M1175 L1179:M1179 L1183:M1183 L1187:M1187 L1191:M1191 L1195:M1195 L1199:M1199 L1203:M1203 L1207:M1207 L1211:M1211 L1215:M1215 L1219:M1219 L1223:M1223 L1227:M1227 L1231:M1231 L1235:M1235 L1239:M1239 L1243:M1243 L1247:M1247 L1251:M1251 L1255:M1255 L1259:M1259 L1263:M1263 L1267:M1267 L1271:M1271 L1277:M1277 L1281:M1281 L1285:M1285 L1289:M1289 L1293:M1293 L1297:M1297 L1303:M1303 L1307:M1307 L1311:M1311 L1315:M1315 L1319:M1319 L1323:M1323 L1327:M1327 L1331:M1331 L1335:M1335 L1339:M1339 L1343:M1343 L1347:M1347 L1351:M1351 L1355:M1355 L1359:M1359 L1363:M1363 L1367:M1367 L1371:M1371 L1375:M1375 L1379:M1379 L1383:M1383 L1387:M1387 L1391:M1391 L1395:M1395 L1399:M1399 L1403:M1403 L1407:M1407 L1411:M1411 L1415:M1415 L1419:M1419 L1423:M1423 L1427:M1427 L1431:M1431 L1435:M1435 L1439:M1439 L1446:M1446 L1450:M1450 L1457:M1457 L1460:M1460 L1467:M1467 L1471:M1471 L1475:M1475 L1478:M1478 L1482:M1482 L1486:M1486 L1489:M1489 L1493:M1493 L1497:M1497 L1501:M1501 L1505:M1505 L1509:M1509 L1513:M1513 L1517:M1517 L1521:M1521 L1525:M1525 L1529:M1529 L1533:M1533 L1537:M1537 L1541:M1541 L1545:M1545 L1551:M1551 L1555:M1555 L1557:M1557 L1561:M1561 L1564:M1564 L1568:M1568 L1572:M1572 L1579:M1579 L1583:M1583 L1586:M1586 L1590:M1590 L1596:M1596 L1606:M1606 L1610:M1610</xm:sqref>
        </x14:conditionalFormatting>
        <x14:conditionalFormatting xmlns:xm="http://schemas.microsoft.com/office/excel/2006/main">
          <x14:cfRule type="iconSet" priority="58" id="{B4A0D949-01BC-4E97-83B8-DCF26EC1E4E0}">
            <x14:iconSet iconSet="3Stars" showValue="0" custom="1">
              <x14:cfvo type="percent">
                <xm:f>0</xm:f>
              </x14:cfvo>
              <x14:cfvo type="num">
                <xm:f>0</xm:f>
              </x14:cfvo>
              <x14:cfvo type="num">
                <xm:f>1</xm:f>
              </x14:cfvo>
              <x14:cfIcon iconSet="NoIcons" iconId="0"/>
              <x14:cfIcon iconSet="NoIcons" iconId="0"/>
              <x14:cfIcon iconSet="3Stars" iconId="0"/>
            </x14:iconSet>
          </x14:cfRule>
          <xm:sqref>K1602 K1147 K1151 K1155 K1159 K1163 K1167 K1171 K1175 K1179 K1183 K1187 K1191 K1195 K1199 K1203 K1207 K1211 K1215 K1219 K1223 K1227 K1231 K1235 K1239 K1243 K1247 K1251 K1255 K1259 K1263 K1267 K1271 K1277 K1281 K1285 K1289 K1293 K1297 K1303 K1307 K1311 K1315 K1319 K1323 K1327 K1331 K1335 K1339 K1343 K1347 K1351 K1355 K1359 K1363 K1367 K1371 K1375 K1379 K1383 K1387 K1391 K1395 K1399 K1403 K1407 K1411 K1415 K1419 K1423 K1427 K1431 K1435 K1439 K1446 K1450 K1457 K1460 K1467 K1471 K1475 K1478 K1482 K1486 K1489 K1493 K1497 K1501 K1505 K1509 K1513 K1517 K1521 K1525 K1529 K1533 K1537 K1541 K1545 K1551 K1555 K1557 K1561 K1564 K1568 K1572 K1579 K1583 K1586 K1590 K1596 K1606 K1610</xm:sqref>
        </x14:conditionalFormatting>
        <x14:conditionalFormatting xmlns:xm="http://schemas.microsoft.com/office/excel/2006/main">
          <x14:cfRule type="iconSet" priority="57" id="{DC5017CD-48C8-458E-8BE0-5008AE07250A}">
            <x14:iconSet iconSet="3Stars" showValue="0" custom="1">
              <x14:cfvo type="percent">
                <xm:f>0</xm:f>
              </x14:cfvo>
              <x14:cfvo type="num">
                <xm:f>0</xm:f>
              </x14:cfvo>
              <x14:cfvo type="num">
                <xm:f>1</xm:f>
              </x14:cfvo>
              <x14:cfIcon iconSet="NoIcons" iconId="0"/>
              <x14:cfIcon iconSet="NoIcons" iconId="0"/>
              <x14:cfIcon iconSet="3Stars" iconId="0"/>
            </x14:iconSet>
          </x14:cfRule>
          <xm:sqref>L1605:M1605 L1146:M1146 L1150:M1150 L1154:M1154 L1158:M1158 L1162:M1162 L1166:M1166 L1170:M1170 L1174:M1174 L1178:M1178 L1182:M1182 L1186:M1186 L1190:M1190 L1194:M1194 L1198:M1198 L1202:M1202 L1206:M1206 L1210:M1210 L1214:M1214 L1218:M1218 L1222:M1222 L1226:M1226 L1230:M1230 L1234:M1234 L1238:M1238 L1242:M1242 L1246:M1246 L1250:M1250 L1254:M1254 L1258:M1258 L1262:M1262 L1266:M1266 L1270:M1270 L1273:M1273 L1276:M1276 L1280:M1280 L1284:M1284 L1288:M1288 L1292:M1292 L1296:M1296 L1300:M1300 L1302:M1302 L1306:M1306 L1310:M1310 L1314:M1314 L1318:M1318 L1322:M1322 L1326:M1326 L1330:M1330 L1334:M1334 L1338:M1338 L1342:M1342 L1346:M1346 L1350:M1350 L1354:M1354 L1358:M1358 L1362:M1362 L1366:M1366 L1370:M1370 L1374:M1374 L1378:M1378 L1382:M1382 L1386:M1386 L1390:M1390 L1394:M1394 L1398:M1398 L1402:M1402 L1406:M1406 L1410:M1410 L1414:M1414 L1418:M1418 L1422:M1422 L1426:M1426 L1430:M1430 L1434:M1434 L1438:M1438 L1442:M1442 L1445:M1445 L1449:M1449 L1453:M1453 L1456:M1456 L1463:M1463 L1466:M1466 L1470:M1470 L1474:M1474 L1477:M1477 L1481:M1481 L1485:M1485 L1488:M1488 L1492:M1492 L1496:M1496 L1500:M1500 L1504:M1504 L1508:M1508 L1512:M1512 L1516:M1516 L1520:M1520 L1524:M1524 L1528:M1528 L1532:M1532 L1536:M1536 L1540:M1540 L1544:M1544 L1548:M1548 L1550:M1550 L1554:M1554 L1560:M1560 L1563:M1563 L1567:M1567 L1571:M1571 L1576:M1576 L1582:M1582 L1585:M1585 L1589:M1589 L1593:M1593 L1595:M1595 L1599:M1599 L1609:M1609</xm:sqref>
        </x14:conditionalFormatting>
        <x14:conditionalFormatting xmlns:xm="http://schemas.microsoft.com/office/excel/2006/main">
          <x14:cfRule type="iconSet" priority="56" id="{144EFEED-DD57-48BC-958B-538DA66BF557}">
            <x14:iconSet iconSet="3Stars" showValue="0" custom="1">
              <x14:cfvo type="percent">
                <xm:f>0</xm:f>
              </x14:cfvo>
              <x14:cfvo type="num">
                <xm:f>0</xm:f>
              </x14:cfvo>
              <x14:cfvo type="num">
                <xm:f>1</xm:f>
              </x14:cfvo>
              <x14:cfIcon iconSet="NoIcons" iconId="0"/>
              <x14:cfIcon iconSet="NoIcons" iconId="0"/>
              <x14:cfIcon iconSet="3Stars" iconId="0"/>
            </x14:iconSet>
          </x14:cfRule>
          <xm:sqref>K1605 K1146 K1150 K1154 K1158 K1162 K1166 K1170 K1174 K1178 K1182 K1186 K1190 K1194 K1198 K1202 K1206 K1210 K1214 K1218 K1222 K1226 K1230 K1234 K1238 K1242 K1246 K1250 K1254 K1258 K1262 K1266 K1270 K1273 K1276 K1280 K1284 K1288 K1292 K1296 K1300 K1302 K1306 K1310 K1314 K1318 K1322 K1326 K1330 K1334 K1338 K1342 K1346 K1350 K1354 K1358 K1362 K1366 K1370 K1374 K1378 K1382 K1386 K1390 K1394 K1398 K1402 K1406 K1410 K1414 K1418 K1422 K1426 K1430 K1434 K1438 K1442 K1445 K1449 K1453 K1456 K1463 K1466 K1470 K1474 K1477 K1481 K1485 K1488 K1492 K1496 K1500 K1504 K1508 K1512 K1516 K1520 K1524 K1528 K1532 K1536 K1540 K1544 K1548 K1550 K1554 K1560 K1563 K1567 K1571 K1576 K1582 K1585 K1589 K1593 K1595 K1599 K1609</xm:sqref>
        </x14:conditionalFormatting>
        <x14:conditionalFormatting xmlns:xm="http://schemas.microsoft.com/office/excel/2006/main">
          <x14:cfRule type="iconSet" priority="55" id="{E844DC30-CD5C-4394-BB47-B6036C46D0E2}">
            <x14:iconSet iconSet="3Stars" showValue="0" custom="1">
              <x14:cfvo type="percent">
                <xm:f>0</xm:f>
              </x14:cfvo>
              <x14:cfvo type="num">
                <xm:f>0</xm:f>
              </x14:cfvo>
              <x14:cfvo type="num">
                <xm:f>1</xm:f>
              </x14:cfvo>
              <x14:cfIcon iconSet="NoIcons" iconId="0"/>
              <x14:cfIcon iconSet="NoIcons" iconId="0"/>
              <x14:cfIcon iconSet="3Stars" iconId="0"/>
            </x14:iconSet>
          </x14:cfRule>
          <xm:sqref>L1603:M1604 L1145:M1145 L1148:M1149 L1152:M1153 L1156:M1157 L1160:M1161 L1164:M1165 L1168:M1169 L1172:M1173 L1176:M1177 L1180:M1181 L1184:M1185 L1188:M1189 L1192:M1193 L1196:M1197 L1200:M1201 L1204:M1205 L1208:M1209 L1212:M1213 L1216:M1217 L1220:M1221 L1224:M1225 L1228:M1229 L1232:M1233 L1236:M1237 L1240:M1241 L1244:M1245 L1248:M1249 L1252:M1253 L1256:M1257 L1260:M1261 L1264:M1265 L1268:M1269 L1272:M1272 L1274:M1275 L1278:M1279 L1282:M1283 L1286:M1287 L1290:M1291 L1294:M1295 L1298:M1299 L1301:M1301 L1304:M1305 L1308:M1309 L1312:M1313 L1316:M1317 L1320:M1321 L1324:M1325 L1328:M1329 L1332:M1333 L1336:M1337 L1340:M1341 L1344:M1345 L1348:M1349 L1352:M1353 L1356:M1357 L1360:M1361 L1364:M1365 L1368:M1369 L1372:M1373 L1376:M1377 L1380:M1381 L1384:M1385 L1388:M1389 L1392:M1393 L1396:M1397 L1400:M1401 L1404:M1405 L1408:M1409 L1412:M1413 L1416:M1417 L1420:M1421 L1424:M1425 L1428:M1429 L1432:M1433 L1436:M1437 L1440:M1441 L1443:M1444 L1447:M1448 L1451:M1452 L1454:M1455 L1458:M1459 L1461:M1462 L1464:M1465 L1468:M1469 L1472:M1473 L1476:M1476 L1479:M1480 L1483:M1484 L1487:M1487 L1490:M1491 L1494:M1495 L1498:M1499 L1502:M1503 L1506:M1507 L1510:M1511 L1514:M1515 L1518:M1519 L1522:M1523 L1526:M1527 L1530:M1531 L1534:M1535 L1538:M1539 L1542:M1543 L1546:M1547 L1549:M1549 L1552:M1553 L1556:M1556 L1558:M1559 L1562:M1562 L1565:M1566 L1569:M1570 L1573:M1575 L1577:M1578 L1580:M1581 L1584:M1584 L1587:M1588 L1591:M1592 L1594:M1594 L1597:M1598 L1600:M1601 L1607:M1608</xm:sqref>
        </x14:conditionalFormatting>
        <x14:conditionalFormatting xmlns:xm="http://schemas.microsoft.com/office/excel/2006/main">
          <x14:cfRule type="iconSet" priority="54" id="{D9F1A20A-2D12-45EB-9F5B-88FAA51856E7}">
            <x14:iconSet iconSet="3Stars" showValue="0" custom="1">
              <x14:cfvo type="percent">
                <xm:f>0</xm:f>
              </x14:cfvo>
              <x14:cfvo type="num">
                <xm:f>0</xm:f>
              </x14:cfvo>
              <x14:cfvo type="num">
                <xm:f>1</xm:f>
              </x14:cfvo>
              <x14:cfIcon iconSet="NoIcons" iconId="0"/>
              <x14:cfIcon iconSet="NoIcons" iconId="0"/>
              <x14:cfIcon iconSet="3Stars" iconId="0"/>
            </x14:iconSet>
          </x14:cfRule>
          <xm:sqref>K1603:K1604 K1145 K1148:K1149 K1152:K1153 K1156:K1157 K1160:K1161 K1164:K1165 K1168:K1169 K1172:K1173 K1176:K1177 K1180:K1181 K1184:K1185 K1188:K1189 K1192:K1193 K1196:K1197 K1200:K1201 K1204:K1205 K1208:K1209 K1212:K1213 K1216:K1217 K1220:K1221 K1224:K1225 K1228:K1229 K1232:K1233 K1236:K1237 K1240:K1241 K1244:K1245 K1248:K1249 K1252:K1253 K1256:K1257 K1260:K1261 K1264:K1265 K1268:K1269 K1272 K1274:K1275 K1278:K1279 K1282:K1283 K1286:K1287 K1290:K1291 K1294:K1295 K1298:K1299 K1301 K1304:K1305 K1308:K1309 K1312:K1313 K1316:K1317 K1320:K1321 K1324:K1325 K1328:K1329 K1332:K1333 K1336:K1337 K1340:K1341 K1344:K1345 K1348:K1349 K1352:K1353 K1356:K1357 K1360:K1361 K1364:K1365 K1368:K1369 K1372:K1373 K1376:K1377 K1380:K1381 K1384:K1385 K1388:K1389 K1392:K1393 K1396:K1397 K1400:K1401 K1404:K1405 K1408:K1409 K1412:K1413 K1416:K1417 K1420:K1421 K1424:K1425 K1428:K1429 K1432:K1433 K1436:K1437 K1440:K1441 K1443:K1444 K1447:K1448 K1451:K1452 K1454:K1455 K1458:K1459 K1461:K1462 K1464:K1465 K1468:K1469 K1472:K1473 K1476 K1479:K1480 K1483:K1484 K1487 K1490:K1491 K1494:K1495 K1498:K1499 K1502:K1503 K1506:K1507 K1510:K1511 K1514:K1515 K1518:K1519 K1522:K1523 K1526:K1527 K1530:K1531 K1534:K1535 K1538:K1539 K1542:K1543 K1546:K1547 K1549 K1552:K1553 K1556 K1558:K1559 K1562 K1565:K1566 K1569:K1570 K1573:K1575 K1577:K1578 K1580:K1581 K1584 K1587:K1588 K1591:K1592 K1594 K1597:K1598 K1600:K1601 K1607:K1608</xm:sqref>
        </x14:conditionalFormatting>
        <x14:conditionalFormatting xmlns:xm="http://schemas.microsoft.com/office/excel/2006/main">
          <x14:cfRule type="iconSet" priority="53" id="{4326F341-3F4C-42FC-BDBF-9B75543F893A}">
            <x14:iconSet iconSet="3Stars" showValue="0" custom="1">
              <x14:cfvo type="percent">
                <xm:f>0</xm:f>
              </x14:cfvo>
              <x14:cfvo type="num">
                <xm:f>0</xm:f>
              </x14:cfvo>
              <x14:cfvo type="num">
                <xm:f>1</xm:f>
              </x14:cfvo>
              <x14:cfIcon iconSet="NoIcons" iconId="0"/>
              <x14:cfIcon iconSet="NoIcons" iconId="0"/>
              <x14:cfIcon iconSet="3Stars" iconId="0"/>
            </x14:iconSet>
          </x14:cfRule>
          <xm:sqref>K1657:M1657</xm:sqref>
        </x14:conditionalFormatting>
        <x14:conditionalFormatting xmlns:xm="http://schemas.microsoft.com/office/excel/2006/main">
          <x14:cfRule type="iconSet" priority="52" id="{88CF8C53-FB61-4E1F-803D-1EF5F6A2A346}">
            <x14:iconSet iconSet="3Stars" showValue="0" custom="1">
              <x14:cfvo type="percent">
                <xm:f>0</xm:f>
              </x14:cfvo>
              <x14:cfvo type="num">
                <xm:f>0</xm:f>
              </x14:cfvo>
              <x14:cfvo type="num">
                <xm:f>1</xm:f>
              </x14:cfvo>
              <x14:cfIcon iconSet="NoIcons" iconId="0"/>
              <x14:cfIcon iconSet="NoIcons" iconId="0"/>
              <x14:cfIcon iconSet="3Stars" iconId="0"/>
            </x14:iconSet>
          </x14:cfRule>
          <xm:sqref>K1665:M1665</xm:sqref>
        </x14:conditionalFormatting>
        <x14:conditionalFormatting xmlns:xm="http://schemas.microsoft.com/office/excel/2006/main">
          <x14:cfRule type="iconSet" priority="51" id="{FC6885F6-1E99-42F4-93E1-FAEE3A42C87B}">
            <x14:iconSet iconSet="3Stars" showValue="0" custom="1">
              <x14:cfvo type="percent">
                <xm:f>0</xm:f>
              </x14:cfvo>
              <x14:cfvo type="num">
                <xm:f>0</xm:f>
              </x14:cfvo>
              <x14:cfvo type="num">
                <xm:f>1</xm:f>
              </x14:cfvo>
              <x14:cfIcon iconSet="NoIcons" iconId="0"/>
              <x14:cfIcon iconSet="NoIcons" iconId="0"/>
              <x14:cfIcon iconSet="3Stars" iconId="0"/>
            </x14:iconSet>
          </x14:cfRule>
          <xm:sqref>L1666:M1666</xm:sqref>
        </x14:conditionalFormatting>
        <x14:conditionalFormatting xmlns:xm="http://schemas.microsoft.com/office/excel/2006/main">
          <x14:cfRule type="iconSet" priority="50" id="{23B743E9-DA23-4DEF-B07A-15416D7DE5D5}">
            <x14:iconSet iconSet="3Stars" showValue="0" custom="1">
              <x14:cfvo type="percent">
                <xm:f>0</xm:f>
              </x14:cfvo>
              <x14:cfvo type="num">
                <xm:f>0</xm:f>
              </x14:cfvo>
              <x14:cfvo type="num">
                <xm:f>1</xm:f>
              </x14:cfvo>
              <x14:cfIcon iconSet="NoIcons" iconId="0"/>
              <x14:cfIcon iconSet="NoIcons" iconId="0"/>
              <x14:cfIcon iconSet="3Stars" iconId="0"/>
            </x14:iconSet>
          </x14:cfRule>
          <xm:sqref>J1666</xm:sqref>
        </x14:conditionalFormatting>
        <x14:conditionalFormatting xmlns:xm="http://schemas.microsoft.com/office/excel/2006/main">
          <x14:cfRule type="iconSet" priority="49" id="{F5932F9C-D4A3-48E3-A0AE-415DE2F15B53}">
            <x14:iconSet iconSet="5Rating" showValue="0" custom="1">
              <x14:cfvo type="percent">
                <xm:f>0</xm:f>
              </x14:cfvo>
              <x14:cfvo type="num">
                <xm:f>1</xm:f>
              </x14:cfvo>
              <x14:cfvo type="num">
                <xm:f>2</xm:f>
              </x14:cfvo>
              <x14:cfvo type="num">
                <xm:f>4</xm:f>
              </x14:cfvo>
              <x14:cfvo type="num">
                <xm:f>5</xm:f>
              </x14:cfvo>
              <x14:cfIcon iconSet="5Rating" iconId="0"/>
              <x14:cfIcon iconSet="5Rating" iconId="1"/>
              <x14:cfIcon iconSet="5Rating" iconId="2"/>
              <x14:cfIcon iconSet="5Rating" iconId="3"/>
              <x14:cfIcon iconSet="5Rating" iconId="4"/>
            </x14:iconSet>
          </x14:cfRule>
          <xm:sqref>I1666</xm:sqref>
        </x14:conditionalFormatting>
        <x14:conditionalFormatting xmlns:xm="http://schemas.microsoft.com/office/excel/2006/main">
          <x14:cfRule type="iconSet" priority="48" id="{52EECD26-FF12-4368-B567-8A34492A29FF}">
            <x14:iconSet iconSet="3Stars" showValue="0" custom="1">
              <x14:cfvo type="percent">
                <xm:f>0</xm:f>
              </x14:cfvo>
              <x14:cfvo type="num">
                <xm:f>0</xm:f>
              </x14:cfvo>
              <x14:cfvo type="num">
                <xm:f>1</xm:f>
              </x14:cfvo>
              <x14:cfIcon iconSet="NoIcons" iconId="0"/>
              <x14:cfIcon iconSet="NoIcons" iconId="0"/>
              <x14:cfIcon iconSet="3Stars" iconId="0"/>
            </x14:iconSet>
          </x14:cfRule>
          <xm:sqref>L1667:M1667</xm:sqref>
        </x14:conditionalFormatting>
        <x14:conditionalFormatting xmlns:xm="http://schemas.microsoft.com/office/excel/2006/main">
          <x14:cfRule type="iconSet" priority="47" id="{1DB9D705-C29B-4E2D-BA86-1D33FB44D580}">
            <x14:iconSet iconSet="3Stars" showValue="0" custom="1">
              <x14:cfvo type="percent">
                <xm:f>0</xm:f>
              </x14:cfvo>
              <x14:cfvo type="num">
                <xm:f>0</xm:f>
              </x14:cfvo>
              <x14:cfvo type="num">
                <xm:f>1</xm:f>
              </x14:cfvo>
              <x14:cfIcon iconSet="NoIcons" iconId="0"/>
              <x14:cfIcon iconSet="NoIcons" iconId="0"/>
              <x14:cfIcon iconSet="3Stars" iconId="0"/>
            </x14:iconSet>
          </x14:cfRule>
          <xm:sqref>K1667</xm:sqref>
        </x14:conditionalFormatting>
        <x14:conditionalFormatting xmlns:xm="http://schemas.microsoft.com/office/excel/2006/main">
          <x14:cfRule type="iconSet" priority="46" id="{097DFDE2-BDB2-4081-A5C2-957E279E88CE}">
            <x14:iconSet iconSet="3Stars" showValue="0" custom="1">
              <x14:cfvo type="percent">
                <xm:f>0</xm:f>
              </x14:cfvo>
              <x14:cfvo type="num">
                <xm:f>0</xm:f>
              </x14:cfvo>
              <x14:cfvo type="num">
                <xm:f>1</xm:f>
              </x14:cfvo>
              <x14:cfIcon iconSet="NoIcons" iconId="0"/>
              <x14:cfIcon iconSet="NoIcons" iconId="0"/>
              <x14:cfIcon iconSet="3Stars" iconId="0"/>
            </x14:iconSet>
          </x14:cfRule>
          <xm:sqref>L1668:M1668</xm:sqref>
        </x14:conditionalFormatting>
        <x14:conditionalFormatting xmlns:xm="http://schemas.microsoft.com/office/excel/2006/main">
          <x14:cfRule type="iconSet" priority="45" id="{52FDA96E-4273-40E0-A7B3-E1ED48BDE61D}">
            <x14:iconSet iconSet="3Stars" showValue="0" custom="1">
              <x14:cfvo type="percent">
                <xm:f>0</xm:f>
              </x14:cfvo>
              <x14:cfvo type="num">
                <xm:f>0</xm:f>
              </x14:cfvo>
              <x14:cfvo type="num">
                <xm:f>1</xm:f>
              </x14:cfvo>
              <x14:cfIcon iconSet="NoIcons" iconId="0"/>
              <x14:cfIcon iconSet="NoIcons" iconId="0"/>
              <x14:cfIcon iconSet="3Stars" iconId="0"/>
            </x14:iconSet>
          </x14:cfRule>
          <xm:sqref>K1668</xm:sqref>
        </x14:conditionalFormatting>
        <x14:conditionalFormatting xmlns:xm="http://schemas.microsoft.com/office/excel/2006/main">
          <x14:cfRule type="iconSet" priority="44" id="{D984CF9C-3A03-44B3-BAC2-EED63BD25D9F}">
            <x14:iconSet iconSet="3Stars" showValue="0" custom="1">
              <x14:cfvo type="percent">
                <xm:f>0</xm:f>
              </x14:cfvo>
              <x14:cfvo type="num">
                <xm:f>0</xm:f>
              </x14:cfvo>
              <x14:cfvo type="num">
                <xm:f>1</xm:f>
              </x14:cfvo>
              <x14:cfIcon iconSet="NoIcons" iconId="0"/>
              <x14:cfIcon iconSet="NoIcons" iconId="0"/>
              <x14:cfIcon iconSet="3Stars" iconId="0"/>
            </x14:iconSet>
          </x14:cfRule>
          <xm:sqref>K1687:M1687</xm:sqref>
        </x14:conditionalFormatting>
        <x14:conditionalFormatting xmlns:xm="http://schemas.microsoft.com/office/excel/2006/main">
          <x14:cfRule type="iconSet" priority="43" id="{4457E9D6-0B61-464F-BC78-5DF7152B5604}">
            <x14:iconSet iconSet="3Stars" showValue="0" custom="1">
              <x14:cfvo type="percent">
                <xm:f>0</xm:f>
              </x14:cfvo>
              <x14:cfvo type="num">
                <xm:f>0</xm:f>
              </x14:cfvo>
              <x14:cfvo type="num">
                <xm:f>1</xm:f>
              </x14:cfvo>
              <x14:cfIcon iconSet="NoIcons" iconId="0"/>
              <x14:cfIcon iconSet="NoIcons" iconId="0"/>
              <x14:cfIcon iconSet="3Stars" iconId="0"/>
            </x14:iconSet>
          </x14:cfRule>
          <xm:sqref>L1694:M1694</xm:sqref>
        </x14:conditionalFormatting>
        <x14:conditionalFormatting xmlns:xm="http://schemas.microsoft.com/office/excel/2006/main">
          <x14:cfRule type="iconSet" priority="42" id="{8666C1D3-9069-46CF-AF20-73EDA10819A5}">
            <x14:iconSet iconSet="3Stars" showValue="0" custom="1">
              <x14:cfvo type="percent">
                <xm:f>0</xm:f>
              </x14:cfvo>
              <x14:cfvo type="num">
                <xm:f>0</xm:f>
              </x14:cfvo>
              <x14:cfvo type="num">
                <xm:f>1</xm:f>
              </x14:cfvo>
              <x14:cfIcon iconSet="NoIcons" iconId="0"/>
              <x14:cfIcon iconSet="NoIcons" iconId="0"/>
              <x14:cfIcon iconSet="3Stars" iconId="0"/>
            </x14:iconSet>
          </x14:cfRule>
          <xm:sqref>K1694</xm:sqref>
        </x14:conditionalFormatting>
        <x14:conditionalFormatting xmlns:xm="http://schemas.microsoft.com/office/excel/2006/main">
          <x14:cfRule type="iconSet" priority="41" id="{4A812034-EA6F-4D2D-BBA7-CF630C98A2BC}">
            <x14:iconSet iconSet="3Stars" showValue="0" custom="1">
              <x14:cfvo type="percent">
                <xm:f>0</xm:f>
              </x14:cfvo>
              <x14:cfvo type="num">
                <xm:f>0</xm:f>
              </x14:cfvo>
              <x14:cfvo type="num">
                <xm:f>1</xm:f>
              </x14:cfvo>
              <x14:cfIcon iconSet="NoIcons" iconId="0"/>
              <x14:cfIcon iconSet="NoIcons" iconId="0"/>
              <x14:cfIcon iconSet="3Stars" iconId="0"/>
            </x14:iconSet>
          </x14:cfRule>
          <xm:sqref>K1700:M1700</xm:sqref>
        </x14:conditionalFormatting>
        <x14:conditionalFormatting xmlns:xm="http://schemas.microsoft.com/office/excel/2006/main">
          <x14:cfRule type="iconSet" priority="40" id="{35BFB626-FC18-4760-91CB-E8CF0A6C7C4D}">
            <x14:iconSet iconSet="3Stars" showValue="0" custom="1">
              <x14:cfvo type="percent">
                <xm:f>0</xm:f>
              </x14:cfvo>
              <x14:cfvo type="num">
                <xm:f>0</xm:f>
              </x14:cfvo>
              <x14:cfvo type="num">
                <xm:f>1</xm:f>
              </x14:cfvo>
              <x14:cfIcon iconSet="NoIcons" iconId="0"/>
              <x14:cfIcon iconSet="NoIcons" iconId="0"/>
              <x14:cfIcon iconSet="3Stars" iconId="0"/>
            </x14:iconSet>
          </x14:cfRule>
          <xm:sqref>K1703:M1703</xm:sqref>
        </x14:conditionalFormatting>
        <x14:conditionalFormatting xmlns:xm="http://schemas.microsoft.com/office/excel/2006/main">
          <x14:cfRule type="iconSet" priority="39" id="{2DA51D12-2BB7-47DC-B7BC-B629D8A28D9A}">
            <x14:iconSet iconSet="3Stars" showValue="0" custom="1">
              <x14:cfvo type="percent">
                <xm:f>0</xm:f>
              </x14:cfvo>
              <x14:cfvo type="num">
                <xm:f>0</xm:f>
              </x14:cfvo>
              <x14:cfvo type="num">
                <xm:f>1</xm:f>
              </x14:cfvo>
              <x14:cfIcon iconSet="NoIcons" iconId="0"/>
              <x14:cfIcon iconSet="NoIcons" iconId="0"/>
              <x14:cfIcon iconSet="3Stars" iconId="0"/>
            </x14:iconSet>
          </x14:cfRule>
          <xm:sqref>K1704:M1704</xm:sqref>
        </x14:conditionalFormatting>
        <x14:conditionalFormatting xmlns:xm="http://schemas.microsoft.com/office/excel/2006/main">
          <x14:cfRule type="iconSet" priority="38" id="{8280C923-5065-4463-BFA1-134A6F3F9D3B}">
            <x14:iconSet iconSet="3Stars" showValue="0" custom="1">
              <x14:cfvo type="percent">
                <xm:f>0</xm:f>
              </x14:cfvo>
              <x14:cfvo type="num">
                <xm:f>0</xm:f>
              </x14:cfvo>
              <x14:cfvo type="num">
                <xm:f>1</xm:f>
              </x14:cfvo>
              <x14:cfIcon iconSet="NoIcons" iconId="0"/>
              <x14:cfIcon iconSet="NoIcons" iconId="0"/>
              <x14:cfIcon iconSet="3Stars" iconId="0"/>
            </x14:iconSet>
          </x14:cfRule>
          <xm:sqref>K1705:M1705</xm:sqref>
        </x14:conditionalFormatting>
        <x14:conditionalFormatting xmlns:xm="http://schemas.microsoft.com/office/excel/2006/main">
          <x14:cfRule type="iconSet" priority="37" id="{FEA42A89-0475-4698-AFCE-26C0E690E9F9}">
            <x14:iconSet iconSet="3Stars" showValue="0" custom="1">
              <x14:cfvo type="percent">
                <xm:f>0</xm:f>
              </x14:cfvo>
              <x14:cfvo type="num">
                <xm:f>0</xm:f>
              </x14:cfvo>
              <x14:cfvo type="num">
                <xm:f>1</xm:f>
              </x14:cfvo>
              <x14:cfIcon iconSet="NoIcons" iconId="0"/>
              <x14:cfIcon iconSet="NoIcons" iconId="0"/>
              <x14:cfIcon iconSet="3Stars" iconId="0"/>
            </x14:iconSet>
          </x14:cfRule>
          <xm:sqref>O1706:Q1706</xm:sqref>
        </x14:conditionalFormatting>
        <x14:conditionalFormatting xmlns:xm="http://schemas.microsoft.com/office/excel/2006/main">
          <x14:cfRule type="iconSet" priority="36" id="{425C762D-1904-4D5E-BA13-FEF4A666D12F}">
            <x14:iconSet iconSet="3Stars" showValue="0" custom="1">
              <x14:cfvo type="percent">
                <xm:f>0</xm:f>
              </x14:cfvo>
              <x14:cfvo type="num">
                <xm:f>0</xm:f>
              </x14:cfvo>
              <x14:cfvo type="num">
                <xm:f>1</xm:f>
              </x14:cfvo>
              <x14:cfIcon iconSet="NoIcons" iconId="0"/>
              <x14:cfIcon iconSet="NoIcons" iconId="0"/>
              <x14:cfIcon iconSet="3Stars" iconId="0"/>
            </x14:iconSet>
          </x14:cfRule>
          <xm:sqref>L1719:M1719</xm:sqref>
        </x14:conditionalFormatting>
        <x14:conditionalFormatting xmlns:xm="http://schemas.microsoft.com/office/excel/2006/main">
          <x14:cfRule type="iconSet" priority="35" id="{0ED41008-545B-4068-B117-95A91D98778F}">
            <x14:iconSet iconSet="3Stars" showValue="0" custom="1">
              <x14:cfvo type="percent">
                <xm:f>0</xm:f>
              </x14:cfvo>
              <x14:cfvo type="num">
                <xm:f>0</xm:f>
              </x14:cfvo>
              <x14:cfvo type="num">
                <xm:f>1</xm:f>
              </x14:cfvo>
              <x14:cfIcon iconSet="NoIcons" iconId="0"/>
              <x14:cfIcon iconSet="NoIcons" iconId="0"/>
              <x14:cfIcon iconSet="3Stars" iconId="0"/>
            </x14:iconSet>
          </x14:cfRule>
          <xm:sqref>K1719</xm:sqref>
        </x14:conditionalFormatting>
        <x14:conditionalFormatting xmlns:xm="http://schemas.microsoft.com/office/excel/2006/main">
          <x14:cfRule type="iconSet" priority="34" id="{9E6F5A4F-781F-4C76-A3FA-C45021CCF913}">
            <x14:iconSet iconSet="3Stars" showValue="0" custom="1">
              <x14:cfvo type="percent">
                <xm:f>0</xm:f>
              </x14:cfvo>
              <x14:cfvo type="num">
                <xm:f>0</xm:f>
              </x14:cfvo>
              <x14:cfvo type="num">
                <xm:f>1</xm:f>
              </x14:cfvo>
              <x14:cfIcon iconSet="NoIcons" iconId="0"/>
              <x14:cfIcon iconSet="NoIcons" iconId="0"/>
              <x14:cfIcon iconSet="3Stars" iconId="0"/>
            </x14:iconSet>
          </x14:cfRule>
          <xm:sqref>W1688:W1700 W1658:W1664 W1655:W1656 W1669:W1686 W1702:W1719 W1722 W1724 W1726 W1728:W1731</xm:sqref>
        </x14:conditionalFormatting>
        <x14:conditionalFormatting xmlns:xm="http://schemas.microsoft.com/office/excel/2006/main">
          <x14:cfRule type="iconSet" priority="33" id="{C4736A89-5B7D-4D5E-9CCA-74A7F2FFABC0}">
            <x14:iconSet iconSet="3Stars" showValue="0" custom="1">
              <x14:cfvo type="percent">
                <xm:f>0</xm:f>
              </x14:cfvo>
              <x14:cfvo type="num">
                <xm:f>0</xm:f>
              </x14:cfvo>
              <x14:cfvo type="num">
                <xm:f>1</xm:f>
              </x14:cfvo>
              <x14:cfIcon iconSet="NoIcons" iconId="0"/>
              <x14:cfIcon iconSet="NoIcons" iconId="0"/>
              <x14:cfIcon iconSet="3Stars" iconId="0"/>
            </x14:iconSet>
          </x14:cfRule>
          <xm:sqref>W1657</xm:sqref>
        </x14:conditionalFormatting>
        <x14:conditionalFormatting xmlns:xm="http://schemas.microsoft.com/office/excel/2006/main">
          <x14:cfRule type="iconSet" priority="32" id="{BDD0B8D7-89EF-43CF-A9FA-3170DA20E731}">
            <x14:iconSet iconSet="3Stars" showValue="0" custom="1">
              <x14:cfvo type="percent">
                <xm:f>0</xm:f>
              </x14:cfvo>
              <x14:cfvo type="num">
                <xm:f>0</xm:f>
              </x14:cfvo>
              <x14:cfvo type="num">
                <xm:f>1</xm:f>
              </x14:cfvo>
              <x14:cfIcon iconSet="NoIcons" iconId="0"/>
              <x14:cfIcon iconSet="NoIcons" iconId="0"/>
              <x14:cfIcon iconSet="3Stars" iconId="0"/>
            </x14:iconSet>
          </x14:cfRule>
          <xm:sqref>W1665</xm:sqref>
        </x14:conditionalFormatting>
        <x14:conditionalFormatting xmlns:xm="http://schemas.microsoft.com/office/excel/2006/main">
          <x14:cfRule type="iconSet" priority="31" id="{FC1AC5A5-355B-4FAF-A003-F4901DCCEDD1}">
            <x14:iconSet iconSet="3Stars" showValue="0" custom="1">
              <x14:cfvo type="percent">
                <xm:f>0</xm:f>
              </x14:cfvo>
              <x14:cfvo type="num">
                <xm:f>0</xm:f>
              </x14:cfvo>
              <x14:cfvo type="num">
                <xm:f>1</xm:f>
              </x14:cfvo>
              <x14:cfIcon iconSet="NoIcons" iconId="0"/>
              <x14:cfIcon iconSet="NoIcons" iconId="0"/>
              <x14:cfIcon iconSet="3Stars" iconId="0"/>
            </x14:iconSet>
          </x14:cfRule>
          <xm:sqref>W1687</xm:sqref>
        </x14:conditionalFormatting>
        <x14:conditionalFormatting xmlns:xm="http://schemas.microsoft.com/office/excel/2006/main">
          <x14:cfRule type="iconSet" priority="30" id="{FED1C8D5-AF20-453C-BA72-B99BC33B605B}">
            <x14:iconSet iconSet="3Stars" showValue="0" custom="1">
              <x14:cfvo type="percent">
                <xm:f>0</xm:f>
              </x14:cfvo>
              <x14:cfvo type="num">
                <xm:f>0</xm:f>
              </x14:cfvo>
              <x14:cfvo type="num">
                <xm:f>1</xm:f>
              </x14:cfvo>
              <x14:cfIcon iconSet="NoIcons" iconId="0"/>
              <x14:cfIcon iconSet="NoIcons" iconId="0"/>
              <x14:cfIcon iconSet="3Stars" iconId="0"/>
            </x14:iconSet>
          </x14:cfRule>
          <xm:sqref>K161:M215 K51:M73 K45:M49 K152:M159 K33:M42 K75:M139 K3:M31 K145:M150 K141:M143 K217:M225</xm:sqref>
        </x14:conditionalFormatting>
        <x14:conditionalFormatting xmlns:xm="http://schemas.microsoft.com/office/excel/2006/main">
          <x14:cfRule type="iconSet" priority="29" id="{2E7891C7-1A9E-4B0A-A073-E82756376655}">
            <x14:iconSet iconSet="3Stars" showValue="0" custom="1">
              <x14:cfvo type="percent">
                <xm:f>0</xm:f>
              </x14:cfvo>
              <x14:cfvo type="num">
                <xm:f>0</xm:f>
              </x14:cfvo>
              <x14:cfvo type="num">
                <xm:f>1</xm:f>
              </x14:cfvo>
              <x14:cfIcon iconSet="NoIcons" iconId="0"/>
              <x14:cfIcon iconSet="NoIcons" iconId="0"/>
              <x14:cfIcon iconSet="3Stars" iconId="0"/>
            </x14:iconSet>
          </x14:cfRule>
          <xm:sqref>K226:M227</xm:sqref>
        </x14:conditionalFormatting>
        <x14:conditionalFormatting xmlns:xm="http://schemas.microsoft.com/office/excel/2006/main">
          <x14:cfRule type="iconSet" priority="28" id="{1E5BE1E5-4E14-4A2F-85E4-86CD08B6A927}">
            <x14:iconSet iconSet="3Stars" showValue="0" custom="1">
              <x14:cfvo type="percent">
                <xm:f>0</xm:f>
              </x14:cfvo>
              <x14:cfvo type="num">
                <xm:f>0</xm:f>
              </x14:cfvo>
              <x14:cfvo type="num">
                <xm:f>1</xm:f>
              </x14:cfvo>
              <x14:cfIcon iconSet="NoIcons" iconId="0"/>
              <x14:cfIcon iconSet="NoIcons" iconId="0"/>
              <x14:cfIcon iconSet="3Stars" iconId="0"/>
            </x14:iconSet>
          </x14:cfRule>
          <xm:sqref>L228:M1144</xm:sqref>
        </x14:conditionalFormatting>
        <x14:conditionalFormatting xmlns:xm="http://schemas.microsoft.com/office/excel/2006/main">
          <x14:cfRule type="iconSet" priority="27" id="{4E3F0EBA-1536-40FD-8BCE-A5A6403CA853}">
            <x14:iconSet iconSet="3Stars" showValue="0" custom="1">
              <x14:cfvo type="percent">
                <xm:f>0</xm:f>
              </x14:cfvo>
              <x14:cfvo type="num">
                <xm:f>0</xm:f>
              </x14:cfvo>
              <x14:cfvo type="num">
                <xm:f>1</xm:f>
              </x14:cfvo>
              <x14:cfIcon iconSet="NoIcons" iconId="0"/>
              <x14:cfIcon iconSet="NoIcons" iconId="0"/>
              <x14:cfIcon iconSet="3Stars" iconId="0"/>
            </x14:iconSet>
          </x14:cfRule>
          <xm:sqref>K228:K1144</xm:sqref>
        </x14:conditionalFormatting>
        <x14:conditionalFormatting xmlns:xm="http://schemas.microsoft.com/office/excel/2006/main">
          <x14:cfRule type="iconSet" priority="26" id="{6E9EDCC2-02EA-429A-9EF8-6E0983EDD7A1}">
            <x14:iconSet iconSet="3Stars" showValue="0" custom="1">
              <x14:cfvo type="percent">
                <xm:f>0</xm:f>
              </x14:cfvo>
              <x14:cfvo type="num">
                <xm:f>0</xm:f>
              </x14:cfvo>
              <x14:cfvo type="num">
                <xm:f>1</xm:f>
              </x14:cfvo>
              <x14:cfIcon iconSet="NoIcons" iconId="0"/>
              <x14:cfIcon iconSet="NoIcons" iconId="0"/>
              <x14:cfIcon iconSet="3Stars" iconId="0"/>
            </x14:iconSet>
          </x14:cfRule>
          <xm:sqref>L1701:M1701</xm:sqref>
        </x14:conditionalFormatting>
        <x14:conditionalFormatting xmlns:xm="http://schemas.microsoft.com/office/excel/2006/main">
          <x14:cfRule type="iconSet" priority="25" id="{FC5981CC-A9CD-41C7-80A9-71917F56E748}">
            <x14:iconSet iconSet="3Stars" showValue="0" custom="1">
              <x14:cfvo type="percent">
                <xm:f>0</xm:f>
              </x14:cfvo>
              <x14:cfvo type="num">
                <xm:f>0</xm:f>
              </x14:cfvo>
              <x14:cfvo type="num">
                <xm:f>1</xm:f>
              </x14:cfvo>
              <x14:cfIcon iconSet="NoIcons" iconId="0"/>
              <x14:cfIcon iconSet="NoIcons" iconId="0"/>
              <x14:cfIcon iconSet="3Stars" iconId="0"/>
            </x14:iconSet>
          </x14:cfRule>
          <xm:sqref>K1701</xm:sqref>
        </x14:conditionalFormatting>
        <x14:conditionalFormatting xmlns:xm="http://schemas.microsoft.com/office/excel/2006/main">
          <x14:cfRule type="iconSet" priority="24" id="{8378EC2D-8D5D-4A9B-932B-A85CE4B1DC4A}">
            <x14:iconSet iconSet="3Stars" showValue="0" custom="1">
              <x14:cfvo type="percent">
                <xm:f>0</xm:f>
              </x14:cfvo>
              <x14:cfvo type="num">
                <xm:f>0</xm:f>
              </x14:cfvo>
              <x14:cfvo type="num">
                <xm:f>1</xm:f>
              </x14:cfvo>
              <x14:cfIcon iconSet="NoIcons" iconId="0"/>
              <x14:cfIcon iconSet="NoIcons" iconId="0"/>
              <x14:cfIcon iconSet="3Stars" iconId="0"/>
            </x14:iconSet>
          </x14:cfRule>
          <xm:sqref>W1701</xm:sqref>
        </x14:conditionalFormatting>
        <x14:conditionalFormatting xmlns:xm="http://schemas.microsoft.com/office/excel/2006/main">
          <x14:cfRule type="iconSet" priority="23" id="{EA7DCF3D-1BAE-4847-B3E3-DA65D371C7E3}">
            <x14:iconSet iconSet="3Stars" showValue="0" custom="1">
              <x14:cfvo type="percent">
                <xm:f>0</xm:f>
              </x14:cfvo>
              <x14:cfvo type="num">
                <xm:f>0</xm:f>
              </x14:cfvo>
              <x14:cfvo type="num">
                <xm:f>1</xm:f>
              </x14:cfvo>
              <x14:cfIcon iconSet="NoIcons" iconId="0"/>
              <x14:cfIcon iconSet="NoIcons" iconId="0"/>
              <x14:cfIcon iconSet="3Stars" iconId="0"/>
            </x14:iconSet>
          </x14:cfRule>
          <xm:sqref>L1720:M1720</xm:sqref>
        </x14:conditionalFormatting>
        <x14:conditionalFormatting xmlns:xm="http://schemas.microsoft.com/office/excel/2006/main">
          <x14:cfRule type="iconSet" priority="22" id="{7E52C197-E4F9-4B1F-ADEB-648F8B52B575}">
            <x14:iconSet iconSet="3Stars" showValue="0" custom="1">
              <x14:cfvo type="percent">
                <xm:f>0</xm:f>
              </x14:cfvo>
              <x14:cfvo type="num">
                <xm:f>0</xm:f>
              </x14:cfvo>
              <x14:cfvo type="num">
                <xm:f>1</xm:f>
              </x14:cfvo>
              <x14:cfIcon iconSet="NoIcons" iconId="0"/>
              <x14:cfIcon iconSet="NoIcons" iconId="0"/>
              <x14:cfIcon iconSet="3Stars" iconId="0"/>
            </x14:iconSet>
          </x14:cfRule>
          <xm:sqref>K1720</xm:sqref>
        </x14:conditionalFormatting>
        <x14:conditionalFormatting xmlns:xm="http://schemas.microsoft.com/office/excel/2006/main">
          <x14:cfRule type="iconSet" priority="21" id="{3767CBE0-671F-4A68-883D-FE8173955013}">
            <x14:iconSet iconSet="3Stars" showValue="0" custom="1">
              <x14:cfvo type="percent">
                <xm:f>0</xm:f>
              </x14:cfvo>
              <x14:cfvo type="num">
                <xm:f>0</xm:f>
              </x14:cfvo>
              <x14:cfvo type="num">
                <xm:f>1</xm:f>
              </x14:cfvo>
              <x14:cfIcon iconSet="NoIcons" iconId="0"/>
              <x14:cfIcon iconSet="NoIcons" iconId="0"/>
              <x14:cfIcon iconSet="3Stars" iconId="0"/>
            </x14:iconSet>
          </x14:cfRule>
          <xm:sqref>W1720</xm:sqref>
        </x14:conditionalFormatting>
        <x14:conditionalFormatting xmlns:xm="http://schemas.microsoft.com/office/excel/2006/main">
          <x14:cfRule type="iconSet" priority="20" id="{4C2D599A-39EC-4438-A0A7-F6E573CFD498}">
            <x14:iconSet iconSet="3Stars" showValue="0" custom="1">
              <x14:cfvo type="percent">
                <xm:f>0</xm:f>
              </x14:cfvo>
              <x14:cfvo type="num">
                <xm:f>0</xm:f>
              </x14:cfvo>
              <x14:cfvo type="num">
                <xm:f>1</xm:f>
              </x14:cfvo>
              <x14:cfIcon iconSet="NoIcons" iconId="0"/>
              <x14:cfIcon iconSet="NoIcons" iconId="0"/>
              <x14:cfIcon iconSet="3Stars" iconId="0"/>
            </x14:iconSet>
          </x14:cfRule>
          <xm:sqref>L1722:M1722</xm:sqref>
        </x14:conditionalFormatting>
        <x14:conditionalFormatting xmlns:xm="http://schemas.microsoft.com/office/excel/2006/main">
          <x14:cfRule type="iconSet" priority="19" id="{EF9D1549-6350-458A-8F13-6CF41B75CBC4}">
            <x14:iconSet iconSet="3Stars" showValue="0" custom="1">
              <x14:cfvo type="percent">
                <xm:f>0</xm:f>
              </x14:cfvo>
              <x14:cfvo type="num">
                <xm:f>0</xm:f>
              </x14:cfvo>
              <x14:cfvo type="num">
                <xm:f>1</xm:f>
              </x14:cfvo>
              <x14:cfIcon iconSet="NoIcons" iconId="0"/>
              <x14:cfIcon iconSet="NoIcons" iconId="0"/>
              <x14:cfIcon iconSet="3Stars" iconId="0"/>
            </x14:iconSet>
          </x14:cfRule>
          <xm:sqref>K1722</xm:sqref>
        </x14:conditionalFormatting>
        <x14:conditionalFormatting xmlns:xm="http://schemas.microsoft.com/office/excel/2006/main">
          <x14:cfRule type="iconSet" priority="18" id="{6DCC1CB5-39E9-46F5-A473-3399B043738B}">
            <x14:iconSet iconSet="3Stars" showValue="0" custom="1">
              <x14:cfvo type="percent">
                <xm:f>0</xm:f>
              </x14:cfvo>
              <x14:cfvo type="num">
                <xm:f>0</xm:f>
              </x14:cfvo>
              <x14:cfvo type="num">
                <xm:f>1</xm:f>
              </x14:cfvo>
              <x14:cfIcon iconSet="NoIcons" iconId="0"/>
              <x14:cfIcon iconSet="NoIcons" iconId="0"/>
              <x14:cfIcon iconSet="3Stars" iconId="0"/>
            </x14:iconSet>
          </x14:cfRule>
          <xm:sqref>L1721:M1721</xm:sqref>
        </x14:conditionalFormatting>
        <x14:conditionalFormatting xmlns:xm="http://schemas.microsoft.com/office/excel/2006/main">
          <x14:cfRule type="iconSet" priority="17" id="{8D84B6E9-A44D-4164-A464-80C51D8D70BC}">
            <x14:iconSet iconSet="3Stars" showValue="0" custom="1">
              <x14:cfvo type="percent">
                <xm:f>0</xm:f>
              </x14:cfvo>
              <x14:cfvo type="num">
                <xm:f>0</xm:f>
              </x14:cfvo>
              <x14:cfvo type="num">
                <xm:f>1</xm:f>
              </x14:cfvo>
              <x14:cfIcon iconSet="NoIcons" iconId="0"/>
              <x14:cfIcon iconSet="NoIcons" iconId="0"/>
              <x14:cfIcon iconSet="3Stars" iconId="0"/>
            </x14:iconSet>
          </x14:cfRule>
          <xm:sqref>K1721</xm:sqref>
        </x14:conditionalFormatting>
        <x14:conditionalFormatting xmlns:xm="http://schemas.microsoft.com/office/excel/2006/main">
          <x14:cfRule type="iconSet" priority="16" id="{369ACD01-9A2A-42DF-91CE-FEC6DB4A1AD7}">
            <x14:iconSet iconSet="3Stars" showValue="0" custom="1">
              <x14:cfvo type="percent">
                <xm:f>0</xm:f>
              </x14:cfvo>
              <x14:cfvo type="num">
                <xm:f>0</xm:f>
              </x14:cfvo>
              <x14:cfvo type="num">
                <xm:f>1</xm:f>
              </x14:cfvo>
              <x14:cfIcon iconSet="NoIcons" iconId="0"/>
              <x14:cfIcon iconSet="NoIcons" iconId="0"/>
              <x14:cfIcon iconSet="3Stars" iconId="0"/>
            </x14:iconSet>
          </x14:cfRule>
          <xm:sqref>W1721</xm:sqref>
        </x14:conditionalFormatting>
        <x14:conditionalFormatting xmlns:xm="http://schemas.microsoft.com/office/excel/2006/main">
          <x14:cfRule type="iconSet" priority="15" id="{59370CB0-DE5F-4E14-818D-6A72D2BF7DF1}">
            <x14:iconSet iconSet="3Stars" showValue="0" custom="1">
              <x14:cfvo type="percent">
                <xm:f>0</xm:f>
              </x14:cfvo>
              <x14:cfvo type="num">
                <xm:f>0</xm:f>
              </x14:cfvo>
              <x14:cfvo type="num">
                <xm:f>1</xm:f>
              </x14:cfvo>
              <x14:cfIcon iconSet="NoIcons" iconId="0"/>
              <x14:cfIcon iconSet="NoIcons" iconId="0"/>
              <x14:cfIcon iconSet="3Stars" iconId="0"/>
            </x14:iconSet>
          </x14:cfRule>
          <xm:sqref>L1723:M1723</xm:sqref>
        </x14:conditionalFormatting>
        <x14:conditionalFormatting xmlns:xm="http://schemas.microsoft.com/office/excel/2006/main">
          <x14:cfRule type="iconSet" priority="14" id="{277E51ED-2A20-45E4-958F-2C3929026722}">
            <x14:iconSet iconSet="3Stars" showValue="0" custom="1">
              <x14:cfvo type="percent">
                <xm:f>0</xm:f>
              </x14:cfvo>
              <x14:cfvo type="num">
                <xm:f>0</xm:f>
              </x14:cfvo>
              <x14:cfvo type="num">
                <xm:f>1</xm:f>
              </x14:cfvo>
              <x14:cfIcon iconSet="NoIcons" iconId="0"/>
              <x14:cfIcon iconSet="NoIcons" iconId="0"/>
              <x14:cfIcon iconSet="3Stars" iconId="0"/>
            </x14:iconSet>
          </x14:cfRule>
          <xm:sqref>K1723</xm:sqref>
        </x14:conditionalFormatting>
        <x14:conditionalFormatting xmlns:xm="http://schemas.microsoft.com/office/excel/2006/main">
          <x14:cfRule type="iconSet" priority="13" id="{CF071E47-EA12-4EDE-9B1D-87D36FA69FFF}">
            <x14:iconSet iconSet="3Stars" showValue="0" custom="1">
              <x14:cfvo type="percent">
                <xm:f>0</xm:f>
              </x14:cfvo>
              <x14:cfvo type="num">
                <xm:f>0</xm:f>
              </x14:cfvo>
              <x14:cfvo type="num">
                <xm:f>1</xm:f>
              </x14:cfvo>
              <x14:cfIcon iconSet="NoIcons" iconId="0"/>
              <x14:cfIcon iconSet="NoIcons" iconId="0"/>
              <x14:cfIcon iconSet="3Stars" iconId="0"/>
            </x14:iconSet>
          </x14:cfRule>
          <xm:sqref>W1723</xm:sqref>
        </x14:conditionalFormatting>
        <x14:conditionalFormatting xmlns:xm="http://schemas.microsoft.com/office/excel/2006/main">
          <x14:cfRule type="iconSet" priority="12" id="{3706CC93-016D-45ED-BF95-605CB475DDF1}">
            <x14:iconSet iconSet="3Stars" showValue="0" custom="1">
              <x14:cfvo type="percent">
                <xm:f>0</xm:f>
              </x14:cfvo>
              <x14:cfvo type="num">
                <xm:f>0</xm:f>
              </x14:cfvo>
              <x14:cfvo type="num">
                <xm:f>1</xm:f>
              </x14:cfvo>
              <x14:cfIcon iconSet="NoIcons" iconId="0"/>
              <x14:cfIcon iconSet="NoIcons" iconId="0"/>
              <x14:cfIcon iconSet="3Stars" iconId="0"/>
            </x14:iconSet>
          </x14:cfRule>
          <xm:sqref>L1725:M1725</xm:sqref>
        </x14:conditionalFormatting>
        <x14:conditionalFormatting xmlns:xm="http://schemas.microsoft.com/office/excel/2006/main">
          <x14:cfRule type="iconSet" priority="11" id="{0B29D18B-A74E-4227-8A25-3AB0F25AFD07}">
            <x14:iconSet iconSet="3Stars" showValue="0" custom="1">
              <x14:cfvo type="percent">
                <xm:f>0</xm:f>
              </x14:cfvo>
              <x14:cfvo type="num">
                <xm:f>0</xm:f>
              </x14:cfvo>
              <x14:cfvo type="num">
                <xm:f>1</xm:f>
              </x14:cfvo>
              <x14:cfIcon iconSet="NoIcons" iconId="0"/>
              <x14:cfIcon iconSet="NoIcons" iconId="0"/>
              <x14:cfIcon iconSet="3Stars" iconId="0"/>
            </x14:iconSet>
          </x14:cfRule>
          <xm:sqref>K1725</xm:sqref>
        </x14:conditionalFormatting>
        <x14:conditionalFormatting xmlns:xm="http://schemas.microsoft.com/office/excel/2006/main">
          <x14:cfRule type="iconSet" priority="10" id="{136D52EA-C18B-446B-8B79-4ED65BB236E0}">
            <x14:iconSet iconSet="3Stars" showValue="0" custom="1">
              <x14:cfvo type="percent">
                <xm:f>0</xm:f>
              </x14:cfvo>
              <x14:cfvo type="num">
                <xm:f>0</xm:f>
              </x14:cfvo>
              <x14:cfvo type="num">
                <xm:f>1</xm:f>
              </x14:cfvo>
              <x14:cfIcon iconSet="NoIcons" iconId="0"/>
              <x14:cfIcon iconSet="NoIcons" iconId="0"/>
              <x14:cfIcon iconSet="3Stars" iconId="0"/>
            </x14:iconSet>
          </x14:cfRule>
          <xm:sqref>W1725</xm:sqref>
        </x14:conditionalFormatting>
        <x14:conditionalFormatting xmlns:xm="http://schemas.microsoft.com/office/excel/2006/main">
          <x14:cfRule type="iconSet" priority="9" id="{FBBF7162-CE4D-46CC-BF62-437F2D4C6D3C}">
            <x14:iconSet iconSet="3Stars" showValue="0" custom="1">
              <x14:cfvo type="percent">
                <xm:f>0</xm:f>
              </x14:cfvo>
              <x14:cfvo type="num">
                <xm:f>0</xm:f>
              </x14:cfvo>
              <x14:cfvo type="num">
                <xm:f>1</xm:f>
              </x14:cfvo>
              <x14:cfIcon iconSet="NoIcons" iconId="0"/>
              <x14:cfIcon iconSet="NoIcons" iconId="0"/>
              <x14:cfIcon iconSet="3Stars" iconId="0"/>
            </x14:iconSet>
          </x14:cfRule>
          <xm:sqref>L1727:M1727</xm:sqref>
        </x14:conditionalFormatting>
        <x14:conditionalFormatting xmlns:xm="http://schemas.microsoft.com/office/excel/2006/main">
          <x14:cfRule type="iconSet" priority="8" id="{FD8F64BA-8333-4E1B-9822-4C6ED8185EF6}">
            <x14:iconSet iconSet="3Stars" showValue="0" custom="1">
              <x14:cfvo type="percent">
                <xm:f>0</xm:f>
              </x14:cfvo>
              <x14:cfvo type="num">
                <xm:f>0</xm:f>
              </x14:cfvo>
              <x14:cfvo type="num">
                <xm:f>1</xm:f>
              </x14:cfvo>
              <x14:cfIcon iconSet="NoIcons" iconId="0"/>
              <x14:cfIcon iconSet="NoIcons" iconId="0"/>
              <x14:cfIcon iconSet="3Stars" iconId="0"/>
            </x14:iconSet>
          </x14:cfRule>
          <xm:sqref>K1727</xm:sqref>
        </x14:conditionalFormatting>
        <x14:conditionalFormatting xmlns:xm="http://schemas.microsoft.com/office/excel/2006/main">
          <x14:cfRule type="iconSet" priority="7" id="{00E0366E-4294-48B3-B297-E53858032966}">
            <x14:iconSet iconSet="3Stars" showValue="0" custom="1">
              <x14:cfvo type="percent">
                <xm:f>0</xm:f>
              </x14:cfvo>
              <x14:cfvo type="num">
                <xm:f>0</xm:f>
              </x14:cfvo>
              <x14:cfvo type="num">
                <xm:f>1</xm:f>
              </x14:cfvo>
              <x14:cfIcon iconSet="NoIcons" iconId="0"/>
              <x14:cfIcon iconSet="NoIcons" iconId="0"/>
              <x14:cfIcon iconSet="3Stars" iconId="0"/>
            </x14:iconSet>
          </x14:cfRule>
          <xm:sqref>W1727</xm:sqref>
        </x14:conditionalFormatting>
        <x14:conditionalFormatting xmlns:xm="http://schemas.microsoft.com/office/excel/2006/main">
          <x14:cfRule type="iconSet" priority="6" id="{4E6C1CE9-1496-4A41-9E76-0B0F313C9128}">
            <x14:iconSet iconSet="3Stars" showValue="0" custom="1">
              <x14:cfvo type="percent">
                <xm:f>0</xm:f>
              </x14:cfvo>
              <x14:cfvo type="num">
                <xm:f>0</xm:f>
              </x14:cfvo>
              <x14:cfvo type="num">
                <xm:f>1</xm:f>
              </x14:cfvo>
              <x14:cfIcon iconSet="NoIcons" iconId="0"/>
              <x14:cfIcon iconSet="NoIcons" iconId="0"/>
              <x14:cfIcon iconSet="3Stars" iconId="0"/>
            </x14:iconSet>
          </x14:cfRule>
          <xm:sqref>W1732</xm:sqref>
        </x14:conditionalFormatting>
        <x14:conditionalFormatting xmlns:xm="http://schemas.microsoft.com/office/excel/2006/main">
          <x14:cfRule type="iconSet" priority="5" id="{7931D79E-C5D0-4403-BA8B-2A9427FF2893}">
            <x14:iconSet iconSet="3Stars" showValue="0" custom="1">
              <x14:cfvo type="percent">
                <xm:f>0</xm:f>
              </x14:cfvo>
              <x14:cfvo type="num">
                <xm:f>0</xm:f>
              </x14:cfvo>
              <x14:cfvo type="num">
                <xm:f>1</xm:f>
              </x14:cfvo>
              <x14:cfIcon iconSet="NoIcons" iconId="0"/>
              <x14:cfIcon iconSet="NoIcons" iconId="0"/>
              <x14:cfIcon iconSet="3Stars" iconId="0"/>
            </x14:iconSet>
          </x14:cfRule>
          <xm:sqref>L1732:M1732</xm:sqref>
        </x14:conditionalFormatting>
        <x14:conditionalFormatting xmlns:xm="http://schemas.microsoft.com/office/excel/2006/main">
          <x14:cfRule type="iconSet" priority="4" id="{49D59273-6575-4686-A03C-CD5E6E3228E5}">
            <x14:iconSet iconSet="3Stars" showValue="0" custom="1">
              <x14:cfvo type="percent">
                <xm:f>0</xm:f>
              </x14:cfvo>
              <x14:cfvo type="num">
                <xm:f>0</xm:f>
              </x14:cfvo>
              <x14:cfvo type="num">
                <xm:f>1</xm:f>
              </x14:cfvo>
              <x14:cfIcon iconSet="NoIcons" iconId="0"/>
              <x14:cfIcon iconSet="NoIcons" iconId="0"/>
              <x14:cfIcon iconSet="3Stars" iconId="0"/>
            </x14:iconSet>
          </x14:cfRule>
          <xm:sqref>K1732</xm:sqref>
        </x14:conditionalFormatting>
        <x14:conditionalFormatting xmlns:xm="http://schemas.microsoft.com/office/excel/2006/main">
          <x14:cfRule type="iconSet" priority="3" id="{CBF24141-619B-4190-82BC-6CCC203AA399}">
            <x14:iconSet iconSet="3Stars" showValue="0" custom="1">
              <x14:cfvo type="percent">
                <xm:f>0</xm:f>
              </x14:cfvo>
              <x14:cfvo type="num">
                <xm:f>0</xm:f>
              </x14:cfvo>
              <x14:cfvo type="num">
                <xm:f>1</xm:f>
              </x14:cfvo>
              <x14:cfIcon iconSet="NoIcons" iconId="0"/>
              <x14:cfIcon iconSet="NoIcons" iconId="0"/>
              <x14:cfIcon iconSet="3Stars" iconId="0"/>
            </x14:iconSet>
          </x14:cfRule>
          <xm:sqref>W1733</xm:sqref>
        </x14:conditionalFormatting>
        <x14:conditionalFormatting xmlns:xm="http://schemas.microsoft.com/office/excel/2006/main">
          <x14:cfRule type="iconSet" priority="2" id="{D74213DC-C7D9-4C6B-B387-07C4D800FB3C}">
            <x14:iconSet iconSet="3Stars" showValue="0" custom="1">
              <x14:cfvo type="percent">
                <xm:f>0</xm:f>
              </x14:cfvo>
              <x14:cfvo type="num">
                <xm:f>0</xm:f>
              </x14:cfvo>
              <x14:cfvo type="num">
                <xm:f>1</xm:f>
              </x14:cfvo>
              <x14:cfIcon iconSet="NoIcons" iconId="0"/>
              <x14:cfIcon iconSet="NoIcons" iconId="0"/>
              <x14:cfIcon iconSet="3Stars" iconId="0"/>
            </x14:iconSet>
          </x14:cfRule>
          <xm:sqref>L1733:M1733</xm:sqref>
        </x14:conditionalFormatting>
        <x14:conditionalFormatting xmlns:xm="http://schemas.microsoft.com/office/excel/2006/main">
          <x14:cfRule type="iconSet" priority="1" id="{A94159C4-AC19-42F1-9B8E-4154D731C3FB}">
            <x14:iconSet iconSet="3Stars" showValue="0" custom="1">
              <x14:cfvo type="percent">
                <xm:f>0</xm:f>
              </x14:cfvo>
              <x14:cfvo type="num">
                <xm:f>0</xm:f>
              </x14:cfvo>
              <x14:cfvo type="num">
                <xm:f>1</xm:f>
              </x14:cfvo>
              <x14:cfIcon iconSet="NoIcons" iconId="0"/>
              <x14:cfIcon iconSet="NoIcons" iconId="0"/>
              <x14:cfIcon iconSet="3Stars" iconId="0"/>
            </x14:iconSet>
          </x14:cfRule>
          <xm:sqref>K1733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T270"/>
  <sheetViews>
    <sheetView showGridLines="0" zoomScaleNormal="100" workbookViewId="0">
      <pane xSplit="6" ySplit="2" topLeftCell="G63" activePane="bottomRight" state="frozen"/>
      <selection activeCell="AN755" sqref="AN755"/>
      <selection pane="topRight" activeCell="AN755" sqref="AN755"/>
      <selection pane="bottomLeft" activeCell="AN755" sqref="AN755"/>
      <selection pane="bottomRight" activeCell="L7" sqref="L7"/>
    </sheetView>
  </sheetViews>
  <sheetFormatPr defaultColWidth="8.88671875" defaultRowHeight="18" x14ac:dyDescent="0.3"/>
  <cols>
    <col min="1" max="1" width="10" style="3" customWidth="1"/>
    <col min="2" max="3" width="7.44140625" style="80" hidden="1" customWidth="1"/>
    <col min="4" max="4" width="7.77734375" style="99" customWidth="1"/>
    <col min="5" max="5" width="7.33203125" style="93" customWidth="1"/>
    <col min="6" max="6" width="14.109375" style="93" customWidth="1"/>
    <col min="7" max="7" width="6.109375" style="53" customWidth="1"/>
    <col min="8" max="8" width="2.33203125" style="7" customWidth="1"/>
    <col min="9" max="9" width="3.21875" style="27" customWidth="1"/>
    <col min="10" max="14" width="2.44140625" style="191" customWidth="1"/>
    <col min="15" max="15" width="2.44140625" style="156" customWidth="1"/>
    <col min="16" max="16" width="2.44140625" style="191" customWidth="1"/>
    <col min="17" max="17" width="7.5546875" style="199" customWidth="1"/>
    <col min="18" max="20" width="6.109375" style="191" customWidth="1"/>
    <col min="21" max="22" width="6.109375" style="160" customWidth="1"/>
    <col min="23" max="23" width="12.109375" style="119" customWidth="1"/>
    <col min="24" max="24" width="6" style="191" customWidth="1"/>
    <col min="25" max="25" width="4.21875" style="191" customWidth="1"/>
    <col min="26" max="26" width="17.44140625" style="191" customWidth="1"/>
    <col min="27" max="27" width="13.33203125" style="194" bestFit="1" customWidth="1"/>
    <col min="28" max="28" width="24.88671875" style="160" customWidth="1"/>
    <col min="29" max="29" width="5.88671875" style="200" customWidth="1"/>
    <col min="30" max="30" width="17.88671875" style="199" customWidth="1"/>
    <col min="31" max="31" width="12.5546875" style="194" customWidth="1"/>
    <col min="32" max="32" width="5.33203125" style="199" customWidth="1"/>
    <col min="33" max="33" width="52.33203125" style="199" customWidth="1"/>
    <col min="34" max="34" width="7.77734375" style="199" customWidth="1"/>
    <col min="35" max="35" width="21.44140625" style="194" customWidth="1"/>
    <col min="36" max="36" width="17" style="194" customWidth="1"/>
    <col min="37" max="37" width="15.44140625" style="199" customWidth="1"/>
    <col min="38" max="38" width="13.33203125" style="199" customWidth="1"/>
    <col min="39" max="39" width="13.33203125" style="194" customWidth="1"/>
    <col min="40" max="40" width="7.6640625" style="202" customWidth="1"/>
    <col min="41" max="41" width="2.88671875" style="199" customWidth="1"/>
    <col min="42" max="42" width="7.6640625" style="200" customWidth="1"/>
    <col min="43" max="43" width="2.88671875" style="199" customWidth="1"/>
    <col min="44" max="44" width="7.6640625" style="199" customWidth="1"/>
    <col min="45" max="45" width="2.88671875" style="199" customWidth="1"/>
    <col min="46" max="46" width="7.77734375" style="116" customWidth="1"/>
    <col min="47" max="47" width="2.77734375" style="1" customWidth="1"/>
    <col min="48" max="48" width="7.77734375" style="1" customWidth="1"/>
    <col min="49" max="49" width="2.77734375" style="1" customWidth="1"/>
    <col min="50" max="16384" width="8.88671875" style="1"/>
  </cols>
  <sheetData>
    <row r="1" spans="1:46" customFormat="1" x14ac:dyDescent="0.3">
      <c r="A1" s="396" t="s">
        <v>1297</v>
      </c>
      <c r="B1" s="397"/>
      <c r="C1" s="397"/>
      <c r="D1" s="397"/>
      <c r="E1" s="397"/>
      <c r="F1" s="397"/>
      <c r="G1" s="398" t="s">
        <v>3113</v>
      </c>
      <c r="H1" s="397"/>
      <c r="I1" s="397"/>
      <c r="J1" s="400" t="s">
        <v>3104</v>
      </c>
      <c r="K1" s="399"/>
      <c r="L1" s="399"/>
      <c r="M1" s="399"/>
      <c r="N1" s="399"/>
      <c r="O1" s="399"/>
      <c r="P1" s="401"/>
      <c r="Q1" s="400" t="s">
        <v>2454</v>
      </c>
      <c r="R1" s="399"/>
      <c r="S1" s="399"/>
      <c r="T1" s="399"/>
      <c r="U1" s="399"/>
      <c r="V1" s="399"/>
      <c r="W1" s="400" t="s">
        <v>123</v>
      </c>
      <c r="X1" s="399"/>
      <c r="Y1" s="399"/>
      <c r="Z1" s="399"/>
      <c r="AA1" s="399"/>
      <c r="AB1" s="401"/>
      <c r="AC1" s="399" t="s">
        <v>3717</v>
      </c>
      <c r="AD1" s="399"/>
      <c r="AE1" s="399"/>
      <c r="AF1" s="399"/>
      <c r="AG1" s="400" t="s">
        <v>606</v>
      </c>
      <c r="AH1" s="399"/>
      <c r="AI1" s="399"/>
      <c r="AJ1" s="399"/>
      <c r="AK1" s="401"/>
      <c r="AL1" s="389" t="s">
        <v>874</v>
      </c>
      <c r="AM1" s="388"/>
      <c r="AN1" s="389" t="s">
        <v>1160</v>
      </c>
      <c r="AO1" s="388"/>
      <c r="AP1" s="388"/>
      <c r="AQ1" s="388"/>
      <c r="AR1" s="388"/>
      <c r="AS1" s="388"/>
      <c r="AT1" s="114"/>
    </row>
    <row r="2" spans="1:46" customFormat="1" x14ac:dyDescent="0.3">
      <c r="A2" s="10" t="s">
        <v>115</v>
      </c>
      <c r="B2" s="78" t="s">
        <v>230</v>
      </c>
      <c r="C2" s="79" t="s">
        <v>486</v>
      </c>
      <c r="D2" s="94" t="s">
        <v>418</v>
      </c>
      <c r="E2" s="95" t="s">
        <v>116</v>
      </c>
      <c r="F2" s="95" t="s">
        <v>119</v>
      </c>
      <c r="G2" s="50" t="s">
        <v>3114</v>
      </c>
      <c r="H2" s="29" t="s">
        <v>130</v>
      </c>
      <c r="I2" s="30" t="s">
        <v>3112</v>
      </c>
      <c r="J2" s="148" t="s">
        <v>3156</v>
      </c>
      <c r="K2" s="149" t="s">
        <v>3157</v>
      </c>
      <c r="L2" s="150" t="s">
        <v>3117</v>
      </c>
      <c r="M2" s="150" t="s">
        <v>3123</v>
      </c>
      <c r="N2" s="150" t="s">
        <v>3122</v>
      </c>
      <c r="O2" s="151" t="s">
        <v>3158</v>
      </c>
      <c r="P2" s="152" t="s">
        <v>3120</v>
      </c>
      <c r="Q2" s="240" t="s">
        <v>2381</v>
      </c>
      <c r="R2" s="153" t="s">
        <v>2378</v>
      </c>
      <c r="S2" s="153" t="s">
        <v>2382</v>
      </c>
      <c r="T2" s="153" t="s">
        <v>2379</v>
      </c>
      <c r="U2" s="153" t="s">
        <v>2435</v>
      </c>
      <c r="V2" s="147" t="s">
        <v>2442</v>
      </c>
      <c r="W2" s="117" t="s">
        <v>898</v>
      </c>
      <c r="X2" s="153" t="s">
        <v>899</v>
      </c>
      <c r="Y2" s="153" t="s">
        <v>290</v>
      </c>
      <c r="Z2" s="153" t="s">
        <v>127</v>
      </c>
      <c r="AA2" s="193" t="s">
        <v>124</v>
      </c>
      <c r="AB2" s="192" t="s">
        <v>125</v>
      </c>
      <c r="AC2" s="193" t="s">
        <v>897</v>
      </c>
      <c r="AD2" s="193" t="s">
        <v>263</v>
      </c>
      <c r="AE2" s="193" t="s">
        <v>264</v>
      </c>
      <c r="AF2" s="193" t="s">
        <v>265</v>
      </c>
      <c r="AG2" s="195" t="s">
        <v>62</v>
      </c>
      <c r="AH2" s="196" t="s">
        <v>231</v>
      </c>
      <c r="AI2" s="196" t="s">
        <v>422</v>
      </c>
      <c r="AJ2" s="196" t="s">
        <v>2570</v>
      </c>
      <c r="AK2" s="196" t="s">
        <v>2571</v>
      </c>
      <c r="AL2" s="197" t="s">
        <v>872</v>
      </c>
      <c r="AM2" s="196" t="s">
        <v>873</v>
      </c>
      <c r="AN2" s="197" t="s">
        <v>2272</v>
      </c>
      <c r="AO2" s="196" t="s">
        <v>970</v>
      </c>
      <c r="AP2" s="198" t="s">
        <v>971</v>
      </c>
      <c r="AQ2" s="196" t="s">
        <v>973</v>
      </c>
      <c r="AR2" s="198" t="s">
        <v>972</v>
      </c>
      <c r="AS2" s="196" t="s">
        <v>974</v>
      </c>
      <c r="AT2" s="114"/>
    </row>
    <row r="3" spans="1:46" s="6" customFormat="1" x14ac:dyDescent="0.3">
      <c r="A3" s="3">
        <v>41346</v>
      </c>
      <c r="B3" s="80" t="s">
        <v>560</v>
      </c>
      <c r="C3" s="81" t="s">
        <v>561</v>
      </c>
      <c r="D3" s="96" t="s">
        <v>558</v>
      </c>
      <c r="E3" s="97" t="s">
        <v>559</v>
      </c>
      <c r="F3" s="97" t="s">
        <v>3479</v>
      </c>
      <c r="G3" s="51">
        <v>3000</v>
      </c>
      <c r="H3" s="4">
        <v>5</v>
      </c>
      <c r="I3" s="28">
        <f>SUMIF(表1_66[公司],"="&amp;表2[公司简称],表1_66[新财富票])</f>
        <v>0</v>
      </c>
      <c r="J3" s="155">
        <v>1</v>
      </c>
      <c r="K3" s="154">
        <v>0</v>
      </c>
      <c r="L3" s="154" t="s">
        <v>3119</v>
      </c>
      <c r="M3" s="154" t="s">
        <v>3127</v>
      </c>
      <c r="N3" s="154"/>
      <c r="O3" s="156" t="s">
        <v>3481</v>
      </c>
      <c r="P3" s="156" t="s">
        <v>3511</v>
      </c>
      <c r="Q3" s="351">
        <v>1</v>
      </c>
      <c r="R3" s="157" t="s">
        <v>3510</v>
      </c>
      <c r="S3" s="157"/>
      <c r="T3" s="157"/>
      <c r="U3" s="158"/>
      <c r="V3" s="158" t="s">
        <v>4161</v>
      </c>
      <c r="W3" s="118">
        <f ca="1">IF(ISNUMBER(MATCH(表2[[#This Row],[公司简称]],服务!E:E,0)),INDIRECT("服务!A"&amp;MATCH(表2[[#This Row],[公司简称]],服务!E:E,0)),"")</f>
        <v>42449</v>
      </c>
      <c r="X3" s="160" t="s">
        <v>2629</v>
      </c>
      <c r="Y3" s="160" t="str">
        <f>IF(ISTEXT(VLOOKUP(表2[[#This Row],[公司简称]]&amp;表2[[#This Row],[姓名]],表1_66[[标识]:[昵称]],3,FALSE)),VLOOKUP(表2[[#This Row],[公司简称]]&amp;表2[[#This Row],[姓名]],表1_66[[标识]:[昵称]],3,FALSE),"")</f>
        <v/>
      </c>
      <c r="Z3" s="191" t="str">
        <f>IF(ISTEXT(VLOOKUP(表2[[#This Row],[公司简称]]&amp;表2[[#This Row],[姓名]],表1_66[[标识]:[邮件1]],18,FALSE)),VLOOKUP(表2[[#This Row],[公司简称]]&amp;表2[[#This Row],[姓名]],表1_66[[标识]:[邮件1]],18,FALSE),"")</f>
        <v/>
      </c>
      <c r="AA3" s="350" t="str">
        <f>IF(NOT(ISNA(VLOOKUP(表2[[#This Row],[公司简称]]&amp;表2[[#This Row],[姓名]],表1_66[[标识]:[邮件1]],19,FALSE))),VLOOKUP(表2[[#This Row],[公司简称]]&amp;表2[[#This Row],[姓名]],表1_66[[标识]:[邮件1]],19,FALSE),"")</f>
        <v/>
      </c>
      <c r="AB3" s="194" t="str">
        <f>IF(NOT(ISNA(VLOOKUP(表2[[#This Row],[公司简称]]&amp;表2[[#This Row],[姓名]],表1_66[[标识]:[邮件1]],20,FALSE))),VLOOKUP(表2[[#This Row],[公司简称]]&amp;表2[[#This Row],[姓名]],表1_66[[标识]:[邮件1]],20,FALSE),"")</f>
        <v/>
      </c>
      <c r="AC3" s="199"/>
      <c r="AD3" s="199" t="str">
        <f>IF(NOT(ISNA(VLOOKUP(表2[[#This Row],[公司简称]]&amp;表2[[#This Row],[姓名 ]],表1_66[[标识]:[邮件1]],18,FALSE))),VLOOKUP(表2[[#This Row],[公司简称]]&amp;表2[[#This Row],[姓名 ]],表1_66[[标识]:[邮件1]],18,FALSE),"")</f>
        <v/>
      </c>
      <c r="AE3" s="350" t="str">
        <f>IF(NOT(ISNA(VLOOKUP(表2[[#This Row],[公司简称]]&amp;表2[[#This Row],[姓名 ]],表1_66[[标识]:[邮件1]],19,FALSE))),VLOOKUP(表2[[#This Row],[公司简称]]&amp;表2[[#This Row],[姓名 ]],表1_66[[标识]:[邮件1]],19,FALSE),"")</f>
        <v/>
      </c>
      <c r="AF3" s="194" t="str">
        <f>IF(NOT(ISNA(VLOOKUP(表2[[#This Row],[公司简称]]&amp;表2[[#This Row],[姓名 ]],表1_66[[标识]:[邮件1]],20,FALSE))),VLOOKUP(表2[[#This Row],[公司简称]]&amp;表2[[#This Row],[姓名 ]],表1_66[[标识]:[邮件1]],20,FALSE),"")</f>
        <v/>
      </c>
      <c r="AG3" s="201" t="s">
        <v>7096</v>
      </c>
      <c r="AH3" s="194">
        <v>100032</v>
      </c>
      <c r="AI3" s="202" t="s">
        <v>562</v>
      </c>
      <c r="AJ3" s="202"/>
      <c r="AK3" s="199"/>
      <c r="AL3" s="203"/>
      <c r="AM3" s="199"/>
      <c r="AN3" s="204"/>
      <c r="AO3" s="199"/>
      <c r="AP3" s="199"/>
      <c r="AQ3" s="199"/>
      <c r="AR3" s="199"/>
      <c r="AS3" s="199"/>
      <c r="AT3" s="114"/>
    </row>
    <row r="4" spans="1:46" s="6" customFormat="1" x14ac:dyDescent="0.3">
      <c r="A4" s="2">
        <v>41353</v>
      </c>
      <c r="B4" s="81" t="s">
        <v>132</v>
      </c>
      <c r="C4" s="81" t="s">
        <v>492</v>
      </c>
      <c r="D4" s="98" t="s">
        <v>63</v>
      </c>
      <c r="E4" s="97" t="s">
        <v>117</v>
      </c>
      <c r="F4" s="97" t="s">
        <v>120</v>
      </c>
      <c r="G4"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1363.2185133715</v>
      </c>
      <c r="H4" s="4">
        <v>5</v>
      </c>
      <c r="I4" s="28">
        <f>SUMIF(表1_66[公司],"="&amp;表2[公司简称],表1_66[新财富票])</f>
        <v>0</v>
      </c>
      <c r="J4" s="155">
        <v>1</v>
      </c>
      <c r="K4" s="154">
        <v>-1</v>
      </c>
      <c r="L4" s="154" t="s">
        <v>3119</v>
      </c>
      <c r="M4" s="154" t="s">
        <v>3154</v>
      </c>
      <c r="N4" s="154"/>
      <c r="O4" s="156" t="s">
        <v>3159</v>
      </c>
      <c r="P4" s="156" t="s">
        <v>3121</v>
      </c>
      <c r="Q4" s="352">
        <v>12</v>
      </c>
      <c r="R4" s="157" t="s">
        <v>2380</v>
      </c>
      <c r="S4" s="157" t="s">
        <v>3509</v>
      </c>
      <c r="T4" s="157" t="s">
        <v>4105</v>
      </c>
      <c r="U4" s="158"/>
      <c r="V4" s="158"/>
      <c r="W4" s="118" t="str">
        <f ca="1">IF(ISNUMBER(MATCH(表2[[#This Row],[公司简称]],服务!E:E,0)),INDIRECT("服务!A"&amp;MATCH(表2[[#This Row],[公司简称]],服务!E:E,0)),"")</f>
        <v/>
      </c>
      <c r="X4" s="160" t="s">
        <v>3711</v>
      </c>
      <c r="Y4" s="160" t="str">
        <f>IF(ISTEXT(VLOOKUP(表2[[#This Row],[公司简称]]&amp;表2[[#This Row],[姓名]],表1_66[[标识]:[昵称]],3,FALSE)),VLOOKUP(表2[[#This Row],[公司简称]]&amp;表2[[#This Row],[姓名]],表1_66[[标识]:[昵称]],3,FALSE),"")</f>
        <v/>
      </c>
      <c r="Z4" s="199" t="str">
        <f>IF(ISTEXT(VLOOKUP(表2[[#This Row],[公司简称]]&amp;表2[[#This Row],[姓名]],表1_66[[标识]:[邮件1]],18,FALSE)),VLOOKUP(表2[[#This Row],[公司简称]]&amp;表2[[#This Row],[姓名]],表1_66[[标识]:[邮件1]],18,FALSE),"")</f>
        <v/>
      </c>
      <c r="AA4" s="350" t="str">
        <f>IF(NOT(ISNA(VLOOKUP(表2[[#This Row],[公司简称]]&amp;表2[[#This Row],[姓名]],表1_66[[标识]:[邮件1]],19,FALSE))),VLOOKUP(表2[[#This Row],[公司简称]]&amp;表2[[#This Row],[姓名]],表1_66[[标识]:[邮件1]],19,FALSE),"")</f>
        <v/>
      </c>
      <c r="AB4" s="194" t="str">
        <f>IF(NOT(ISNA(VLOOKUP(表2[[#This Row],[公司简称]]&amp;表2[[#This Row],[姓名]],表1_66[[标识]:[邮件1]],20,FALSE))),VLOOKUP(表2[[#This Row],[公司简称]]&amp;表2[[#This Row],[姓名]],表1_66[[标识]:[邮件1]],20,FALSE),"")</f>
        <v/>
      </c>
      <c r="AC4" s="199"/>
      <c r="AD4" s="199" t="str">
        <f>IF(NOT(ISNA(VLOOKUP(表2[[#This Row],[公司简称]]&amp;表2[[#This Row],[姓名 ]],表1_66[[标识]:[邮件1]],18,FALSE))),VLOOKUP(表2[[#This Row],[公司简称]]&amp;表2[[#This Row],[姓名 ]],表1_66[[标识]:[邮件1]],18,FALSE),"")</f>
        <v/>
      </c>
      <c r="AE4" s="350" t="str">
        <f>IF(NOT(ISNA(VLOOKUP(表2[[#This Row],[公司简称]]&amp;表2[[#This Row],[姓名 ]],表1_66[[标识]:[邮件1]],19,FALSE))),VLOOKUP(表2[[#This Row],[公司简称]]&amp;表2[[#This Row],[姓名 ]],表1_66[[标识]:[邮件1]],19,FALSE),"")</f>
        <v/>
      </c>
      <c r="AF4" s="194" t="str">
        <f>IF(NOT(ISNA(VLOOKUP(表2[[#This Row],[公司简称]]&amp;表2[[#This Row],[姓名 ]],表1_66[[标识]:[邮件1]],20,FALSE))),VLOOKUP(表2[[#This Row],[公司简称]]&amp;表2[[#This Row],[姓名 ]],表1_66[[标识]:[邮件1]],20,FALSE),"")</f>
        <v/>
      </c>
      <c r="AG4" s="201" t="s">
        <v>7097</v>
      </c>
      <c r="AH4" s="194">
        <v>100032</v>
      </c>
      <c r="AI4" s="202" t="s">
        <v>427</v>
      </c>
      <c r="AJ4" s="202" t="s">
        <v>3521</v>
      </c>
      <c r="AK4" s="199" t="s">
        <v>3522</v>
      </c>
      <c r="AL4" s="203" t="s">
        <v>3523</v>
      </c>
      <c r="AM4" s="199" t="s">
        <v>3524</v>
      </c>
      <c r="AN4" s="204" t="s">
        <v>1042</v>
      </c>
      <c r="AO4" s="199">
        <v>49</v>
      </c>
      <c r="AP4" s="199" t="s">
        <v>1043</v>
      </c>
      <c r="AQ4" s="199">
        <v>11</v>
      </c>
      <c r="AR4" s="199" t="s">
        <v>1044</v>
      </c>
      <c r="AS4" s="199">
        <v>10</v>
      </c>
      <c r="AT4" s="114"/>
    </row>
    <row r="5" spans="1:46" s="6" customFormat="1" x14ac:dyDescent="0.3">
      <c r="A5" s="2">
        <v>41626</v>
      </c>
      <c r="B5" s="81" t="s">
        <v>133</v>
      </c>
      <c r="C5" s="81" t="s">
        <v>57</v>
      </c>
      <c r="D5" s="98" t="s">
        <v>55</v>
      </c>
      <c r="E5" s="97" t="s">
        <v>117</v>
      </c>
      <c r="F5" s="97" t="s">
        <v>120</v>
      </c>
      <c r="G5"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947.09138694560011</v>
      </c>
      <c r="H5" s="4">
        <v>5</v>
      </c>
      <c r="I5" s="28">
        <f>SUMIF(表1_66[公司],"="&amp;表2[公司简称],表1_66[新财富票])</f>
        <v>0</v>
      </c>
      <c r="J5" s="155">
        <v>0</v>
      </c>
      <c r="K5" s="154">
        <v>1</v>
      </c>
      <c r="L5" s="154" t="s">
        <v>3119</v>
      </c>
      <c r="M5" s="154" t="s">
        <v>3155</v>
      </c>
      <c r="N5" s="154">
        <v>9</v>
      </c>
      <c r="O5" s="156" t="s">
        <v>3160</v>
      </c>
      <c r="P5" s="156" t="s">
        <v>3140</v>
      </c>
      <c r="Q5" s="352">
        <v>9</v>
      </c>
      <c r="R5" s="157" t="s">
        <v>2426</v>
      </c>
      <c r="S5" s="157" t="s">
        <v>4095</v>
      </c>
      <c r="T5" s="157" t="s">
        <v>4096</v>
      </c>
      <c r="U5" s="158" t="s">
        <v>2431</v>
      </c>
      <c r="V5" s="158" t="s">
        <v>5560</v>
      </c>
      <c r="W5" s="118">
        <f ca="1">IF(ISNUMBER(MATCH(表2[[#This Row],[公司简称]],服务!E:E,0)),INDIRECT("服务!A"&amp;MATCH(表2[[#This Row],[公司简称]],服务!E:E,0)),"")</f>
        <v>42303</v>
      </c>
      <c r="X5" s="160" t="s">
        <v>3115</v>
      </c>
      <c r="Y5" s="160" t="str">
        <f>IF(ISTEXT(VLOOKUP(表2[[#This Row],[公司简称]]&amp;表2[[#This Row],[姓名]],表1_66[[标识]:[昵称]],3,FALSE)),VLOOKUP(表2[[#This Row],[公司简称]]&amp;表2[[#This Row],[姓名]],表1_66[[标识]:[昵称]],3,FALSE),"")</f>
        <v/>
      </c>
      <c r="Z5" s="199" t="str">
        <f>IF(ISTEXT(VLOOKUP(表2[[#This Row],[公司简称]]&amp;表2[[#This Row],[姓名]],表1_66[[标识]:[邮件1]],18,FALSE)),VLOOKUP(表2[[#This Row],[公司简称]]&amp;表2[[#This Row],[姓名]],表1_66[[标识]:[邮件1]],18,FALSE),"")</f>
        <v/>
      </c>
      <c r="AA5" s="350" t="str">
        <f>IF(NOT(ISNA(VLOOKUP(表2[[#This Row],[公司简称]]&amp;表2[[#This Row],[姓名]],表1_66[[标识]:[邮件1]],19,FALSE))),VLOOKUP(表2[[#This Row],[公司简称]]&amp;表2[[#This Row],[姓名]],表1_66[[标识]:[邮件1]],19,FALSE),"")</f>
        <v/>
      </c>
      <c r="AB5" s="194" t="str">
        <f>IF(NOT(ISNA(VLOOKUP(表2[[#This Row],[公司简称]]&amp;表2[[#This Row],[姓名]],表1_66[[标识]:[邮件1]],20,FALSE))),VLOOKUP(表2[[#This Row],[公司简称]]&amp;表2[[#This Row],[姓名]],表1_66[[标识]:[邮件1]],20,FALSE),"")</f>
        <v/>
      </c>
      <c r="AC5" s="199" t="s">
        <v>7092</v>
      </c>
      <c r="AD5" s="199" t="str">
        <f>IF(NOT(ISNA(VLOOKUP(表2[[#This Row],[公司简称]]&amp;表2[[#This Row],[姓名 ]],表1_66[[标识]:[邮件1]],18,FALSE))),VLOOKUP(表2[[#This Row],[公司简称]]&amp;表2[[#This Row],[姓名 ]],表1_66[[标识]:[邮件1]],18,FALSE),"")</f>
        <v/>
      </c>
      <c r="AE5" s="350" t="str">
        <f>IF(NOT(ISNA(VLOOKUP(表2[[#This Row],[公司简称]]&amp;表2[[#This Row],[姓名 ]],表1_66[[标识]:[邮件1]],19,FALSE))),VLOOKUP(表2[[#This Row],[公司简称]]&amp;表2[[#This Row],[姓名 ]],表1_66[[标识]:[邮件1]],19,FALSE),"")</f>
        <v/>
      </c>
      <c r="AF5" s="194" t="str">
        <f>IF(NOT(ISNA(VLOOKUP(表2[[#This Row],[公司简称]]&amp;表2[[#This Row],[姓名 ]],表1_66[[标识]:[邮件1]],20,FALSE))),VLOOKUP(表2[[#This Row],[公司简称]]&amp;表2[[#This Row],[姓名 ]],表1_66[[标识]:[邮件1]],20,FALSE),"")</f>
        <v/>
      </c>
      <c r="AG5" s="201" t="s">
        <v>5836</v>
      </c>
      <c r="AH5" s="194">
        <v>100005</v>
      </c>
      <c r="AI5" s="202" t="s">
        <v>430</v>
      </c>
      <c r="AJ5" s="202" t="s">
        <v>2594</v>
      </c>
      <c r="AK5" s="199" t="s">
        <v>2595</v>
      </c>
      <c r="AL5" s="203" t="s">
        <v>875</v>
      </c>
      <c r="AM5" s="200" t="s">
        <v>2598</v>
      </c>
      <c r="AN5" s="204" t="s">
        <v>1050</v>
      </c>
      <c r="AO5" s="199">
        <v>40</v>
      </c>
      <c r="AP5" s="199" t="s">
        <v>1051</v>
      </c>
      <c r="AQ5" s="199">
        <v>30</v>
      </c>
      <c r="AR5" s="199" t="s">
        <v>1052</v>
      </c>
      <c r="AS5" s="199">
        <v>30</v>
      </c>
      <c r="AT5" s="114"/>
    </row>
    <row r="6" spans="1:46" s="6" customFormat="1" x14ac:dyDescent="0.3">
      <c r="A6" s="2">
        <v>41753</v>
      </c>
      <c r="B6" s="81" t="s">
        <v>143</v>
      </c>
      <c r="C6" s="81" t="s">
        <v>493</v>
      </c>
      <c r="D6" s="98" t="s">
        <v>64</v>
      </c>
      <c r="E6" s="97" t="s">
        <v>117</v>
      </c>
      <c r="F6" s="97" t="s">
        <v>120</v>
      </c>
      <c r="G6"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502.71308806139996</v>
      </c>
      <c r="H6" s="4">
        <v>4</v>
      </c>
      <c r="I6" s="28">
        <f>SUMIF(表1_66[公司],"="&amp;表2[公司简称],表1_66[新财富票])</f>
        <v>0</v>
      </c>
      <c r="J6" s="155">
        <v>0</v>
      </c>
      <c r="K6" s="154">
        <v>1</v>
      </c>
      <c r="L6" s="154" t="s">
        <v>3118</v>
      </c>
      <c r="M6" s="154" t="s">
        <v>3127</v>
      </c>
      <c r="N6" s="154"/>
      <c r="O6" s="156" t="s">
        <v>3160</v>
      </c>
      <c r="P6" s="156" t="s">
        <v>3124</v>
      </c>
      <c r="Q6" s="353">
        <v>24</v>
      </c>
      <c r="R6" s="159" t="s">
        <v>2445</v>
      </c>
      <c r="S6" s="159" t="s">
        <v>2451</v>
      </c>
      <c r="T6" s="159" t="s">
        <v>5903</v>
      </c>
      <c r="U6" s="145" t="s">
        <v>2440</v>
      </c>
      <c r="V6" s="145"/>
      <c r="W6" s="118">
        <f ca="1">IF(ISNUMBER(MATCH(表2[[#This Row],[公司简称]],服务!E:E,0)),INDIRECT("服务!A"&amp;MATCH(表2[[#This Row],[公司简称]],服务!E:E,0)),"")</f>
        <v>42417</v>
      </c>
      <c r="X6" s="160" t="s">
        <v>6010</v>
      </c>
      <c r="Y6" s="160" t="str">
        <f>IF(ISTEXT(VLOOKUP(表2[[#This Row],[公司简称]]&amp;表2[[#This Row],[姓名]],表1_66[[标识]:[昵称]],3,FALSE)),VLOOKUP(表2[[#This Row],[公司简称]]&amp;表2[[#This Row],[姓名]],表1_66[[标识]:[昵称]],3,FALSE),"")</f>
        <v/>
      </c>
      <c r="Z6" s="199" t="str">
        <f>IF(ISTEXT(VLOOKUP(表2[[#This Row],[公司简称]]&amp;表2[[#This Row],[姓名]],表1_66[[标识]:[邮件1]],18,FALSE)),VLOOKUP(表2[[#This Row],[公司简称]]&amp;表2[[#This Row],[姓名]],表1_66[[标识]:[邮件1]],18,FALSE),"")</f>
        <v/>
      </c>
      <c r="AA6" s="350" t="str">
        <f>IF(NOT(ISNA(VLOOKUP(表2[[#This Row],[公司简称]]&amp;表2[[#This Row],[姓名]],表1_66[[标识]:[邮件1]],19,FALSE))),VLOOKUP(表2[[#This Row],[公司简称]]&amp;表2[[#This Row],[姓名]],表1_66[[标识]:[邮件1]],19,FALSE),"")</f>
        <v/>
      </c>
      <c r="AB6" s="194" t="str">
        <f>IF(NOT(ISNA(VLOOKUP(表2[[#This Row],[公司简称]]&amp;表2[[#This Row],[姓名]],表1_66[[标识]:[邮件1]],20,FALSE))),VLOOKUP(表2[[#This Row],[公司简称]]&amp;表2[[#This Row],[姓名]],表1_66[[标识]:[邮件1]],20,FALSE),"")</f>
        <v/>
      </c>
      <c r="AC6" s="199" t="s">
        <v>1515</v>
      </c>
      <c r="AD6" s="199" t="str">
        <f>IF(NOT(ISNA(VLOOKUP(表2[[#This Row],[公司简称]]&amp;表2[[#This Row],[姓名 ]],表1_66[[标识]:[邮件1]],18,FALSE))),VLOOKUP(表2[[#This Row],[公司简称]]&amp;表2[[#This Row],[姓名 ]],表1_66[[标识]:[邮件1]],18,FALSE),"")</f>
        <v/>
      </c>
      <c r="AE6" s="350" t="str">
        <f>IF(NOT(ISNA(VLOOKUP(表2[[#This Row],[公司简称]]&amp;表2[[#This Row],[姓名 ]],表1_66[[标识]:[邮件1]],19,FALSE))),VLOOKUP(表2[[#This Row],[公司简称]]&amp;表2[[#This Row],[姓名 ]],表1_66[[标识]:[邮件1]],19,FALSE),"")</f>
        <v/>
      </c>
      <c r="AF6" s="194" t="str">
        <f>IF(NOT(ISNA(VLOOKUP(表2[[#This Row],[公司简称]]&amp;表2[[#This Row],[姓名 ]],表1_66[[标识]:[邮件1]],20,FALSE))),VLOOKUP(表2[[#This Row],[公司简称]]&amp;表2[[#This Row],[姓名 ]],表1_66[[标识]:[邮件1]],20,FALSE),"")</f>
        <v/>
      </c>
      <c r="AG6" s="201" t="s">
        <v>5835</v>
      </c>
      <c r="AH6" s="194">
        <v>100738</v>
      </c>
      <c r="AI6" s="202" t="s">
        <v>431</v>
      </c>
      <c r="AJ6" s="202"/>
      <c r="AK6" s="199"/>
      <c r="AL6" s="203" t="s">
        <v>876</v>
      </c>
      <c r="AM6" s="199" t="s">
        <v>877</v>
      </c>
      <c r="AN6" s="204" t="s">
        <v>1129</v>
      </c>
      <c r="AO6" s="199">
        <v>49</v>
      </c>
      <c r="AP6" s="199" t="s">
        <v>1130</v>
      </c>
      <c r="AQ6" s="199">
        <v>29</v>
      </c>
      <c r="AR6" s="199" t="s">
        <v>994</v>
      </c>
      <c r="AS6" s="199">
        <v>21</v>
      </c>
      <c r="AT6" s="114"/>
    </row>
    <row r="7" spans="1:46" s="6" customFormat="1" x14ac:dyDescent="0.3">
      <c r="A7" s="2">
        <v>41880</v>
      </c>
      <c r="B7" s="81" t="s">
        <v>147</v>
      </c>
      <c r="C7" s="81" t="s">
        <v>497</v>
      </c>
      <c r="D7" s="98" t="s">
        <v>99</v>
      </c>
      <c r="E7" s="97" t="s">
        <v>117</v>
      </c>
      <c r="F7" s="97" t="s">
        <v>120</v>
      </c>
      <c r="G7"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218.73280969629997</v>
      </c>
      <c r="H7" s="4">
        <v>4</v>
      </c>
      <c r="I7" s="28">
        <f>SUMIF(表1_66[公司],"="&amp;表2[公司简称],表1_66[新财富票])</f>
        <v>0</v>
      </c>
      <c r="J7" s="155">
        <v>1</v>
      </c>
      <c r="K7" s="154"/>
      <c r="L7" s="160" t="s">
        <v>3129</v>
      </c>
      <c r="M7" s="154"/>
      <c r="N7" s="154"/>
      <c r="O7" s="156"/>
      <c r="P7" s="156" t="s">
        <v>3141</v>
      </c>
      <c r="Q7" s="353">
        <v>10</v>
      </c>
      <c r="R7" s="159" t="s">
        <v>2626</v>
      </c>
      <c r="S7" s="159" t="s">
        <v>2688</v>
      </c>
      <c r="T7" s="159" t="s">
        <v>6877</v>
      </c>
      <c r="U7" s="145"/>
      <c r="V7" s="145"/>
      <c r="W7" s="118">
        <f ca="1">IF(ISNUMBER(MATCH(表2[[#This Row],[公司简称]],服务!E:E,0)),INDIRECT("服务!A"&amp;MATCH(表2[[#This Row],[公司简称]],服务!E:E,0)),"")</f>
        <v>42417</v>
      </c>
      <c r="X7" s="160" t="s">
        <v>2626</v>
      </c>
      <c r="Y7" s="160" t="str">
        <f>IF(ISTEXT(VLOOKUP(表2[[#This Row],[公司简称]]&amp;表2[[#This Row],[姓名]],表1_66[[标识]:[昵称]],3,FALSE)),VLOOKUP(表2[[#This Row],[公司简称]]&amp;表2[[#This Row],[姓名]],表1_66[[标识]:[昵称]],3,FALSE),"")</f>
        <v/>
      </c>
      <c r="Z7" s="199" t="str">
        <f>IF(ISTEXT(VLOOKUP(表2[[#This Row],[公司简称]]&amp;表2[[#This Row],[姓名]],表1_66[[标识]:[邮件1]],18,FALSE)),VLOOKUP(表2[[#This Row],[公司简称]]&amp;表2[[#This Row],[姓名]],表1_66[[标识]:[邮件1]],18,FALSE),"")</f>
        <v/>
      </c>
      <c r="AA7" s="350" t="str">
        <f>IF(NOT(ISNA(VLOOKUP(表2[[#This Row],[公司简称]]&amp;表2[[#This Row],[姓名]],表1_66[[标识]:[邮件1]],19,FALSE))),VLOOKUP(表2[[#This Row],[公司简称]]&amp;表2[[#This Row],[姓名]],表1_66[[标识]:[邮件1]],19,FALSE),"")</f>
        <v/>
      </c>
      <c r="AB7" s="194" t="str">
        <f>IF(NOT(ISNA(VLOOKUP(表2[[#This Row],[公司简称]]&amp;表2[[#This Row],[姓名]],表1_66[[标识]:[邮件1]],20,FALSE))),VLOOKUP(表2[[#This Row],[公司简称]]&amp;表2[[#This Row],[姓名]],表1_66[[标识]:[邮件1]],20,FALSE),"")</f>
        <v/>
      </c>
      <c r="AC7" s="199" t="s">
        <v>3202</v>
      </c>
      <c r="AD7" s="199" t="str">
        <f>IF(NOT(ISNA(VLOOKUP(表2[[#This Row],[公司简称]]&amp;表2[[#This Row],[姓名 ]],表1_66[[标识]:[邮件1]],18,FALSE))),VLOOKUP(表2[[#This Row],[公司简称]]&amp;表2[[#This Row],[姓名 ]],表1_66[[标识]:[邮件1]],18,FALSE),"")</f>
        <v/>
      </c>
      <c r="AE7" s="350" t="str">
        <f>IF(NOT(ISNA(VLOOKUP(表2[[#This Row],[公司简称]]&amp;表2[[#This Row],[姓名 ]],表1_66[[标识]:[邮件1]],19,FALSE))),VLOOKUP(表2[[#This Row],[公司简称]]&amp;表2[[#This Row],[姓名 ]],表1_66[[标识]:[邮件1]],19,FALSE),"")</f>
        <v/>
      </c>
      <c r="AF7" s="194" t="str">
        <f>IF(NOT(ISNA(VLOOKUP(表2[[#This Row],[公司简称]]&amp;表2[[#This Row],[姓名 ]],表1_66[[标识]:[邮件1]],20,FALSE))),VLOOKUP(表2[[#This Row],[公司简称]]&amp;表2[[#This Row],[姓名 ]],表1_66[[标识]:[邮件1]],20,FALSE),"")</f>
        <v/>
      </c>
      <c r="AG7" s="201" t="s">
        <v>148</v>
      </c>
      <c r="AH7" s="194">
        <v>100140</v>
      </c>
      <c r="AI7" s="202" t="s">
        <v>436</v>
      </c>
      <c r="AJ7" s="202" t="s">
        <v>2627</v>
      </c>
      <c r="AK7" s="199" t="s">
        <v>2628</v>
      </c>
      <c r="AL7" s="203" t="s">
        <v>1240</v>
      </c>
      <c r="AM7" s="199" t="s">
        <v>1239</v>
      </c>
      <c r="AN7" s="204" t="s">
        <v>1009</v>
      </c>
      <c r="AO7" s="199">
        <v>80</v>
      </c>
      <c r="AP7" s="199" t="s">
        <v>1010</v>
      </c>
      <c r="AQ7" s="199">
        <v>20</v>
      </c>
      <c r="AR7" s="199"/>
      <c r="AS7" s="199"/>
      <c r="AT7" s="114"/>
    </row>
    <row r="8" spans="1:46" customFormat="1" x14ac:dyDescent="0.3">
      <c r="A8" s="2">
        <v>41845</v>
      </c>
      <c r="B8" s="81" t="s">
        <v>180</v>
      </c>
      <c r="C8" s="81" t="s">
        <v>495</v>
      </c>
      <c r="D8" s="98" t="s">
        <v>100</v>
      </c>
      <c r="E8" s="97" t="s">
        <v>117</v>
      </c>
      <c r="F8" s="97" t="s">
        <v>120</v>
      </c>
      <c r="G8"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162.04886772880002</v>
      </c>
      <c r="H8" s="4">
        <v>4</v>
      </c>
      <c r="I8" s="28">
        <f>SUMIF(表1_66[公司],"="&amp;表2[公司简称],表1_66[新财富票])</f>
        <v>0</v>
      </c>
      <c r="J8" s="155">
        <v>1</v>
      </c>
      <c r="K8" s="154">
        <v>1</v>
      </c>
      <c r="L8" s="160" t="s">
        <v>3126</v>
      </c>
      <c r="M8" s="154"/>
      <c r="N8" s="154"/>
      <c r="O8" s="156"/>
      <c r="P8" s="156" t="s">
        <v>3125</v>
      </c>
      <c r="Q8" s="353">
        <v>8</v>
      </c>
      <c r="R8" s="159" t="s">
        <v>4088</v>
      </c>
      <c r="S8" s="159" t="s">
        <v>4097</v>
      </c>
      <c r="T8" s="159" t="s">
        <v>5961</v>
      </c>
      <c r="U8" s="145"/>
      <c r="V8" s="145"/>
      <c r="W8" s="118">
        <f ca="1">IF(ISNUMBER(MATCH(表2[[#This Row],[公司简称]],服务!E:E,0)),INDIRECT("服务!A"&amp;MATCH(表2[[#This Row],[公司简称]],服务!E:E,0)),"")</f>
        <v>42417</v>
      </c>
      <c r="X8" s="160" t="s">
        <v>3825</v>
      </c>
      <c r="Y8" s="160" t="str">
        <f>IF(ISTEXT(VLOOKUP(表2[[#This Row],[公司简称]]&amp;表2[[#This Row],[姓名]],表1_66[[标识]:[昵称]],3,FALSE)),VLOOKUP(表2[[#This Row],[公司简称]]&amp;表2[[#This Row],[姓名]],表1_66[[标识]:[昵称]],3,FALSE),"")</f>
        <v/>
      </c>
      <c r="Z8" s="199" t="str">
        <f>IF(ISTEXT(VLOOKUP(表2[[#This Row],[公司简称]]&amp;表2[[#This Row],[姓名]],表1_66[[标识]:[邮件1]],18,FALSE)),VLOOKUP(表2[[#This Row],[公司简称]]&amp;表2[[#This Row],[姓名]],表1_66[[标识]:[邮件1]],18,FALSE),"")</f>
        <v/>
      </c>
      <c r="AA8" s="350" t="str">
        <f>IF(NOT(ISNA(VLOOKUP(表2[[#This Row],[公司简称]]&amp;表2[[#This Row],[姓名]],表1_66[[标识]:[邮件1]],19,FALSE))),VLOOKUP(表2[[#This Row],[公司简称]]&amp;表2[[#This Row],[姓名]],表1_66[[标识]:[邮件1]],19,FALSE),"")</f>
        <v/>
      </c>
      <c r="AB8" s="194" t="str">
        <f>IF(NOT(ISNA(VLOOKUP(表2[[#This Row],[公司简称]]&amp;表2[[#This Row],[姓名]],表1_66[[标识]:[邮件1]],20,FALSE))),VLOOKUP(表2[[#This Row],[公司简称]]&amp;表2[[#This Row],[姓名]],表1_66[[标识]:[邮件1]],20,FALSE),"")</f>
        <v/>
      </c>
      <c r="AC8" s="199"/>
      <c r="AD8" s="199" t="str">
        <f>IF(NOT(ISNA(VLOOKUP(表2[[#This Row],[公司简称]]&amp;表2[[#This Row],[姓名 ]],表1_66[[标识]:[邮件1]],18,FALSE))),VLOOKUP(表2[[#This Row],[公司简称]]&amp;表2[[#This Row],[姓名 ]],表1_66[[标识]:[邮件1]],18,FALSE),"")</f>
        <v/>
      </c>
      <c r="AE8" s="350" t="str">
        <f>IF(NOT(ISNA(VLOOKUP(表2[[#This Row],[公司简称]]&amp;表2[[#This Row],[姓名 ]],表1_66[[标识]:[邮件1]],19,FALSE))),VLOOKUP(表2[[#This Row],[公司简称]]&amp;表2[[#This Row],[姓名 ]],表1_66[[标识]:[邮件1]],19,FALSE),"")</f>
        <v/>
      </c>
      <c r="AF8" s="194" t="str">
        <f>IF(NOT(ISNA(VLOOKUP(表2[[#This Row],[公司简称]]&amp;表2[[#This Row],[姓名 ]],表1_66[[标识]:[邮件1]],20,FALSE))),VLOOKUP(表2[[#This Row],[公司简称]]&amp;表2[[#This Row],[姓名 ]],表1_66[[标识]:[邮件1]],20,FALSE),"")</f>
        <v/>
      </c>
      <c r="AG8" s="201" t="s">
        <v>181</v>
      </c>
      <c r="AH8" s="194">
        <v>100033</v>
      </c>
      <c r="AI8" s="202" t="s">
        <v>434</v>
      </c>
      <c r="AJ8" s="202" t="s">
        <v>3215</v>
      </c>
      <c r="AK8" s="199" t="s">
        <v>3216</v>
      </c>
      <c r="AL8" s="203" t="s">
        <v>882</v>
      </c>
      <c r="AM8" s="199" t="s">
        <v>878</v>
      </c>
      <c r="AN8" s="204" t="s">
        <v>1099</v>
      </c>
      <c r="AO8" s="199">
        <v>51</v>
      </c>
      <c r="AP8" s="199" t="s">
        <v>1100</v>
      </c>
      <c r="AQ8" s="199">
        <v>49</v>
      </c>
      <c r="AR8" s="199"/>
      <c r="AS8" s="199"/>
      <c r="AT8" s="114"/>
    </row>
    <row r="9" spans="1:46" customFormat="1" x14ac:dyDescent="0.3">
      <c r="A9" s="2">
        <v>41845</v>
      </c>
      <c r="B9" s="81" t="s">
        <v>167</v>
      </c>
      <c r="C9" s="81" t="s">
        <v>494</v>
      </c>
      <c r="D9" s="98" t="s">
        <v>67</v>
      </c>
      <c r="E9" s="97" t="s">
        <v>117</v>
      </c>
      <c r="F9" s="97" t="s">
        <v>120</v>
      </c>
      <c r="G9"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230.61027847060004</v>
      </c>
      <c r="H9" s="4">
        <v>2</v>
      </c>
      <c r="I9" s="28">
        <f>SUMIF(表1_66[公司],"="&amp;表2[公司简称],表1_66[新财富票])</f>
        <v>0</v>
      </c>
      <c r="J9" s="155">
        <v>-1</v>
      </c>
      <c r="K9" s="154"/>
      <c r="L9" s="160" t="s">
        <v>3129</v>
      </c>
      <c r="M9" s="154"/>
      <c r="N9" s="154">
        <v>3</v>
      </c>
      <c r="O9" s="156"/>
      <c r="P9" s="156" t="s">
        <v>3131</v>
      </c>
      <c r="Q9" s="352">
        <v>5</v>
      </c>
      <c r="R9" s="157" t="s">
        <v>2385</v>
      </c>
      <c r="S9" s="157" t="s">
        <v>2386</v>
      </c>
      <c r="T9" s="157" t="s">
        <v>6013</v>
      </c>
      <c r="U9" s="145" t="s">
        <v>2432</v>
      </c>
      <c r="V9" s="145" t="s">
        <v>6014</v>
      </c>
      <c r="W9" s="118">
        <f ca="1">IF(ISNUMBER(MATCH(表2[[#This Row],[公司简称]],服务!E:E,0)),INDIRECT("服务!A"&amp;MATCH(表2[[#This Row],[公司简称]],服务!E:E,0)),"")</f>
        <v>42416</v>
      </c>
      <c r="X9" s="160" t="s">
        <v>3497</v>
      </c>
      <c r="Y9" s="160" t="str">
        <f>IF(ISTEXT(VLOOKUP(表2[[#This Row],[公司简称]]&amp;表2[[#This Row],[姓名]],表1_66[[标识]:[昵称]],3,FALSE)),VLOOKUP(表2[[#This Row],[公司简称]]&amp;表2[[#This Row],[姓名]],表1_66[[标识]:[昵称]],3,FALSE),"")</f>
        <v/>
      </c>
      <c r="Z9" s="199" t="str">
        <f>IF(ISTEXT(VLOOKUP(表2[[#This Row],[公司简称]]&amp;表2[[#This Row],[姓名]],表1_66[[标识]:[邮件1]],18,FALSE)),VLOOKUP(表2[[#This Row],[公司简称]]&amp;表2[[#This Row],[姓名]],表1_66[[标识]:[邮件1]],18,FALSE),"")</f>
        <v/>
      </c>
      <c r="AA9" s="350" t="str">
        <f>IF(NOT(ISNA(VLOOKUP(表2[[#This Row],[公司简称]]&amp;表2[[#This Row],[姓名]],表1_66[[标识]:[邮件1]],19,FALSE))),VLOOKUP(表2[[#This Row],[公司简称]]&amp;表2[[#This Row],[姓名]],表1_66[[标识]:[邮件1]],19,FALSE),"")</f>
        <v/>
      </c>
      <c r="AB9" s="194" t="str">
        <f>IF(NOT(ISNA(VLOOKUP(表2[[#This Row],[公司简称]]&amp;表2[[#This Row],[姓名]],表1_66[[标识]:[邮件1]],20,FALSE))),VLOOKUP(表2[[#This Row],[公司简称]]&amp;表2[[#This Row],[姓名]],表1_66[[标识]:[邮件1]],20,FALSE),"")</f>
        <v/>
      </c>
      <c r="AC9" s="199" t="s">
        <v>6011</v>
      </c>
      <c r="AD9" s="199" t="str">
        <f>IF(NOT(ISNA(VLOOKUP(表2[[#This Row],[公司简称]]&amp;表2[[#This Row],[姓名 ]],表1_66[[标识]:[邮件1]],18,FALSE))),VLOOKUP(表2[[#This Row],[公司简称]]&amp;表2[[#This Row],[姓名 ]],表1_66[[标识]:[邮件1]],18,FALSE),"")</f>
        <v/>
      </c>
      <c r="AE9" s="350" t="str">
        <f>IF(NOT(ISNA(VLOOKUP(表2[[#This Row],[公司简称]]&amp;表2[[#This Row],[姓名 ]],表1_66[[标识]:[邮件1]],19,FALSE))),VLOOKUP(表2[[#This Row],[公司简称]]&amp;表2[[#This Row],[姓名 ]],表1_66[[标识]:[邮件1]],19,FALSE),"")</f>
        <v/>
      </c>
      <c r="AF9" s="194" t="str">
        <f>IF(NOT(ISNA(VLOOKUP(表2[[#This Row],[公司简称]]&amp;表2[[#This Row],[姓名 ]],表1_66[[标识]:[邮件1]],20,FALSE))),VLOOKUP(表2[[#This Row],[公司简称]]&amp;表2[[#This Row],[姓名 ]],表1_66[[标识]:[邮件1]],20,FALSE),"")</f>
        <v/>
      </c>
      <c r="AG9" s="201" t="s">
        <v>5837</v>
      </c>
      <c r="AH9" s="194">
        <v>100035</v>
      </c>
      <c r="AI9" s="202" t="s">
        <v>433</v>
      </c>
      <c r="AJ9" s="202"/>
      <c r="AK9" s="199" t="s">
        <v>335</v>
      </c>
      <c r="AL9" s="203"/>
      <c r="AM9" s="199"/>
      <c r="AN9" s="204" t="s">
        <v>1036</v>
      </c>
      <c r="AO9" s="199">
        <v>46</v>
      </c>
      <c r="AP9" s="199" t="s">
        <v>1038</v>
      </c>
      <c r="AQ9" s="199">
        <v>34</v>
      </c>
      <c r="AR9" s="199" t="s">
        <v>1037</v>
      </c>
      <c r="AS9" s="199">
        <v>20</v>
      </c>
      <c r="AT9" s="114"/>
    </row>
    <row r="10" spans="1:46" customFormat="1" x14ac:dyDescent="0.3">
      <c r="A10" s="2">
        <v>41880</v>
      </c>
      <c r="B10" s="81" t="s">
        <v>171</v>
      </c>
      <c r="C10" s="81" t="s">
        <v>499</v>
      </c>
      <c r="D10" s="98" t="s">
        <v>300</v>
      </c>
      <c r="E10" s="97" t="s">
        <v>117</v>
      </c>
      <c r="F10" s="97" t="s">
        <v>120</v>
      </c>
      <c r="G10"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198.8427767908</v>
      </c>
      <c r="H10" s="4">
        <v>2</v>
      </c>
      <c r="I10" s="28">
        <f>SUMIF(表1_66[公司],"="&amp;表2[公司简称],表1_66[新财富票])</f>
        <v>0</v>
      </c>
      <c r="J10" s="155"/>
      <c r="K10" s="154"/>
      <c r="L10" s="160" t="s">
        <v>3129</v>
      </c>
      <c r="M10" s="154"/>
      <c r="N10" s="154"/>
      <c r="O10" s="156"/>
      <c r="P10" s="156" t="s">
        <v>3134</v>
      </c>
      <c r="Q10" s="352">
        <v>6</v>
      </c>
      <c r="R10" s="157" t="s">
        <v>4098</v>
      </c>
      <c r="S10" s="157" t="s">
        <v>6878</v>
      </c>
      <c r="T10" s="157" t="s">
        <v>6879</v>
      </c>
      <c r="U10" s="158"/>
      <c r="V10" s="158"/>
      <c r="W10" s="118">
        <f ca="1">IF(ISNUMBER(MATCH(表2[[#This Row],[公司简称]],服务!E:E,0)),INDIRECT("服务!A"&amp;MATCH(表2[[#This Row],[公司简称]],服务!E:E,0)),"")</f>
        <v>42441</v>
      </c>
      <c r="X10" s="160" t="s">
        <v>6861</v>
      </c>
      <c r="Y10" s="160" t="str">
        <f>IF(ISTEXT(VLOOKUP(表2[[#This Row],[公司简称]]&amp;表2[[#This Row],[姓名]],表1_66[[标识]:[昵称]],3,FALSE)),VLOOKUP(表2[[#This Row],[公司简称]]&amp;表2[[#This Row],[姓名]],表1_66[[标识]:[昵称]],3,FALSE),"")</f>
        <v/>
      </c>
      <c r="Z10" s="199" t="str">
        <f>IF(ISTEXT(VLOOKUP(表2[[#This Row],[公司简称]]&amp;表2[[#This Row],[姓名]],表1_66[[标识]:[邮件1]],18,FALSE)),VLOOKUP(表2[[#This Row],[公司简称]]&amp;表2[[#This Row],[姓名]],表1_66[[标识]:[邮件1]],18,FALSE),"")</f>
        <v/>
      </c>
      <c r="AA10" s="350" t="str">
        <f>IF(NOT(ISNA(VLOOKUP(表2[[#This Row],[公司简称]]&amp;表2[[#This Row],[姓名]],表1_66[[标识]:[邮件1]],19,FALSE))),VLOOKUP(表2[[#This Row],[公司简称]]&amp;表2[[#This Row],[姓名]],表1_66[[标识]:[邮件1]],19,FALSE),"")</f>
        <v/>
      </c>
      <c r="AB10" s="194" t="str">
        <f>IF(NOT(ISNA(VLOOKUP(表2[[#This Row],[公司简称]]&amp;表2[[#This Row],[姓名]],表1_66[[标识]:[邮件1]],20,FALSE))),VLOOKUP(表2[[#This Row],[公司简称]]&amp;表2[[#This Row],[姓名]],表1_66[[标识]:[邮件1]],20,FALSE),"")</f>
        <v/>
      </c>
      <c r="AC10" s="199" t="s">
        <v>271</v>
      </c>
      <c r="AD10" s="199" t="str">
        <f>IF(NOT(ISNA(VLOOKUP(表2[[#This Row],[公司简称]]&amp;表2[[#This Row],[姓名 ]],表1_66[[标识]:[邮件1]],18,FALSE))),VLOOKUP(表2[[#This Row],[公司简称]]&amp;表2[[#This Row],[姓名 ]],表1_66[[标识]:[邮件1]],18,FALSE),"")</f>
        <v/>
      </c>
      <c r="AE10" s="350" t="str">
        <f>IF(NOT(ISNA(VLOOKUP(表2[[#This Row],[公司简称]]&amp;表2[[#This Row],[姓名 ]],表1_66[[标识]:[邮件1]],19,FALSE))),VLOOKUP(表2[[#This Row],[公司简称]]&amp;表2[[#This Row],[姓名 ]],表1_66[[标识]:[邮件1]],19,FALSE),"")</f>
        <v/>
      </c>
      <c r="AF10" s="194" t="str">
        <f>IF(NOT(ISNA(VLOOKUP(表2[[#This Row],[公司简称]]&amp;表2[[#This Row],[姓名 ]],表1_66[[标识]:[邮件1]],20,FALSE))),VLOOKUP(表2[[#This Row],[公司简称]]&amp;表2[[#This Row],[姓名 ]],表1_66[[标识]:[邮件1]],20,FALSE),"")</f>
        <v/>
      </c>
      <c r="AG10" s="201" t="s">
        <v>5838</v>
      </c>
      <c r="AH10" s="194">
        <v>100082</v>
      </c>
      <c r="AI10" s="202" t="s">
        <v>438</v>
      </c>
      <c r="AJ10" s="202" t="s">
        <v>3505</v>
      </c>
      <c r="AK10" s="199" t="s">
        <v>3504</v>
      </c>
      <c r="AL10" s="203"/>
      <c r="AM10" s="199"/>
      <c r="AN10" s="204" t="s">
        <v>1155</v>
      </c>
      <c r="AO10" s="199">
        <v>47</v>
      </c>
      <c r="AP10" s="199" t="s">
        <v>1156</v>
      </c>
      <c r="AQ10" s="199">
        <v>29</v>
      </c>
      <c r="AR10" s="199" t="s">
        <v>1157</v>
      </c>
      <c r="AS10" s="199">
        <v>24</v>
      </c>
      <c r="AT10" s="114"/>
    </row>
    <row r="11" spans="1:46" customFormat="1" x14ac:dyDescent="0.3">
      <c r="A11" s="2">
        <v>41795</v>
      </c>
      <c r="B11" s="81" t="s">
        <v>168</v>
      </c>
      <c r="C11" s="81" t="s">
        <v>26</v>
      </c>
      <c r="D11" s="98" t="s">
        <v>68</v>
      </c>
      <c r="E11" s="97" t="s">
        <v>117</v>
      </c>
      <c r="F11" s="97" t="s">
        <v>120</v>
      </c>
      <c r="G11"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134.28621392229999</v>
      </c>
      <c r="H11" s="4">
        <v>2</v>
      </c>
      <c r="I11" s="28">
        <f>SUMIF(表1_66[公司],"="&amp;表2[公司简称],表1_66[新财富票])</f>
        <v>0</v>
      </c>
      <c r="J11" s="155">
        <v>1</v>
      </c>
      <c r="K11" s="154">
        <v>1</v>
      </c>
      <c r="L11" s="160" t="s">
        <v>3129</v>
      </c>
      <c r="M11" s="154"/>
      <c r="N11" s="154"/>
      <c r="O11" s="156"/>
      <c r="P11" s="156" t="s">
        <v>3128</v>
      </c>
      <c r="Q11" s="352">
        <v>5</v>
      </c>
      <c r="R11" s="157" t="s">
        <v>5561</v>
      </c>
      <c r="S11" s="161" t="s">
        <v>4125</v>
      </c>
      <c r="T11" s="157" t="s">
        <v>5956</v>
      </c>
      <c r="U11" s="158"/>
      <c r="V11" s="158"/>
      <c r="W11" s="118" t="str">
        <f ca="1">IF(ISNUMBER(MATCH(表2[[#This Row],[公司简称]],服务!E:E,0)),INDIRECT("服务!A"&amp;MATCH(表2[[#This Row],[公司简称]],服务!E:E,0)),"")</f>
        <v/>
      </c>
      <c r="X11" s="160" t="s">
        <v>2486</v>
      </c>
      <c r="Y11" s="160" t="str">
        <f>IF(ISTEXT(VLOOKUP(表2[[#This Row],[公司简称]]&amp;表2[[#This Row],[姓名]],表1_66[[标识]:[昵称]],3,FALSE)),VLOOKUP(表2[[#This Row],[公司简称]]&amp;表2[[#This Row],[姓名]],表1_66[[标识]:[昵称]],3,FALSE),"")</f>
        <v/>
      </c>
      <c r="Z11" s="199" t="str">
        <f>IF(ISTEXT(VLOOKUP(表2[[#This Row],[公司简称]]&amp;表2[[#This Row],[姓名]],表1_66[[标识]:[邮件1]],18,FALSE)),VLOOKUP(表2[[#This Row],[公司简称]]&amp;表2[[#This Row],[姓名]],表1_66[[标识]:[邮件1]],18,FALSE),"")</f>
        <v/>
      </c>
      <c r="AA11" s="350" t="str">
        <f>IF(NOT(ISNA(VLOOKUP(表2[[#This Row],[公司简称]]&amp;表2[[#This Row],[姓名]],表1_66[[标识]:[邮件1]],19,FALSE))),VLOOKUP(表2[[#This Row],[公司简称]]&amp;表2[[#This Row],[姓名]],表1_66[[标识]:[邮件1]],19,FALSE),"")</f>
        <v/>
      </c>
      <c r="AB11" s="194" t="str">
        <f>IF(NOT(ISNA(VLOOKUP(表2[[#This Row],[公司简称]]&amp;表2[[#This Row],[姓名]],表1_66[[标识]:[邮件1]],20,FALSE))),VLOOKUP(表2[[#This Row],[公司简称]]&amp;表2[[#This Row],[姓名]],表1_66[[标识]:[邮件1]],20,FALSE),"")</f>
        <v/>
      </c>
      <c r="AC11" s="199" t="s">
        <v>251</v>
      </c>
      <c r="AD11" s="199" t="str">
        <f>IF(NOT(ISNA(VLOOKUP(表2[[#This Row],[公司简称]]&amp;表2[[#This Row],[姓名 ]],表1_66[[标识]:[邮件1]],18,FALSE))),VLOOKUP(表2[[#This Row],[公司简称]]&amp;表2[[#This Row],[姓名 ]],表1_66[[标识]:[邮件1]],18,FALSE),"")</f>
        <v/>
      </c>
      <c r="AE11" s="350" t="str">
        <f>IF(NOT(ISNA(VLOOKUP(表2[[#This Row],[公司简称]]&amp;表2[[#This Row],[姓名 ]],表1_66[[标识]:[邮件1]],19,FALSE))),VLOOKUP(表2[[#This Row],[公司简称]]&amp;表2[[#This Row],[姓名 ]],表1_66[[标识]:[邮件1]],19,FALSE),"")</f>
        <v/>
      </c>
      <c r="AF11" s="194" t="str">
        <f>IF(NOT(ISNA(VLOOKUP(表2[[#This Row],[公司简称]]&amp;表2[[#This Row],[姓名 ]],表1_66[[标识]:[邮件1]],20,FALSE))),VLOOKUP(表2[[#This Row],[公司简称]]&amp;表2[[#This Row],[姓名 ]],表1_66[[标识]:[邮件1]],20,FALSE),"")</f>
        <v/>
      </c>
      <c r="AG11" s="201" t="s">
        <v>5839</v>
      </c>
      <c r="AH11" s="194">
        <v>100088</v>
      </c>
      <c r="AI11" s="202" t="s">
        <v>439</v>
      </c>
      <c r="AJ11" s="202" t="s">
        <v>2621</v>
      </c>
      <c r="AK11" s="199" t="s">
        <v>2622</v>
      </c>
      <c r="AL11" s="203" t="s">
        <v>879</v>
      </c>
      <c r="AM11" s="199" t="s">
        <v>880</v>
      </c>
      <c r="AN11" s="204" t="s">
        <v>1136</v>
      </c>
      <c r="AO11" s="199">
        <v>41</v>
      </c>
      <c r="AP11" s="199" t="s">
        <v>1137</v>
      </c>
      <c r="AQ11" s="199">
        <v>33</v>
      </c>
      <c r="AR11" s="199" t="s">
        <v>1138</v>
      </c>
      <c r="AS11" s="199">
        <v>13</v>
      </c>
      <c r="AT11" s="114"/>
    </row>
    <row r="12" spans="1:46" customFormat="1" x14ac:dyDescent="0.3">
      <c r="A12" s="2">
        <v>41999</v>
      </c>
      <c r="B12" s="81" t="s">
        <v>211</v>
      </c>
      <c r="C12" s="81" t="s">
        <v>502</v>
      </c>
      <c r="D12" s="98" t="s">
        <v>72</v>
      </c>
      <c r="E12" s="97" t="s">
        <v>117</v>
      </c>
      <c r="F12" s="97" t="s">
        <v>120</v>
      </c>
      <c r="G12"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19.192287685299995</v>
      </c>
      <c r="H12" s="4">
        <v>2</v>
      </c>
      <c r="I12" s="28">
        <f>SUMIF(表1_66[公司],"="&amp;表2[公司简称],表1_66[新财富票])</f>
        <v>0</v>
      </c>
      <c r="J12" s="155">
        <v>1</v>
      </c>
      <c r="K12" s="154">
        <v>1</v>
      </c>
      <c r="L12" s="160" t="s">
        <v>3129</v>
      </c>
      <c r="M12" s="154"/>
      <c r="N12" s="154"/>
      <c r="O12" s="156" t="s">
        <v>3161</v>
      </c>
      <c r="P12" s="156" t="s">
        <v>3139</v>
      </c>
      <c r="Q12" s="352">
        <v>3</v>
      </c>
      <c r="R12" s="157" t="s">
        <v>5958</v>
      </c>
      <c r="S12" s="157" t="s">
        <v>4045</v>
      </c>
      <c r="T12" s="157" t="s">
        <v>5959</v>
      </c>
      <c r="U12" s="158"/>
      <c r="V12" s="158" t="s">
        <v>4046</v>
      </c>
      <c r="W12" s="118">
        <f ca="1">IF(ISNUMBER(MATCH(表2[[#This Row],[公司简称]],服务!E:E,0)),INDIRECT("服务!A"&amp;MATCH(表2[[#This Row],[公司简称]],服务!E:E,0)),"")</f>
        <v>42417</v>
      </c>
      <c r="X12" s="160" t="s">
        <v>3969</v>
      </c>
      <c r="Y12" s="160" t="str">
        <f>IF(ISTEXT(VLOOKUP(表2[[#This Row],[公司简称]]&amp;表2[[#This Row],[姓名]],表1_66[[标识]:[昵称]],3,FALSE)),VLOOKUP(表2[[#This Row],[公司简称]]&amp;表2[[#This Row],[姓名]],表1_66[[标识]:[昵称]],3,FALSE),"")</f>
        <v/>
      </c>
      <c r="Z12" s="199" t="str">
        <f>IF(ISTEXT(VLOOKUP(表2[[#This Row],[公司简称]]&amp;表2[[#This Row],[姓名]],表1_66[[标识]:[邮件1]],18,FALSE)),VLOOKUP(表2[[#This Row],[公司简称]]&amp;表2[[#This Row],[姓名]],表1_66[[标识]:[邮件1]],18,FALSE),"")</f>
        <v/>
      </c>
      <c r="AA12" s="350" t="str">
        <f>IF(NOT(ISNA(VLOOKUP(表2[[#This Row],[公司简称]]&amp;表2[[#This Row],[姓名]],表1_66[[标识]:[邮件1]],19,FALSE))),VLOOKUP(表2[[#This Row],[公司简称]]&amp;表2[[#This Row],[姓名]],表1_66[[标识]:[邮件1]],19,FALSE),"")</f>
        <v/>
      </c>
      <c r="AB12" s="194" t="str">
        <f>IF(NOT(ISNA(VLOOKUP(表2[[#This Row],[公司简称]]&amp;表2[[#This Row],[姓名]],表1_66[[标识]:[邮件1]],20,FALSE))),VLOOKUP(表2[[#This Row],[公司简称]]&amp;表2[[#This Row],[姓名]],表1_66[[标识]:[邮件1]],20,FALSE),"")</f>
        <v/>
      </c>
      <c r="AC12" s="199" t="s">
        <v>3970</v>
      </c>
      <c r="AD12" s="199" t="str">
        <f>IF(NOT(ISNA(VLOOKUP(表2[[#This Row],[公司简称]]&amp;表2[[#This Row],[姓名 ]],表1_66[[标识]:[邮件1]],18,FALSE))),VLOOKUP(表2[[#This Row],[公司简称]]&amp;表2[[#This Row],[姓名 ]],表1_66[[标识]:[邮件1]],18,FALSE),"")</f>
        <v/>
      </c>
      <c r="AE12" s="350" t="str">
        <f>IF(NOT(ISNA(VLOOKUP(表2[[#This Row],[公司简称]]&amp;表2[[#This Row],[姓名 ]],表1_66[[标识]:[邮件1]],19,FALSE))),VLOOKUP(表2[[#This Row],[公司简称]]&amp;表2[[#This Row],[姓名 ]],表1_66[[标识]:[邮件1]],19,FALSE),"")</f>
        <v/>
      </c>
      <c r="AF12" s="194" t="str">
        <f>IF(NOT(ISNA(VLOOKUP(表2[[#This Row],[公司简称]]&amp;表2[[#This Row],[姓名 ]],表1_66[[标识]:[邮件1]],20,FALSE))),VLOOKUP(表2[[#This Row],[公司简称]]&amp;表2[[#This Row],[姓名 ]],表1_66[[标识]:[邮件1]],20,FALSE),"")</f>
        <v/>
      </c>
      <c r="AG12" s="201" t="s">
        <v>7098</v>
      </c>
      <c r="AH12" s="194">
        <v>100033</v>
      </c>
      <c r="AI12" s="202" t="s">
        <v>442</v>
      </c>
      <c r="AJ12" s="202" t="s">
        <v>2997</v>
      </c>
      <c r="AK12" s="199" t="s">
        <v>2998</v>
      </c>
      <c r="AL12" s="203"/>
      <c r="AM12" s="199"/>
      <c r="AN12" s="204" t="s">
        <v>1104</v>
      </c>
      <c r="AO12" s="199">
        <v>48</v>
      </c>
      <c r="AP12" s="199" t="s">
        <v>1105</v>
      </c>
      <c r="AQ12" s="199">
        <v>36</v>
      </c>
      <c r="AR12" s="199" t="s">
        <v>1106</v>
      </c>
      <c r="AS12" s="199">
        <v>16</v>
      </c>
      <c r="AT12" s="114"/>
    </row>
    <row r="13" spans="1:46" customFormat="1" x14ac:dyDescent="0.3">
      <c r="A13" s="2">
        <v>42062</v>
      </c>
      <c r="B13" s="81" t="s">
        <v>208</v>
      </c>
      <c r="C13" s="81" t="s">
        <v>501</v>
      </c>
      <c r="D13" s="98" t="s">
        <v>69</v>
      </c>
      <c r="E13" s="97" t="s">
        <v>117</v>
      </c>
      <c r="F13" s="97" t="s">
        <v>120</v>
      </c>
      <c r="G13"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0</v>
      </c>
      <c r="H13" s="4">
        <v>2</v>
      </c>
      <c r="I13" s="28">
        <f>SUMIF(表1_66[公司],"="&amp;表2[公司简称],表1_66[新财富票])</f>
        <v>0</v>
      </c>
      <c r="J13" s="155">
        <v>1</v>
      </c>
      <c r="K13" s="154"/>
      <c r="L13" s="154" t="s">
        <v>3118</v>
      </c>
      <c r="M13" s="154" t="s">
        <v>3127</v>
      </c>
      <c r="N13" s="154"/>
      <c r="O13" s="156"/>
      <c r="P13" s="156" t="s">
        <v>3137</v>
      </c>
      <c r="Q13" s="352">
        <v>5</v>
      </c>
      <c r="R13" s="157" t="s">
        <v>3682</v>
      </c>
      <c r="S13" s="157" t="s">
        <v>2388</v>
      </c>
      <c r="T13" s="162" t="s">
        <v>5957</v>
      </c>
      <c r="U13" s="158"/>
      <c r="V13" s="158"/>
      <c r="W13" s="118">
        <f ca="1">IF(ISNUMBER(MATCH(表2[[#This Row],[公司简称]],服务!E:E,0)),INDIRECT("服务!A"&amp;MATCH(表2[[#This Row],[公司简称]],服务!E:E,0)),"")</f>
        <v>42418</v>
      </c>
      <c r="X13" s="142" t="s">
        <v>6875</v>
      </c>
      <c r="Y13" s="160" t="str">
        <f>IF(ISTEXT(VLOOKUP(表2[[#This Row],[公司简称]]&amp;表2[[#This Row],[姓名]],表1_66[[标识]:[昵称]],3,FALSE)),VLOOKUP(表2[[#This Row],[公司简称]]&amp;表2[[#This Row],[姓名]],表1_66[[标识]:[昵称]],3,FALSE),"")</f>
        <v/>
      </c>
      <c r="Z13" s="199" t="str">
        <f>IF(ISTEXT(VLOOKUP(表2[[#This Row],[公司简称]]&amp;表2[[#This Row],[姓名]],表1_66[[标识]:[邮件1]],18,FALSE)),VLOOKUP(表2[[#This Row],[公司简称]]&amp;表2[[#This Row],[姓名]],表1_66[[标识]:[邮件1]],18,FALSE),"")</f>
        <v/>
      </c>
      <c r="AA13" s="350" t="str">
        <f>IF(NOT(ISNA(VLOOKUP(表2[[#This Row],[公司简称]]&amp;表2[[#This Row],[姓名]],表1_66[[标识]:[邮件1]],19,FALSE))),VLOOKUP(表2[[#This Row],[公司简称]]&amp;表2[[#This Row],[姓名]],表1_66[[标识]:[邮件1]],19,FALSE),"")</f>
        <v/>
      </c>
      <c r="AB13" s="194" t="str">
        <f>IF(NOT(ISNA(VLOOKUP(表2[[#This Row],[公司简称]]&amp;表2[[#This Row],[姓名]],表1_66[[标识]:[邮件1]],20,FALSE))),VLOOKUP(表2[[#This Row],[公司简称]]&amp;表2[[#This Row],[姓名]],表1_66[[标识]:[邮件1]],20,FALSE),"")</f>
        <v/>
      </c>
      <c r="AC13" s="199" t="s">
        <v>3204</v>
      </c>
      <c r="AD13" s="199" t="str">
        <f>IF(NOT(ISNA(VLOOKUP(表2[[#This Row],[公司简称]]&amp;表2[[#This Row],[姓名 ]],表1_66[[标识]:[邮件1]],18,FALSE))),VLOOKUP(表2[[#This Row],[公司简称]]&amp;表2[[#This Row],[姓名 ]],表1_66[[标识]:[邮件1]],18,FALSE),"")</f>
        <v/>
      </c>
      <c r="AE13" s="350" t="str">
        <f>IF(NOT(ISNA(VLOOKUP(表2[[#This Row],[公司简称]]&amp;表2[[#This Row],[姓名 ]],表1_66[[标识]:[邮件1]],19,FALSE))),VLOOKUP(表2[[#This Row],[公司简称]]&amp;表2[[#This Row],[姓名 ]],表1_66[[标识]:[邮件1]],19,FALSE),"")</f>
        <v/>
      </c>
      <c r="AF13" s="194" t="str">
        <f>IF(NOT(ISNA(VLOOKUP(表2[[#This Row],[公司简称]]&amp;表2[[#This Row],[姓名 ]],表1_66[[标识]:[邮件1]],20,FALSE))),VLOOKUP(表2[[#This Row],[公司简称]]&amp;表2[[#This Row],[姓名 ]],表1_66[[标识]:[邮件1]],20,FALSE),"")</f>
        <v/>
      </c>
      <c r="AG13" s="201" t="s">
        <v>7099</v>
      </c>
      <c r="AH13" s="194">
        <v>100033</v>
      </c>
      <c r="AI13" s="202" t="s">
        <v>440</v>
      </c>
      <c r="AJ13" s="202"/>
      <c r="AK13" s="199"/>
      <c r="AL13" s="203"/>
      <c r="AM13" s="199"/>
      <c r="AN13" s="204" t="s">
        <v>995</v>
      </c>
      <c r="AO13" s="199">
        <v>46</v>
      </c>
      <c r="AP13" s="199" t="s">
        <v>996</v>
      </c>
      <c r="AQ13" s="199">
        <v>18</v>
      </c>
      <c r="AR13" s="199" t="s">
        <v>997</v>
      </c>
      <c r="AS13" s="199">
        <v>18</v>
      </c>
      <c r="AT13" s="114"/>
    </row>
    <row r="14" spans="1:46" customFormat="1" x14ac:dyDescent="0.3">
      <c r="A14" s="2">
        <v>41795</v>
      </c>
      <c r="B14" s="81" t="s">
        <v>154</v>
      </c>
      <c r="C14" s="81" t="s">
        <v>498</v>
      </c>
      <c r="D14" s="98" t="s">
        <v>66</v>
      </c>
      <c r="E14" s="97" t="s">
        <v>117</v>
      </c>
      <c r="F14" s="97" t="s">
        <v>120</v>
      </c>
      <c r="G14"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0</v>
      </c>
      <c r="H14" s="4">
        <v>2</v>
      </c>
      <c r="I14" s="28">
        <f>SUMIF(表1_66[公司],"="&amp;表2[公司简称],表1_66[新财富票])</f>
        <v>0</v>
      </c>
      <c r="J14" s="155">
        <v>1</v>
      </c>
      <c r="K14" s="154">
        <v>1</v>
      </c>
      <c r="L14" s="154" t="s">
        <v>3118</v>
      </c>
      <c r="M14" s="154" t="s">
        <v>3132</v>
      </c>
      <c r="N14" s="154"/>
      <c r="O14" s="156" t="s">
        <v>3161</v>
      </c>
      <c r="P14" s="156" t="s">
        <v>3133</v>
      </c>
      <c r="Q14" s="353">
        <v>3</v>
      </c>
      <c r="R14" s="159" t="s">
        <v>2441</v>
      </c>
      <c r="S14" s="159" t="s">
        <v>2427</v>
      </c>
      <c r="T14" s="159" t="s">
        <v>5955</v>
      </c>
      <c r="U14" s="145"/>
      <c r="V14" s="145" t="s">
        <v>2995</v>
      </c>
      <c r="W14" s="118">
        <f ca="1">IF(ISNUMBER(MATCH(表2[[#This Row],[公司简称]],服务!E:E,0)),INDIRECT("服务!A"&amp;MATCH(表2[[#This Row],[公司简称]],服务!E:E,0)),"")</f>
        <v>42381</v>
      </c>
      <c r="X14" s="160" t="s">
        <v>2427</v>
      </c>
      <c r="Y14" s="160" t="str">
        <f>IF(ISTEXT(VLOOKUP(表2[[#This Row],[公司简称]]&amp;表2[[#This Row],[姓名]],表1_66[[标识]:[昵称]],3,FALSE)),VLOOKUP(表2[[#This Row],[公司简称]]&amp;表2[[#This Row],[姓名]],表1_66[[标识]:[昵称]],3,FALSE),"")</f>
        <v/>
      </c>
      <c r="Z14" s="199" t="str">
        <f>IF(ISTEXT(VLOOKUP(表2[[#This Row],[公司简称]]&amp;表2[[#This Row],[姓名]],表1_66[[标识]:[邮件1]],18,FALSE)),VLOOKUP(表2[[#This Row],[公司简称]]&amp;表2[[#This Row],[姓名]],表1_66[[标识]:[邮件1]],18,FALSE),"")</f>
        <v/>
      </c>
      <c r="AA14" s="350" t="str">
        <f>IF(NOT(ISNA(VLOOKUP(表2[[#This Row],[公司简称]]&amp;表2[[#This Row],[姓名]],表1_66[[标识]:[邮件1]],19,FALSE))),VLOOKUP(表2[[#This Row],[公司简称]]&amp;表2[[#This Row],[姓名]],表1_66[[标识]:[邮件1]],19,FALSE),"")</f>
        <v/>
      </c>
      <c r="AB14" s="194" t="str">
        <f>IF(NOT(ISNA(VLOOKUP(表2[[#This Row],[公司简称]]&amp;表2[[#This Row],[姓名]],表1_66[[标识]:[邮件1]],20,FALSE))),VLOOKUP(表2[[#This Row],[公司简称]]&amp;表2[[#This Row],[姓名]],表1_66[[标识]:[邮件1]],20,FALSE),"")</f>
        <v/>
      </c>
      <c r="AC14" s="199" t="s">
        <v>3498</v>
      </c>
      <c r="AD14" s="199" t="str">
        <f>IF(NOT(ISNA(VLOOKUP(表2[[#This Row],[公司简称]]&amp;表2[[#This Row],[姓名 ]],表1_66[[标识]:[邮件1]],18,FALSE))),VLOOKUP(表2[[#This Row],[公司简称]]&amp;表2[[#This Row],[姓名 ]],表1_66[[标识]:[邮件1]],18,FALSE),"")</f>
        <v/>
      </c>
      <c r="AE14" s="350" t="str">
        <f>IF(NOT(ISNA(VLOOKUP(表2[[#This Row],[公司简称]]&amp;表2[[#This Row],[姓名 ]],表1_66[[标识]:[邮件1]],19,FALSE))),VLOOKUP(表2[[#This Row],[公司简称]]&amp;表2[[#This Row],[姓名 ]],表1_66[[标识]:[邮件1]],19,FALSE),"")</f>
        <v/>
      </c>
      <c r="AF14" s="194" t="str">
        <f>IF(NOT(ISNA(VLOOKUP(表2[[#This Row],[公司简称]]&amp;表2[[#This Row],[姓名 ]],表1_66[[标识]:[邮件1]],20,FALSE))),VLOOKUP(表2[[#This Row],[公司简称]]&amp;表2[[#This Row],[姓名 ]],表1_66[[标识]:[邮件1]],20,FALSE),"")</f>
        <v/>
      </c>
      <c r="AG14" s="201" t="s">
        <v>7100</v>
      </c>
      <c r="AH14" s="194">
        <v>100034</v>
      </c>
      <c r="AI14" s="202" t="s">
        <v>437</v>
      </c>
      <c r="AJ14" s="202"/>
      <c r="AK14" s="199"/>
      <c r="AL14" s="203" t="s">
        <v>882</v>
      </c>
      <c r="AM14" s="199" t="s">
        <v>878</v>
      </c>
      <c r="AN14" s="204" t="s">
        <v>1053</v>
      </c>
      <c r="AO14" s="199">
        <v>65</v>
      </c>
      <c r="AP14" s="199" t="s">
        <v>1054</v>
      </c>
      <c r="AQ14" s="199">
        <v>25</v>
      </c>
      <c r="AR14" s="199" t="s">
        <v>1055</v>
      </c>
      <c r="AS14" s="199">
        <v>10</v>
      </c>
      <c r="AT14" s="114"/>
    </row>
    <row r="15" spans="1:46" customFormat="1" x14ac:dyDescent="0.3">
      <c r="A15" s="2">
        <v>41845</v>
      </c>
      <c r="B15" s="81" t="s">
        <v>157</v>
      </c>
      <c r="C15" s="81" t="s">
        <v>281</v>
      </c>
      <c r="D15" s="98" t="s">
        <v>78</v>
      </c>
      <c r="E15" s="97" t="s">
        <v>237</v>
      </c>
      <c r="F15" s="97" t="s">
        <v>120</v>
      </c>
      <c r="G15"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231.10896973160001</v>
      </c>
      <c r="H15" s="4">
        <v>1</v>
      </c>
      <c r="I15" s="28">
        <f>SUMIF(表1_66[公司],"="&amp;表2[公司简称],表1_66[新财富票])</f>
        <v>0</v>
      </c>
      <c r="J15" s="155">
        <v>0</v>
      </c>
      <c r="K15" s="154"/>
      <c r="L15" s="154" t="s">
        <v>3138</v>
      </c>
      <c r="M15" s="154"/>
      <c r="N15" s="154"/>
      <c r="O15" s="156"/>
      <c r="P15" s="156" t="s">
        <v>3130</v>
      </c>
      <c r="Q15" s="352">
        <v>3</v>
      </c>
      <c r="R15" s="157" t="s">
        <v>3183</v>
      </c>
      <c r="S15" s="157"/>
      <c r="T15" s="157"/>
      <c r="U15" s="145"/>
      <c r="V15" s="145"/>
      <c r="W15" s="118">
        <f ca="1">IF(ISNUMBER(MATCH(表2[[#This Row],[公司简称]],服务!E:E,0)),INDIRECT("服务!A"&amp;MATCH(表2[[#This Row],[公司简称]],服务!E:E,0)),"")</f>
        <v>42389</v>
      </c>
      <c r="X15" s="160" t="s">
        <v>7091</v>
      </c>
      <c r="Y15" s="160" t="str">
        <f>IF(ISTEXT(VLOOKUP(表2[[#This Row],[公司简称]]&amp;表2[[#This Row],[姓名]],表1_66[[标识]:[昵称]],3,FALSE)),VLOOKUP(表2[[#This Row],[公司简称]]&amp;表2[[#This Row],[姓名]],表1_66[[标识]:[昵称]],3,FALSE),"")</f>
        <v/>
      </c>
      <c r="Z15" s="199" t="str">
        <f>IF(ISTEXT(VLOOKUP(表2[[#This Row],[公司简称]]&amp;表2[[#This Row],[姓名]],表1_66[[标识]:[邮件1]],18,FALSE)),VLOOKUP(表2[[#This Row],[公司简称]]&amp;表2[[#This Row],[姓名]],表1_66[[标识]:[邮件1]],18,FALSE),"")</f>
        <v/>
      </c>
      <c r="AA15" s="350" t="str">
        <f>IF(NOT(ISNA(VLOOKUP(表2[[#This Row],[公司简称]]&amp;表2[[#This Row],[姓名]],表1_66[[标识]:[邮件1]],19,FALSE))),VLOOKUP(表2[[#This Row],[公司简称]]&amp;表2[[#This Row],[姓名]],表1_66[[标识]:[邮件1]],19,FALSE),"")</f>
        <v/>
      </c>
      <c r="AB15" s="194" t="str">
        <f>IF(NOT(ISNA(VLOOKUP(表2[[#This Row],[公司简称]]&amp;表2[[#This Row],[姓名]],表1_66[[标识]:[邮件1]],20,FALSE))),VLOOKUP(表2[[#This Row],[公司简称]]&amp;表2[[#This Row],[姓名]],表1_66[[标识]:[邮件1]],20,FALSE),"")</f>
        <v/>
      </c>
      <c r="AC15" s="199" t="s">
        <v>255</v>
      </c>
      <c r="AD15" s="199" t="str">
        <f>IF(NOT(ISNA(VLOOKUP(表2[[#This Row],[公司简称]]&amp;表2[[#This Row],[姓名 ]],表1_66[[标识]:[邮件1]],18,FALSE))),VLOOKUP(表2[[#This Row],[公司简称]]&amp;表2[[#This Row],[姓名 ]],表1_66[[标识]:[邮件1]],18,FALSE),"")</f>
        <v/>
      </c>
      <c r="AE15" s="350" t="str">
        <f>IF(NOT(ISNA(VLOOKUP(表2[[#This Row],[公司简称]]&amp;表2[[#This Row],[姓名 ]],表1_66[[标识]:[邮件1]],19,FALSE))),VLOOKUP(表2[[#This Row],[公司简称]]&amp;表2[[#This Row],[姓名 ]],表1_66[[标识]:[邮件1]],19,FALSE),"")</f>
        <v/>
      </c>
      <c r="AF15" s="194" t="str">
        <f>IF(NOT(ISNA(VLOOKUP(表2[[#This Row],[公司简称]]&amp;表2[[#This Row],[姓名 ]],表1_66[[标识]:[邮件1]],20,FALSE))),VLOOKUP(表2[[#This Row],[公司简称]]&amp;表2[[#This Row],[姓名 ]],表1_66[[标识]:[邮件1]],20,FALSE),"")</f>
        <v/>
      </c>
      <c r="AG15" s="201" t="s">
        <v>5840</v>
      </c>
      <c r="AH15" s="194">
        <v>100020</v>
      </c>
      <c r="AI15" s="202" t="s">
        <v>441</v>
      </c>
      <c r="AJ15" s="202" t="s">
        <v>2624</v>
      </c>
      <c r="AK15" s="199" t="s">
        <v>2625</v>
      </c>
      <c r="AL15" s="203" t="s">
        <v>1191</v>
      </c>
      <c r="AM15" s="199" t="s">
        <v>2377</v>
      </c>
      <c r="AN15" s="204" t="s">
        <v>1082</v>
      </c>
      <c r="AO15" s="199">
        <v>40</v>
      </c>
      <c r="AP15" s="199" t="s">
        <v>985</v>
      </c>
      <c r="AQ15" s="199">
        <v>40</v>
      </c>
      <c r="AR15" s="199" t="s">
        <v>1081</v>
      </c>
      <c r="AS15" s="199">
        <v>20</v>
      </c>
      <c r="AT15" s="114"/>
    </row>
    <row r="16" spans="1:46" customFormat="1" x14ac:dyDescent="0.3">
      <c r="A16" s="3">
        <v>41530</v>
      </c>
      <c r="B16" s="81" t="s">
        <v>214</v>
      </c>
      <c r="C16" s="81" t="s">
        <v>503</v>
      </c>
      <c r="D16" s="98" t="s">
        <v>70</v>
      </c>
      <c r="E16" s="97" t="s">
        <v>117</v>
      </c>
      <c r="F16" s="97" t="s">
        <v>120</v>
      </c>
      <c r="G16"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60.883186317400003</v>
      </c>
      <c r="H16" s="4">
        <v>1</v>
      </c>
      <c r="I16" s="28">
        <f>SUMIF(表1_66[公司],"="&amp;表2[公司简称],表1_66[新财富票])</f>
        <v>0</v>
      </c>
      <c r="J16" s="155"/>
      <c r="K16" s="154"/>
      <c r="L16" s="154"/>
      <c r="M16" s="154"/>
      <c r="N16" s="154"/>
      <c r="O16" s="156"/>
      <c r="P16" s="156" t="s">
        <v>3135</v>
      </c>
      <c r="Q16" s="352">
        <v>2</v>
      </c>
      <c r="R16" s="157" t="s">
        <v>3654</v>
      </c>
      <c r="S16" s="157"/>
      <c r="T16" s="157" t="s">
        <v>4047</v>
      </c>
      <c r="U16" s="158"/>
      <c r="V16" s="158"/>
      <c r="W16" s="118">
        <f ca="1">IF(ISNUMBER(MATCH(表2[[#This Row],[公司简称]],服务!E:E,0)),INDIRECT("服务!A"&amp;MATCH(表2[[#This Row],[公司简称]],服务!E:E,0)),"")</f>
        <v>42303</v>
      </c>
      <c r="X16" s="157" t="s">
        <v>3654</v>
      </c>
      <c r="Y16" s="160" t="str">
        <f>IF(ISTEXT(VLOOKUP(表2[[#This Row],[公司简称]]&amp;表2[[#This Row],[姓名]],表1_66[[标识]:[昵称]],3,FALSE)),VLOOKUP(表2[[#This Row],[公司简称]]&amp;表2[[#This Row],[姓名]],表1_66[[标识]:[昵称]],3,FALSE),"")</f>
        <v/>
      </c>
      <c r="Z16" s="199" t="str">
        <f>IF(ISTEXT(VLOOKUP(表2[[#This Row],[公司简称]]&amp;表2[[#This Row],[姓名]],表1_66[[标识]:[邮件1]],18,FALSE)),VLOOKUP(表2[[#This Row],[公司简称]]&amp;表2[[#This Row],[姓名]],表1_66[[标识]:[邮件1]],18,FALSE),"")</f>
        <v/>
      </c>
      <c r="AA16" s="350" t="str">
        <f>IF(NOT(ISNA(VLOOKUP(表2[[#This Row],[公司简称]]&amp;表2[[#This Row],[姓名]],表1_66[[标识]:[邮件1]],19,FALSE))),VLOOKUP(表2[[#This Row],[公司简称]]&amp;表2[[#This Row],[姓名]],表1_66[[标识]:[邮件1]],19,FALSE),"")</f>
        <v/>
      </c>
      <c r="AB16" s="194" t="str">
        <f>IF(NOT(ISNA(VLOOKUP(表2[[#This Row],[公司简称]]&amp;表2[[#This Row],[姓名]],表1_66[[标识]:[邮件1]],20,FALSE))),VLOOKUP(表2[[#This Row],[公司简称]]&amp;表2[[#This Row],[姓名]],表1_66[[标识]:[邮件1]],20,FALSE),"")</f>
        <v/>
      </c>
      <c r="AC16" s="199" t="s">
        <v>3719</v>
      </c>
      <c r="AD16" s="199" t="str">
        <f>IF(NOT(ISNA(VLOOKUP(表2[[#This Row],[公司简称]]&amp;表2[[#This Row],[姓名 ]],表1_66[[标识]:[邮件1]],18,FALSE))),VLOOKUP(表2[[#This Row],[公司简称]]&amp;表2[[#This Row],[姓名 ]],表1_66[[标识]:[邮件1]],18,FALSE),"")</f>
        <v/>
      </c>
      <c r="AE16" s="350" t="str">
        <f>IF(NOT(ISNA(VLOOKUP(表2[[#This Row],[公司简称]]&amp;表2[[#This Row],[姓名 ]],表1_66[[标识]:[邮件1]],19,FALSE))),VLOOKUP(表2[[#This Row],[公司简称]]&amp;表2[[#This Row],[姓名 ]],表1_66[[标识]:[邮件1]],19,FALSE),"")</f>
        <v/>
      </c>
      <c r="AF16" s="194" t="str">
        <f>IF(NOT(ISNA(VLOOKUP(表2[[#This Row],[公司简称]]&amp;表2[[#This Row],[姓名 ]],表1_66[[标识]:[邮件1]],20,FALSE))),VLOOKUP(表2[[#This Row],[公司简称]]&amp;表2[[#This Row],[姓名 ]],表1_66[[标识]:[邮件1]],20,FALSE),"")</f>
        <v/>
      </c>
      <c r="AG16" s="201" t="s">
        <v>5841</v>
      </c>
      <c r="AH16" s="194">
        <v>100089</v>
      </c>
      <c r="AI16" s="202" t="s">
        <v>443</v>
      </c>
      <c r="AJ16" s="202"/>
      <c r="AK16" s="199" t="s">
        <v>335</v>
      </c>
      <c r="AL16" s="203" t="s">
        <v>881</v>
      </c>
      <c r="AM16" s="199" t="s">
        <v>883</v>
      </c>
      <c r="AN16" s="204" t="s">
        <v>1113</v>
      </c>
      <c r="AO16" s="199">
        <v>48</v>
      </c>
      <c r="AP16" s="199" t="s">
        <v>1114</v>
      </c>
      <c r="AQ16" s="199">
        <v>30</v>
      </c>
      <c r="AR16" s="199" t="s">
        <v>1115</v>
      </c>
      <c r="AS16" s="199">
        <v>13.75</v>
      </c>
      <c r="AT16" s="114"/>
    </row>
    <row r="17" spans="1:46" customFormat="1" x14ac:dyDescent="0.3">
      <c r="A17" s="2">
        <v>41845</v>
      </c>
      <c r="B17" s="81" t="s">
        <v>223</v>
      </c>
      <c r="C17" s="81" t="s">
        <v>546</v>
      </c>
      <c r="D17" s="98" t="s">
        <v>104</v>
      </c>
      <c r="E17" s="97" t="s">
        <v>604</v>
      </c>
      <c r="F17" s="97" t="s">
        <v>120</v>
      </c>
      <c r="G17"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30.979187073099997</v>
      </c>
      <c r="H17" s="4">
        <v>1</v>
      </c>
      <c r="I17" s="28">
        <f>SUMIF(表1_66[公司],"="&amp;表2[公司简称],表1_66[新财富票])</f>
        <v>0</v>
      </c>
      <c r="J17" s="155">
        <v>1</v>
      </c>
      <c r="K17" s="154"/>
      <c r="L17" s="160" t="s">
        <v>3129</v>
      </c>
      <c r="M17" s="154"/>
      <c r="N17" s="154"/>
      <c r="O17" s="156"/>
      <c r="P17" s="156" t="s">
        <v>3136</v>
      </c>
      <c r="Q17" s="352">
        <v>1</v>
      </c>
      <c r="R17" s="157" t="s">
        <v>2387</v>
      </c>
      <c r="S17" s="157" t="s">
        <v>2428</v>
      </c>
      <c r="T17" s="157"/>
      <c r="U17" s="158"/>
      <c r="V17" s="158"/>
      <c r="W17" s="118">
        <f ca="1">IF(ISNUMBER(MATCH(表2[[#This Row],[公司简称]],服务!E:E,0)),INDIRECT("服务!A"&amp;MATCH(表2[[#This Row],[公司简称]],服务!E:E,0)),"")</f>
        <v>42418</v>
      </c>
      <c r="X17" s="160" t="s">
        <v>3512</v>
      </c>
      <c r="Y17" s="160" t="str">
        <f>IF(ISTEXT(VLOOKUP(表2[[#This Row],[公司简称]]&amp;表2[[#This Row],[姓名]],表1_66[[标识]:[昵称]],3,FALSE)),VLOOKUP(表2[[#This Row],[公司简称]]&amp;表2[[#This Row],[姓名]],表1_66[[标识]:[昵称]],3,FALSE),"")</f>
        <v/>
      </c>
      <c r="Z17" s="199" t="str">
        <f>IF(ISTEXT(VLOOKUP(表2[[#This Row],[公司简称]]&amp;表2[[#This Row],[姓名]],表1_66[[标识]:[邮件1]],18,FALSE)),VLOOKUP(表2[[#This Row],[公司简称]]&amp;表2[[#This Row],[姓名]],表1_66[[标识]:[邮件1]],18,FALSE),"")</f>
        <v/>
      </c>
      <c r="AA17" s="350" t="str">
        <f>IF(NOT(ISNA(VLOOKUP(表2[[#This Row],[公司简称]]&amp;表2[[#This Row],[姓名]],表1_66[[标识]:[邮件1]],19,FALSE))),VLOOKUP(表2[[#This Row],[公司简称]]&amp;表2[[#This Row],[姓名]],表1_66[[标识]:[邮件1]],19,FALSE),"")</f>
        <v/>
      </c>
      <c r="AB17" s="194" t="str">
        <f>IF(NOT(ISNA(VLOOKUP(表2[[#This Row],[公司简称]]&amp;表2[[#This Row],[姓名]],表1_66[[标识]:[邮件1]],20,FALSE))),VLOOKUP(表2[[#This Row],[公司简称]]&amp;表2[[#This Row],[姓名]],表1_66[[标识]:[邮件1]],20,FALSE),"")</f>
        <v/>
      </c>
      <c r="AC17" s="199" t="s">
        <v>3205</v>
      </c>
      <c r="AD17" s="199" t="str">
        <f>IF(NOT(ISNA(VLOOKUP(表2[[#This Row],[公司简称]]&amp;表2[[#This Row],[姓名 ]],表1_66[[标识]:[邮件1]],18,FALSE))),VLOOKUP(表2[[#This Row],[公司简称]]&amp;表2[[#This Row],[姓名 ]],表1_66[[标识]:[邮件1]],18,FALSE),"")</f>
        <v/>
      </c>
      <c r="AE17" s="350" t="str">
        <f>IF(NOT(ISNA(VLOOKUP(表2[[#This Row],[公司简称]]&amp;表2[[#This Row],[姓名 ]],表1_66[[标识]:[邮件1]],19,FALSE))),VLOOKUP(表2[[#This Row],[公司简称]]&amp;表2[[#This Row],[姓名 ]],表1_66[[标识]:[邮件1]],19,FALSE),"")</f>
        <v/>
      </c>
      <c r="AF17" s="194" t="str">
        <f>IF(NOT(ISNA(VLOOKUP(表2[[#This Row],[公司简称]]&amp;表2[[#This Row],[姓名 ]],表1_66[[标识]:[邮件1]],20,FALSE))),VLOOKUP(表2[[#This Row],[公司简称]]&amp;表2[[#This Row],[姓名 ]],表1_66[[标识]:[邮件1]],20,FALSE),"")</f>
        <v/>
      </c>
      <c r="AG17" s="201" t="s">
        <v>5842</v>
      </c>
      <c r="AH17" s="194">
        <v>100873</v>
      </c>
      <c r="AI17" s="202" t="s">
        <v>224</v>
      </c>
      <c r="AJ17" s="202" t="s">
        <v>3514</v>
      </c>
      <c r="AK17" s="199" t="s">
        <v>3513</v>
      </c>
      <c r="AL17" s="203"/>
      <c r="AM17" s="199"/>
      <c r="AN17" s="204" t="s">
        <v>1067</v>
      </c>
      <c r="AO17" s="199">
        <v>60</v>
      </c>
      <c r="AP17" s="199" t="s">
        <v>1068</v>
      </c>
      <c r="AQ17" s="199">
        <v>30</v>
      </c>
      <c r="AR17" s="199" t="s">
        <v>1069</v>
      </c>
      <c r="AS17" s="199">
        <v>10</v>
      </c>
      <c r="AT17" s="114"/>
    </row>
    <row r="18" spans="1:46" customFormat="1" x14ac:dyDescent="0.3">
      <c r="A18" s="2">
        <v>41540</v>
      </c>
      <c r="B18" s="81" t="s">
        <v>215</v>
      </c>
      <c r="C18" s="81" t="s">
        <v>504</v>
      </c>
      <c r="D18" s="98" t="s">
        <v>71</v>
      </c>
      <c r="E18" s="97" t="s">
        <v>117</v>
      </c>
      <c r="F18" s="97" t="s">
        <v>120</v>
      </c>
      <c r="G18"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30.626760817299999</v>
      </c>
      <c r="H18" s="4">
        <v>1</v>
      </c>
      <c r="I18" s="28">
        <f>SUMIF(表1_66[公司],"="&amp;表2[公司简称],表1_66[新财富票])</f>
        <v>0</v>
      </c>
      <c r="J18" s="155">
        <v>0</v>
      </c>
      <c r="K18" s="154">
        <v>0</v>
      </c>
      <c r="L18" s="160" t="s">
        <v>3129</v>
      </c>
      <c r="M18" s="154"/>
      <c r="N18" s="154"/>
      <c r="O18" s="156"/>
      <c r="P18" s="156" t="s">
        <v>3142</v>
      </c>
      <c r="Q18" s="352">
        <v>3</v>
      </c>
      <c r="R18" s="157" t="s">
        <v>2389</v>
      </c>
      <c r="S18" s="157" t="s">
        <v>2429</v>
      </c>
      <c r="T18" s="157" t="s">
        <v>2430</v>
      </c>
      <c r="U18" s="158"/>
      <c r="V18" s="158"/>
      <c r="W18" s="118" t="str">
        <f ca="1">IF(ISNUMBER(MATCH(表2[[#This Row],[公司简称]],服务!E:E,0)),INDIRECT("服务!A"&amp;MATCH(表2[[#This Row],[公司简称]],服务!E:E,0)),"")</f>
        <v/>
      </c>
      <c r="X18" s="160" t="s">
        <v>2695</v>
      </c>
      <c r="Y18" s="160" t="str">
        <f>IF(ISTEXT(VLOOKUP(表2[[#This Row],[公司简称]]&amp;表2[[#This Row],[姓名]],表1_66[[标识]:[昵称]],3,FALSE)),VLOOKUP(表2[[#This Row],[公司简称]]&amp;表2[[#This Row],[姓名]],表1_66[[标识]:[昵称]],3,FALSE),"")</f>
        <v/>
      </c>
      <c r="Z18" s="199" t="str">
        <f>IF(ISTEXT(VLOOKUP(表2[[#This Row],[公司简称]]&amp;表2[[#This Row],[姓名]],表1_66[[标识]:[邮件1]],18,FALSE)),VLOOKUP(表2[[#This Row],[公司简称]]&amp;表2[[#This Row],[姓名]],表1_66[[标识]:[邮件1]],18,FALSE),"")</f>
        <v/>
      </c>
      <c r="AA18" s="350" t="str">
        <f>IF(NOT(ISNA(VLOOKUP(表2[[#This Row],[公司简称]]&amp;表2[[#This Row],[姓名]],表1_66[[标识]:[邮件1]],19,FALSE))),VLOOKUP(表2[[#This Row],[公司简称]]&amp;表2[[#This Row],[姓名]],表1_66[[标识]:[邮件1]],19,FALSE),"")</f>
        <v/>
      </c>
      <c r="AB18" s="194" t="str">
        <f>IF(NOT(ISNA(VLOOKUP(表2[[#This Row],[公司简称]]&amp;表2[[#This Row],[姓名]],表1_66[[标识]:[邮件1]],20,FALSE))),VLOOKUP(表2[[#This Row],[公司简称]]&amp;表2[[#This Row],[姓名]],表1_66[[标识]:[邮件1]],20,FALSE),"")</f>
        <v/>
      </c>
      <c r="AC18" s="199" t="s">
        <v>3210</v>
      </c>
      <c r="AD18" s="199" t="str">
        <f>IF(NOT(ISNA(VLOOKUP(表2[[#This Row],[公司简称]]&amp;表2[[#This Row],[姓名 ]],表1_66[[标识]:[邮件1]],18,FALSE))),VLOOKUP(表2[[#This Row],[公司简称]]&amp;表2[[#This Row],[姓名 ]],表1_66[[标识]:[邮件1]],18,FALSE),"")</f>
        <v/>
      </c>
      <c r="AE18" s="350" t="str">
        <f>IF(NOT(ISNA(VLOOKUP(表2[[#This Row],[公司简称]]&amp;表2[[#This Row],[姓名 ]],表1_66[[标识]:[邮件1]],19,FALSE))),VLOOKUP(表2[[#This Row],[公司简称]]&amp;表2[[#This Row],[姓名 ]],表1_66[[标识]:[邮件1]],19,FALSE),"")</f>
        <v/>
      </c>
      <c r="AF18" s="194" t="str">
        <f>IF(NOT(ISNA(VLOOKUP(表2[[#This Row],[公司简称]]&amp;表2[[#This Row],[姓名 ]],表1_66[[标识]:[邮件1]],20,FALSE))),VLOOKUP(表2[[#This Row],[公司简称]]&amp;表2[[#This Row],[姓名 ]],表1_66[[标识]:[邮件1]],20,FALSE),"")</f>
        <v/>
      </c>
      <c r="AG18" s="201" t="s">
        <v>5843</v>
      </c>
      <c r="AH18" s="194">
        <v>100052</v>
      </c>
      <c r="AI18" s="202" t="s">
        <v>444</v>
      </c>
      <c r="AJ18" s="202"/>
      <c r="AK18" s="199"/>
      <c r="AL18" s="203"/>
      <c r="AM18" s="199" t="s">
        <v>884</v>
      </c>
      <c r="AN18" s="204" t="s">
        <v>1124</v>
      </c>
      <c r="AO18" s="199">
        <v>49</v>
      </c>
      <c r="AP18" s="199" t="s">
        <v>1125</v>
      </c>
      <c r="AQ18" s="199">
        <v>31</v>
      </c>
      <c r="AR18" s="199" t="s">
        <v>1126</v>
      </c>
      <c r="AS18" s="199">
        <v>20</v>
      </c>
      <c r="AT18" s="114"/>
    </row>
    <row r="19" spans="1:46" customFormat="1" x14ac:dyDescent="0.3">
      <c r="A19" s="3">
        <v>41352</v>
      </c>
      <c r="B19" s="80" t="s">
        <v>3016</v>
      </c>
      <c r="C19" s="80" t="s">
        <v>506</v>
      </c>
      <c r="D19" s="96" t="s">
        <v>275</v>
      </c>
      <c r="E19" s="93" t="s">
        <v>11</v>
      </c>
      <c r="F19" s="93" t="s">
        <v>276</v>
      </c>
      <c r="G19"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2.0246373206000001</v>
      </c>
      <c r="H19" s="7">
        <v>0</v>
      </c>
      <c r="I19" s="28">
        <f>SUMIF(表1_66[公司],"="&amp;表2[公司简称],表1_66[新财富票])</f>
        <v>0</v>
      </c>
      <c r="J19" s="155"/>
      <c r="K19" s="154"/>
      <c r="L19" s="154"/>
      <c r="M19" s="154"/>
      <c r="N19" s="154"/>
      <c r="O19" s="156"/>
      <c r="P19" s="156"/>
      <c r="Q19" s="352">
        <v>5</v>
      </c>
      <c r="R19" s="157" t="s">
        <v>4099</v>
      </c>
      <c r="S19" s="157"/>
      <c r="T19" s="157" t="s">
        <v>5960</v>
      </c>
      <c r="U19" s="158"/>
      <c r="V19" s="158"/>
      <c r="W19" s="118" t="str">
        <f ca="1">IF(ISNUMBER(MATCH(表2[[#This Row],[公司简称]],服务!E:E,0)),INDIRECT("服务!A"&amp;MATCH(表2[[#This Row],[公司简称]],服务!E:E,0)),"")</f>
        <v/>
      </c>
      <c r="X19" s="160" t="s">
        <v>4099</v>
      </c>
      <c r="Y19" s="160" t="str">
        <f>IF(ISTEXT(VLOOKUP(表2[[#This Row],[公司简称]]&amp;表2[[#This Row],[姓名]],表1_66[[标识]:[昵称]],3,FALSE)),VLOOKUP(表2[[#This Row],[公司简称]]&amp;表2[[#This Row],[姓名]],表1_66[[标识]:[昵称]],3,FALSE),"")</f>
        <v/>
      </c>
      <c r="Z19" s="199" t="str">
        <f>IF(ISTEXT(VLOOKUP(表2[[#This Row],[公司简称]]&amp;表2[[#This Row],[姓名]],表1_66[[标识]:[邮件1]],18,FALSE)),VLOOKUP(表2[[#This Row],[公司简称]]&amp;表2[[#This Row],[姓名]],表1_66[[标识]:[邮件1]],18,FALSE),"")</f>
        <v/>
      </c>
      <c r="AA19" s="350" t="str">
        <f>IF(NOT(ISNA(VLOOKUP(表2[[#This Row],[公司简称]]&amp;表2[[#This Row],[姓名]],表1_66[[标识]:[邮件1]],19,FALSE))),VLOOKUP(表2[[#This Row],[公司简称]]&amp;表2[[#This Row],[姓名]],表1_66[[标识]:[邮件1]],19,FALSE),"")</f>
        <v/>
      </c>
      <c r="AB19" s="194" t="str">
        <f>IF(NOT(ISNA(VLOOKUP(表2[[#This Row],[公司简称]]&amp;表2[[#This Row],[姓名]],表1_66[[标识]:[邮件1]],20,FALSE))),VLOOKUP(表2[[#This Row],[公司简称]]&amp;表2[[#This Row],[姓名]],表1_66[[标识]:[邮件1]],20,FALSE),"")</f>
        <v/>
      </c>
      <c r="AC19" s="199" t="s">
        <v>278</v>
      </c>
      <c r="AD19" s="199" t="str">
        <f>IF(NOT(ISNA(VLOOKUP(表2[[#This Row],[公司简称]]&amp;表2[[#This Row],[姓名 ]],表1_66[[标识]:[邮件1]],18,FALSE))),VLOOKUP(表2[[#This Row],[公司简称]]&amp;表2[[#This Row],[姓名 ]],表1_66[[标识]:[邮件1]],18,FALSE),"")</f>
        <v/>
      </c>
      <c r="AE19" s="350" t="str">
        <f>IF(NOT(ISNA(VLOOKUP(表2[[#This Row],[公司简称]]&amp;表2[[#This Row],[姓名 ]],表1_66[[标识]:[邮件1]],19,FALSE))),VLOOKUP(表2[[#This Row],[公司简称]]&amp;表2[[#This Row],[姓名 ]],表1_66[[标识]:[邮件1]],19,FALSE),"")</f>
        <v/>
      </c>
      <c r="AF19" s="194" t="str">
        <f>IF(NOT(ISNA(VLOOKUP(表2[[#This Row],[公司简称]]&amp;表2[[#This Row],[姓名 ]],表1_66[[标识]:[邮件1]],20,FALSE))),VLOOKUP(表2[[#This Row],[公司简称]]&amp;表2[[#This Row],[姓名 ]],表1_66[[标识]:[邮件1]],20,FALSE),"")</f>
        <v/>
      </c>
      <c r="AG19" s="201" t="s">
        <v>5844</v>
      </c>
      <c r="AH19" s="194">
        <v>100033</v>
      </c>
      <c r="AI19" s="202" t="s">
        <v>448</v>
      </c>
      <c r="AJ19" s="202"/>
      <c r="AK19" s="199"/>
      <c r="AL19" s="203"/>
      <c r="AM19" s="199"/>
      <c r="AN19" s="204" t="s">
        <v>1017</v>
      </c>
      <c r="AO19" s="199">
        <v>49</v>
      </c>
      <c r="AP19" s="199" t="s">
        <v>1018</v>
      </c>
      <c r="AQ19" s="199">
        <v>21</v>
      </c>
      <c r="AR19" s="199" t="s">
        <v>1019</v>
      </c>
      <c r="AS19" s="199">
        <v>15</v>
      </c>
      <c r="AT19" s="114"/>
    </row>
    <row r="20" spans="1:46" x14ac:dyDescent="0.3">
      <c r="A20" s="2">
        <v>41726</v>
      </c>
      <c r="B20" s="80" t="s">
        <v>421</v>
      </c>
      <c r="C20" s="81" t="s">
        <v>505</v>
      </c>
      <c r="D20" s="96" t="s">
        <v>322</v>
      </c>
      <c r="E20" s="93" t="s">
        <v>323</v>
      </c>
      <c r="F20" s="93" t="s">
        <v>324</v>
      </c>
      <c r="G20"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0.42374967229999994</v>
      </c>
      <c r="H20" s="7">
        <v>0</v>
      </c>
      <c r="I20" s="28">
        <f>SUMIF(表1_66[公司],"="&amp;表2[公司简称],表1_66[新财富票])</f>
        <v>0</v>
      </c>
      <c r="J20" s="155">
        <v>0</v>
      </c>
      <c r="K20" s="154"/>
      <c r="L20" s="154" t="s">
        <v>3144</v>
      </c>
      <c r="M20" s="154"/>
      <c r="N20" s="154"/>
      <c r="P20" s="156" t="s">
        <v>3143</v>
      </c>
      <c r="Q20" s="352"/>
      <c r="R20" s="157"/>
      <c r="S20" s="157"/>
      <c r="T20" s="157"/>
      <c r="U20" s="158"/>
      <c r="V20" s="158"/>
      <c r="W20" s="118" t="str">
        <f ca="1">IF(ISNUMBER(MATCH(表2[[#This Row],[公司简称]],服务!E:E,0)),INDIRECT("服务!A"&amp;MATCH(表2[[#This Row],[公司简称]],服务!E:E,0)),"")</f>
        <v/>
      </c>
      <c r="X20" s="160" t="s">
        <v>6932</v>
      </c>
      <c r="Y20" s="160" t="str">
        <f>IF(ISTEXT(VLOOKUP(表2[[#This Row],[公司简称]]&amp;表2[[#This Row],[姓名]],表1_66[[标识]:[昵称]],3,FALSE)),VLOOKUP(表2[[#This Row],[公司简称]]&amp;表2[[#This Row],[姓名]],表1_66[[标识]:[昵称]],3,FALSE),"")</f>
        <v/>
      </c>
      <c r="Z20" s="199" t="str">
        <f>IF(ISTEXT(VLOOKUP(表2[[#This Row],[公司简称]]&amp;表2[[#This Row],[姓名]],表1_66[[标识]:[邮件1]],18,FALSE)),VLOOKUP(表2[[#This Row],[公司简称]]&amp;表2[[#This Row],[姓名]],表1_66[[标识]:[邮件1]],18,FALSE),"")</f>
        <v/>
      </c>
      <c r="AA20" s="350" t="str">
        <f>IF(NOT(ISNA(VLOOKUP(表2[[#This Row],[公司简称]]&amp;表2[[#This Row],[姓名]],表1_66[[标识]:[邮件1]],19,FALSE))),VLOOKUP(表2[[#This Row],[公司简称]]&amp;表2[[#This Row],[姓名]],表1_66[[标识]:[邮件1]],19,FALSE),"")</f>
        <v/>
      </c>
      <c r="AB20" s="194" t="str">
        <f>IF(NOT(ISNA(VLOOKUP(表2[[#This Row],[公司简称]]&amp;表2[[#This Row],[姓名]],表1_66[[标识]:[邮件1]],20,FALSE))),VLOOKUP(表2[[#This Row],[公司简称]]&amp;表2[[#This Row],[姓名]],表1_66[[标识]:[邮件1]],20,FALSE),"")</f>
        <v/>
      </c>
      <c r="AC20" s="199" t="s">
        <v>357</v>
      </c>
      <c r="AD20" s="199" t="str">
        <f>IF(NOT(ISNA(VLOOKUP(表2[[#This Row],[公司简称]]&amp;表2[[#This Row],[姓名 ]],表1_66[[标识]:[邮件1]],18,FALSE))),VLOOKUP(表2[[#This Row],[公司简称]]&amp;表2[[#This Row],[姓名 ]],表1_66[[标识]:[邮件1]],18,FALSE),"")</f>
        <v/>
      </c>
      <c r="AE20" s="350" t="str">
        <f>IF(NOT(ISNA(VLOOKUP(表2[[#This Row],[公司简称]]&amp;表2[[#This Row],[姓名 ]],表1_66[[标识]:[邮件1]],19,FALSE))),VLOOKUP(表2[[#This Row],[公司简称]]&amp;表2[[#This Row],[姓名 ]],表1_66[[标识]:[邮件1]],19,FALSE),"")</f>
        <v/>
      </c>
      <c r="AF20" s="194" t="str">
        <f>IF(NOT(ISNA(VLOOKUP(表2[[#This Row],[公司简称]]&amp;表2[[#This Row],[姓名 ]],表1_66[[标识]:[邮件1]],20,FALSE))),VLOOKUP(表2[[#This Row],[公司简称]]&amp;表2[[#This Row],[姓名 ]],表1_66[[标识]:[邮件1]],20,FALSE),"")</f>
        <v/>
      </c>
      <c r="AG20" s="201" t="s">
        <v>340</v>
      </c>
      <c r="AH20" s="194">
        <v>100032</v>
      </c>
      <c r="AI20" s="202" t="s">
        <v>445</v>
      </c>
      <c r="AJ20" s="202"/>
      <c r="AL20" s="203"/>
      <c r="AM20" s="199"/>
      <c r="AN20" s="204" t="s">
        <v>1001</v>
      </c>
      <c r="AO20" s="199">
        <v>66.7</v>
      </c>
      <c r="AP20" s="199" t="s">
        <v>1002</v>
      </c>
      <c r="AQ20" s="199">
        <v>33.299999999999997</v>
      </c>
    </row>
    <row r="21" spans="1:46" x14ac:dyDescent="0.3">
      <c r="A21" s="2">
        <v>41626</v>
      </c>
      <c r="C21" s="81"/>
      <c r="D21" s="99" t="s">
        <v>5562</v>
      </c>
      <c r="E21" s="93" t="s">
        <v>117</v>
      </c>
      <c r="F21" s="93" t="s">
        <v>4</v>
      </c>
      <c r="G21"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0</v>
      </c>
      <c r="H21" s="7">
        <v>0</v>
      </c>
      <c r="I21" s="28">
        <f>SUMIF(表1_66[公司],"="&amp;表2[公司简称],表1_66[新财富票])</f>
        <v>0</v>
      </c>
      <c r="J21" s="155"/>
      <c r="K21" s="154"/>
      <c r="L21" s="154"/>
      <c r="M21" s="154"/>
      <c r="N21" s="154"/>
      <c r="P21" s="156"/>
      <c r="Q21" s="354"/>
      <c r="R21" s="146"/>
      <c r="S21" s="146"/>
      <c r="T21" s="146" t="s">
        <v>5563</v>
      </c>
      <c r="U21" s="145"/>
      <c r="V21" s="145"/>
      <c r="W21" s="118" t="str">
        <f ca="1">IF(ISNUMBER(MATCH(表2[[#This Row],[公司简称]],服务!E:E,0)),INDIRECT("服务!A"&amp;MATCH(表2[[#This Row],[公司简称]],服务!E:E,0)),"")</f>
        <v/>
      </c>
      <c r="X21" s="160" t="s">
        <v>5579</v>
      </c>
      <c r="Y21" s="160" t="str">
        <f>IF(ISTEXT(VLOOKUP(表2[[#This Row],[公司简称]]&amp;表2[[#This Row],[姓名]],表1_66[[标识]:[昵称]],3,FALSE)),VLOOKUP(表2[[#This Row],[公司简称]]&amp;表2[[#This Row],[姓名]],表1_66[[标识]:[昵称]],3,FALSE),"")</f>
        <v/>
      </c>
      <c r="Z21" s="199" t="str">
        <f>IF(ISTEXT(VLOOKUP(表2[[#This Row],[公司简称]]&amp;表2[[#This Row],[姓名]],表1_66[[标识]:[邮件1]],18,FALSE)),VLOOKUP(表2[[#This Row],[公司简称]]&amp;表2[[#This Row],[姓名]],表1_66[[标识]:[邮件1]],18,FALSE),"")</f>
        <v/>
      </c>
      <c r="AA21" s="350" t="str">
        <f>IF(NOT(ISNA(VLOOKUP(表2[[#This Row],[公司简称]]&amp;表2[[#This Row],[姓名]],表1_66[[标识]:[邮件1]],19,FALSE))),VLOOKUP(表2[[#This Row],[公司简称]]&amp;表2[[#This Row],[姓名]],表1_66[[标识]:[邮件1]],19,FALSE),"")</f>
        <v/>
      </c>
      <c r="AB21" s="194" t="str">
        <f>IF(NOT(ISNA(VLOOKUP(表2[[#This Row],[公司简称]]&amp;表2[[#This Row],[姓名]],表1_66[[标识]:[邮件1]],20,FALSE))),VLOOKUP(表2[[#This Row],[公司简称]]&amp;表2[[#This Row],[姓名]],表1_66[[标识]:[邮件1]],20,FALSE),"")</f>
        <v/>
      </c>
      <c r="AC21" s="199"/>
      <c r="AD21" s="199" t="str">
        <f>IF(NOT(ISNA(VLOOKUP(表2[[#This Row],[公司简称]]&amp;表2[[#This Row],[姓名 ]],表1_66[[标识]:[邮件1]],18,FALSE))),VLOOKUP(表2[[#This Row],[公司简称]]&amp;表2[[#This Row],[姓名 ]],表1_66[[标识]:[邮件1]],18,FALSE),"")</f>
        <v/>
      </c>
      <c r="AE21" s="350" t="str">
        <f>IF(NOT(ISNA(VLOOKUP(表2[[#This Row],[公司简称]]&amp;表2[[#This Row],[姓名 ]],表1_66[[标识]:[邮件1]],19,FALSE))),VLOOKUP(表2[[#This Row],[公司简称]]&amp;表2[[#This Row],[姓名 ]],表1_66[[标识]:[邮件1]],19,FALSE),"")</f>
        <v/>
      </c>
      <c r="AF21" s="194" t="str">
        <f>IF(NOT(ISNA(VLOOKUP(表2[[#This Row],[公司简称]]&amp;表2[[#This Row],[姓名 ]],表1_66[[标识]:[邮件1]],20,FALSE))),VLOOKUP(表2[[#This Row],[公司简称]]&amp;表2[[#This Row],[姓名 ]],表1_66[[标识]:[邮件1]],20,FALSE),"")</f>
        <v/>
      </c>
      <c r="AG21" s="201" t="s">
        <v>5791</v>
      </c>
      <c r="AH21" s="194"/>
      <c r="AI21" s="202" t="s">
        <v>5792</v>
      </c>
      <c r="AJ21" s="202"/>
      <c r="AL21" s="203"/>
      <c r="AM21" s="199"/>
      <c r="AN21" s="204" t="s">
        <v>5564</v>
      </c>
      <c r="AP21" s="199" t="s">
        <v>5565</v>
      </c>
    </row>
    <row r="22" spans="1:46" x14ac:dyDescent="0.3">
      <c r="A22" s="2">
        <v>41856</v>
      </c>
      <c r="B22" s="80" t="s">
        <v>6823</v>
      </c>
      <c r="D22" s="99" t="s">
        <v>6822</v>
      </c>
      <c r="E22" s="93" t="s">
        <v>117</v>
      </c>
      <c r="F22" s="93" t="s">
        <v>120</v>
      </c>
      <c r="G22"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0</v>
      </c>
      <c r="H22" s="7">
        <v>0</v>
      </c>
      <c r="I22" s="28">
        <f>SUMIF(表1_66[公司],"="&amp;表2[公司简称],表1_66[新财富票])</f>
        <v>0</v>
      </c>
      <c r="J22" s="155"/>
      <c r="K22" s="154"/>
      <c r="L22" s="154"/>
      <c r="M22" s="154"/>
      <c r="N22" s="154"/>
      <c r="P22" s="156"/>
      <c r="Q22" s="354"/>
      <c r="R22" s="146" t="s">
        <v>6930</v>
      </c>
      <c r="S22" s="146" t="s">
        <v>6931</v>
      </c>
      <c r="T22" s="146" t="s">
        <v>6928</v>
      </c>
      <c r="U22" s="145"/>
      <c r="V22" s="145"/>
      <c r="W22" s="118" t="str">
        <f ca="1">IF(ISNUMBER(MATCH(表2[[#This Row],[公司简称]],服务!E:E,0)),INDIRECT("服务!A"&amp;MATCH(表2[[#This Row],[公司简称]],服务!E:E,0)),"")</f>
        <v/>
      </c>
      <c r="X22" s="160" t="s">
        <v>6925</v>
      </c>
      <c r="Y22" s="160" t="str">
        <f>IF(ISTEXT(VLOOKUP(表2[[#This Row],[公司简称]]&amp;表2[[#This Row],[姓名]],表1_66[[标识]:[昵称]],3,FALSE)),VLOOKUP(表2[[#This Row],[公司简称]]&amp;表2[[#This Row],[姓名]],表1_66[[标识]:[昵称]],3,FALSE),"")</f>
        <v/>
      </c>
      <c r="Z22" s="199" t="str">
        <f>IF(ISTEXT(VLOOKUP(表2[[#This Row],[公司简称]]&amp;表2[[#This Row],[姓名]],表1_66[[标识]:[邮件1]],18,FALSE)),VLOOKUP(表2[[#This Row],[公司简称]]&amp;表2[[#This Row],[姓名]],表1_66[[标识]:[邮件1]],18,FALSE),"")</f>
        <v/>
      </c>
      <c r="AA22" s="350" t="str">
        <f>IF(NOT(ISNA(VLOOKUP(表2[[#This Row],[公司简称]]&amp;表2[[#This Row],[姓名]],表1_66[[标识]:[邮件1]],19,FALSE))),VLOOKUP(表2[[#This Row],[公司简称]]&amp;表2[[#This Row],[姓名]],表1_66[[标识]:[邮件1]],19,FALSE),"")</f>
        <v/>
      </c>
      <c r="AB22" s="194" t="str">
        <f>IF(NOT(ISNA(VLOOKUP(表2[[#This Row],[公司简称]]&amp;表2[[#This Row],[姓名]],表1_66[[标识]:[邮件1]],20,FALSE))),VLOOKUP(表2[[#This Row],[公司简称]]&amp;表2[[#This Row],[姓名]],表1_66[[标识]:[邮件1]],20,FALSE),"")</f>
        <v/>
      </c>
      <c r="AD22" s="199" t="str">
        <f>IF(NOT(ISNA(VLOOKUP(表2[[#This Row],[公司简称]]&amp;表2[[#This Row],[姓名 ]],表1_66[[标识]:[邮件1]],18,FALSE))),VLOOKUP(表2[[#This Row],[公司简称]]&amp;表2[[#This Row],[姓名 ]],表1_66[[标识]:[邮件1]],18,FALSE),"")</f>
        <v/>
      </c>
      <c r="AE22" s="350" t="str">
        <f>IF(NOT(ISNA(VLOOKUP(表2[[#This Row],[公司简称]]&amp;表2[[#This Row],[姓名 ]],表1_66[[标识]:[邮件1]],19,FALSE))),VLOOKUP(表2[[#This Row],[公司简称]]&amp;表2[[#This Row],[姓名 ]],表1_66[[标识]:[邮件1]],19,FALSE),"")</f>
        <v/>
      </c>
      <c r="AF22" s="194" t="str">
        <f>IF(NOT(ISNA(VLOOKUP(表2[[#This Row],[公司简称]]&amp;表2[[#This Row],[姓名 ]],表1_66[[标识]:[邮件1]],20,FALSE))),VLOOKUP(表2[[#This Row],[公司简称]]&amp;表2[[#This Row],[姓名 ]],表1_66[[标识]:[邮件1]],20,FALSE),"")</f>
        <v/>
      </c>
      <c r="AG22" s="201" t="s">
        <v>6927</v>
      </c>
      <c r="AH22" s="194"/>
      <c r="AI22" s="202" t="s">
        <v>6824</v>
      </c>
      <c r="AJ22" s="202"/>
      <c r="AL22" s="203"/>
      <c r="AN22" s="205"/>
    </row>
    <row r="23" spans="1:46" x14ac:dyDescent="0.3">
      <c r="A23" s="2">
        <v>41845</v>
      </c>
      <c r="B23" s="80" t="s">
        <v>2596</v>
      </c>
      <c r="C23" s="80" t="s">
        <v>2597</v>
      </c>
      <c r="D23" s="99" t="s">
        <v>2524</v>
      </c>
      <c r="E23" s="93" t="s">
        <v>2526</v>
      </c>
      <c r="F23" s="93" t="s">
        <v>2527</v>
      </c>
      <c r="G23" s="52">
        <v>0</v>
      </c>
      <c r="H23" s="7">
        <v>0</v>
      </c>
      <c r="I23" s="28">
        <f>SUMIF(表1_66[公司],"="&amp;表2[公司简称],表1_66[新财富票])</f>
        <v>0</v>
      </c>
      <c r="J23" s="155"/>
      <c r="K23" s="154"/>
      <c r="L23" s="154"/>
      <c r="M23" s="154"/>
      <c r="N23" s="154"/>
      <c r="P23" s="156"/>
      <c r="Q23" s="354">
        <v>1</v>
      </c>
      <c r="R23" s="146"/>
      <c r="S23" s="146"/>
      <c r="T23" s="146" t="s">
        <v>3715</v>
      </c>
      <c r="U23" s="145"/>
      <c r="V23" s="145"/>
      <c r="W23" s="118" t="str">
        <f ca="1">IF(ISNUMBER(MATCH(表2[[#This Row],[公司简称]],服务!E:E,0)),INDIRECT("服务!A"&amp;MATCH(表2[[#This Row],[公司简称]],服务!E:E,0)),"")</f>
        <v/>
      </c>
      <c r="X23" s="160" t="s">
        <v>3715</v>
      </c>
      <c r="Y23" s="160" t="str">
        <f>IF(ISTEXT(VLOOKUP(表2[[#This Row],[公司简称]]&amp;表2[[#This Row],[姓名]],表1_66[[标识]:[昵称]],3,FALSE)),VLOOKUP(表2[[#This Row],[公司简称]]&amp;表2[[#This Row],[姓名]],表1_66[[标识]:[昵称]],3,FALSE),"")</f>
        <v/>
      </c>
      <c r="Z23" s="199" t="str">
        <f>IF(ISTEXT(VLOOKUP(表2[[#This Row],[公司简称]]&amp;表2[[#This Row],[姓名]],表1_66[[标识]:[邮件1]],18,FALSE)),VLOOKUP(表2[[#This Row],[公司简称]]&amp;表2[[#This Row],[姓名]],表1_66[[标识]:[邮件1]],18,FALSE),"")</f>
        <v/>
      </c>
      <c r="AA23" s="350" t="str">
        <f>IF(NOT(ISNA(VLOOKUP(表2[[#This Row],[公司简称]]&amp;表2[[#This Row],[姓名]],表1_66[[标识]:[邮件1]],19,FALSE))),VLOOKUP(表2[[#This Row],[公司简称]]&amp;表2[[#This Row],[姓名]],表1_66[[标识]:[邮件1]],19,FALSE),"")</f>
        <v/>
      </c>
      <c r="AB23" s="194" t="str">
        <f>IF(NOT(ISNA(VLOOKUP(表2[[#This Row],[公司简称]]&amp;表2[[#This Row],[姓名]],表1_66[[标识]:[邮件1]],20,FALSE))),VLOOKUP(表2[[#This Row],[公司简称]]&amp;表2[[#This Row],[姓名]],表1_66[[标识]:[邮件1]],20,FALSE),"")</f>
        <v/>
      </c>
      <c r="AD23" s="199" t="str">
        <f>IF(NOT(ISNA(VLOOKUP(表2[[#This Row],[公司简称]]&amp;表2[[#This Row],[姓名 ]],表1_66[[标识]:[邮件1]],18,FALSE))),VLOOKUP(表2[[#This Row],[公司简称]]&amp;表2[[#This Row],[姓名 ]],表1_66[[标识]:[邮件1]],18,FALSE),"")</f>
        <v/>
      </c>
      <c r="AE23" s="350" t="str">
        <f>IF(NOT(ISNA(VLOOKUP(表2[[#This Row],[公司简称]]&amp;表2[[#This Row],[姓名 ]],表1_66[[标识]:[邮件1]],19,FALSE))),VLOOKUP(表2[[#This Row],[公司简称]]&amp;表2[[#This Row],[姓名 ]],表1_66[[标识]:[邮件1]],19,FALSE),"")</f>
        <v/>
      </c>
      <c r="AF23" s="194" t="str">
        <f>IF(NOT(ISNA(VLOOKUP(表2[[#This Row],[公司简称]]&amp;表2[[#This Row],[姓名 ]],表1_66[[标识]:[邮件1]],20,FALSE))),VLOOKUP(表2[[#This Row],[公司简称]]&amp;表2[[#This Row],[姓名 ]],表1_66[[标识]:[邮件1]],20,FALSE),"")</f>
        <v/>
      </c>
      <c r="AG23" s="201" t="s">
        <v>5846</v>
      </c>
      <c r="AH23" s="194">
        <v>100020</v>
      </c>
      <c r="AI23" s="202" t="s">
        <v>3713</v>
      </c>
      <c r="AJ23" s="202"/>
      <c r="AL23" s="203"/>
      <c r="AN23" s="205"/>
    </row>
    <row r="24" spans="1:46" x14ac:dyDescent="0.3">
      <c r="A24" s="2">
        <v>41876</v>
      </c>
      <c r="D24" s="99" t="s">
        <v>6862</v>
      </c>
      <c r="E24" s="93" t="s">
        <v>11</v>
      </c>
      <c r="F24" s="93" t="s">
        <v>2</v>
      </c>
      <c r="G24"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0</v>
      </c>
      <c r="H24" s="7">
        <v>0</v>
      </c>
      <c r="I24" s="28">
        <f>SUMIF(表1_66[公司],"="&amp;表2[公司简称],表1_66[新财富票])</f>
        <v>0</v>
      </c>
      <c r="J24" s="155"/>
      <c r="K24" s="154"/>
      <c r="L24" s="154"/>
      <c r="M24" s="154"/>
      <c r="N24" s="154"/>
      <c r="P24" s="156"/>
      <c r="Q24" s="354"/>
      <c r="R24" s="146" t="s">
        <v>6863</v>
      </c>
      <c r="S24" s="146"/>
      <c r="T24" s="146"/>
      <c r="U24" s="145"/>
      <c r="V24" s="145"/>
      <c r="W24" s="118" t="str">
        <f ca="1">IF(ISNUMBER(MATCH(表2[[#This Row],[公司简称]],服务!E:E,0)),INDIRECT("服务!A"&amp;MATCH(表2[[#This Row],[公司简称]],服务!E:E,0)),"")</f>
        <v/>
      </c>
      <c r="X24" s="160" t="s">
        <v>6864</v>
      </c>
      <c r="Y24" s="160" t="str">
        <f>IF(ISTEXT(VLOOKUP(表2[[#This Row],[公司简称]]&amp;表2[[#This Row],[姓名]],表1_66[[标识]:[昵称]],3,FALSE)),VLOOKUP(表2[[#This Row],[公司简称]]&amp;表2[[#This Row],[姓名]],表1_66[[标识]:[昵称]],3,FALSE),"")</f>
        <v/>
      </c>
      <c r="Z24" s="199" t="str">
        <f>IF(ISTEXT(VLOOKUP(表2[[#This Row],[公司简称]]&amp;表2[[#This Row],[姓名]],表1_66[[标识]:[邮件1]],18,FALSE)),VLOOKUP(表2[[#This Row],[公司简称]]&amp;表2[[#This Row],[姓名]],表1_66[[标识]:[邮件1]],18,FALSE),"")</f>
        <v/>
      </c>
      <c r="AA24" s="350" t="str">
        <f>IF(NOT(ISNA(VLOOKUP(表2[[#This Row],[公司简称]]&amp;表2[[#This Row],[姓名]],表1_66[[标识]:[邮件1]],19,FALSE))),VLOOKUP(表2[[#This Row],[公司简称]]&amp;表2[[#This Row],[姓名]],表1_66[[标识]:[邮件1]],19,FALSE),"")</f>
        <v/>
      </c>
      <c r="AB24" s="194" t="str">
        <f>IF(NOT(ISNA(VLOOKUP(表2[[#This Row],[公司简称]]&amp;表2[[#This Row],[姓名]],表1_66[[标识]:[邮件1]],20,FALSE))),VLOOKUP(表2[[#This Row],[公司简称]]&amp;表2[[#This Row],[姓名]],表1_66[[标识]:[邮件1]],20,FALSE),"")</f>
        <v/>
      </c>
      <c r="AD24" s="199" t="str">
        <f>IF(NOT(ISNA(VLOOKUP(表2[[#This Row],[公司简称]]&amp;表2[[#This Row],[姓名 ]],表1_66[[标识]:[邮件1]],18,FALSE))),VLOOKUP(表2[[#This Row],[公司简称]]&amp;表2[[#This Row],[姓名 ]],表1_66[[标识]:[邮件1]],18,FALSE),"")</f>
        <v/>
      </c>
      <c r="AE24" s="350" t="str">
        <f>IF(NOT(ISNA(VLOOKUP(表2[[#This Row],[公司简称]]&amp;表2[[#This Row],[姓名 ]],表1_66[[标识]:[邮件1]],19,FALSE))),VLOOKUP(表2[[#This Row],[公司简称]]&amp;表2[[#This Row],[姓名 ]],表1_66[[标识]:[邮件1]],19,FALSE),"")</f>
        <v/>
      </c>
      <c r="AF24" s="194" t="str">
        <f>IF(NOT(ISNA(VLOOKUP(表2[[#This Row],[公司简称]]&amp;表2[[#This Row],[姓名 ]],表1_66[[标识]:[邮件1]],20,FALSE))),VLOOKUP(表2[[#This Row],[公司简称]]&amp;表2[[#This Row],[姓名 ]],表1_66[[标识]:[邮件1]],20,FALSE),"")</f>
        <v/>
      </c>
      <c r="AG24" s="201" t="s">
        <v>2611</v>
      </c>
      <c r="AH24" s="194"/>
      <c r="AI24" s="202" t="s">
        <v>6867</v>
      </c>
      <c r="AJ24" s="202"/>
      <c r="AL24" s="203"/>
      <c r="AN24" s="205"/>
    </row>
    <row r="25" spans="1:46" x14ac:dyDescent="0.3">
      <c r="A25" s="3">
        <v>41970</v>
      </c>
      <c r="B25" s="80" t="s">
        <v>3017</v>
      </c>
      <c r="D25" s="99" t="s">
        <v>6898</v>
      </c>
      <c r="E25" s="93" t="s">
        <v>2989</v>
      </c>
      <c r="F25" s="93" t="s">
        <v>2988</v>
      </c>
      <c r="G25" s="52">
        <v>0</v>
      </c>
      <c r="H25" s="7">
        <v>0</v>
      </c>
      <c r="I25" s="28">
        <f>SUMIF(表1_66[公司],"="&amp;表2[公司简称],表1_66[新财富票])</f>
        <v>0</v>
      </c>
      <c r="J25" s="155"/>
      <c r="K25" s="154"/>
      <c r="L25" s="154"/>
      <c r="M25" s="154"/>
      <c r="N25" s="154"/>
      <c r="P25" s="156"/>
      <c r="Q25" s="355">
        <v>2</v>
      </c>
      <c r="R25" s="163"/>
      <c r="S25" s="163"/>
      <c r="T25" s="146" t="s">
        <v>3847</v>
      </c>
      <c r="U25" s="164"/>
      <c r="V25" s="164"/>
      <c r="W25" s="118" t="str">
        <f ca="1">IF(ISNUMBER(MATCH(表2[[#This Row],[公司简称]],服务!E:E,0)),INDIRECT("服务!A"&amp;MATCH(表2[[#This Row],[公司简称]],服务!E:E,0)),"")</f>
        <v/>
      </c>
      <c r="X25" s="160" t="s">
        <v>2990</v>
      </c>
      <c r="Y25" s="160" t="str">
        <f>IF(ISTEXT(VLOOKUP(表2[[#This Row],[公司简称]]&amp;表2[[#This Row],[姓名]],表1_66[[标识]:[昵称]],3,FALSE)),VLOOKUP(表2[[#This Row],[公司简称]]&amp;表2[[#This Row],[姓名]],表1_66[[标识]:[昵称]],3,FALSE),"")</f>
        <v/>
      </c>
      <c r="Z25" s="199" t="str">
        <f>IF(ISTEXT(VLOOKUP(表2[[#This Row],[公司简称]]&amp;表2[[#This Row],[姓名]],表1_66[[标识]:[邮件1]],18,FALSE)),VLOOKUP(表2[[#This Row],[公司简称]]&amp;表2[[#This Row],[姓名]],表1_66[[标识]:[邮件1]],18,FALSE),"")</f>
        <v/>
      </c>
      <c r="AA25" s="350" t="str">
        <f>IF(NOT(ISNA(VLOOKUP(表2[[#This Row],[公司简称]]&amp;表2[[#This Row],[姓名]],表1_66[[标识]:[邮件1]],19,FALSE))),VLOOKUP(表2[[#This Row],[公司简称]]&amp;表2[[#This Row],[姓名]],表1_66[[标识]:[邮件1]],19,FALSE),"")</f>
        <v/>
      </c>
      <c r="AB25" s="194" t="str">
        <f>IF(NOT(ISNA(VLOOKUP(表2[[#This Row],[公司简称]]&amp;表2[[#This Row],[姓名]],表1_66[[标识]:[邮件1]],20,FALSE))),VLOOKUP(表2[[#This Row],[公司简称]]&amp;表2[[#This Row],[姓名]],表1_66[[标识]:[邮件1]],20,FALSE),"")</f>
        <v/>
      </c>
      <c r="AC25" s="200" t="s">
        <v>3013</v>
      </c>
      <c r="AD25" s="199" t="str">
        <f>IF(NOT(ISNA(VLOOKUP(表2[[#This Row],[公司简称]]&amp;表2[[#This Row],[姓名 ]],表1_66[[标识]:[邮件1]],18,FALSE))),VLOOKUP(表2[[#This Row],[公司简称]]&amp;表2[[#This Row],[姓名 ]],表1_66[[标识]:[邮件1]],18,FALSE),"")</f>
        <v/>
      </c>
      <c r="AE25" s="350" t="str">
        <f>IF(NOT(ISNA(VLOOKUP(表2[[#This Row],[公司简称]]&amp;表2[[#This Row],[姓名 ]],表1_66[[标识]:[邮件1]],19,FALSE))),VLOOKUP(表2[[#This Row],[公司简称]]&amp;表2[[#This Row],[姓名 ]],表1_66[[标识]:[邮件1]],19,FALSE),"")</f>
        <v/>
      </c>
      <c r="AF25" s="194" t="str">
        <f>IF(NOT(ISNA(VLOOKUP(表2[[#This Row],[公司简称]]&amp;表2[[#This Row],[姓名 ]],表1_66[[标识]:[邮件1]],20,FALSE))),VLOOKUP(表2[[#This Row],[公司简称]]&amp;表2[[#This Row],[姓名 ]],表1_66[[标识]:[邮件1]],20,FALSE),"")</f>
        <v/>
      </c>
      <c r="AG25" s="201" t="s">
        <v>5845</v>
      </c>
      <c r="AH25" s="194">
        <v>100022</v>
      </c>
      <c r="AI25" s="202" t="s">
        <v>6945</v>
      </c>
      <c r="AJ25" s="202"/>
      <c r="AL25" s="203"/>
      <c r="AN25" s="205" t="s">
        <v>2991</v>
      </c>
      <c r="AP25" s="200" t="s">
        <v>2992</v>
      </c>
    </row>
    <row r="26" spans="1:46" x14ac:dyDescent="0.3">
      <c r="A26" s="3">
        <v>41752</v>
      </c>
      <c r="B26" s="81" t="s">
        <v>419</v>
      </c>
      <c r="C26" s="81" t="s">
        <v>490</v>
      </c>
      <c r="D26" s="98" t="s">
        <v>344</v>
      </c>
      <c r="E26" s="97" t="s">
        <v>117</v>
      </c>
      <c r="F26" s="97" t="s">
        <v>342</v>
      </c>
      <c r="G26" s="52">
        <v>2000</v>
      </c>
      <c r="H26" s="4">
        <v>0</v>
      </c>
      <c r="I26" s="28">
        <f>SUMIF(表1_66[公司],"="&amp;表2[公司简称],表1_66[新财富票])</f>
        <v>0</v>
      </c>
      <c r="J26" s="155"/>
      <c r="K26" s="154"/>
      <c r="L26" s="154"/>
      <c r="M26" s="154"/>
      <c r="N26" s="154"/>
      <c r="P26" s="156"/>
      <c r="Q26" s="352">
        <v>6</v>
      </c>
      <c r="R26" s="157" t="s">
        <v>3499</v>
      </c>
      <c r="S26" s="157" t="s">
        <v>2391</v>
      </c>
      <c r="T26" s="157" t="s">
        <v>4053</v>
      </c>
      <c r="U26" s="158"/>
      <c r="V26" s="158"/>
      <c r="W26" s="118">
        <f ca="1">IF(ISNUMBER(MATCH(表2[[#This Row],[公司简称]],服务!E:E,0)),INDIRECT("服务!A"&amp;MATCH(表2[[#This Row],[公司简称]],服务!E:E,0)),"")</f>
        <v>42418</v>
      </c>
      <c r="X26" s="160" t="s">
        <v>279</v>
      </c>
      <c r="Y26" s="160" t="str">
        <f>IF(ISTEXT(VLOOKUP(表2[[#This Row],[公司简称]]&amp;表2[[#This Row],[姓名]],表1_66[[标识]:[昵称]],3,FALSE)),VLOOKUP(表2[[#This Row],[公司简称]]&amp;表2[[#This Row],[姓名]],表1_66[[标识]:[昵称]],3,FALSE),"")</f>
        <v/>
      </c>
      <c r="Z26" s="199" t="str">
        <f>IF(ISTEXT(VLOOKUP(表2[[#This Row],[公司简称]]&amp;表2[[#This Row],[姓名]],表1_66[[标识]:[邮件1]],18,FALSE)),VLOOKUP(表2[[#This Row],[公司简称]]&amp;表2[[#This Row],[姓名]],表1_66[[标识]:[邮件1]],18,FALSE),"")</f>
        <v/>
      </c>
      <c r="AA26" s="350" t="str">
        <f>IF(NOT(ISNA(VLOOKUP(表2[[#This Row],[公司简称]]&amp;表2[[#This Row],[姓名]],表1_66[[标识]:[邮件1]],19,FALSE))),VLOOKUP(表2[[#This Row],[公司简称]]&amp;表2[[#This Row],[姓名]],表1_66[[标识]:[邮件1]],19,FALSE),"")</f>
        <v/>
      </c>
      <c r="AB26" s="194" t="str">
        <f>IF(NOT(ISNA(VLOOKUP(表2[[#This Row],[公司简称]]&amp;表2[[#This Row],[姓名]],表1_66[[标识]:[邮件1]],20,FALSE))),VLOOKUP(表2[[#This Row],[公司简称]]&amp;表2[[#This Row],[姓名]],表1_66[[标识]:[邮件1]],20,FALSE),"")</f>
        <v/>
      </c>
      <c r="AC26" s="199" t="s">
        <v>2270</v>
      </c>
      <c r="AD26" s="199" t="str">
        <f>IF(NOT(ISNA(VLOOKUP(表2[[#This Row],[公司简称]]&amp;表2[[#This Row],[姓名 ]],表1_66[[标识]:[邮件1]],18,FALSE))),VLOOKUP(表2[[#This Row],[公司简称]]&amp;表2[[#This Row],[姓名 ]],表1_66[[标识]:[邮件1]],18,FALSE),"")</f>
        <v/>
      </c>
      <c r="AE26" s="350" t="str">
        <f>IF(NOT(ISNA(VLOOKUP(表2[[#This Row],[公司简称]]&amp;表2[[#This Row],[姓名 ]],表1_66[[标识]:[邮件1]],19,FALSE))),VLOOKUP(表2[[#This Row],[公司简称]]&amp;表2[[#This Row],[姓名 ]],表1_66[[标识]:[邮件1]],19,FALSE),"")</f>
        <v/>
      </c>
      <c r="AF26" s="194" t="str">
        <f>IF(NOT(ISNA(VLOOKUP(表2[[#This Row],[公司简称]]&amp;表2[[#This Row],[姓名 ]],表1_66[[标识]:[邮件1]],20,FALSE))),VLOOKUP(表2[[#This Row],[公司简称]]&amp;表2[[#This Row],[姓名 ]],表1_66[[标识]:[邮件1]],20,FALSE),"")</f>
        <v/>
      </c>
      <c r="AG26" s="201" t="s">
        <v>341</v>
      </c>
      <c r="AH26" s="194">
        <v>100140</v>
      </c>
      <c r="AI26" s="202" t="s">
        <v>425</v>
      </c>
      <c r="AJ26" s="202"/>
      <c r="AK26" s="199" t="s">
        <v>1391</v>
      </c>
      <c r="AL26" s="203" t="s">
        <v>1392</v>
      </c>
      <c r="AM26" s="199" t="s">
        <v>1393</v>
      </c>
      <c r="AN26" s="204"/>
      <c r="AP26" s="199"/>
    </row>
    <row r="27" spans="1:46" x14ac:dyDescent="0.3">
      <c r="A27" s="3">
        <v>41754</v>
      </c>
      <c r="B27" s="81" t="s">
        <v>416</v>
      </c>
      <c r="C27" s="81" t="s">
        <v>488</v>
      </c>
      <c r="D27" s="98" t="s">
        <v>347</v>
      </c>
      <c r="E27" s="97" t="s">
        <v>117</v>
      </c>
      <c r="F27" s="97" t="s">
        <v>342</v>
      </c>
      <c r="G27" s="52">
        <v>400</v>
      </c>
      <c r="H27" s="4">
        <v>0</v>
      </c>
      <c r="I27" s="28">
        <f>SUMIF(表1_66[公司],"="&amp;表2[公司简称],表1_66[新财富票])</f>
        <v>0</v>
      </c>
      <c r="J27" s="155"/>
      <c r="K27" s="154"/>
      <c r="L27" s="154"/>
      <c r="M27" s="154"/>
      <c r="N27" s="154"/>
      <c r="P27" s="156"/>
      <c r="Q27" s="352">
        <v>7</v>
      </c>
      <c r="R27" s="157" t="s">
        <v>5906</v>
      </c>
      <c r="S27" s="157" t="s">
        <v>4100</v>
      </c>
      <c r="T27" s="157" t="s">
        <v>4101</v>
      </c>
      <c r="U27" s="158"/>
      <c r="V27" s="158"/>
      <c r="W27" s="118" t="str">
        <f ca="1">IF(ISNUMBER(MATCH(表2[[#This Row],[公司简称]],服务!E:E,0)),INDIRECT("服务!A"&amp;MATCH(表2[[#This Row],[公司简称]],服务!E:E,0)),"")</f>
        <v/>
      </c>
      <c r="X27" s="160" t="s">
        <v>3723</v>
      </c>
      <c r="Y27" s="160" t="str">
        <f>IF(ISTEXT(VLOOKUP(表2[[#This Row],[公司简称]]&amp;表2[[#This Row],[姓名]],表1_66[[标识]:[昵称]],3,FALSE)),VLOOKUP(表2[[#This Row],[公司简称]]&amp;表2[[#This Row],[姓名]],表1_66[[标识]:[昵称]],3,FALSE),"")</f>
        <v/>
      </c>
      <c r="Z27" s="199" t="str">
        <f>IF(ISTEXT(VLOOKUP(表2[[#This Row],[公司简称]]&amp;表2[[#This Row],[姓名]],表1_66[[标识]:[邮件1]],18,FALSE)),VLOOKUP(表2[[#This Row],[公司简称]]&amp;表2[[#This Row],[姓名]],表1_66[[标识]:[邮件1]],18,FALSE),"")</f>
        <v/>
      </c>
      <c r="AA27" s="350" t="str">
        <f>IF(NOT(ISNA(VLOOKUP(表2[[#This Row],[公司简称]]&amp;表2[[#This Row],[姓名]],表1_66[[标识]:[邮件1]],19,FALSE))),VLOOKUP(表2[[#This Row],[公司简称]]&amp;表2[[#This Row],[姓名]],表1_66[[标识]:[邮件1]],19,FALSE),"")</f>
        <v/>
      </c>
      <c r="AB27" s="194" t="str">
        <f>IF(NOT(ISNA(VLOOKUP(表2[[#This Row],[公司简称]]&amp;表2[[#This Row],[姓名]],表1_66[[标识]:[邮件1]],20,FALSE))),VLOOKUP(表2[[#This Row],[公司简称]]&amp;表2[[#This Row],[姓名]],表1_66[[标识]:[邮件1]],20,FALSE),"")</f>
        <v/>
      </c>
      <c r="AC27" s="199" t="s">
        <v>5902</v>
      </c>
      <c r="AD27" s="199" t="str">
        <f>IF(NOT(ISNA(VLOOKUP(表2[[#This Row],[公司简称]]&amp;表2[[#This Row],[姓名 ]],表1_66[[标识]:[邮件1]],18,FALSE))),VLOOKUP(表2[[#This Row],[公司简称]]&amp;表2[[#This Row],[姓名 ]],表1_66[[标识]:[邮件1]],18,FALSE),"")</f>
        <v/>
      </c>
      <c r="AE27" s="350" t="str">
        <f>IF(NOT(ISNA(VLOOKUP(表2[[#This Row],[公司简称]]&amp;表2[[#This Row],[姓名 ]],表1_66[[标识]:[邮件1]],19,FALSE))),VLOOKUP(表2[[#This Row],[公司简称]]&amp;表2[[#This Row],[姓名 ]],表1_66[[标识]:[邮件1]],19,FALSE),"")</f>
        <v/>
      </c>
      <c r="AF27" s="194" t="str">
        <f>IF(NOT(ISNA(VLOOKUP(表2[[#This Row],[公司简称]]&amp;表2[[#This Row],[姓名 ]],表1_66[[标识]:[邮件1]],20,FALSE))),VLOOKUP(表2[[#This Row],[公司简称]]&amp;表2[[#This Row],[姓名 ]],表1_66[[标识]:[邮件1]],20,FALSE),"")</f>
        <v/>
      </c>
      <c r="AG27" s="201" t="s">
        <v>7095</v>
      </c>
      <c r="AH27" s="194">
        <v>100031</v>
      </c>
      <c r="AI27" s="202" t="s">
        <v>423</v>
      </c>
      <c r="AJ27" s="202"/>
      <c r="AK27" s="199" t="s">
        <v>429</v>
      </c>
      <c r="AL27" s="203"/>
      <c r="AM27" s="199"/>
      <c r="AN27" s="204"/>
      <c r="AP27" s="199"/>
    </row>
    <row r="28" spans="1:46" x14ac:dyDescent="0.3">
      <c r="A28" s="3">
        <v>41248</v>
      </c>
      <c r="B28" s="80" t="s">
        <v>417</v>
      </c>
      <c r="C28" s="81" t="s">
        <v>489</v>
      </c>
      <c r="D28" s="96" t="s">
        <v>362</v>
      </c>
      <c r="E28" s="93" t="s">
        <v>361</v>
      </c>
      <c r="F28" s="93" t="s">
        <v>363</v>
      </c>
      <c r="G28" s="52">
        <v>300</v>
      </c>
      <c r="H28" s="7">
        <v>0</v>
      </c>
      <c r="I28" s="28">
        <f>SUMIF(表1_66[公司],"="&amp;表2[公司简称],表1_66[新财富票])</f>
        <v>0</v>
      </c>
      <c r="J28" s="155"/>
      <c r="K28" s="154"/>
      <c r="L28" s="154"/>
      <c r="M28" s="154"/>
      <c r="N28" s="154"/>
      <c r="P28" s="156"/>
      <c r="Q28" s="352">
        <v>1</v>
      </c>
      <c r="R28" s="157" t="s">
        <v>2390</v>
      </c>
      <c r="S28" s="157"/>
      <c r="T28" s="157"/>
      <c r="U28" s="158"/>
      <c r="V28" s="158"/>
      <c r="W28" s="118" t="str">
        <f ca="1">IF(ISNUMBER(MATCH(表2[[#This Row],[公司简称]],服务!E:E,0)),INDIRECT("服务!A"&amp;MATCH(表2[[#This Row],[公司简称]],服务!E:E,0)),"")</f>
        <v/>
      </c>
      <c r="X28" s="160" t="s">
        <v>365</v>
      </c>
      <c r="Y28" s="160" t="str">
        <f>IF(ISTEXT(VLOOKUP(表2[[#This Row],[公司简称]]&amp;表2[[#This Row],[姓名]],表1_66[[标识]:[昵称]],3,FALSE)),VLOOKUP(表2[[#This Row],[公司简称]]&amp;表2[[#This Row],[姓名]],表1_66[[标识]:[昵称]],3,FALSE),"")</f>
        <v/>
      </c>
      <c r="Z28" s="199" t="str">
        <f>IF(ISTEXT(VLOOKUP(表2[[#This Row],[公司简称]]&amp;表2[[#This Row],[姓名]],表1_66[[标识]:[邮件1]],18,FALSE)),VLOOKUP(表2[[#This Row],[公司简称]]&amp;表2[[#This Row],[姓名]],表1_66[[标识]:[邮件1]],18,FALSE),"")</f>
        <v/>
      </c>
      <c r="AA28" s="350" t="str">
        <f>IF(NOT(ISNA(VLOOKUP(表2[[#This Row],[公司简称]]&amp;表2[[#This Row],[姓名]],表1_66[[标识]:[邮件1]],19,FALSE))),VLOOKUP(表2[[#This Row],[公司简称]]&amp;表2[[#This Row],[姓名]],表1_66[[标识]:[邮件1]],19,FALSE),"")</f>
        <v/>
      </c>
      <c r="AB28" s="194" t="str">
        <f>IF(NOT(ISNA(VLOOKUP(表2[[#This Row],[公司简称]]&amp;表2[[#This Row],[姓名]],表1_66[[标识]:[邮件1]],20,FALSE))),VLOOKUP(表2[[#This Row],[公司简称]]&amp;表2[[#This Row],[姓名]],表1_66[[标识]:[邮件1]],20,FALSE),"")</f>
        <v/>
      </c>
      <c r="AC28" s="199" t="s">
        <v>364</v>
      </c>
      <c r="AD28" s="199" t="str">
        <f>IF(NOT(ISNA(VLOOKUP(表2[[#This Row],[公司简称]]&amp;表2[[#This Row],[姓名 ]],表1_66[[标识]:[邮件1]],18,FALSE))),VLOOKUP(表2[[#This Row],[公司简称]]&amp;表2[[#This Row],[姓名 ]],表1_66[[标识]:[邮件1]],18,FALSE),"")</f>
        <v/>
      </c>
      <c r="AE28" s="350" t="str">
        <f>IF(NOT(ISNA(VLOOKUP(表2[[#This Row],[公司简称]]&amp;表2[[#This Row],[姓名 ]],表1_66[[标识]:[邮件1]],19,FALSE))),VLOOKUP(表2[[#This Row],[公司简称]]&amp;表2[[#This Row],[姓名 ]],表1_66[[标识]:[邮件1]],19,FALSE),"")</f>
        <v/>
      </c>
      <c r="AF28" s="194" t="str">
        <f>IF(NOT(ISNA(VLOOKUP(表2[[#This Row],[公司简称]]&amp;表2[[#This Row],[姓名 ]],表1_66[[标识]:[邮件1]],20,FALSE))),VLOOKUP(表2[[#This Row],[公司简称]]&amp;表2[[#This Row],[姓名 ]],表1_66[[标识]:[邮件1]],20,FALSE),"")</f>
        <v/>
      </c>
      <c r="AG28" s="201" t="s">
        <v>7094</v>
      </c>
      <c r="AH28" s="194">
        <v>100022</v>
      </c>
      <c r="AI28" s="202" t="s">
        <v>424</v>
      </c>
      <c r="AJ28" s="202" t="s">
        <v>2623</v>
      </c>
      <c r="AK28" s="199" t="s">
        <v>2593</v>
      </c>
      <c r="AL28" s="203"/>
      <c r="AM28" s="199"/>
      <c r="AN28" s="204"/>
      <c r="AP28" s="199"/>
    </row>
    <row r="29" spans="1:46" customFormat="1" x14ac:dyDescent="0.3">
      <c r="A29" s="3">
        <v>41921</v>
      </c>
      <c r="B29" s="80"/>
      <c r="C29" s="80"/>
      <c r="D29" s="96" t="s">
        <v>3145</v>
      </c>
      <c r="E29" s="93" t="s">
        <v>3146</v>
      </c>
      <c r="F29" s="93" t="s">
        <v>3147</v>
      </c>
      <c r="G29" s="52">
        <v>150</v>
      </c>
      <c r="H29" s="7">
        <v>0</v>
      </c>
      <c r="I29" s="28">
        <f>SUMIF(表1_66[公司],"="&amp;表2[公司简称],表1_66[新财富票])</f>
        <v>0</v>
      </c>
      <c r="J29" s="155"/>
      <c r="K29" s="154"/>
      <c r="L29" s="154"/>
      <c r="M29" s="154"/>
      <c r="N29" s="154"/>
      <c r="O29" s="156"/>
      <c r="P29" s="156"/>
      <c r="Q29" s="354">
        <v>3</v>
      </c>
      <c r="R29" s="146" t="s">
        <v>3201</v>
      </c>
      <c r="S29" s="146"/>
      <c r="T29" s="146" t="s">
        <v>4158</v>
      </c>
      <c r="U29" s="145"/>
      <c r="V29" s="146" t="s">
        <v>3718</v>
      </c>
      <c r="W29" s="118" t="str">
        <f ca="1">IF(ISNUMBER(MATCH(表2[[#This Row],[公司简称]],服务!E:E,0)),INDIRECT("服务!A"&amp;MATCH(表2[[#This Row],[公司简称]],服务!E:E,0)),"")</f>
        <v/>
      </c>
      <c r="X29" s="160" t="s">
        <v>3149</v>
      </c>
      <c r="Y29" s="160" t="str">
        <f>IF(ISTEXT(VLOOKUP(表2[[#This Row],[公司简称]]&amp;表2[[#This Row],[姓名]],表1_66[[标识]:[昵称]],3,FALSE)),VLOOKUP(表2[[#This Row],[公司简称]]&amp;表2[[#This Row],[姓名]],表1_66[[标识]:[昵称]],3,FALSE),"")</f>
        <v/>
      </c>
      <c r="Z29" s="199" t="str">
        <f>IF(ISTEXT(VLOOKUP(表2[[#This Row],[公司简称]]&amp;表2[[#This Row],[姓名]],表1_66[[标识]:[邮件1]],18,FALSE)),VLOOKUP(表2[[#This Row],[公司简称]]&amp;表2[[#This Row],[姓名]],表1_66[[标识]:[邮件1]],18,FALSE),"")</f>
        <v/>
      </c>
      <c r="AA29" s="350" t="str">
        <f>IF(NOT(ISNA(VLOOKUP(表2[[#This Row],[公司简称]]&amp;表2[[#This Row],[姓名]],表1_66[[标识]:[邮件1]],19,FALSE))),VLOOKUP(表2[[#This Row],[公司简称]]&amp;表2[[#This Row],[姓名]],表1_66[[标识]:[邮件1]],19,FALSE),"")</f>
        <v/>
      </c>
      <c r="AB29" s="194" t="str">
        <f>IF(NOT(ISNA(VLOOKUP(表2[[#This Row],[公司简称]]&amp;表2[[#This Row],[姓名]],表1_66[[标识]:[邮件1]],20,FALSE))),VLOOKUP(表2[[#This Row],[公司简称]]&amp;表2[[#This Row],[姓名]],表1_66[[标识]:[邮件1]],20,FALSE),"")</f>
        <v/>
      </c>
      <c r="AC29" s="199"/>
      <c r="AD29" s="199" t="str">
        <f>IF(NOT(ISNA(VLOOKUP(表2[[#This Row],[公司简称]]&amp;表2[[#This Row],[姓名 ]],表1_66[[标识]:[邮件1]],18,FALSE))),VLOOKUP(表2[[#This Row],[公司简称]]&amp;表2[[#This Row],[姓名 ]],表1_66[[标识]:[邮件1]],18,FALSE),"")</f>
        <v/>
      </c>
      <c r="AE29" s="350" t="str">
        <f>IF(NOT(ISNA(VLOOKUP(表2[[#This Row],[公司简称]]&amp;表2[[#This Row],[姓名 ]],表1_66[[标识]:[邮件1]],19,FALSE))),VLOOKUP(表2[[#This Row],[公司简称]]&amp;表2[[#This Row],[姓名 ]],表1_66[[标识]:[邮件1]],19,FALSE),"")</f>
        <v/>
      </c>
      <c r="AF29" s="194" t="str">
        <f>IF(NOT(ISNA(VLOOKUP(表2[[#This Row],[公司简称]]&amp;表2[[#This Row],[姓名 ]],表1_66[[标识]:[邮件1]],20,FALSE))),VLOOKUP(表2[[#This Row],[公司简称]]&amp;表2[[#This Row],[姓名 ]],表1_66[[标识]:[邮件1]],20,FALSE),"")</f>
        <v/>
      </c>
      <c r="AG29" s="201" t="s">
        <v>6926</v>
      </c>
      <c r="AH29" s="194"/>
      <c r="AI29" s="202" t="s">
        <v>3148</v>
      </c>
      <c r="AJ29" s="202"/>
      <c r="AK29" s="199"/>
      <c r="AL29" s="203"/>
      <c r="AM29" s="199"/>
      <c r="AN29" s="204"/>
      <c r="AO29" s="199"/>
      <c r="AP29" s="199"/>
      <c r="AQ29" s="199"/>
      <c r="AR29" s="199"/>
      <c r="AS29" s="199"/>
      <c r="AT29" s="114"/>
    </row>
    <row r="30" spans="1:46" s="6" customFormat="1" x14ac:dyDescent="0.3">
      <c r="A30" s="3">
        <v>41530</v>
      </c>
      <c r="B30" s="80" t="s">
        <v>485</v>
      </c>
      <c r="C30" s="80" t="s">
        <v>487</v>
      </c>
      <c r="D30" s="96" t="s">
        <v>484</v>
      </c>
      <c r="E30" s="93" t="s">
        <v>11</v>
      </c>
      <c r="F30" s="93" t="s">
        <v>363</v>
      </c>
      <c r="G30" s="52">
        <v>100</v>
      </c>
      <c r="H30" s="7">
        <v>0</v>
      </c>
      <c r="I30" s="28">
        <f>SUMIF(表1_66[公司],"="&amp;表2[公司简称],表1_66[新财富票])</f>
        <v>0</v>
      </c>
      <c r="J30" s="155"/>
      <c r="K30" s="154"/>
      <c r="L30" s="154"/>
      <c r="M30" s="154"/>
      <c r="N30" s="154"/>
      <c r="O30" s="156"/>
      <c r="P30" s="156"/>
      <c r="Q30" s="352">
        <v>2</v>
      </c>
      <c r="R30" s="157"/>
      <c r="S30" s="157"/>
      <c r="T30" s="157" t="s">
        <v>3728</v>
      </c>
      <c r="U30" s="158"/>
      <c r="V30" s="158"/>
      <c r="W30" s="118" t="str">
        <f ca="1">IF(ISNUMBER(MATCH(表2[[#This Row],[公司简称]],服务!E:E,0)),INDIRECT("服务!A"&amp;MATCH(表2[[#This Row],[公司简称]],服务!E:E,0)),"")</f>
        <v/>
      </c>
      <c r="X30" s="160" t="s">
        <v>3655</v>
      </c>
      <c r="Y30" s="160" t="str">
        <f>IF(ISTEXT(VLOOKUP(表2[[#This Row],[公司简称]]&amp;表2[[#This Row],[姓名]],表1_66[[标识]:[昵称]],3,FALSE)),VLOOKUP(表2[[#This Row],[公司简称]]&amp;表2[[#This Row],[姓名]],表1_66[[标识]:[昵称]],3,FALSE),"")</f>
        <v/>
      </c>
      <c r="Z30" s="199" t="str">
        <f>IF(ISTEXT(VLOOKUP(表2[[#This Row],[公司简称]]&amp;表2[[#This Row],[姓名]],表1_66[[标识]:[邮件1]],18,FALSE)),VLOOKUP(表2[[#This Row],[公司简称]]&amp;表2[[#This Row],[姓名]],表1_66[[标识]:[邮件1]],18,FALSE),"")</f>
        <v/>
      </c>
      <c r="AA30" s="350" t="str">
        <f>IF(NOT(ISNA(VLOOKUP(表2[[#This Row],[公司简称]]&amp;表2[[#This Row],[姓名]],表1_66[[标识]:[邮件1]],19,FALSE))),VLOOKUP(表2[[#This Row],[公司简称]]&amp;表2[[#This Row],[姓名]],表1_66[[标识]:[邮件1]],19,FALSE),"")</f>
        <v/>
      </c>
      <c r="AB30" s="194" t="str">
        <f>IF(NOT(ISNA(VLOOKUP(表2[[#This Row],[公司简称]]&amp;表2[[#This Row],[姓名]],表1_66[[标识]:[邮件1]],20,FALSE))),VLOOKUP(表2[[#This Row],[公司简称]]&amp;表2[[#This Row],[姓名]],表1_66[[标识]:[邮件1]],20,FALSE),"")</f>
        <v/>
      </c>
      <c r="AC30" s="199" t="s">
        <v>3721</v>
      </c>
      <c r="AD30" s="199" t="str">
        <f>IF(NOT(ISNA(VLOOKUP(表2[[#This Row],[公司简称]]&amp;表2[[#This Row],[姓名 ]],表1_66[[标识]:[邮件1]],18,FALSE))),VLOOKUP(表2[[#This Row],[公司简称]]&amp;表2[[#This Row],[姓名 ]],表1_66[[标识]:[邮件1]],18,FALSE),"")</f>
        <v/>
      </c>
      <c r="AE30" s="350" t="str">
        <f>IF(NOT(ISNA(VLOOKUP(表2[[#This Row],[公司简称]]&amp;表2[[#This Row],[姓名 ]],表1_66[[标识]:[邮件1]],19,FALSE))),VLOOKUP(表2[[#This Row],[公司简称]]&amp;表2[[#This Row],[姓名 ]],表1_66[[标识]:[邮件1]],19,FALSE),"")</f>
        <v/>
      </c>
      <c r="AF30" s="194" t="str">
        <f>IF(NOT(ISNA(VLOOKUP(表2[[#This Row],[公司简称]]&amp;表2[[#This Row],[姓名 ]],表1_66[[标识]:[邮件1]],20,FALSE))),VLOOKUP(表2[[#This Row],[公司简称]]&amp;表2[[#This Row],[姓名 ]],表1_66[[标识]:[邮件1]],20,FALSE),"")</f>
        <v/>
      </c>
      <c r="AG30" s="201" t="s">
        <v>5847</v>
      </c>
      <c r="AH30" s="194">
        <v>100022</v>
      </c>
      <c r="AI30" s="202" t="s">
        <v>483</v>
      </c>
      <c r="AJ30" s="202" t="s">
        <v>3086</v>
      </c>
      <c r="AK30" s="199" t="s">
        <v>3087</v>
      </c>
      <c r="AL30" s="203"/>
      <c r="AM30" s="199"/>
      <c r="AN30" s="204"/>
      <c r="AO30" s="199"/>
      <c r="AP30" s="199"/>
      <c r="AQ30" s="199"/>
      <c r="AR30" s="199"/>
      <c r="AS30" s="199"/>
      <c r="AT30" s="114"/>
    </row>
    <row r="31" spans="1:46" customFormat="1" x14ac:dyDescent="0.3">
      <c r="A31" s="3">
        <v>41876</v>
      </c>
      <c r="B31" s="80"/>
      <c r="C31" s="80"/>
      <c r="D31" s="99" t="s">
        <v>6865</v>
      </c>
      <c r="E31" s="93" t="s">
        <v>11</v>
      </c>
      <c r="F31" s="93" t="s">
        <v>339</v>
      </c>
      <c r="G31" s="52">
        <v>100</v>
      </c>
      <c r="H31" s="7">
        <v>0</v>
      </c>
      <c r="I31" s="28">
        <f>SUMIF(表1_66[公司],"="&amp;表2[公司简称],表1_66[新财富票])</f>
        <v>0</v>
      </c>
      <c r="J31" s="155"/>
      <c r="K31" s="154"/>
      <c r="L31" s="154"/>
      <c r="M31" s="154"/>
      <c r="N31" s="154"/>
      <c r="O31" s="156"/>
      <c r="P31" s="156"/>
      <c r="Q31" s="354"/>
      <c r="R31" s="146"/>
      <c r="S31" s="146"/>
      <c r="T31" s="146"/>
      <c r="U31" s="145"/>
      <c r="V31" s="145"/>
      <c r="W31" s="118" t="str">
        <f ca="1">IF(ISNUMBER(MATCH(表2[[#This Row],[公司简称]],服务!E:E,0)),INDIRECT("服务!A"&amp;MATCH(表2[[#This Row],[公司简称]],服务!E:E,0)),"")</f>
        <v/>
      </c>
      <c r="X31" s="160"/>
      <c r="Y31" s="160" t="str">
        <f>IF(ISTEXT(VLOOKUP(表2[[#This Row],[公司简称]]&amp;表2[[#This Row],[姓名]],表1_66[[标识]:[昵称]],3,FALSE)),VLOOKUP(表2[[#This Row],[公司简称]]&amp;表2[[#This Row],[姓名]],表1_66[[标识]:[昵称]],3,FALSE),"")</f>
        <v/>
      </c>
      <c r="Z31" s="199" t="str">
        <f>IF(ISTEXT(VLOOKUP(表2[[#This Row],[公司简称]]&amp;表2[[#This Row],[姓名]],表1_66[[标识]:[邮件1]],18,FALSE)),VLOOKUP(表2[[#This Row],[公司简称]]&amp;表2[[#This Row],[姓名]],表1_66[[标识]:[邮件1]],18,FALSE),"")</f>
        <v/>
      </c>
      <c r="AA31" s="350" t="str">
        <f>IF(NOT(ISNA(VLOOKUP(表2[[#This Row],[公司简称]]&amp;表2[[#This Row],[姓名]],表1_66[[标识]:[邮件1]],19,FALSE))),VLOOKUP(表2[[#This Row],[公司简称]]&amp;表2[[#This Row],[姓名]],表1_66[[标识]:[邮件1]],19,FALSE),"")</f>
        <v/>
      </c>
      <c r="AB31" s="194" t="str">
        <f>IF(NOT(ISNA(VLOOKUP(表2[[#This Row],[公司简称]]&amp;表2[[#This Row],[姓名]],表1_66[[标识]:[邮件1]],20,FALSE))),VLOOKUP(表2[[#This Row],[公司简称]]&amp;表2[[#This Row],[姓名]],表1_66[[标识]:[邮件1]],20,FALSE),"")</f>
        <v/>
      </c>
      <c r="AC31" s="199"/>
      <c r="AD31" s="199" t="str">
        <f>IF(NOT(ISNA(VLOOKUP(表2[[#This Row],[公司简称]]&amp;表2[[#This Row],[姓名 ]],表1_66[[标识]:[邮件1]],18,FALSE))),VLOOKUP(表2[[#This Row],[公司简称]]&amp;表2[[#This Row],[姓名 ]],表1_66[[标识]:[邮件1]],18,FALSE),"")</f>
        <v/>
      </c>
      <c r="AE31" s="350" t="str">
        <f>IF(NOT(ISNA(VLOOKUP(表2[[#This Row],[公司简称]]&amp;表2[[#This Row],[姓名 ]],表1_66[[标识]:[邮件1]],19,FALSE))),VLOOKUP(表2[[#This Row],[公司简称]]&amp;表2[[#This Row],[姓名 ]],表1_66[[标识]:[邮件1]],19,FALSE),"")</f>
        <v/>
      </c>
      <c r="AF31" s="194" t="str">
        <f>IF(NOT(ISNA(VLOOKUP(表2[[#This Row],[公司简称]]&amp;表2[[#This Row],[姓名 ]],表1_66[[标识]:[邮件1]],20,FALSE))),VLOOKUP(表2[[#This Row],[公司简称]]&amp;表2[[#This Row],[姓名 ]],表1_66[[标识]:[邮件1]],20,FALSE),"")</f>
        <v/>
      </c>
      <c r="AG31" s="201" t="s">
        <v>6866</v>
      </c>
      <c r="AH31" s="194">
        <v>100033</v>
      </c>
      <c r="AI31" s="202"/>
      <c r="AJ31" s="202"/>
      <c r="AK31" s="199"/>
      <c r="AL31" s="203"/>
      <c r="AM31" s="199"/>
      <c r="AN31" s="204"/>
      <c r="AO31" s="199"/>
      <c r="AP31" s="199"/>
      <c r="AQ31" s="199"/>
      <c r="AR31" s="199"/>
      <c r="AS31" s="199"/>
      <c r="AT31" s="114"/>
    </row>
    <row r="32" spans="1:46" s="6" customFormat="1" x14ac:dyDescent="0.3">
      <c r="A32" s="3">
        <v>41881</v>
      </c>
      <c r="B32" s="81" t="s">
        <v>420</v>
      </c>
      <c r="C32" s="81" t="s">
        <v>491</v>
      </c>
      <c r="D32" s="98" t="s">
        <v>345</v>
      </c>
      <c r="E32" s="97" t="s">
        <v>117</v>
      </c>
      <c r="F32" s="97" t="s">
        <v>342</v>
      </c>
      <c r="G32" s="52">
        <v>100</v>
      </c>
      <c r="H32" s="4">
        <v>0</v>
      </c>
      <c r="I32" s="28">
        <f>SUMIF(表1_66[公司],"="&amp;表2[公司简称],表1_66[新财富票])</f>
        <v>0</v>
      </c>
      <c r="J32" s="155"/>
      <c r="K32" s="154"/>
      <c r="L32" s="154"/>
      <c r="M32" s="154"/>
      <c r="N32" s="154"/>
      <c r="O32" s="156"/>
      <c r="P32" s="156"/>
      <c r="Q32" s="352">
        <v>4</v>
      </c>
      <c r="R32" s="157" t="s">
        <v>4049</v>
      </c>
      <c r="S32" s="157"/>
      <c r="T32" s="157" t="s">
        <v>6880</v>
      </c>
      <c r="U32" s="158"/>
      <c r="V32" s="158" t="s">
        <v>3870</v>
      </c>
      <c r="W32" s="118">
        <f ca="1">IF(ISNUMBER(MATCH(表2[[#This Row],[公司简称]],服务!E:E,0)),INDIRECT("服务!A"&amp;MATCH(表2[[#This Row],[公司简称]],服务!E:E,0)),"")</f>
        <v>42416</v>
      </c>
      <c r="X32" s="160" t="s">
        <v>4124</v>
      </c>
      <c r="Y32" s="160" t="str">
        <f>IF(ISTEXT(VLOOKUP(表2[[#This Row],[公司简称]]&amp;表2[[#This Row],[姓名]],表1_66[[标识]:[昵称]],3,FALSE)),VLOOKUP(表2[[#This Row],[公司简称]]&amp;表2[[#This Row],[姓名]],表1_66[[标识]:[昵称]],3,FALSE),"")</f>
        <v/>
      </c>
      <c r="Z32" s="199" t="str">
        <f>IF(ISTEXT(VLOOKUP(表2[[#This Row],[公司简称]]&amp;表2[[#This Row],[姓名]],表1_66[[标识]:[邮件1]],18,FALSE)),VLOOKUP(表2[[#This Row],[公司简称]]&amp;表2[[#This Row],[姓名]],表1_66[[标识]:[邮件1]],18,FALSE),"")</f>
        <v/>
      </c>
      <c r="AA32" s="350" t="str">
        <f>IF(NOT(ISNA(VLOOKUP(表2[[#This Row],[公司简称]]&amp;表2[[#This Row],[姓名]],表1_66[[标识]:[邮件1]],19,FALSE))),VLOOKUP(表2[[#This Row],[公司简称]]&amp;表2[[#This Row],[姓名]],表1_66[[标识]:[邮件1]],19,FALSE),"")</f>
        <v/>
      </c>
      <c r="AB32" s="194" t="str">
        <f>IF(NOT(ISNA(VLOOKUP(表2[[#This Row],[公司简称]]&amp;表2[[#This Row],[姓名]],表1_66[[标识]:[邮件1]],20,FALSE))),VLOOKUP(表2[[#This Row],[公司简称]]&amp;表2[[#This Row],[姓名]],表1_66[[标识]:[邮件1]],20,FALSE),"")</f>
        <v/>
      </c>
      <c r="AC32" s="199"/>
      <c r="AD32" s="199" t="str">
        <f>IF(NOT(ISNA(VLOOKUP(表2[[#This Row],[公司简称]]&amp;表2[[#This Row],[姓名 ]],表1_66[[标识]:[邮件1]],18,FALSE))),VLOOKUP(表2[[#This Row],[公司简称]]&amp;表2[[#This Row],[姓名 ]],表1_66[[标识]:[邮件1]],18,FALSE),"")</f>
        <v/>
      </c>
      <c r="AE32" s="350" t="str">
        <f>IF(NOT(ISNA(VLOOKUP(表2[[#This Row],[公司简称]]&amp;表2[[#This Row],[姓名 ]],表1_66[[标识]:[邮件1]],19,FALSE))),VLOOKUP(表2[[#This Row],[公司简称]]&amp;表2[[#This Row],[姓名 ]],表1_66[[标识]:[邮件1]],19,FALSE),"")</f>
        <v/>
      </c>
      <c r="AF32" s="194" t="str">
        <f>IF(NOT(ISNA(VLOOKUP(表2[[#This Row],[公司简称]]&amp;表2[[#This Row],[姓名 ]],表1_66[[标识]:[邮件1]],20,FALSE))),VLOOKUP(表2[[#This Row],[公司简称]]&amp;表2[[#This Row],[姓名 ]],表1_66[[标识]:[邮件1]],20,FALSE),"")</f>
        <v/>
      </c>
      <c r="AG32" s="201" t="s">
        <v>3826</v>
      </c>
      <c r="AH32" s="194">
        <v>100033</v>
      </c>
      <c r="AI32" s="202" t="s">
        <v>426</v>
      </c>
      <c r="AJ32" s="202"/>
      <c r="AK32" s="199" t="s">
        <v>335</v>
      </c>
      <c r="AL32" s="203"/>
      <c r="AM32" s="199"/>
      <c r="AN32" s="204"/>
      <c r="AO32" s="199"/>
      <c r="AP32" s="199"/>
      <c r="AQ32" s="199"/>
      <c r="AR32" s="199"/>
      <c r="AS32" s="199"/>
      <c r="AT32" s="114"/>
    </row>
    <row r="33" spans="1:46" s="6" customFormat="1" x14ac:dyDescent="0.3">
      <c r="A33" s="3">
        <v>41340</v>
      </c>
      <c r="B33" s="80"/>
      <c r="C33" s="80"/>
      <c r="D33" s="96" t="s">
        <v>2591</v>
      </c>
      <c r="E33" s="93" t="s">
        <v>11</v>
      </c>
      <c r="F33" s="93" t="s">
        <v>339</v>
      </c>
      <c r="G33" s="52">
        <v>80</v>
      </c>
      <c r="H33" s="7">
        <v>0</v>
      </c>
      <c r="I33" s="28">
        <f>SUMIF(表1_66[公司],"="&amp;表2[公司简称],表1_66[新财富票])</f>
        <v>0</v>
      </c>
      <c r="J33" s="155"/>
      <c r="K33" s="154"/>
      <c r="L33" s="154"/>
      <c r="M33" s="154"/>
      <c r="N33" s="154"/>
      <c r="O33" s="156"/>
      <c r="P33" s="156"/>
      <c r="Q33" s="356">
        <v>2</v>
      </c>
      <c r="R33" s="146"/>
      <c r="S33" s="165"/>
      <c r="T33" s="146" t="s">
        <v>3217</v>
      </c>
      <c r="U33" s="166"/>
      <c r="V33" s="166"/>
      <c r="W33" s="118" t="str">
        <f ca="1">IF(ISNUMBER(MATCH(表2[[#This Row],[公司简称]],服务!E:E,0)),INDIRECT("服务!A"&amp;MATCH(表2[[#This Row],[公司简称]],服务!E:E,0)),"")</f>
        <v/>
      </c>
      <c r="X33" s="160" t="s">
        <v>3827</v>
      </c>
      <c r="Y33" s="160" t="str">
        <f>IF(ISTEXT(VLOOKUP(表2[[#This Row],[公司简称]]&amp;表2[[#This Row],[姓名]],表1_66[[标识]:[昵称]],3,FALSE)),VLOOKUP(表2[[#This Row],[公司简称]]&amp;表2[[#This Row],[姓名]],表1_66[[标识]:[昵称]],3,FALSE),"")</f>
        <v/>
      </c>
      <c r="Z33" s="199" t="str">
        <f>IF(ISTEXT(VLOOKUP(表2[[#This Row],[公司简称]]&amp;表2[[#This Row],[姓名]],表1_66[[标识]:[邮件1]],18,FALSE)),VLOOKUP(表2[[#This Row],[公司简称]]&amp;表2[[#This Row],[姓名]],表1_66[[标识]:[邮件1]],18,FALSE),"")</f>
        <v/>
      </c>
      <c r="AA33" s="350" t="str">
        <f>IF(NOT(ISNA(VLOOKUP(表2[[#This Row],[公司简称]]&amp;表2[[#This Row],[姓名]],表1_66[[标识]:[邮件1]],19,FALSE))),VLOOKUP(表2[[#This Row],[公司简称]]&amp;表2[[#This Row],[姓名]],表1_66[[标识]:[邮件1]],19,FALSE),"")</f>
        <v/>
      </c>
      <c r="AB33" s="194" t="str">
        <f>IF(NOT(ISNA(VLOOKUP(表2[[#This Row],[公司简称]]&amp;表2[[#This Row],[姓名]],表1_66[[标识]:[邮件1]],20,FALSE))),VLOOKUP(表2[[#This Row],[公司简称]]&amp;表2[[#This Row],[姓名]],表1_66[[标识]:[邮件1]],20,FALSE),"")</f>
        <v/>
      </c>
      <c r="AC33" s="199"/>
      <c r="AD33" s="199" t="str">
        <f>IF(NOT(ISNA(VLOOKUP(表2[[#This Row],[公司简称]]&amp;表2[[#This Row],[姓名 ]],表1_66[[标识]:[邮件1]],18,FALSE))),VLOOKUP(表2[[#This Row],[公司简称]]&amp;表2[[#This Row],[姓名 ]],表1_66[[标识]:[邮件1]],18,FALSE),"")</f>
        <v/>
      </c>
      <c r="AE33" s="350" t="str">
        <f>IF(NOT(ISNA(VLOOKUP(表2[[#This Row],[公司简称]]&amp;表2[[#This Row],[姓名 ]],表1_66[[标识]:[邮件1]],19,FALSE))),VLOOKUP(表2[[#This Row],[公司简称]]&amp;表2[[#This Row],[姓名 ]],表1_66[[标识]:[邮件1]],19,FALSE),"")</f>
        <v/>
      </c>
      <c r="AF33" s="194" t="str">
        <f>IF(NOT(ISNA(VLOOKUP(表2[[#This Row],[公司简称]]&amp;表2[[#This Row],[姓名 ]],表1_66[[标识]:[邮件1]],20,FALSE))),VLOOKUP(表2[[#This Row],[公司简称]]&amp;表2[[#This Row],[姓名 ]],表1_66[[标识]:[邮件1]],20,FALSE),"")</f>
        <v/>
      </c>
      <c r="AG33" s="201" t="s">
        <v>7101</v>
      </c>
      <c r="AH33" s="194">
        <v>100033</v>
      </c>
      <c r="AI33" s="202" t="s">
        <v>2592</v>
      </c>
      <c r="AJ33" s="200" t="s">
        <v>3218</v>
      </c>
      <c r="AK33" s="199" t="s">
        <v>3219</v>
      </c>
      <c r="AL33" s="203"/>
      <c r="AM33" s="199"/>
      <c r="AN33" s="204"/>
      <c r="AO33" s="199"/>
      <c r="AP33" s="199"/>
      <c r="AQ33" s="199"/>
      <c r="AR33" s="199"/>
      <c r="AS33" s="199"/>
      <c r="AT33" s="114"/>
    </row>
    <row r="34" spans="1:46" s="6" customFormat="1" x14ac:dyDescent="0.3">
      <c r="A34" s="3">
        <v>41737</v>
      </c>
      <c r="B34" s="80"/>
      <c r="C34" s="80"/>
      <c r="D34" s="96" t="s">
        <v>5832</v>
      </c>
      <c r="E34" s="93" t="s">
        <v>5833</v>
      </c>
      <c r="F34" s="93" t="s">
        <v>5834</v>
      </c>
      <c r="G34" s="52">
        <v>60</v>
      </c>
      <c r="H34" s="7">
        <v>0</v>
      </c>
      <c r="I34" s="28">
        <f>SUMIF(表1_66[公司],"="&amp;表2[公司简称],表1_66[新财富票])</f>
        <v>0</v>
      </c>
      <c r="J34" s="155"/>
      <c r="K34" s="154"/>
      <c r="L34" s="154"/>
      <c r="M34" s="154"/>
      <c r="N34" s="154"/>
      <c r="O34" s="156"/>
      <c r="P34" s="156"/>
      <c r="Q34" s="354"/>
      <c r="R34" s="146"/>
      <c r="S34" s="146"/>
      <c r="T34" s="146"/>
      <c r="U34" s="145"/>
      <c r="V34" s="145"/>
      <c r="W34" s="118" t="str">
        <f ca="1">IF(ISNUMBER(MATCH(表2[[#This Row],[公司简称]],服务!E:E,0)),INDIRECT("服务!A"&amp;MATCH(表2[[#This Row],[公司简称]],服务!E:E,0)),"")</f>
        <v/>
      </c>
      <c r="X34" s="160"/>
      <c r="Y34" s="160" t="str">
        <f>IF(ISTEXT(VLOOKUP(表2[[#This Row],[公司简称]]&amp;表2[[#This Row],[姓名]],表1_66[[标识]:[昵称]],3,FALSE)),VLOOKUP(表2[[#This Row],[公司简称]]&amp;表2[[#This Row],[姓名]],表1_66[[标识]:[昵称]],3,FALSE),"")</f>
        <v/>
      </c>
      <c r="Z34" s="199" t="str">
        <f>IF(ISTEXT(VLOOKUP(表2[[#This Row],[公司简称]]&amp;表2[[#This Row],[姓名]],表1_66[[标识]:[邮件1]],18,FALSE)),VLOOKUP(表2[[#This Row],[公司简称]]&amp;表2[[#This Row],[姓名]],表1_66[[标识]:[邮件1]],18,FALSE),"")</f>
        <v/>
      </c>
      <c r="AA34" s="350" t="str">
        <f>IF(NOT(ISNA(VLOOKUP(表2[[#This Row],[公司简称]]&amp;表2[[#This Row],[姓名]],表1_66[[标识]:[邮件1]],19,FALSE))),VLOOKUP(表2[[#This Row],[公司简称]]&amp;表2[[#This Row],[姓名]],表1_66[[标识]:[邮件1]],19,FALSE),"")</f>
        <v/>
      </c>
      <c r="AB34" s="194" t="str">
        <f>IF(NOT(ISNA(VLOOKUP(表2[[#This Row],[公司简称]]&amp;表2[[#This Row],[姓名]],表1_66[[标识]:[邮件1]],20,FALSE))),VLOOKUP(表2[[#This Row],[公司简称]]&amp;表2[[#This Row],[姓名]],表1_66[[标识]:[邮件1]],20,FALSE),"")</f>
        <v/>
      </c>
      <c r="AC34" s="199"/>
      <c r="AD34" s="199" t="str">
        <f>IF(NOT(ISNA(VLOOKUP(表2[[#This Row],[公司简称]]&amp;表2[[#This Row],[姓名 ]],表1_66[[标识]:[邮件1]],18,FALSE))),VLOOKUP(表2[[#This Row],[公司简称]]&amp;表2[[#This Row],[姓名 ]],表1_66[[标识]:[邮件1]],18,FALSE),"")</f>
        <v/>
      </c>
      <c r="AE34" s="350" t="str">
        <f>IF(NOT(ISNA(VLOOKUP(表2[[#This Row],[公司简称]]&amp;表2[[#This Row],[姓名 ]],表1_66[[标识]:[邮件1]],19,FALSE))),VLOOKUP(表2[[#This Row],[公司简称]]&amp;表2[[#This Row],[姓名 ]],表1_66[[标识]:[邮件1]],19,FALSE),"")</f>
        <v/>
      </c>
      <c r="AF34" s="194" t="str">
        <f>IF(NOT(ISNA(VLOOKUP(表2[[#This Row],[公司简称]]&amp;表2[[#This Row],[姓名 ]],表1_66[[标识]:[邮件1]],20,FALSE))),VLOOKUP(表2[[#This Row],[公司简称]]&amp;表2[[#This Row],[姓名 ]],表1_66[[标识]:[邮件1]],20,FALSE),"")</f>
        <v/>
      </c>
      <c r="AG34" s="201" t="s">
        <v>5848</v>
      </c>
      <c r="AH34" s="194"/>
      <c r="AI34" s="202"/>
      <c r="AJ34" s="200"/>
      <c r="AK34" s="199"/>
      <c r="AL34" s="203"/>
      <c r="AM34" s="199"/>
      <c r="AN34" s="204"/>
      <c r="AO34" s="199"/>
      <c r="AP34" s="199"/>
      <c r="AQ34" s="199"/>
      <c r="AR34" s="199"/>
      <c r="AS34" s="199"/>
      <c r="AT34" s="114"/>
    </row>
    <row r="35" spans="1:46" s="6" customFormat="1" x14ac:dyDescent="0.3">
      <c r="A35" s="3">
        <v>41730</v>
      </c>
      <c r="B35" s="80"/>
      <c r="C35" s="80"/>
      <c r="D35" s="96" t="s">
        <v>5810</v>
      </c>
      <c r="E35" s="93" t="s">
        <v>5811</v>
      </c>
      <c r="F35" s="93" t="s">
        <v>5812</v>
      </c>
      <c r="G35" s="52">
        <v>50</v>
      </c>
      <c r="H35" s="7">
        <v>0</v>
      </c>
      <c r="I35" s="28">
        <f>SUMIF(表1_66[公司],"="&amp;表2[公司简称],表1_66[新财富票])</f>
        <v>0</v>
      </c>
      <c r="J35" s="155"/>
      <c r="K35" s="154"/>
      <c r="L35" s="154"/>
      <c r="M35" s="154"/>
      <c r="N35" s="154"/>
      <c r="O35" s="156"/>
      <c r="P35" s="156"/>
      <c r="Q35" s="354">
        <v>1</v>
      </c>
      <c r="R35" s="146" t="s">
        <v>5813</v>
      </c>
      <c r="S35" s="146"/>
      <c r="T35" s="146"/>
      <c r="U35" s="145"/>
      <c r="V35" s="145"/>
      <c r="W35" s="118" t="str">
        <f ca="1">IF(ISNUMBER(MATCH(表2[[#This Row],[公司简称]],服务!E:E,0)),INDIRECT("服务!A"&amp;MATCH(表2[[#This Row],[公司简称]],服务!E:E,0)),"")</f>
        <v/>
      </c>
      <c r="X35" s="160" t="s">
        <v>5814</v>
      </c>
      <c r="Y35" s="160" t="str">
        <f>IF(ISTEXT(VLOOKUP(表2[[#This Row],[公司简称]]&amp;表2[[#This Row],[姓名]],表1_66[[标识]:[昵称]],3,FALSE)),VLOOKUP(表2[[#This Row],[公司简称]]&amp;表2[[#This Row],[姓名]],表1_66[[标识]:[昵称]],3,FALSE),"")</f>
        <v/>
      </c>
      <c r="Z35" s="199" t="str">
        <f>IF(ISTEXT(VLOOKUP(表2[[#This Row],[公司简称]]&amp;表2[[#This Row],[姓名]],表1_66[[标识]:[邮件1]],18,FALSE)),VLOOKUP(表2[[#This Row],[公司简称]]&amp;表2[[#This Row],[姓名]],表1_66[[标识]:[邮件1]],18,FALSE),"")</f>
        <v/>
      </c>
      <c r="AA35" s="350" t="str">
        <f>IF(NOT(ISNA(VLOOKUP(表2[[#This Row],[公司简称]]&amp;表2[[#This Row],[姓名]],表1_66[[标识]:[邮件1]],19,FALSE))),VLOOKUP(表2[[#This Row],[公司简称]]&amp;表2[[#This Row],[姓名]],表1_66[[标识]:[邮件1]],19,FALSE),"")</f>
        <v/>
      </c>
      <c r="AB35" s="194" t="str">
        <f>IF(NOT(ISNA(VLOOKUP(表2[[#This Row],[公司简称]]&amp;表2[[#This Row],[姓名]],表1_66[[标识]:[邮件1]],20,FALSE))),VLOOKUP(表2[[#This Row],[公司简称]]&amp;表2[[#This Row],[姓名]],表1_66[[标识]:[邮件1]],20,FALSE),"")</f>
        <v/>
      </c>
      <c r="AC35" s="199"/>
      <c r="AD35" s="199" t="str">
        <f>IF(NOT(ISNA(VLOOKUP(表2[[#This Row],[公司简称]]&amp;表2[[#This Row],[姓名 ]],表1_66[[标识]:[邮件1]],18,FALSE))),VLOOKUP(表2[[#This Row],[公司简称]]&amp;表2[[#This Row],[姓名 ]],表1_66[[标识]:[邮件1]],18,FALSE),"")</f>
        <v/>
      </c>
      <c r="AE35" s="350" t="str">
        <f>IF(NOT(ISNA(VLOOKUP(表2[[#This Row],[公司简称]]&amp;表2[[#This Row],[姓名 ]],表1_66[[标识]:[邮件1]],19,FALSE))),VLOOKUP(表2[[#This Row],[公司简称]]&amp;表2[[#This Row],[姓名 ]],表1_66[[标识]:[邮件1]],19,FALSE),"")</f>
        <v/>
      </c>
      <c r="AF35" s="194" t="str">
        <f>IF(NOT(ISNA(VLOOKUP(表2[[#This Row],[公司简称]]&amp;表2[[#This Row],[姓名 ]],表1_66[[标识]:[邮件1]],20,FALSE))),VLOOKUP(表2[[#This Row],[公司简称]]&amp;表2[[#This Row],[姓名 ]],表1_66[[标识]:[邮件1]],20,FALSE),"")</f>
        <v/>
      </c>
      <c r="AG35" s="201" t="s">
        <v>5849</v>
      </c>
      <c r="AH35" s="194">
        <v>100020</v>
      </c>
      <c r="AI35" s="202"/>
      <c r="AJ35" s="200"/>
      <c r="AK35" s="199"/>
      <c r="AL35" s="203"/>
      <c r="AM35" s="199"/>
      <c r="AN35" s="204"/>
      <c r="AO35" s="199"/>
      <c r="AP35" s="199"/>
      <c r="AQ35" s="199"/>
      <c r="AR35" s="199"/>
      <c r="AS35" s="199"/>
      <c r="AT35" s="114"/>
    </row>
    <row r="36" spans="1:46" customFormat="1" x14ac:dyDescent="0.3">
      <c r="A36" s="3">
        <v>41540</v>
      </c>
      <c r="B36" s="80" t="s">
        <v>2263</v>
      </c>
      <c r="C36" s="80" t="s">
        <v>2264</v>
      </c>
      <c r="D36" s="96" t="s">
        <v>2243</v>
      </c>
      <c r="E36" s="93" t="s">
        <v>2252</v>
      </c>
      <c r="F36" s="93" t="s">
        <v>2244</v>
      </c>
      <c r="G36" s="52">
        <v>30</v>
      </c>
      <c r="H36" s="7">
        <v>0</v>
      </c>
      <c r="I36" s="28">
        <f>SUMIF(表1_66[公司],"="&amp;表2[公司简称],表1_66[新财富票])</f>
        <v>0</v>
      </c>
      <c r="J36" s="155"/>
      <c r="K36" s="154"/>
      <c r="L36" s="154"/>
      <c r="M36" s="154"/>
      <c r="N36" s="154"/>
      <c r="O36" s="156"/>
      <c r="P36" s="156"/>
      <c r="Q36" s="354">
        <v>6</v>
      </c>
      <c r="R36" s="146" t="s">
        <v>4052</v>
      </c>
      <c r="S36" s="146" t="s">
        <v>3754</v>
      </c>
      <c r="T36" s="146" t="s">
        <v>3579</v>
      </c>
      <c r="U36" s="145"/>
      <c r="V36" s="145" t="s">
        <v>3580</v>
      </c>
      <c r="W36" s="118" t="str">
        <f ca="1">IF(ISNUMBER(MATCH(表2[[#This Row],[公司简称]],服务!E:E,0)),INDIRECT("服务!A"&amp;MATCH(表2[[#This Row],[公司简称]],服务!E:E,0)),"")</f>
        <v/>
      </c>
      <c r="X36" s="154" t="s">
        <v>3712</v>
      </c>
      <c r="Y36" s="160" t="str">
        <f>IF(ISTEXT(VLOOKUP(表2[[#This Row],[公司简称]]&amp;表2[[#This Row],[姓名]],表1_66[[标识]:[昵称]],3,FALSE)),VLOOKUP(表2[[#This Row],[公司简称]]&amp;表2[[#This Row],[姓名]],表1_66[[标识]:[昵称]],3,FALSE),"")</f>
        <v/>
      </c>
      <c r="Z36" s="199" t="str">
        <f>IF(ISTEXT(VLOOKUP(表2[[#This Row],[公司简称]]&amp;表2[[#This Row],[姓名]],表1_66[[标识]:[邮件1]],18,FALSE)),VLOOKUP(表2[[#This Row],[公司简称]]&amp;表2[[#This Row],[姓名]],表1_66[[标识]:[邮件1]],18,FALSE),"")</f>
        <v/>
      </c>
      <c r="AA36" s="350" t="str">
        <f>IF(NOT(ISNA(VLOOKUP(表2[[#This Row],[公司简称]]&amp;表2[[#This Row],[姓名]],表1_66[[标识]:[邮件1]],19,FALSE))),VLOOKUP(表2[[#This Row],[公司简称]]&amp;表2[[#This Row],[姓名]],表1_66[[标识]:[邮件1]],19,FALSE),"")</f>
        <v/>
      </c>
      <c r="AB36" s="194" t="str">
        <f>IF(NOT(ISNA(VLOOKUP(表2[[#This Row],[公司简称]]&amp;表2[[#This Row],[姓名]],表1_66[[标识]:[邮件1]],20,FALSE))),VLOOKUP(表2[[#This Row],[公司简称]]&amp;表2[[#This Row],[姓名]],表1_66[[标识]:[邮件1]],20,FALSE),"")</f>
        <v/>
      </c>
      <c r="AC36" s="199"/>
      <c r="AD36" s="199" t="str">
        <f>IF(NOT(ISNA(VLOOKUP(表2[[#This Row],[公司简称]]&amp;表2[[#This Row],[姓名 ]],表1_66[[标识]:[邮件1]],18,FALSE))),VLOOKUP(表2[[#This Row],[公司简称]]&amp;表2[[#This Row],[姓名 ]],表1_66[[标识]:[邮件1]],18,FALSE),"")</f>
        <v/>
      </c>
      <c r="AE36" s="350" t="str">
        <f>IF(NOT(ISNA(VLOOKUP(表2[[#This Row],[公司简称]]&amp;表2[[#This Row],[姓名 ]],表1_66[[标识]:[邮件1]],19,FALSE))),VLOOKUP(表2[[#This Row],[公司简称]]&amp;表2[[#This Row],[姓名 ]],表1_66[[标识]:[邮件1]],19,FALSE),"")</f>
        <v/>
      </c>
      <c r="AF36" s="194" t="str">
        <f>IF(NOT(ISNA(VLOOKUP(表2[[#This Row],[公司简称]]&amp;表2[[#This Row],[姓名 ]],表1_66[[标识]:[邮件1]],20,FALSE))),VLOOKUP(表2[[#This Row],[公司简称]]&amp;表2[[#This Row],[姓名 ]],表1_66[[标识]:[邮件1]],20,FALSE),"")</f>
        <v/>
      </c>
      <c r="AG36" s="201" t="s">
        <v>5850</v>
      </c>
      <c r="AH36" s="194">
        <v>100195</v>
      </c>
      <c r="AI36" s="202" t="s">
        <v>2258</v>
      </c>
      <c r="AJ36" s="202"/>
      <c r="AK36" s="199" t="s">
        <v>2259</v>
      </c>
      <c r="AL36" s="203"/>
      <c r="AM36" s="199"/>
      <c r="AN36" s="204" t="s">
        <v>2260</v>
      </c>
      <c r="AO36" s="199"/>
      <c r="AP36" s="199" t="s">
        <v>2261</v>
      </c>
      <c r="AQ36" s="199">
        <v>19.899999999999999</v>
      </c>
      <c r="AR36" s="199" t="s">
        <v>2262</v>
      </c>
      <c r="AS36" s="199">
        <v>5.09</v>
      </c>
      <c r="AT36" s="114"/>
    </row>
    <row r="37" spans="1:46" s="6" customFormat="1" x14ac:dyDescent="0.3">
      <c r="A37" s="3">
        <v>41732</v>
      </c>
      <c r="B37" s="80"/>
      <c r="C37" s="80"/>
      <c r="D37" s="96" t="s">
        <v>7111</v>
      </c>
      <c r="E37" s="93" t="s">
        <v>5821</v>
      </c>
      <c r="F37" s="93" t="s">
        <v>5822</v>
      </c>
      <c r="G37" s="52">
        <v>30</v>
      </c>
      <c r="H37" s="7">
        <v>0</v>
      </c>
      <c r="I37" s="28">
        <f>SUMIF(表1_66[公司],"="&amp;表2[公司简称],表1_66[新财富票])</f>
        <v>0</v>
      </c>
      <c r="J37" s="155"/>
      <c r="K37" s="154"/>
      <c r="L37" s="154"/>
      <c r="M37" s="154"/>
      <c r="N37" s="154"/>
      <c r="O37" s="156"/>
      <c r="P37" s="156"/>
      <c r="Q37" s="354"/>
      <c r="R37" s="146" t="s">
        <v>6029</v>
      </c>
      <c r="S37" s="146"/>
      <c r="T37" s="146" t="s">
        <v>6028</v>
      </c>
      <c r="U37" s="145"/>
      <c r="V37" s="145"/>
      <c r="W37" s="118" t="str">
        <f ca="1">IF(ISNUMBER(MATCH(表2[[#This Row],[公司简称]],服务!E:E,0)),INDIRECT("服务!A"&amp;MATCH(表2[[#This Row],[公司简称]],服务!E:E,0)),"")</f>
        <v/>
      </c>
      <c r="X37" s="160" t="s">
        <v>2529</v>
      </c>
      <c r="Y37" s="160" t="str">
        <f>IF(ISTEXT(VLOOKUP(表2[[#This Row],[公司简称]]&amp;表2[[#This Row],[姓名]],表1_66[[标识]:[昵称]],3,FALSE)),VLOOKUP(表2[[#This Row],[公司简称]]&amp;表2[[#This Row],[姓名]],表1_66[[标识]:[昵称]],3,FALSE),"")</f>
        <v/>
      </c>
      <c r="Z37" s="199" t="str">
        <f>IF(ISTEXT(VLOOKUP(表2[[#This Row],[公司简称]]&amp;表2[[#This Row],[姓名]],表1_66[[标识]:[邮件1]],18,FALSE)),VLOOKUP(表2[[#This Row],[公司简称]]&amp;表2[[#This Row],[姓名]],表1_66[[标识]:[邮件1]],18,FALSE),"")</f>
        <v/>
      </c>
      <c r="AA37" s="350" t="str">
        <f>IF(NOT(ISNA(VLOOKUP(表2[[#This Row],[公司简称]]&amp;表2[[#This Row],[姓名]],表1_66[[标识]:[邮件1]],19,FALSE))),VLOOKUP(表2[[#This Row],[公司简称]]&amp;表2[[#This Row],[姓名]],表1_66[[标识]:[邮件1]],19,FALSE),"")</f>
        <v/>
      </c>
      <c r="AB37" s="194" t="str">
        <f>IF(NOT(ISNA(VLOOKUP(表2[[#This Row],[公司简称]]&amp;表2[[#This Row],[姓名]],表1_66[[标识]:[邮件1]],20,FALSE))),VLOOKUP(表2[[#This Row],[公司简称]]&amp;表2[[#This Row],[姓名]],表1_66[[标识]:[邮件1]],20,FALSE),"")</f>
        <v/>
      </c>
      <c r="AC37" s="199"/>
      <c r="AD37" s="199" t="str">
        <f>IF(NOT(ISNA(VLOOKUP(表2[[#This Row],[公司简称]]&amp;表2[[#This Row],[姓名 ]],表1_66[[标识]:[邮件1]],18,FALSE))),VLOOKUP(表2[[#This Row],[公司简称]]&amp;表2[[#This Row],[姓名 ]],表1_66[[标识]:[邮件1]],18,FALSE),"")</f>
        <v/>
      </c>
      <c r="AE37" s="350" t="str">
        <f>IF(NOT(ISNA(VLOOKUP(表2[[#This Row],[公司简称]]&amp;表2[[#This Row],[姓名 ]],表1_66[[标识]:[邮件1]],19,FALSE))),VLOOKUP(表2[[#This Row],[公司简称]]&amp;表2[[#This Row],[姓名 ]],表1_66[[标识]:[邮件1]],19,FALSE),"")</f>
        <v/>
      </c>
      <c r="AF37" s="194" t="str">
        <f>IF(NOT(ISNA(VLOOKUP(表2[[#This Row],[公司简称]]&amp;表2[[#This Row],[姓名 ]],表1_66[[标识]:[邮件1]],20,FALSE))),VLOOKUP(表2[[#This Row],[公司简称]]&amp;表2[[#This Row],[姓名 ]],表1_66[[标识]:[邮件1]],20,FALSE),"")</f>
        <v/>
      </c>
      <c r="AG37" s="201" t="s">
        <v>5823</v>
      </c>
      <c r="AH37" s="194">
        <v>100033</v>
      </c>
      <c r="AI37" s="202" t="s">
        <v>5824</v>
      </c>
      <c r="AJ37" s="202"/>
      <c r="AK37" s="199"/>
      <c r="AL37" s="203"/>
      <c r="AM37" s="199"/>
      <c r="AN37" s="204"/>
      <c r="AO37" s="199"/>
      <c r="AP37" s="199"/>
      <c r="AQ37" s="199"/>
      <c r="AR37" s="199"/>
      <c r="AS37" s="199"/>
      <c r="AT37" s="114"/>
    </row>
    <row r="38" spans="1:46" s="6" customFormat="1" x14ac:dyDescent="0.3">
      <c r="A38" s="3">
        <v>41992</v>
      </c>
      <c r="B38" s="80"/>
      <c r="C38" s="80"/>
      <c r="D38" s="96" t="s">
        <v>7030</v>
      </c>
      <c r="E38" s="93" t="s">
        <v>3146</v>
      </c>
      <c r="F38" s="93" t="s">
        <v>3147</v>
      </c>
      <c r="G38" s="52">
        <v>20</v>
      </c>
      <c r="H38" s="7">
        <v>0</v>
      </c>
      <c r="I38" s="28">
        <f>SUMIF(表1_66[公司],"="&amp;表2[公司简称],表1_66[新财富票])</f>
        <v>0</v>
      </c>
      <c r="J38" s="155"/>
      <c r="K38" s="154"/>
      <c r="L38" s="154"/>
      <c r="M38" s="154"/>
      <c r="N38" s="154"/>
      <c r="O38" s="156"/>
      <c r="P38" s="156"/>
      <c r="Q38" s="354">
        <v>3</v>
      </c>
      <c r="R38" s="146"/>
      <c r="S38" s="146"/>
      <c r="T38" s="146" t="s">
        <v>7031</v>
      </c>
      <c r="U38" s="145"/>
      <c r="V38" s="145"/>
      <c r="W38" s="118" t="str">
        <f ca="1">IF(ISNUMBER(MATCH(表2[[#This Row],[公司简称]],服务!E:E,0)),INDIRECT("服务!A"&amp;MATCH(表2[[#This Row],[公司简称]],服务!E:E,0)),"")</f>
        <v/>
      </c>
      <c r="X38" s="160" t="s">
        <v>3760</v>
      </c>
      <c r="Y38" s="160" t="str">
        <f>IF(ISTEXT(VLOOKUP(表2[[#This Row],[公司简称]]&amp;表2[[#This Row],[姓名]],表1_66[[标识]:[昵称]],3,FALSE)),VLOOKUP(表2[[#This Row],[公司简称]]&amp;表2[[#This Row],[姓名]],表1_66[[标识]:[昵称]],3,FALSE),"")</f>
        <v/>
      </c>
      <c r="Z38" s="199" t="str">
        <f>IF(ISTEXT(VLOOKUP(表2[[#This Row],[公司简称]]&amp;表2[[#This Row],[姓名]],表1_66[[标识]:[邮件1]],18,FALSE)),VLOOKUP(表2[[#This Row],[公司简称]]&amp;表2[[#This Row],[姓名]],表1_66[[标识]:[邮件1]],18,FALSE),"")</f>
        <v/>
      </c>
      <c r="AA38" s="350" t="str">
        <f>IF(NOT(ISNA(VLOOKUP(表2[[#This Row],[公司简称]]&amp;表2[[#This Row],[姓名]],表1_66[[标识]:[邮件1]],19,FALSE))),VLOOKUP(表2[[#This Row],[公司简称]]&amp;表2[[#This Row],[姓名]],表1_66[[标识]:[邮件1]],19,FALSE),"")</f>
        <v/>
      </c>
      <c r="AB38" s="194" t="str">
        <f>IF(NOT(ISNA(VLOOKUP(表2[[#This Row],[公司简称]]&amp;表2[[#This Row],[姓名]],表1_66[[标识]:[邮件1]],20,FALSE))),VLOOKUP(表2[[#This Row],[公司简称]]&amp;表2[[#This Row],[姓名]],表1_66[[标识]:[邮件1]],20,FALSE),"")</f>
        <v/>
      </c>
      <c r="AC38" s="200"/>
      <c r="AD38" s="199" t="str">
        <f>IF(NOT(ISNA(VLOOKUP(表2[[#This Row],[公司简称]]&amp;表2[[#This Row],[姓名 ]],表1_66[[标识]:[邮件1]],18,FALSE))),VLOOKUP(表2[[#This Row],[公司简称]]&amp;表2[[#This Row],[姓名 ]],表1_66[[标识]:[邮件1]],18,FALSE),"")</f>
        <v/>
      </c>
      <c r="AE38" s="350" t="str">
        <f>IF(NOT(ISNA(VLOOKUP(表2[[#This Row],[公司简称]]&amp;表2[[#This Row],[姓名 ]],表1_66[[标识]:[邮件1]],19,FALSE))),VLOOKUP(表2[[#This Row],[公司简称]]&amp;表2[[#This Row],[姓名 ]],表1_66[[标识]:[邮件1]],19,FALSE),"")</f>
        <v/>
      </c>
      <c r="AF38" s="194" t="str">
        <f>IF(NOT(ISNA(VLOOKUP(表2[[#This Row],[公司简称]]&amp;表2[[#This Row],[姓名 ]],表1_66[[标识]:[邮件1]],20,FALSE))),VLOOKUP(表2[[#This Row],[公司简称]]&amp;表2[[#This Row],[姓名 ]],表1_66[[标识]:[邮件1]],20,FALSE),"")</f>
        <v/>
      </c>
      <c r="AG38" s="201" t="s">
        <v>6955</v>
      </c>
      <c r="AH38" s="194">
        <v>100080</v>
      </c>
      <c r="AI38" s="202" t="s">
        <v>7042</v>
      </c>
      <c r="AJ38" s="194"/>
      <c r="AK38" s="199"/>
      <c r="AL38" s="203"/>
      <c r="AM38" s="194"/>
      <c r="AN38" s="205"/>
      <c r="AO38" s="199"/>
      <c r="AP38" s="200"/>
      <c r="AQ38" s="199"/>
      <c r="AR38" s="199"/>
      <c r="AS38" s="199"/>
      <c r="AT38" s="114"/>
    </row>
    <row r="39" spans="1:46" s="6" customFormat="1" x14ac:dyDescent="0.3">
      <c r="A39" s="3">
        <v>41530</v>
      </c>
      <c r="B39" s="80" t="s">
        <v>2675</v>
      </c>
      <c r="C39" s="80" t="s">
        <v>2678</v>
      </c>
      <c r="D39" s="96" t="s">
        <v>2669</v>
      </c>
      <c r="E39" s="93" t="s">
        <v>2671</v>
      </c>
      <c r="F39" s="93" t="s">
        <v>2670</v>
      </c>
      <c r="G39" s="52">
        <v>20</v>
      </c>
      <c r="H39" s="7">
        <v>0</v>
      </c>
      <c r="I39" s="28">
        <f>SUMIF(表1_66[公司],"="&amp;表2[公司简称],表1_66[新财富票])</f>
        <v>0</v>
      </c>
      <c r="J39" s="155"/>
      <c r="K39" s="154"/>
      <c r="L39" s="154"/>
      <c r="M39" s="154"/>
      <c r="N39" s="154"/>
      <c r="O39" s="156"/>
      <c r="P39" s="156"/>
      <c r="Q39" s="357">
        <v>3</v>
      </c>
      <c r="R39" s="146" t="s">
        <v>2679</v>
      </c>
      <c r="S39" s="167"/>
      <c r="T39" s="146" t="s">
        <v>4051</v>
      </c>
      <c r="U39" s="168"/>
      <c r="V39" s="168"/>
      <c r="W39" s="118" t="str">
        <f ca="1">IF(ISNUMBER(MATCH(表2[[#This Row],[公司简称]],服务!E:E,0)),INDIRECT("服务!A"&amp;MATCH(表2[[#This Row],[公司简称]],服务!E:E,0)),"")</f>
        <v/>
      </c>
      <c r="X39" s="160" t="s">
        <v>2668</v>
      </c>
      <c r="Y39" s="160" t="str">
        <f>IF(ISTEXT(VLOOKUP(表2[[#This Row],[公司简称]]&amp;表2[[#This Row],[姓名]],表1_66[[标识]:[昵称]],3,FALSE)),VLOOKUP(表2[[#This Row],[公司简称]]&amp;表2[[#This Row],[姓名]],表1_66[[标识]:[昵称]],3,FALSE),"")</f>
        <v/>
      </c>
      <c r="Z39" s="199" t="str">
        <f>IF(ISTEXT(VLOOKUP(表2[[#This Row],[公司简称]]&amp;表2[[#This Row],[姓名]],表1_66[[标识]:[邮件1]],18,FALSE)),VLOOKUP(表2[[#This Row],[公司简称]]&amp;表2[[#This Row],[姓名]],表1_66[[标识]:[邮件1]],18,FALSE),"")</f>
        <v/>
      </c>
      <c r="AA39" s="350" t="str">
        <f>IF(NOT(ISNA(VLOOKUP(表2[[#This Row],[公司简称]]&amp;表2[[#This Row],[姓名]],表1_66[[标识]:[邮件1]],19,FALSE))),VLOOKUP(表2[[#This Row],[公司简称]]&amp;表2[[#This Row],[姓名]],表1_66[[标识]:[邮件1]],19,FALSE),"")</f>
        <v/>
      </c>
      <c r="AB39" s="194" t="str">
        <f>IF(NOT(ISNA(VLOOKUP(表2[[#This Row],[公司简称]]&amp;表2[[#This Row],[姓名]],表1_66[[标识]:[邮件1]],20,FALSE))),VLOOKUP(表2[[#This Row],[公司简称]]&amp;表2[[#This Row],[姓名]],表1_66[[标识]:[邮件1]],20,FALSE),"")</f>
        <v/>
      </c>
      <c r="AC39" s="200"/>
      <c r="AD39" s="199" t="str">
        <f>IF(NOT(ISNA(VLOOKUP(表2[[#This Row],[公司简称]]&amp;表2[[#This Row],[姓名 ]],表1_66[[标识]:[邮件1]],18,FALSE))),VLOOKUP(表2[[#This Row],[公司简称]]&amp;表2[[#This Row],[姓名 ]],表1_66[[标识]:[邮件1]],18,FALSE),"")</f>
        <v/>
      </c>
      <c r="AE39" s="350" t="str">
        <f>IF(NOT(ISNA(VLOOKUP(表2[[#This Row],[公司简称]]&amp;表2[[#This Row],[姓名 ]],表1_66[[标识]:[邮件1]],19,FALSE))),VLOOKUP(表2[[#This Row],[公司简称]]&amp;表2[[#This Row],[姓名 ]],表1_66[[标识]:[邮件1]],19,FALSE),"")</f>
        <v/>
      </c>
      <c r="AF39" s="194" t="str">
        <f>IF(NOT(ISNA(VLOOKUP(表2[[#This Row],[公司简称]]&amp;表2[[#This Row],[姓名 ]],表1_66[[标识]:[邮件1]],20,FALSE))),VLOOKUP(表2[[#This Row],[公司简称]]&amp;表2[[#This Row],[姓名 ]],表1_66[[标识]:[邮件1]],20,FALSE),"")</f>
        <v/>
      </c>
      <c r="AG39" s="201" t="s">
        <v>5851</v>
      </c>
      <c r="AH39" s="194">
        <v>100045</v>
      </c>
      <c r="AI39" s="202" t="s">
        <v>2680</v>
      </c>
      <c r="AJ39" s="194"/>
      <c r="AK39" s="199"/>
      <c r="AL39" s="203"/>
      <c r="AM39" s="194"/>
      <c r="AN39" s="205"/>
      <c r="AO39" s="199"/>
      <c r="AP39" s="200"/>
      <c r="AQ39" s="199"/>
      <c r="AR39" s="199"/>
      <c r="AS39" s="199"/>
      <c r="AT39" s="114"/>
    </row>
    <row r="40" spans="1:46" customFormat="1" x14ac:dyDescent="0.3">
      <c r="A40" s="3">
        <v>41530</v>
      </c>
      <c r="B40" s="80" t="s">
        <v>2682</v>
      </c>
      <c r="C40" s="80" t="s">
        <v>2683</v>
      </c>
      <c r="D40" s="96" t="s">
        <v>2682</v>
      </c>
      <c r="E40" s="93" t="s">
        <v>2671</v>
      </c>
      <c r="F40" s="93" t="s">
        <v>2670</v>
      </c>
      <c r="G40" s="52">
        <v>10</v>
      </c>
      <c r="H40" s="7">
        <v>0</v>
      </c>
      <c r="I40" s="28">
        <f>SUMIF(表1_66[公司],"="&amp;表2[公司简称],表1_66[新财富票])</f>
        <v>0</v>
      </c>
      <c r="J40" s="155"/>
      <c r="K40" s="154"/>
      <c r="L40" s="154"/>
      <c r="M40" s="154"/>
      <c r="N40" s="154"/>
      <c r="O40" s="156"/>
      <c r="P40" s="156"/>
      <c r="Q40" s="357">
        <v>1</v>
      </c>
      <c r="R40" s="146" t="s">
        <v>4054</v>
      </c>
      <c r="S40" s="167"/>
      <c r="T40" s="167"/>
      <c r="U40" s="168"/>
      <c r="V40" s="168"/>
      <c r="W40" s="118" t="str">
        <f ca="1">IF(ISNUMBER(MATCH(表2[[#This Row],[公司简称]],服务!E:E,0)),INDIRECT("服务!A"&amp;MATCH(表2[[#This Row],[公司简称]],服务!E:E,0)),"")</f>
        <v/>
      </c>
      <c r="X40" s="160" t="s">
        <v>3575</v>
      </c>
      <c r="Y40" s="160" t="str">
        <f>IF(ISTEXT(VLOOKUP(表2[[#This Row],[公司简称]]&amp;表2[[#This Row],[姓名]],表1_66[[标识]:[昵称]],3,FALSE)),VLOOKUP(表2[[#This Row],[公司简称]]&amp;表2[[#This Row],[姓名]],表1_66[[标识]:[昵称]],3,FALSE),"")</f>
        <v/>
      </c>
      <c r="Z40" s="199" t="str">
        <f>IF(ISTEXT(VLOOKUP(表2[[#This Row],[公司简称]]&amp;表2[[#This Row],[姓名]],表1_66[[标识]:[邮件1]],18,FALSE)),VLOOKUP(表2[[#This Row],[公司简称]]&amp;表2[[#This Row],[姓名]],表1_66[[标识]:[邮件1]],18,FALSE),"")</f>
        <v/>
      </c>
      <c r="AA40" s="350" t="str">
        <f>IF(NOT(ISNA(VLOOKUP(表2[[#This Row],[公司简称]]&amp;表2[[#This Row],[姓名]],表1_66[[标识]:[邮件1]],19,FALSE))),VLOOKUP(表2[[#This Row],[公司简称]]&amp;表2[[#This Row],[姓名]],表1_66[[标识]:[邮件1]],19,FALSE),"")</f>
        <v/>
      </c>
      <c r="AB40" s="194" t="str">
        <f>IF(NOT(ISNA(VLOOKUP(表2[[#This Row],[公司简称]]&amp;表2[[#This Row],[姓名]],表1_66[[标识]:[邮件1]],20,FALSE))),VLOOKUP(表2[[#This Row],[公司简称]]&amp;表2[[#This Row],[姓名]],表1_66[[标识]:[邮件1]],20,FALSE),"")</f>
        <v/>
      </c>
      <c r="AC40" s="200"/>
      <c r="AD40" s="199" t="str">
        <f>IF(NOT(ISNA(VLOOKUP(表2[[#This Row],[公司简称]]&amp;表2[[#This Row],[姓名 ]],表1_66[[标识]:[邮件1]],18,FALSE))),VLOOKUP(表2[[#This Row],[公司简称]]&amp;表2[[#This Row],[姓名 ]],表1_66[[标识]:[邮件1]],18,FALSE),"")</f>
        <v/>
      </c>
      <c r="AE40" s="350" t="str">
        <f>IF(NOT(ISNA(VLOOKUP(表2[[#This Row],[公司简称]]&amp;表2[[#This Row],[姓名 ]],表1_66[[标识]:[邮件1]],19,FALSE))),VLOOKUP(表2[[#This Row],[公司简称]]&amp;表2[[#This Row],[姓名 ]],表1_66[[标识]:[邮件1]],19,FALSE),"")</f>
        <v/>
      </c>
      <c r="AF40" s="194" t="str">
        <f>IF(NOT(ISNA(VLOOKUP(表2[[#This Row],[公司简称]]&amp;表2[[#This Row],[姓名 ]],表1_66[[标识]:[邮件1]],20,FALSE))),VLOOKUP(表2[[#This Row],[公司简称]]&amp;表2[[#This Row],[姓名 ]],表1_66[[标识]:[邮件1]],20,FALSE),"")</f>
        <v/>
      </c>
      <c r="AG40" s="201" t="s">
        <v>5852</v>
      </c>
      <c r="AH40" s="194">
        <v>100080</v>
      </c>
      <c r="AI40" s="202" t="s">
        <v>2681</v>
      </c>
      <c r="AJ40" s="194"/>
      <c r="AK40" s="199"/>
      <c r="AL40" s="203"/>
      <c r="AM40" s="194"/>
      <c r="AN40" s="205"/>
      <c r="AO40" s="199"/>
      <c r="AP40" s="200"/>
      <c r="AQ40" s="199"/>
      <c r="AR40" s="199"/>
      <c r="AS40" s="199"/>
      <c r="AT40" s="114"/>
    </row>
    <row r="41" spans="1:46" customFormat="1" x14ac:dyDescent="0.3">
      <c r="A41" s="3">
        <v>41388</v>
      </c>
      <c r="B41" s="80"/>
      <c r="C41" s="80"/>
      <c r="D41" s="96" t="s">
        <v>3605</v>
      </c>
      <c r="E41" s="93" t="s">
        <v>3146</v>
      </c>
      <c r="F41" s="93" t="s">
        <v>3147</v>
      </c>
      <c r="G41" s="52">
        <v>8</v>
      </c>
      <c r="H41" s="7">
        <v>0</v>
      </c>
      <c r="I41" s="28">
        <f>SUMIF(表1_66[公司],"="&amp;表2[公司简称],表1_66[新财富票])</f>
        <v>0</v>
      </c>
      <c r="J41" s="155"/>
      <c r="K41" s="154"/>
      <c r="L41" s="154"/>
      <c r="M41" s="154"/>
      <c r="N41" s="154"/>
      <c r="O41" s="156"/>
      <c r="P41" s="156"/>
      <c r="Q41" s="354">
        <v>1</v>
      </c>
      <c r="R41" s="146" t="s">
        <v>3613</v>
      </c>
      <c r="S41" s="146"/>
      <c r="T41" s="146"/>
      <c r="U41" s="145"/>
      <c r="V41" s="145"/>
      <c r="W41" s="118" t="str">
        <f ca="1">IF(ISNUMBER(MATCH(表2[[#This Row],[公司简称]],服务!E:E,0)),INDIRECT("服务!A"&amp;MATCH(表2[[#This Row],[公司简称]],服务!E:E,0)),"")</f>
        <v/>
      </c>
      <c r="X41" s="160" t="s">
        <v>3614</v>
      </c>
      <c r="Y41" s="160" t="str">
        <f>IF(ISTEXT(VLOOKUP(表2[[#This Row],[公司简称]]&amp;表2[[#This Row],[姓名]],表1_66[[标识]:[昵称]],3,FALSE)),VLOOKUP(表2[[#This Row],[公司简称]]&amp;表2[[#This Row],[姓名]],表1_66[[标识]:[昵称]],3,FALSE),"")</f>
        <v/>
      </c>
      <c r="Z41" s="199" t="str">
        <f>IF(ISTEXT(VLOOKUP(表2[[#This Row],[公司简称]]&amp;表2[[#This Row],[姓名]],表1_66[[标识]:[邮件1]],18,FALSE)),VLOOKUP(表2[[#This Row],[公司简称]]&amp;表2[[#This Row],[姓名]],表1_66[[标识]:[邮件1]],18,FALSE),"")</f>
        <v/>
      </c>
      <c r="AA41" s="350" t="str">
        <f>IF(NOT(ISNA(VLOOKUP(表2[[#This Row],[公司简称]]&amp;表2[[#This Row],[姓名]],表1_66[[标识]:[邮件1]],19,FALSE))),VLOOKUP(表2[[#This Row],[公司简称]]&amp;表2[[#This Row],[姓名]],表1_66[[标识]:[邮件1]],19,FALSE),"")</f>
        <v/>
      </c>
      <c r="AB41" s="194" t="str">
        <f>IF(NOT(ISNA(VLOOKUP(表2[[#This Row],[公司简称]]&amp;表2[[#This Row],[姓名]],表1_66[[标识]:[邮件1]],20,FALSE))),VLOOKUP(表2[[#This Row],[公司简称]]&amp;表2[[#This Row],[姓名]],表1_66[[标识]:[邮件1]],20,FALSE),"")</f>
        <v/>
      </c>
      <c r="AC41" s="199"/>
      <c r="AD41" s="199" t="str">
        <f>IF(NOT(ISNA(VLOOKUP(表2[[#This Row],[公司简称]]&amp;表2[[#This Row],[姓名 ]],表1_66[[标识]:[邮件1]],18,FALSE))),VLOOKUP(表2[[#This Row],[公司简称]]&amp;表2[[#This Row],[姓名 ]],表1_66[[标识]:[邮件1]],18,FALSE),"")</f>
        <v/>
      </c>
      <c r="AE41" s="350" t="str">
        <f>IF(NOT(ISNA(VLOOKUP(表2[[#This Row],[公司简称]]&amp;表2[[#This Row],[姓名 ]],表1_66[[标识]:[邮件1]],19,FALSE))),VLOOKUP(表2[[#This Row],[公司简称]]&amp;表2[[#This Row],[姓名 ]],表1_66[[标识]:[邮件1]],19,FALSE),"")</f>
        <v/>
      </c>
      <c r="AF41" s="194" t="str">
        <f>IF(NOT(ISNA(VLOOKUP(表2[[#This Row],[公司简称]]&amp;表2[[#This Row],[姓名 ]],表1_66[[标识]:[邮件1]],20,FALSE))),VLOOKUP(表2[[#This Row],[公司简称]]&amp;表2[[#This Row],[姓名 ]],表1_66[[标识]:[邮件1]],20,FALSE),"")</f>
        <v/>
      </c>
      <c r="AG41" s="201" t="s">
        <v>5853</v>
      </c>
      <c r="AH41" s="194"/>
      <c r="AI41" s="202" t="s">
        <v>3148</v>
      </c>
      <c r="AJ41" s="202"/>
      <c r="AK41" s="199"/>
      <c r="AL41" s="203"/>
      <c r="AM41" s="199"/>
      <c r="AN41" s="204"/>
      <c r="AO41" s="199"/>
      <c r="AP41" s="199"/>
      <c r="AQ41" s="199"/>
      <c r="AR41" s="199"/>
      <c r="AS41" s="199"/>
      <c r="AT41" s="114"/>
    </row>
    <row r="42" spans="1:46" customFormat="1" x14ac:dyDescent="0.3">
      <c r="A42" s="3">
        <v>41464</v>
      </c>
      <c r="B42" s="80"/>
      <c r="C42" s="80"/>
      <c r="D42" s="96" t="s">
        <v>3731</v>
      </c>
      <c r="E42" s="93" t="s">
        <v>3732</v>
      </c>
      <c r="F42" s="93" t="s">
        <v>3733</v>
      </c>
      <c r="G42" s="52">
        <v>6</v>
      </c>
      <c r="H42" s="7">
        <v>0</v>
      </c>
      <c r="I42" s="28">
        <f>SUMIF(表1_66[公司],"="&amp;表2[公司简称],表1_66[新财富票])</f>
        <v>0</v>
      </c>
      <c r="J42" s="155"/>
      <c r="K42" s="154"/>
      <c r="L42" s="154"/>
      <c r="M42" s="154"/>
      <c r="N42" s="154"/>
      <c r="O42" s="156"/>
      <c r="P42" s="156"/>
      <c r="Q42" s="354"/>
      <c r="R42" s="169"/>
      <c r="S42" s="169"/>
      <c r="T42" s="169"/>
      <c r="U42" s="170"/>
      <c r="V42" s="158"/>
      <c r="W42" s="118" t="str">
        <f ca="1">IF(ISNUMBER(MATCH(表2[[#This Row],[公司简称]],服务!E:E,0)),INDIRECT("服务!A"&amp;MATCH(表2[[#This Row],[公司简称]],服务!E:E,0)),"")</f>
        <v/>
      </c>
      <c r="X42" s="160" t="s">
        <v>3738</v>
      </c>
      <c r="Y42" s="160" t="str">
        <f>IF(ISTEXT(VLOOKUP(表2[[#This Row],[公司简称]]&amp;表2[[#This Row],[姓名]],表1_66[[标识]:[昵称]],3,FALSE)),VLOOKUP(表2[[#This Row],[公司简称]]&amp;表2[[#This Row],[姓名]],表1_66[[标识]:[昵称]],3,FALSE),"")</f>
        <v/>
      </c>
      <c r="Z42" s="199" t="str">
        <f>IF(ISTEXT(VLOOKUP(表2[[#This Row],[公司简称]]&amp;表2[[#This Row],[姓名]],表1_66[[标识]:[邮件1]],18,FALSE)),VLOOKUP(表2[[#This Row],[公司简称]]&amp;表2[[#This Row],[姓名]],表1_66[[标识]:[邮件1]],18,FALSE),"")</f>
        <v/>
      </c>
      <c r="AA42" s="350" t="str">
        <f>IF(NOT(ISNA(VLOOKUP(表2[[#This Row],[公司简称]]&amp;表2[[#This Row],[姓名]],表1_66[[标识]:[邮件1]],19,FALSE))),VLOOKUP(表2[[#This Row],[公司简称]]&amp;表2[[#This Row],[姓名]],表1_66[[标识]:[邮件1]],19,FALSE),"")</f>
        <v/>
      </c>
      <c r="AB42" s="194" t="str">
        <f>IF(NOT(ISNA(VLOOKUP(表2[[#This Row],[公司简称]]&amp;表2[[#This Row],[姓名]],表1_66[[标识]:[邮件1]],20,FALSE))),VLOOKUP(表2[[#This Row],[公司简称]]&amp;表2[[#This Row],[姓名]],表1_66[[标识]:[邮件1]],20,FALSE),"")</f>
        <v/>
      </c>
      <c r="AC42" s="199"/>
      <c r="AD42" s="199" t="str">
        <f>IF(NOT(ISNA(VLOOKUP(表2[[#This Row],[公司简称]]&amp;表2[[#This Row],[姓名 ]],表1_66[[标识]:[邮件1]],18,FALSE))),VLOOKUP(表2[[#This Row],[公司简称]]&amp;表2[[#This Row],[姓名 ]],表1_66[[标识]:[邮件1]],18,FALSE),"")</f>
        <v/>
      </c>
      <c r="AE42" s="350" t="str">
        <f>IF(NOT(ISNA(VLOOKUP(表2[[#This Row],[公司简称]]&amp;表2[[#This Row],[姓名 ]],表1_66[[标识]:[邮件1]],19,FALSE))),VLOOKUP(表2[[#This Row],[公司简称]]&amp;表2[[#This Row],[姓名 ]],表1_66[[标识]:[邮件1]],19,FALSE),"")</f>
        <v/>
      </c>
      <c r="AF42" s="194" t="str">
        <f>IF(NOT(ISNA(VLOOKUP(表2[[#This Row],[公司简称]]&amp;表2[[#This Row],[姓名 ]],表1_66[[标识]:[邮件1]],20,FALSE))),VLOOKUP(表2[[#This Row],[公司简称]]&amp;表2[[#This Row],[姓名 ]],表1_66[[标识]:[邮件1]],20,FALSE),"")</f>
        <v/>
      </c>
      <c r="AG42" s="201" t="s">
        <v>5854</v>
      </c>
      <c r="AH42" s="194">
        <v>100125</v>
      </c>
      <c r="AI42" s="202"/>
      <c r="AJ42" s="194"/>
      <c r="AK42" s="199"/>
      <c r="AL42" s="203"/>
      <c r="AM42" s="194"/>
      <c r="AN42" s="205"/>
      <c r="AO42" s="199"/>
      <c r="AP42" s="200"/>
      <c r="AQ42" s="199"/>
      <c r="AR42" s="199"/>
      <c r="AS42" s="199"/>
      <c r="AT42" s="114"/>
    </row>
    <row r="43" spans="1:46" s="6" customFormat="1" x14ac:dyDescent="0.3">
      <c r="A43" s="3">
        <v>41716</v>
      </c>
      <c r="B43" s="80" t="s">
        <v>3635</v>
      </c>
      <c r="C43" s="80"/>
      <c r="D43" s="96" t="s">
        <v>3634</v>
      </c>
      <c r="E43" s="93" t="s">
        <v>11</v>
      </c>
      <c r="F43" s="93" t="s">
        <v>339</v>
      </c>
      <c r="G43" s="52">
        <v>5</v>
      </c>
      <c r="H43" s="7">
        <v>0</v>
      </c>
      <c r="I43" s="28">
        <f>SUMIF(表1_66[公司],"="&amp;表2[公司简称],表1_66[新财富票])</f>
        <v>0</v>
      </c>
      <c r="J43" s="155"/>
      <c r="K43" s="154"/>
      <c r="L43" s="154"/>
      <c r="M43" s="154"/>
      <c r="N43" s="154"/>
      <c r="O43" s="156"/>
      <c r="P43" s="156"/>
      <c r="Q43" s="354"/>
      <c r="R43" s="146" t="s">
        <v>5788</v>
      </c>
      <c r="S43" s="146"/>
      <c r="T43" s="146" t="s">
        <v>5787</v>
      </c>
      <c r="U43" s="145"/>
      <c r="V43" s="145"/>
      <c r="W43" s="118" t="str">
        <f ca="1">IF(ISNUMBER(MATCH(表2[[#This Row],[公司简称]],服务!E:E,0)),INDIRECT("服务!A"&amp;MATCH(表2[[#This Row],[公司简称]],服务!E:E,0)),"")</f>
        <v/>
      </c>
      <c r="X43" s="160" t="s">
        <v>3636</v>
      </c>
      <c r="Y43" s="160" t="str">
        <f>IF(ISTEXT(VLOOKUP(表2[[#This Row],[公司简称]]&amp;表2[[#This Row],[姓名]],表1_66[[标识]:[昵称]],3,FALSE)),VLOOKUP(表2[[#This Row],[公司简称]]&amp;表2[[#This Row],[姓名]],表1_66[[标识]:[昵称]],3,FALSE),"")</f>
        <v/>
      </c>
      <c r="Z43" s="199" t="str">
        <f>IF(ISTEXT(VLOOKUP(表2[[#This Row],[公司简称]]&amp;表2[[#This Row],[姓名]],表1_66[[标识]:[邮件1]],18,FALSE)),VLOOKUP(表2[[#This Row],[公司简称]]&amp;表2[[#This Row],[姓名]],表1_66[[标识]:[邮件1]],18,FALSE),"")</f>
        <v/>
      </c>
      <c r="AA43" s="350" t="str">
        <f>IF(NOT(ISNA(VLOOKUP(表2[[#This Row],[公司简称]]&amp;表2[[#This Row],[姓名]],表1_66[[标识]:[邮件1]],19,FALSE))),VLOOKUP(表2[[#This Row],[公司简称]]&amp;表2[[#This Row],[姓名]],表1_66[[标识]:[邮件1]],19,FALSE),"")</f>
        <v/>
      </c>
      <c r="AB43" s="194" t="str">
        <f>IF(NOT(ISNA(VLOOKUP(表2[[#This Row],[公司简称]]&amp;表2[[#This Row],[姓名]],表1_66[[标识]:[邮件1]],20,FALSE))),VLOOKUP(表2[[#This Row],[公司简称]]&amp;表2[[#This Row],[姓名]],表1_66[[标识]:[邮件1]],20,FALSE),"")</f>
        <v/>
      </c>
      <c r="AC43" s="199"/>
      <c r="AD43" s="199" t="str">
        <f>IF(NOT(ISNA(VLOOKUP(表2[[#This Row],[公司简称]]&amp;表2[[#This Row],[姓名 ]],表1_66[[标识]:[邮件1]],18,FALSE))),VLOOKUP(表2[[#This Row],[公司简称]]&amp;表2[[#This Row],[姓名 ]],表1_66[[标识]:[邮件1]],18,FALSE),"")</f>
        <v/>
      </c>
      <c r="AE43" s="350" t="str">
        <f>IF(NOT(ISNA(VLOOKUP(表2[[#This Row],[公司简称]]&amp;表2[[#This Row],[姓名 ]],表1_66[[标识]:[邮件1]],19,FALSE))),VLOOKUP(表2[[#This Row],[公司简称]]&amp;表2[[#This Row],[姓名 ]],表1_66[[标识]:[邮件1]],19,FALSE),"")</f>
        <v/>
      </c>
      <c r="AF43" s="194" t="str">
        <f>IF(NOT(ISNA(VLOOKUP(表2[[#This Row],[公司简称]]&amp;表2[[#This Row],[姓名 ]],表1_66[[标识]:[邮件1]],20,FALSE))),VLOOKUP(表2[[#This Row],[公司简称]]&amp;表2[[#This Row],[姓名 ]],表1_66[[标识]:[邮件1]],20,FALSE),"")</f>
        <v/>
      </c>
      <c r="AG43" s="201" t="s">
        <v>5789</v>
      </c>
      <c r="AH43" s="194"/>
      <c r="AI43" s="202" t="s">
        <v>3148</v>
      </c>
      <c r="AJ43" s="202"/>
      <c r="AK43" s="199"/>
      <c r="AL43" s="203"/>
      <c r="AM43" s="199"/>
      <c r="AN43" s="204"/>
      <c r="AO43" s="199"/>
      <c r="AP43" s="199"/>
      <c r="AQ43" s="199"/>
      <c r="AR43" s="199"/>
      <c r="AS43" s="199"/>
      <c r="AT43" s="114"/>
    </row>
    <row r="44" spans="1:46" s="6" customFormat="1" x14ac:dyDescent="0.3">
      <c r="A44" s="3">
        <v>42062</v>
      </c>
      <c r="B44" s="115"/>
      <c r="C44" s="115"/>
      <c r="D44" s="138" t="s">
        <v>7081</v>
      </c>
      <c r="E44" s="93" t="s">
        <v>323</v>
      </c>
      <c r="F44" s="93" t="s">
        <v>339</v>
      </c>
      <c r="G44" s="52">
        <v>0</v>
      </c>
      <c r="H44" s="7">
        <v>0</v>
      </c>
      <c r="I44" s="28">
        <f>SUMIF(表1_66[公司],"="&amp;表2[公司简称],表1_66[新财富票])</f>
        <v>0</v>
      </c>
      <c r="J44" s="155"/>
      <c r="K44" s="154"/>
      <c r="L44" s="154"/>
      <c r="M44" s="154"/>
      <c r="N44" s="154"/>
      <c r="O44" s="156"/>
      <c r="P44" s="156"/>
      <c r="Q44" s="354"/>
      <c r="R44" s="146"/>
      <c r="S44" s="146"/>
      <c r="T44" s="146"/>
      <c r="U44" s="145"/>
      <c r="V44" s="145"/>
      <c r="W44" s="118" t="str">
        <f ca="1">IF(ISNUMBER(MATCH(表2[[#This Row],[公司简称]],服务!E:E,0)),INDIRECT("服务!A"&amp;MATCH(表2[[#This Row],[公司简称]],服务!E:E,0)),"")</f>
        <v/>
      </c>
      <c r="X44" s="160" t="s">
        <v>7082</v>
      </c>
      <c r="Y44" s="160" t="str">
        <f>IF(ISTEXT(VLOOKUP(表2[[#This Row],[公司简称]]&amp;表2[[#This Row],[姓名]],表1_66[[标识]:[昵称]],3,FALSE)),VLOOKUP(表2[[#This Row],[公司简称]]&amp;表2[[#This Row],[姓名]],表1_66[[标识]:[昵称]],3,FALSE),"")</f>
        <v/>
      </c>
      <c r="Z44" s="199" t="str">
        <f>IF(ISTEXT(VLOOKUP(表2[[#This Row],[公司简称]]&amp;表2[[#This Row],[姓名]],表1_66[[标识]:[邮件1]],18,FALSE)),VLOOKUP(表2[[#This Row],[公司简称]]&amp;表2[[#This Row],[姓名]],表1_66[[标识]:[邮件1]],18,FALSE),"")</f>
        <v/>
      </c>
      <c r="AA44" s="350" t="str">
        <f>IF(NOT(ISNA(VLOOKUP(表2[[#This Row],[公司简称]]&amp;表2[[#This Row],[姓名]],表1_66[[标识]:[邮件1]],19,FALSE))),VLOOKUP(表2[[#This Row],[公司简称]]&amp;表2[[#This Row],[姓名]],表1_66[[标识]:[邮件1]],19,FALSE),"")</f>
        <v/>
      </c>
      <c r="AB44" s="194" t="str">
        <f>IF(NOT(ISNA(VLOOKUP(表2[[#This Row],[公司简称]]&amp;表2[[#This Row],[姓名]],表1_66[[标识]:[邮件1]],20,FALSE))),VLOOKUP(表2[[#This Row],[公司简称]]&amp;表2[[#This Row],[姓名]],表1_66[[标识]:[邮件1]],20,FALSE),"")</f>
        <v/>
      </c>
      <c r="AC44" s="199"/>
      <c r="AD44" s="199" t="str">
        <f>IF(NOT(ISNA(VLOOKUP(表2[[#This Row],[公司简称]]&amp;表2[[#This Row],[姓名 ]],表1_66[[标识]:[邮件1]],18,FALSE))),VLOOKUP(表2[[#This Row],[公司简称]]&amp;表2[[#This Row],[姓名 ]],表1_66[[标识]:[邮件1]],18,FALSE),"")</f>
        <v/>
      </c>
      <c r="AE44" s="350" t="str">
        <f>IF(NOT(ISNA(VLOOKUP(表2[[#This Row],[公司简称]]&amp;表2[[#This Row],[姓名 ]],表1_66[[标识]:[邮件1]],19,FALSE))),VLOOKUP(表2[[#This Row],[公司简称]]&amp;表2[[#This Row],[姓名 ]],表1_66[[标识]:[邮件1]],19,FALSE),"")</f>
        <v/>
      </c>
      <c r="AF44" s="194" t="str">
        <f>IF(NOT(ISNA(VLOOKUP(表2[[#This Row],[公司简称]]&amp;表2[[#This Row],[姓名 ]],表1_66[[标识]:[邮件1]],20,FALSE))),VLOOKUP(表2[[#This Row],[公司简称]]&amp;表2[[#This Row],[姓名 ]],表1_66[[标识]:[邮件1]],20,FALSE),"")</f>
        <v/>
      </c>
      <c r="AG44" s="201" t="s">
        <v>7083</v>
      </c>
      <c r="AH44" s="194"/>
      <c r="AI44" s="202" t="s">
        <v>7084</v>
      </c>
      <c r="AJ44" s="202"/>
      <c r="AK44" s="199"/>
      <c r="AL44" s="203"/>
      <c r="AM44" s="199"/>
      <c r="AN44" s="204"/>
      <c r="AO44" s="199"/>
      <c r="AP44" s="199"/>
      <c r="AQ44" s="199"/>
      <c r="AR44" s="199"/>
      <c r="AS44" s="199"/>
      <c r="AT44" s="114"/>
    </row>
    <row r="45" spans="1:46" s="6" customFormat="1" x14ac:dyDescent="0.3">
      <c r="A45" s="3">
        <v>42010</v>
      </c>
      <c r="B45" s="115"/>
      <c r="C45" s="115"/>
      <c r="D45" s="100" t="s">
        <v>7056</v>
      </c>
      <c r="E45" s="93" t="s">
        <v>11</v>
      </c>
      <c r="F45" s="93" t="s">
        <v>339</v>
      </c>
      <c r="G45" s="52">
        <v>0</v>
      </c>
      <c r="H45" s="7">
        <v>0</v>
      </c>
      <c r="I45" s="28">
        <f>SUMIF(表1_66[公司],"="&amp;表2[公司简称],表1_66[新财富票])</f>
        <v>0</v>
      </c>
      <c r="J45" s="155"/>
      <c r="K45" s="154"/>
      <c r="L45" s="154"/>
      <c r="M45" s="154"/>
      <c r="N45" s="154"/>
      <c r="O45" s="156"/>
      <c r="P45" s="156"/>
      <c r="Q45" s="354"/>
      <c r="R45" s="146"/>
      <c r="S45" s="146"/>
      <c r="T45" s="146"/>
      <c r="U45" s="145"/>
      <c r="V45" s="145"/>
      <c r="W45" s="118" t="str">
        <f ca="1">IF(ISNUMBER(MATCH(表2[[#This Row],[公司简称]],服务!E:E,0)),INDIRECT("服务!A"&amp;MATCH(表2[[#This Row],[公司简称]],服务!E:E,0)),"")</f>
        <v/>
      </c>
      <c r="X45" s="160" t="s">
        <v>7059</v>
      </c>
      <c r="Y45" s="160" t="str">
        <f>IF(ISTEXT(VLOOKUP(表2[[#This Row],[公司简称]]&amp;表2[[#This Row],[姓名]],表1_66[[标识]:[昵称]],3,FALSE)),VLOOKUP(表2[[#This Row],[公司简称]]&amp;表2[[#This Row],[姓名]],表1_66[[标识]:[昵称]],3,FALSE),"")</f>
        <v/>
      </c>
      <c r="Z45" s="199" t="str">
        <f>IF(ISTEXT(VLOOKUP(表2[[#This Row],[公司简称]]&amp;表2[[#This Row],[姓名]],表1_66[[标识]:[邮件1]],18,FALSE)),VLOOKUP(表2[[#This Row],[公司简称]]&amp;表2[[#This Row],[姓名]],表1_66[[标识]:[邮件1]],18,FALSE),"")</f>
        <v/>
      </c>
      <c r="AA45" s="350" t="str">
        <f>IF(NOT(ISNA(VLOOKUP(表2[[#This Row],[公司简称]]&amp;表2[[#This Row],[姓名]],表1_66[[标识]:[邮件1]],19,FALSE))),VLOOKUP(表2[[#This Row],[公司简称]]&amp;表2[[#This Row],[姓名]],表1_66[[标识]:[邮件1]],19,FALSE),"")</f>
        <v/>
      </c>
      <c r="AB45" s="194" t="str">
        <f>IF(NOT(ISNA(VLOOKUP(表2[[#This Row],[公司简称]]&amp;表2[[#This Row],[姓名]],表1_66[[标识]:[邮件1]],20,FALSE))),VLOOKUP(表2[[#This Row],[公司简称]]&amp;表2[[#This Row],[姓名]],表1_66[[标识]:[邮件1]],20,FALSE),"")</f>
        <v/>
      </c>
      <c r="AC45" s="199"/>
      <c r="AD45" s="199" t="str">
        <f>IF(NOT(ISNA(VLOOKUP(表2[[#This Row],[公司简称]]&amp;表2[[#This Row],[姓名 ]],表1_66[[标识]:[邮件1]],18,FALSE))),VLOOKUP(表2[[#This Row],[公司简称]]&amp;表2[[#This Row],[姓名 ]],表1_66[[标识]:[邮件1]],18,FALSE),"")</f>
        <v/>
      </c>
      <c r="AE45" s="350" t="str">
        <f>IF(NOT(ISNA(VLOOKUP(表2[[#This Row],[公司简称]]&amp;表2[[#This Row],[姓名 ]],表1_66[[标识]:[邮件1]],19,FALSE))),VLOOKUP(表2[[#This Row],[公司简称]]&amp;表2[[#This Row],[姓名 ]],表1_66[[标识]:[邮件1]],19,FALSE),"")</f>
        <v/>
      </c>
      <c r="AF45" s="194" t="str">
        <f>IF(NOT(ISNA(VLOOKUP(表2[[#This Row],[公司简称]]&amp;表2[[#This Row],[姓名 ]],表1_66[[标识]:[邮件1]],20,FALSE))),VLOOKUP(表2[[#This Row],[公司简称]]&amp;表2[[#This Row],[姓名 ]],表1_66[[标识]:[邮件1]],20,FALSE),"")</f>
        <v/>
      </c>
      <c r="AG45" s="201" t="s">
        <v>7057</v>
      </c>
      <c r="AH45" s="194">
        <v>100027</v>
      </c>
      <c r="AI45" s="202" t="s">
        <v>7058</v>
      </c>
      <c r="AJ45" s="202"/>
      <c r="AK45" s="199"/>
      <c r="AL45" s="203"/>
      <c r="AM45" s="199"/>
      <c r="AN45" s="204"/>
      <c r="AO45" s="199"/>
      <c r="AP45" s="199"/>
      <c r="AQ45" s="199"/>
      <c r="AR45" s="199"/>
      <c r="AS45" s="199"/>
      <c r="AT45" s="114"/>
    </row>
    <row r="46" spans="1:46" s="6" customFormat="1" x14ac:dyDescent="0.3">
      <c r="A46" s="3">
        <v>41530</v>
      </c>
      <c r="B46" s="80"/>
      <c r="C46" s="80"/>
      <c r="D46" s="96" t="s">
        <v>3615</v>
      </c>
      <c r="E46" s="93" t="s">
        <v>3146</v>
      </c>
      <c r="F46" s="93" t="s">
        <v>3147</v>
      </c>
      <c r="G46" s="52">
        <v>0</v>
      </c>
      <c r="H46" s="7">
        <v>0</v>
      </c>
      <c r="I46" s="28">
        <f>SUMIF(表1_66[公司],"="&amp;表2[公司简称],表1_66[新财富票])</f>
        <v>0</v>
      </c>
      <c r="J46" s="155"/>
      <c r="K46" s="154"/>
      <c r="L46" s="154"/>
      <c r="M46" s="154"/>
      <c r="N46" s="154"/>
      <c r="O46" s="156"/>
      <c r="P46" s="156"/>
      <c r="Q46" s="354">
        <v>4</v>
      </c>
      <c r="R46" s="146" t="s">
        <v>4041</v>
      </c>
      <c r="S46" s="146"/>
      <c r="T46" s="146" t="s">
        <v>4050</v>
      </c>
      <c r="U46" s="145"/>
      <c r="V46" s="145"/>
      <c r="W46" s="118" t="str">
        <f ca="1">IF(ISNUMBER(MATCH(表2[[#This Row],[公司简称]],服务!E:E,0)),INDIRECT("服务!A"&amp;MATCH(表2[[#This Row],[公司简称]],服务!E:E,0)),"")</f>
        <v/>
      </c>
      <c r="X46" s="160" t="s">
        <v>4041</v>
      </c>
      <c r="Y46" s="160" t="str">
        <f>IF(ISTEXT(VLOOKUP(表2[[#This Row],[公司简称]]&amp;表2[[#This Row],[姓名]],表1_66[[标识]:[昵称]],3,FALSE)),VLOOKUP(表2[[#This Row],[公司简称]]&amp;表2[[#This Row],[姓名]],表1_66[[标识]:[昵称]],3,FALSE),"")</f>
        <v/>
      </c>
      <c r="Z46" s="199" t="str">
        <f>IF(ISTEXT(VLOOKUP(表2[[#This Row],[公司简称]]&amp;表2[[#This Row],[姓名]],表1_66[[标识]:[邮件1]],18,FALSE)),VLOOKUP(表2[[#This Row],[公司简称]]&amp;表2[[#This Row],[姓名]],表1_66[[标识]:[邮件1]],18,FALSE),"")</f>
        <v/>
      </c>
      <c r="AA46" s="350" t="str">
        <f>IF(NOT(ISNA(VLOOKUP(表2[[#This Row],[公司简称]]&amp;表2[[#This Row],[姓名]],表1_66[[标识]:[邮件1]],19,FALSE))),VLOOKUP(表2[[#This Row],[公司简称]]&amp;表2[[#This Row],[姓名]],表1_66[[标识]:[邮件1]],19,FALSE),"")</f>
        <v/>
      </c>
      <c r="AB46" s="194" t="str">
        <f>IF(NOT(ISNA(VLOOKUP(表2[[#This Row],[公司简称]]&amp;表2[[#This Row],[姓名]],表1_66[[标识]:[邮件1]],20,FALSE))),VLOOKUP(表2[[#This Row],[公司简称]]&amp;表2[[#This Row],[姓名]],表1_66[[标识]:[邮件1]],20,FALSE),"")</f>
        <v/>
      </c>
      <c r="AC46" s="199"/>
      <c r="AD46" s="199" t="str">
        <f>IF(NOT(ISNA(VLOOKUP(表2[[#This Row],[公司简称]]&amp;表2[[#This Row],[姓名 ]],表1_66[[标识]:[邮件1]],18,FALSE))),VLOOKUP(表2[[#This Row],[公司简称]]&amp;表2[[#This Row],[姓名 ]],表1_66[[标识]:[邮件1]],18,FALSE),"")</f>
        <v/>
      </c>
      <c r="AE46" s="350" t="str">
        <f>IF(NOT(ISNA(VLOOKUP(表2[[#This Row],[公司简称]]&amp;表2[[#This Row],[姓名 ]],表1_66[[标识]:[邮件1]],19,FALSE))),VLOOKUP(表2[[#This Row],[公司简称]]&amp;表2[[#This Row],[姓名 ]],表1_66[[标识]:[邮件1]],19,FALSE),"")</f>
        <v/>
      </c>
      <c r="AF46" s="194" t="str">
        <f>IF(NOT(ISNA(VLOOKUP(表2[[#This Row],[公司简称]]&amp;表2[[#This Row],[姓名 ]],表1_66[[标识]:[邮件1]],20,FALSE))),VLOOKUP(表2[[#This Row],[公司简称]]&amp;表2[[#This Row],[姓名 ]],表1_66[[标识]:[邮件1]],20,FALSE),"")</f>
        <v/>
      </c>
      <c r="AG46" s="201" t="s">
        <v>7061</v>
      </c>
      <c r="AH46" s="194"/>
      <c r="AI46" s="202"/>
      <c r="AJ46" s="202"/>
      <c r="AK46" s="199"/>
      <c r="AL46" s="203"/>
      <c r="AM46" s="199"/>
      <c r="AN46" s="204"/>
      <c r="AO46" s="199"/>
      <c r="AP46" s="199"/>
      <c r="AQ46" s="199"/>
      <c r="AR46" s="199"/>
      <c r="AS46" s="199"/>
      <c r="AT46" s="114"/>
    </row>
    <row r="47" spans="1:46" s="6" customFormat="1" x14ac:dyDescent="0.3">
      <c r="A47" s="3">
        <v>41873</v>
      </c>
      <c r="B47" s="81" t="s">
        <v>4210</v>
      </c>
      <c r="C47" s="81" t="s">
        <v>507</v>
      </c>
      <c r="D47" s="96" t="s">
        <v>359</v>
      </c>
      <c r="E47" s="97" t="s">
        <v>11</v>
      </c>
      <c r="F47" s="93" t="s">
        <v>332</v>
      </c>
      <c r="G47" s="52">
        <v>80</v>
      </c>
      <c r="H47" s="7">
        <v>0</v>
      </c>
      <c r="I47" s="28">
        <f>SUMIF(表1_66[公司],"="&amp;表2[公司简称],表1_66[新财富票])</f>
        <v>0</v>
      </c>
      <c r="J47" s="155"/>
      <c r="K47" s="154"/>
      <c r="L47" s="154"/>
      <c r="M47" s="154"/>
      <c r="N47" s="154"/>
      <c r="O47" s="156"/>
      <c r="P47" s="156"/>
      <c r="Q47" s="352">
        <v>2</v>
      </c>
      <c r="R47" s="157" t="s">
        <v>2392</v>
      </c>
      <c r="S47" s="157"/>
      <c r="T47" s="157" t="s">
        <v>4104</v>
      </c>
      <c r="U47" s="158"/>
      <c r="V47" s="158"/>
      <c r="W47" s="118">
        <f ca="1">IF(ISNUMBER(MATCH(表2[[#This Row],[公司简称]],服务!E:E,0)),INDIRECT("服务!A"&amp;MATCH(表2[[#This Row],[公司简称]],服务!E:E,0)),"")</f>
        <v>42418</v>
      </c>
      <c r="X47" s="160" t="s">
        <v>3766</v>
      </c>
      <c r="Y47" s="160" t="str">
        <f>IF(ISTEXT(VLOOKUP(表2[[#This Row],[公司简称]]&amp;表2[[#This Row],[姓名]],表1_66[[标识]:[昵称]],3,FALSE)),VLOOKUP(表2[[#This Row],[公司简称]]&amp;表2[[#This Row],[姓名]],表1_66[[标识]:[昵称]],3,FALSE),"")</f>
        <v/>
      </c>
      <c r="Z47" s="199" t="str">
        <f>IF(ISTEXT(VLOOKUP(表2[[#This Row],[公司简称]]&amp;表2[[#This Row],[姓名]],表1_66[[标识]:[邮件1]],18,FALSE)),VLOOKUP(表2[[#This Row],[公司简称]]&amp;表2[[#This Row],[姓名]],表1_66[[标识]:[邮件1]],18,FALSE),"")</f>
        <v/>
      </c>
      <c r="AA47" s="350" t="str">
        <f>IF(NOT(ISNA(VLOOKUP(表2[[#This Row],[公司简称]]&amp;表2[[#This Row],[姓名]],表1_66[[标识]:[邮件1]],19,FALSE))),VLOOKUP(表2[[#This Row],[公司简称]]&amp;表2[[#This Row],[姓名]],表1_66[[标识]:[邮件1]],19,FALSE),"")</f>
        <v/>
      </c>
      <c r="AB47" s="194" t="str">
        <f>IF(NOT(ISNA(VLOOKUP(表2[[#This Row],[公司简称]]&amp;表2[[#This Row],[姓名]],表1_66[[标识]:[邮件1]],20,FALSE))),VLOOKUP(表2[[#This Row],[公司简称]]&amp;表2[[#This Row],[姓名]],表1_66[[标识]:[邮件1]],20,FALSE),"")</f>
        <v/>
      </c>
      <c r="AC47" s="199" t="s">
        <v>351</v>
      </c>
      <c r="AD47" s="199" t="str">
        <f>IF(NOT(ISNA(VLOOKUP(表2[[#This Row],[公司简称]]&amp;表2[[#This Row],[姓名 ]],表1_66[[标识]:[邮件1]],18,FALSE))),VLOOKUP(表2[[#This Row],[公司简称]]&amp;表2[[#This Row],[姓名 ]],表1_66[[标识]:[邮件1]],18,FALSE),"")</f>
        <v/>
      </c>
      <c r="AE47" s="350" t="str">
        <f>IF(NOT(ISNA(VLOOKUP(表2[[#This Row],[公司简称]]&amp;表2[[#This Row],[姓名 ]],表1_66[[标识]:[邮件1]],19,FALSE))),VLOOKUP(表2[[#This Row],[公司简称]]&amp;表2[[#This Row],[姓名 ]],表1_66[[标识]:[邮件1]],19,FALSE),"")</f>
        <v/>
      </c>
      <c r="AF47" s="194" t="str">
        <f>IF(NOT(ISNA(VLOOKUP(表2[[#This Row],[公司简称]]&amp;表2[[#This Row],[姓名 ]],表1_66[[标识]:[邮件1]],20,FALSE))),VLOOKUP(表2[[#This Row],[公司简称]]&amp;表2[[#This Row],[姓名 ]],表1_66[[标识]:[邮件1]],20,FALSE),"")</f>
        <v/>
      </c>
      <c r="AG47" s="201" t="s">
        <v>6860</v>
      </c>
      <c r="AH47" s="194">
        <v>100033</v>
      </c>
      <c r="AI47" s="202" t="s">
        <v>446</v>
      </c>
      <c r="AJ47" s="202"/>
      <c r="AK47" s="199"/>
      <c r="AL47" s="203"/>
      <c r="AM47" s="199"/>
      <c r="AN47" s="204"/>
      <c r="AO47" s="199"/>
      <c r="AP47" s="199"/>
      <c r="AQ47" s="199"/>
      <c r="AR47" s="199"/>
      <c r="AS47" s="199"/>
      <c r="AT47" s="114"/>
    </row>
    <row r="48" spans="1:46" customFormat="1" x14ac:dyDescent="0.3">
      <c r="A48" s="3">
        <v>41695</v>
      </c>
      <c r="B48" s="80" t="s">
        <v>5025</v>
      </c>
      <c r="C48" s="80"/>
      <c r="D48" s="100" t="s">
        <v>5587</v>
      </c>
      <c r="E48" s="93" t="s">
        <v>11</v>
      </c>
      <c r="F48" s="93" t="s">
        <v>9</v>
      </c>
      <c r="G48"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15</v>
      </c>
      <c r="H48" s="7">
        <v>0</v>
      </c>
      <c r="I48" s="28">
        <f>SUMIF(表1_66[公司],"="&amp;表2[公司简称],表1_66[新财富票])</f>
        <v>0</v>
      </c>
      <c r="J48" s="155"/>
      <c r="K48" s="154"/>
      <c r="L48" s="154"/>
      <c r="M48" s="154"/>
      <c r="N48" s="154"/>
      <c r="O48" s="156"/>
      <c r="P48" s="156"/>
      <c r="Q48" s="354"/>
      <c r="R48" s="146" t="s">
        <v>5583</v>
      </c>
      <c r="S48" s="146"/>
      <c r="T48" s="146"/>
      <c r="U48" s="145"/>
      <c r="V48" s="145"/>
      <c r="W48" s="118" t="str">
        <f ca="1">IF(ISNUMBER(MATCH(表2[[#This Row],[公司简称]],服务!E:E,0)),INDIRECT("服务!A"&amp;MATCH(表2[[#This Row],[公司简称]],服务!E:E,0)),"")</f>
        <v/>
      </c>
      <c r="X48" s="160" t="s">
        <v>5584</v>
      </c>
      <c r="Y48" s="160" t="str">
        <f>IF(ISTEXT(VLOOKUP(表2[[#This Row],[公司简称]]&amp;表2[[#This Row],[姓名]],表1_66[[标识]:[昵称]],3,FALSE)),VLOOKUP(表2[[#This Row],[公司简称]]&amp;表2[[#This Row],[姓名]],表1_66[[标识]:[昵称]],3,FALSE),"")</f>
        <v/>
      </c>
      <c r="Z48" s="199" t="str">
        <f>IF(ISTEXT(VLOOKUP(表2[[#This Row],[公司简称]]&amp;表2[[#This Row],[姓名]],表1_66[[标识]:[邮件1]],18,FALSE)),VLOOKUP(表2[[#This Row],[公司简称]]&amp;表2[[#This Row],[姓名]],表1_66[[标识]:[邮件1]],18,FALSE),"")</f>
        <v/>
      </c>
      <c r="AA48" s="350" t="str">
        <f>IF(NOT(ISNA(VLOOKUP(表2[[#This Row],[公司简称]]&amp;表2[[#This Row],[姓名]],表1_66[[标识]:[邮件1]],19,FALSE))),VLOOKUP(表2[[#This Row],[公司简称]]&amp;表2[[#This Row],[姓名]],表1_66[[标识]:[邮件1]],19,FALSE),"")</f>
        <v/>
      </c>
      <c r="AB48" s="194" t="str">
        <f>IF(NOT(ISNA(VLOOKUP(表2[[#This Row],[公司简称]]&amp;表2[[#This Row],[姓名]],表1_66[[标识]:[邮件1]],20,FALSE))),VLOOKUP(表2[[#This Row],[公司简称]]&amp;表2[[#This Row],[姓名]],表1_66[[标识]:[邮件1]],20,FALSE),"")</f>
        <v/>
      </c>
      <c r="AC48" s="199"/>
      <c r="AD48" s="199" t="str">
        <f>IF(NOT(ISNA(VLOOKUP(表2[[#This Row],[公司简称]]&amp;表2[[#This Row],[姓名 ]],表1_66[[标识]:[邮件1]],18,FALSE))),VLOOKUP(表2[[#This Row],[公司简称]]&amp;表2[[#This Row],[姓名 ]],表1_66[[标识]:[邮件1]],18,FALSE),"")</f>
        <v/>
      </c>
      <c r="AE48" s="350" t="str">
        <f>IF(NOT(ISNA(VLOOKUP(表2[[#This Row],[公司简称]]&amp;表2[[#This Row],[姓名 ]],表1_66[[标识]:[邮件1]],19,FALSE))),VLOOKUP(表2[[#This Row],[公司简称]]&amp;表2[[#This Row],[姓名 ]],表1_66[[标识]:[邮件1]],19,FALSE),"")</f>
        <v/>
      </c>
      <c r="AF48" s="194" t="str">
        <f>IF(NOT(ISNA(VLOOKUP(表2[[#This Row],[公司简称]]&amp;表2[[#This Row],[姓名 ]],表1_66[[标识]:[邮件1]],20,FALSE))),VLOOKUP(表2[[#This Row],[公司简称]]&amp;表2[[#This Row],[姓名 ]],表1_66[[标识]:[邮件1]],20,FALSE),"")</f>
        <v/>
      </c>
      <c r="AG48" s="201" t="s">
        <v>6882</v>
      </c>
      <c r="AH48" s="194">
        <v>100081</v>
      </c>
      <c r="AI48" s="202" t="s">
        <v>5585</v>
      </c>
      <c r="AJ48" s="202"/>
      <c r="AK48" s="199"/>
      <c r="AL48" s="203"/>
      <c r="AM48" s="199"/>
      <c r="AN48" s="204" t="s">
        <v>5586</v>
      </c>
      <c r="AO48" s="199"/>
      <c r="AP48" s="199"/>
      <c r="AQ48" s="199"/>
      <c r="AR48" s="199"/>
      <c r="AS48" s="199"/>
      <c r="AT48" s="114"/>
    </row>
    <row r="49" spans="1:46" s="6" customFormat="1" x14ac:dyDescent="0.3">
      <c r="A49" s="3">
        <v>40830</v>
      </c>
      <c r="B49" s="80" t="s">
        <v>447</v>
      </c>
      <c r="C49" s="81" t="s">
        <v>508</v>
      </c>
      <c r="D49" s="96" t="s">
        <v>385</v>
      </c>
      <c r="E49" s="97" t="s">
        <v>386</v>
      </c>
      <c r="F49" s="93" t="s">
        <v>9</v>
      </c>
      <c r="G49"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1.7010000000000001</v>
      </c>
      <c r="H49" s="7">
        <v>0</v>
      </c>
      <c r="I49" s="28">
        <f>SUMIF(表1_66[公司],"="&amp;表2[公司简称],表1_66[新财富票])</f>
        <v>0</v>
      </c>
      <c r="J49" s="155"/>
      <c r="K49" s="154"/>
      <c r="L49" s="154"/>
      <c r="M49" s="154"/>
      <c r="N49" s="154"/>
      <c r="O49" s="156"/>
      <c r="P49" s="156"/>
      <c r="Q49" s="352"/>
      <c r="R49" s="157"/>
      <c r="S49" s="157"/>
      <c r="T49" s="157"/>
      <c r="U49" s="158"/>
      <c r="V49" s="158"/>
      <c r="W49" s="118" t="str">
        <f ca="1">IF(ISNUMBER(MATCH(表2[[#This Row],[公司简称]],服务!E:E,0)),INDIRECT("服务!A"&amp;MATCH(表2[[#This Row],[公司简称]],服务!E:E,0)),"")</f>
        <v/>
      </c>
      <c r="X49" s="160" t="s">
        <v>3974</v>
      </c>
      <c r="Y49" s="160" t="str">
        <f>IF(ISTEXT(VLOOKUP(表2[[#This Row],[公司简称]]&amp;表2[[#This Row],[姓名]],表1_66[[标识]:[昵称]],3,FALSE)),VLOOKUP(表2[[#This Row],[公司简称]]&amp;表2[[#This Row],[姓名]],表1_66[[标识]:[昵称]],3,FALSE),"")</f>
        <v/>
      </c>
      <c r="Z49" s="199" t="str">
        <f>IF(ISTEXT(VLOOKUP(表2[[#This Row],[公司简称]]&amp;表2[[#This Row],[姓名]],表1_66[[标识]:[邮件1]],18,FALSE)),VLOOKUP(表2[[#This Row],[公司简称]]&amp;表2[[#This Row],[姓名]],表1_66[[标识]:[邮件1]],18,FALSE),"")</f>
        <v/>
      </c>
      <c r="AA49" s="350" t="str">
        <f>IF(NOT(ISNA(VLOOKUP(表2[[#This Row],[公司简称]]&amp;表2[[#This Row],[姓名]],表1_66[[标识]:[邮件1]],19,FALSE))),VLOOKUP(表2[[#This Row],[公司简称]]&amp;表2[[#This Row],[姓名]],表1_66[[标识]:[邮件1]],19,FALSE),"")</f>
        <v/>
      </c>
      <c r="AB49" s="194" t="str">
        <f>IF(NOT(ISNA(VLOOKUP(表2[[#This Row],[公司简称]]&amp;表2[[#This Row],[姓名]],表1_66[[标识]:[邮件1]],20,FALSE))),VLOOKUP(表2[[#This Row],[公司简称]]&amp;表2[[#This Row],[姓名]],表1_66[[标识]:[邮件1]],20,FALSE),"")</f>
        <v/>
      </c>
      <c r="AC49" s="199" t="s">
        <v>387</v>
      </c>
      <c r="AD49" s="199" t="str">
        <f>IF(NOT(ISNA(VLOOKUP(表2[[#This Row],[公司简称]]&amp;表2[[#This Row],[姓名 ]],表1_66[[标识]:[邮件1]],18,FALSE))),VLOOKUP(表2[[#This Row],[公司简称]]&amp;表2[[#This Row],[姓名 ]],表1_66[[标识]:[邮件1]],18,FALSE),"")</f>
        <v/>
      </c>
      <c r="AE49" s="350" t="str">
        <f>IF(NOT(ISNA(VLOOKUP(表2[[#This Row],[公司简称]]&amp;表2[[#This Row],[姓名 ]],表1_66[[标识]:[邮件1]],19,FALSE))),VLOOKUP(表2[[#This Row],[公司简称]]&amp;表2[[#This Row],[姓名 ]],表1_66[[标识]:[邮件1]],19,FALSE),"")</f>
        <v/>
      </c>
      <c r="AF49" s="194" t="str">
        <f>IF(NOT(ISNA(VLOOKUP(表2[[#This Row],[公司简称]]&amp;表2[[#This Row],[姓名 ]],表1_66[[标识]:[邮件1]],20,FALSE))),VLOOKUP(表2[[#This Row],[公司简称]]&amp;表2[[#This Row],[姓名 ]],表1_66[[标识]:[邮件1]],20,FALSE),"")</f>
        <v/>
      </c>
      <c r="AG49" s="201" t="s">
        <v>5855</v>
      </c>
      <c r="AH49" s="194">
        <v>100025</v>
      </c>
      <c r="AI49" s="202" t="s">
        <v>450</v>
      </c>
      <c r="AJ49" s="202"/>
      <c r="AK49" s="199"/>
      <c r="AL49" s="203"/>
      <c r="AM49" s="199"/>
      <c r="AN49" s="204"/>
      <c r="AO49" s="199"/>
      <c r="AP49" s="199"/>
      <c r="AQ49" s="199"/>
      <c r="AR49" s="199"/>
      <c r="AS49" s="199"/>
      <c r="AT49" s="114"/>
    </row>
    <row r="50" spans="1:46" s="6" customFormat="1" x14ac:dyDescent="0.3">
      <c r="A50" s="3">
        <v>41850</v>
      </c>
      <c r="B50" s="80" t="s">
        <v>6793</v>
      </c>
      <c r="C50" s="80"/>
      <c r="D50" s="100" t="s">
        <v>6790</v>
      </c>
      <c r="E50" s="93" t="s">
        <v>6791</v>
      </c>
      <c r="F50" s="93" t="s">
        <v>6792</v>
      </c>
      <c r="G50"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1.585</v>
      </c>
      <c r="H50" s="7">
        <v>0</v>
      </c>
      <c r="I50" s="28">
        <f>SUMIF(表1_66[公司],"="&amp;表2[公司简称],表1_66[新财富票])</f>
        <v>0</v>
      </c>
      <c r="J50" s="155"/>
      <c r="K50" s="154"/>
      <c r="L50" s="154"/>
      <c r="M50" s="154"/>
      <c r="N50" s="154"/>
      <c r="O50" s="156"/>
      <c r="P50" s="156"/>
      <c r="Q50" s="354"/>
      <c r="R50" s="146"/>
      <c r="S50" s="146"/>
      <c r="T50" s="146" t="s">
        <v>6794</v>
      </c>
      <c r="U50" s="145"/>
      <c r="V50" s="145"/>
      <c r="W50" s="118" t="str">
        <f ca="1">IF(ISNUMBER(MATCH(表2[[#This Row],[公司简称]],服务!E:E,0)),INDIRECT("服务!A"&amp;MATCH(表2[[#This Row],[公司简称]],服务!E:E,0)),"")</f>
        <v/>
      </c>
      <c r="X50" s="160" t="s">
        <v>6794</v>
      </c>
      <c r="Y50" s="160" t="str">
        <f>IF(ISTEXT(VLOOKUP(表2[[#This Row],[公司简称]]&amp;表2[[#This Row],[姓名]],表1_66[[标识]:[昵称]],3,FALSE)),VLOOKUP(表2[[#This Row],[公司简称]]&amp;表2[[#This Row],[姓名]],表1_66[[标识]:[昵称]],3,FALSE),"")</f>
        <v/>
      </c>
      <c r="Z50" s="199" t="str">
        <f>IF(ISTEXT(VLOOKUP(表2[[#This Row],[公司简称]]&amp;表2[[#This Row],[姓名]],表1_66[[标识]:[邮件1]],18,FALSE)),VLOOKUP(表2[[#This Row],[公司简称]]&amp;表2[[#This Row],[姓名]],表1_66[[标识]:[邮件1]],18,FALSE),"")</f>
        <v/>
      </c>
      <c r="AA50" s="350" t="str">
        <f>IF(NOT(ISNA(VLOOKUP(表2[[#This Row],[公司简称]]&amp;表2[[#This Row],[姓名]],表1_66[[标识]:[邮件1]],19,FALSE))),VLOOKUP(表2[[#This Row],[公司简称]]&amp;表2[[#This Row],[姓名]],表1_66[[标识]:[邮件1]],19,FALSE),"")</f>
        <v/>
      </c>
      <c r="AB50" s="194" t="str">
        <f>IF(NOT(ISNA(VLOOKUP(表2[[#This Row],[公司简称]]&amp;表2[[#This Row],[姓名]],表1_66[[标识]:[邮件1]],20,FALSE))),VLOOKUP(表2[[#This Row],[公司简称]]&amp;表2[[#This Row],[姓名]],表1_66[[标识]:[邮件1]],20,FALSE),"")</f>
        <v/>
      </c>
      <c r="AC50" s="199"/>
      <c r="AD50" s="199" t="str">
        <f>IF(NOT(ISNA(VLOOKUP(表2[[#This Row],[公司简称]]&amp;表2[[#This Row],[姓名 ]],表1_66[[标识]:[邮件1]],18,FALSE))),VLOOKUP(表2[[#This Row],[公司简称]]&amp;表2[[#This Row],[姓名 ]],表1_66[[标识]:[邮件1]],18,FALSE),"")</f>
        <v/>
      </c>
      <c r="AE50" s="350" t="str">
        <f>IF(NOT(ISNA(VLOOKUP(表2[[#This Row],[公司简称]]&amp;表2[[#This Row],[姓名 ]],表1_66[[标识]:[邮件1]],19,FALSE))),VLOOKUP(表2[[#This Row],[公司简称]]&amp;表2[[#This Row],[姓名 ]],表1_66[[标识]:[邮件1]],19,FALSE),"")</f>
        <v/>
      </c>
      <c r="AF50" s="194" t="str">
        <f>IF(NOT(ISNA(VLOOKUP(表2[[#This Row],[公司简称]]&amp;表2[[#This Row],[姓名 ]],表1_66[[标识]:[邮件1]],20,FALSE))),VLOOKUP(表2[[#This Row],[公司简称]]&amp;表2[[#This Row],[姓名 ]],表1_66[[标识]:[邮件1]],20,FALSE),"")</f>
        <v/>
      </c>
      <c r="AG50" s="201" t="s">
        <v>7102</v>
      </c>
      <c r="AH50" s="194">
        <v>100044</v>
      </c>
      <c r="AI50" s="202" t="s">
        <v>6795</v>
      </c>
      <c r="AJ50" s="202"/>
      <c r="AK50" s="199"/>
      <c r="AL50" s="203"/>
      <c r="AM50" s="199"/>
      <c r="AN50" s="204"/>
      <c r="AO50" s="199"/>
      <c r="AP50" s="199"/>
      <c r="AQ50" s="199"/>
      <c r="AR50" s="199"/>
      <c r="AS50" s="199"/>
      <c r="AT50" s="114"/>
    </row>
    <row r="51" spans="1:46" x14ac:dyDescent="0.3">
      <c r="A51" s="3">
        <v>41355</v>
      </c>
      <c r="B51" s="80" t="s">
        <v>452</v>
      </c>
      <c r="C51" s="80" t="s">
        <v>509</v>
      </c>
      <c r="D51" s="96" t="s">
        <v>360</v>
      </c>
      <c r="E51" s="93" t="s">
        <v>361</v>
      </c>
      <c r="F51" s="93" t="s">
        <v>332</v>
      </c>
      <c r="G51"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1.51</v>
      </c>
      <c r="H51" s="7">
        <v>0</v>
      </c>
      <c r="I51" s="28">
        <f>SUMIF(表1_66[公司],"="&amp;表2[公司简称],表1_66[新财富票])</f>
        <v>0</v>
      </c>
      <c r="J51" s="155"/>
      <c r="K51" s="154"/>
      <c r="L51" s="154"/>
      <c r="M51" s="154"/>
      <c r="N51" s="154"/>
      <c r="P51" s="156"/>
      <c r="Q51" s="352"/>
      <c r="R51" s="157"/>
      <c r="S51" s="157"/>
      <c r="T51" s="157"/>
      <c r="U51" s="158"/>
      <c r="V51" s="158"/>
      <c r="W51" s="118" t="str">
        <f ca="1">IF(ISNUMBER(MATCH(表2[[#This Row],[公司简称]],服务!E:E,0)),INDIRECT("服务!A"&amp;MATCH(表2[[#This Row],[公司简称]],服务!E:E,0)),"")</f>
        <v/>
      </c>
      <c r="X51" s="160" t="s">
        <v>6895</v>
      </c>
      <c r="Y51" s="160" t="str">
        <f>IF(ISTEXT(VLOOKUP(表2[[#This Row],[公司简称]]&amp;表2[[#This Row],[姓名]],表1_66[[标识]:[昵称]],3,FALSE)),VLOOKUP(表2[[#This Row],[公司简称]]&amp;表2[[#This Row],[姓名]],表1_66[[标识]:[昵称]],3,FALSE),"")</f>
        <v/>
      </c>
      <c r="Z51" s="199" t="str">
        <f>IF(ISTEXT(VLOOKUP(表2[[#This Row],[公司简称]]&amp;表2[[#This Row],[姓名]],表1_66[[标识]:[邮件1]],18,FALSE)),VLOOKUP(表2[[#This Row],[公司简称]]&amp;表2[[#This Row],[姓名]],表1_66[[标识]:[邮件1]],18,FALSE),"")</f>
        <v/>
      </c>
      <c r="AA51" s="350" t="str">
        <f>IF(NOT(ISNA(VLOOKUP(表2[[#This Row],[公司简称]]&amp;表2[[#This Row],[姓名]],表1_66[[标识]:[邮件1]],19,FALSE))),VLOOKUP(表2[[#This Row],[公司简称]]&amp;表2[[#This Row],[姓名]],表1_66[[标识]:[邮件1]],19,FALSE),"")</f>
        <v/>
      </c>
      <c r="AB51" s="194" t="str">
        <f>IF(NOT(ISNA(VLOOKUP(表2[[#This Row],[公司简称]]&amp;表2[[#This Row],[姓名]],表1_66[[标识]:[邮件1]],20,FALSE))),VLOOKUP(表2[[#This Row],[公司简称]]&amp;表2[[#This Row],[姓名]],表1_66[[标识]:[邮件1]],20,FALSE),"")</f>
        <v/>
      </c>
      <c r="AC51" s="199" t="s">
        <v>387</v>
      </c>
      <c r="AD51" s="199" t="str">
        <f>IF(NOT(ISNA(VLOOKUP(表2[[#This Row],[公司简称]]&amp;表2[[#This Row],[姓名 ]],表1_66[[标识]:[邮件1]],18,FALSE))),VLOOKUP(表2[[#This Row],[公司简称]]&amp;表2[[#This Row],[姓名 ]],表1_66[[标识]:[邮件1]],18,FALSE),"")</f>
        <v/>
      </c>
      <c r="AE51" s="350" t="str">
        <f>IF(NOT(ISNA(VLOOKUP(表2[[#This Row],[公司简称]]&amp;表2[[#This Row],[姓名 ]],表1_66[[标识]:[邮件1]],19,FALSE))),VLOOKUP(表2[[#This Row],[公司简称]]&amp;表2[[#This Row],[姓名 ]],表1_66[[标识]:[邮件1]],19,FALSE),"")</f>
        <v/>
      </c>
      <c r="AF51" s="194" t="str">
        <f>IF(NOT(ISNA(VLOOKUP(表2[[#This Row],[公司简称]]&amp;表2[[#This Row],[姓名 ]],表1_66[[标识]:[邮件1]],20,FALSE))),VLOOKUP(表2[[#This Row],[公司简称]]&amp;表2[[#This Row],[姓名 ]],表1_66[[标识]:[邮件1]],20,FALSE),"")</f>
        <v/>
      </c>
      <c r="AG51" s="201" t="s">
        <v>5856</v>
      </c>
      <c r="AH51" s="194">
        <v>100020</v>
      </c>
      <c r="AI51" s="202" t="s">
        <v>451</v>
      </c>
      <c r="AJ51" s="202"/>
      <c r="AL51" s="203"/>
      <c r="AM51" s="199"/>
      <c r="AN51" s="204"/>
      <c r="AP51" s="199"/>
    </row>
    <row r="52" spans="1:46" x14ac:dyDescent="0.3">
      <c r="A52" s="3">
        <v>41325</v>
      </c>
      <c r="B52" s="80" t="s">
        <v>5777</v>
      </c>
      <c r="D52" s="99" t="s">
        <v>3091</v>
      </c>
      <c r="E52" s="93" t="s">
        <v>3094</v>
      </c>
      <c r="F52" s="93" t="s">
        <v>3092</v>
      </c>
      <c r="G52"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1.4570000000000001</v>
      </c>
      <c r="H52" s="7">
        <v>0</v>
      </c>
      <c r="I52" s="28">
        <f>SUMIF(表1_66[公司],"="&amp;表2[公司简称],表1_66[新财富票])</f>
        <v>0</v>
      </c>
      <c r="J52" s="155"/>
      <c r="K52" s="154"/>
      <c r="L52" s="154"/>
      <c r="M52" s="154"/>
      <c r="N52" s="154"/>
      <c r="P52" s="156"/>
      <c r="Q52" s="358"/>
      <c r="R52" s="171"/>
      <c r="S52" s="171"/>
      <c r="T52" s="171"/>
      <c r="U52" s="172"/>
      <c r="V52" s="158"/>
      <c r="W52" s="118" t="str">
        <f ca="1">IF(ISNUMBER(MATCH(表2[[#This Row],[公司简称]],服务!E:E,0)),INDIRECT("服务!A"&amp;MATCH(表2[[#This Row],[公司简称]],服务!E:E,0)),"")</f>
        <v/>
      </c>
      <c r="X52" s="160" t="s">
        <v>3093</v>
      </c>
      <c r="Y52" s="160" t="str">
        <f>IF(ISTEXT(VLOOKUP(表2[[#This Row],[公司简称]]&amp;表2[[#This Row],[姓名]],表1_66[[标识]:[昵称]],3,FALSE)),VLOOKUP(表2[[#This Row],[公司简称]]&amp;表2[[#This Row],[姓名]],表1_66[[标识]:[昵称]],3,FALSE),"")</f>
        <v/>
      </c>
      <c r="Z52" s="199" t="str">
        <f>IF(ISTEXT(VLOOKUP(表2[[#This Row],[公司简称]]&amp;表2[[#This Row],[姓名]],表1_66[[标识]:[邮件1]],18,FALSE)),VLOOKUP(表2[[#This Row],[公司简称]]&amp;表2[[#This Row],[姓名]],表1_66[[标识]:[邮件1]],18,FALSE),"")</f>
        <v/>
      </c>
      <c r="AA52" s="350" t="str">
        <f>IF(NOT(ISNA(VLOOKUP(表2[[#This Row],[公司简称]]&amp;表2[[#This Row],[姓名]],表1_66[[标识]:[邮件1]],19,FALSE))),VLOOKUP(表2[[#This Row],[公司简称]]&amp;表2[[#This Row],[姓名]],表1_66[[标识]:[邮件1]],19,FALSE),"")</f>
        <v/>
      </c>
      <c r="AB52" s="194" t="str">
        <f>IF(NOT(ISNA(VLOOKUP(表2[[#This Row],[公司简称]]&amp;表2[[#This Row],[姓名]],表1_66[[标识]:[邮件1]],20,FALSE))),VLOOKUP(表2[[#This Row],[公司简称]]&amp;表2[[#This Row],[姓名]],表1_66[[标识]:[邮件1]],20,FALSE),"")</f>
        <v/>
      </c>
      <c r="AC52" s="199"/>
      <c r="AD52" s="199" t="str">
        <f>IF(NOT(ISNA(VLOOKUP(表2[[#This Row],[公司简称]]&amp;表2[[#This Row],[姓名 ]],表1_66[[标识]:[邮件1]],18,FALSE))),VLOOKUP(表2[[#This Row],[公司简称]]&amp;表2[[#This Row],[姓名 ]],表1_66[[标识]:[邮件1]],18,FALSE),"")</f>
        <v/>
      </c>
      <c r="AE52" s="350" t="str">
        <f>IF(NOT(ISNA(VLOOKUP(表2[[#This Row],[公司简称]]&amp;表2[[#This Row],[姓名 ]],表1_66[[标识]:[邮件1]],19,FALSE))),VLOOKUP(表2[[#This Row],[公司简称]]&amp;表2[[#This Row],[姓名 ]],表1_66[[标识]:[邮件1]],19,FALSE),"")</f>
        <v/>
      </c>
      <c r="AF52" s="194" t="str">
        <f>IF(NOT(ISNA(VLOOKUP(表2[[#This Row],[公司简称]]&amp;表2[[#This Row],[姓名 ]],表1_66[[标识]:[邮件1]],20,FALSE))),VLOOKUP(表2[[#This Row],[公司简称]]&amp;表2[[#This Row],[姓名 ]],表1_66[[标识]:[邮件1]],20,FALSE),"")</f>
        <v/>
      </c>
      <c r="AG52" s="201" t="s">
        <v>3096</v>
      </c>
      <c r="AH52" s="194"/>
      <c r="AI52" s="202" t="s">
        <v>3095</v>
      </c>
      <c r="AL52" s="203"/>
      <c r="AN52" s="205"/>
    </row>
    <row r="53" spans="1:46" x14ac:dyDescent="0.3">
      <c r="A53" s="3">
        <v>41347</v>
      </c>
      <c r="B53" s="80" t="s">
        <v>3485</v>
      </c>
      <c r="C53" s="80" t="s">
        <v>3486</v>
      </c>
      <c r="D53" s="96" t="s">
        <v>3482</v>
      </c>
      <c r="E53" s="93" t="s">
        <v>3483</v>
      </c>
      <c r="F53" s="93" t="s">
        <v>3484</v>
      </c>
      <c r="G53"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1.37</v>
      </c>
      <c r="H53" s="7">
        <v>0</v>
      </c>
      <c r="I53" s="28">
        <f>SUMIF(表1_66[公司],"="&amp;表2[公司简称],表1_66[新财富票])</f>
        <v>0</v>
      </c>
      <c r="J53" s="155"/>
      <c r="K53" s="154"/>
      <c r="L53" s="154"/>
      <c r="M53" s="154"/>
      <c r="N53" s="154"/>
      <c r="P53" s="156"/>
      <c r="Q53" s="354">
        <v>8</v>
      </c>
      <c r="R53" s="173" t="s">
        <v>3494</v>
      </c>
      <c r="S53" s="173" t="s">
        <v>3495</v>
      </c>
      <c r="T53" s="173" t="s">
        <v>3496</v>
      </c>
      <c r="U53" s="174"/>
      <c r="V53" s="158"/>
      <c r="W53" s="118" t="str">
        <f ca="1">IF(ISNUMBER(MATCH(表2[[#This Row],[公司简称]],服务!E:E,0)),INDIRECT("服务!A"&amp;MATCH(表2[[#This Row],[公司简称]],服务!E:E,0)),"")</f>
        <v/>
      </c>
      <c r="X53" s="160" t="s">
        <v>6923</v>
      </c>
      <c r="Y53" s="160" t="str">
        <f>IF(ISTEXT(VLOOKUP(表2[[#This Row],[公司简称]]&amp;表2[[#This Row],[姓名]],表1_66[[标识]:[昵称]],3,FALSE)),VLOOKUP(表2[[#This Row],[公司简称]]&amp;表2[[#This Row],[姓名]],表1_66[[标识]:[昵称]],3,FALSE),"")</f>
        <v/>
      </c>
      <c r="Z53" s="199" t="str">
        <f>IF(ISTEXT(VLOOKUP(表2[[#This Row],[公司简称]]&amp;表2[[#This Row],[姓名]],表1_66[[标识]:[邮件1]],18,FALSE)),VLOOKUP(表2[[#This Row],[公司简称]]&amp;表2[[#This Row],[姓名]],表1_66[[标识]:[邮件1]],18,FALSE),"")</f>
        <v/>
      </c>
      <c r="AA53" s="350" t="str">
        <f>IF(NOT(ISNA(VLOOKUP(表2[[#This Row],[公司简称]]&amp;表2[[#This Row],[姓名]],表1_66[[标识]:[邮件1]],19,FALSE))),VLOOKUP(表2[[#This Row],[公司简称]]&amp;表2[[#This Row],[姓名]],表1_66[[标识]:[邮件1]],19,FALSE),"")</f>
        <v/>
      </c>
      <c r="AB53" s="194" t="str">
        <f>IF(NOT(ISNA(VLOOKUP(表2[[#This Row],[公司简称]]&amp;表2[[#This Row],[姓名]],表1_66[[标识]:[邮件1]],20,FALSE))),VLOOKUP(表2[[#This Row],[公司简称]]&amp;表2[[#This Row],[姓名]],表1_66[[标识]:[邮件1]],20,FALSE),"")</f>
        <v/>
      </c>
      <c r="AC53" s="199" t="s">
        <v>3493</v>
      </c>
      <c r="AD53" s="199" t="str">
        <f>IF(NOT(ISNA(VLOOKUP(表2[[#This Row],[公司简称]]&amp;表2[[#This Row],[姓名 ]],表1_66[[标识]:[邮件1]],18,FALSE))),VLOOKUP(表2[[#This Row],[公司简称]]&amp;表2[[#This Row],[姓名 ]],表1_66[[标识]:[邮件1]],18,FALSE),"")</f>
        <v/>
      </c>
      <c r="AE53" s="350" t="str">
        <f>IF(NOT(ISNA(VLOOKUP(表2[[#This Row],[公司简称]]&amp;表2[[#This Row],[姓名 ]],表1_66[[标识]:[邮件1]],19,FALSE))),VLOOKUP(表2[[#This Row],[公司简称]]&amp;表2[[#This Row],[姓名 ]],表1_66[[标识]:[邮件1]],19,FALSE),"")</f>
        <v/>
      </c>
      <c r="AF53" s="194" t="str">
        <f>IF(NOT(ISNA(VLOOKUP(表2[[#This Row],[公司简称]]&amp;表2[[#This Row],[姓名 ]],表1_66[[标识]:[邮件1]],20,FALSE))),VLOOKUP(表2[[#This Row],[公司简称]]&amp;表2[[#This Row],[姓名 ]],表1_66[[标识]:[邮件1]],20,FALSE),"")</f>
        <v/>
      </c>
      <c r="AG53" s="201" t="s">
        <v>5857</v>
      </c>
      <c r="AH53" s="194">
        <v>100028</v>
      </c>
      <c r="AI53" s="202" t="s">
        <v>3487</v>
      </c>
      <c r="AL53" s="203"/>
      <c r="AN53" s="205"/>
    </row>
    <row r="54" spans="1:46" x14ac:dyDescent="0.3">
      <c r="A54" s="3">
        <v>41471</v>
      </c>
      <c r="D54" s="100" t="s">
        <v>3756</v>
      </c>
      <c r="E54" s="93" t="s">
        <v>11</v>
      </c>
      <c r="F54" s="93" t="s">
        <v>9</v>
      </c>
      <c r="G54"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0</v>
      </c>
      <c r="H54" s="7">
        <v>0</v>
      </c>
      <c r="I54" s="28">
        <f>SUMIF(表1_66[公司],"="&amp;表2[公司简称],表1_66[新财富票])</f>
        <v>0</v>
      </c>
      <c r="J54" s="155"/>
      <c r="K54" s="154"/>
      <c r="L54" s="154"/>
      <c r="M54" s="154"/>
      <c r="N54" s="154"/>
      <c r="P54" s="156"/>
      <c r="Q54" s="354"/>
      <c r="R54" s="146"/>
      <c r="S54" s="146"/>
      <c r="T54" s="146" t="s">
        <v>3757</v>
      </c>
      <c r="U54" s="145"/>
      <c r="V54" s="145"/>
      <c r="W54" s="118" t="str">
        <f ca="1">IF(ISNUMBER(MATCH(表2[[#This Row],[公司简称]],服务!E:E,0)),INDIRECT("服务!A"&amp;MATCH(表2[[#This Row],[公司简称]],服务!E:E,0)),"")</f>
        <v/>
      </c>
      <c r="X54" s="160"/>
      <c r="Y54" s="160" t="str">
        <f>IF(ISTEXT(VLOOKUP(表2[[#This Row],[公司简称]]&amp;表2[[#This Row],[姓名]],表1_66[[标识]:[昵称]],3,FALSE)),VLOOKUP(表2[[#This Row],[公司简称]]&amp;表2[[#This Row],[姓名]],表1_66[[标识]:[昵称]],3,FALSE),"")</f>
        <v/>
      </c>
      <c r="Z54" s="199" t="str">
        <f>IF(ISTEXT(VLOOKUP(表2[[#This Row],[公司简称]]&amp;表2[[#This Row],[姓名]],表1_66[[标识]:[邮件1]],18,FALSE)),VLOOKUP(表2[[#This Row],[公司简称]]&amp;表2[[#This Row],[姓名]],表1_66[[标识]:[邮件1]],18,FALSE),"")</f>
        <v/>
      </c>
      <c r="AA54" s="350" t="str">
        <f>IF(NOT(ISNA(VLOOKUP(表2[[#This Row],[公司简称]]&amp;表2[[#This Row],[姓名]],表1_66[[标识]:[邮件1]],19,FALSE))),VLOOKUP(表2[[#This Row],[公司简称]]&amp;表2[[#This Row],[姓名]],表1_66[[标识]:[邮件1]],19,FALSE),"")</f>
        <v/>
      </c>
      <c r="AB54" s="194" t="str">
        <f>IF(NOT(ISNA(VLOOKUP(表2[[#This Row],[公司简称]]&amp;表2[[#This Row],[姓名]],表1_66[[标识]:[邮件1]],20,FALSE))),VLOOKUP(表2[[#This Row],[公司简称]]&amp;表2[[#This Row],[姓名]],表1_66[[标识]:[邮件1]],20,FALSE),"")</f>
        <v/>
      </c>
      <c r="AC54" s="199"/>
      <c r="AD54" s="199" t="str">
        <f>IF(NOT(ISNA(VLOOKUP(表2[[#This Row],[公司简称]]&amp;表2[[#This Row],[姓名 ]],表1_66[[标识]:[邮件1]],18,FALSE))),VLOOKUP(表2[[#This Row],[公司简称]]&amp;表2[[#This Row],[姓名 ]],表1_66[[标识]:[邮件1]],18,FALSE),"")</f>
        <v/>
      </c>
      <c r="AE54" s="350" t="str">
        <f>IF(NOT(ISNA(VLOOKUP(表2[[#This Row],[公司简称]]&amp;表2[[#This Row],[姓名 ]],表1_66[[标识]:[邮件1]],19,FALSE))),VLOOKUP(表2[[#This Row],[公司简称]]&amp;表2[[#This Row],[姓名 ]],表1_66[[标识]:[邮件1]],19,FALSE),"")</f>
        <v/>
      </c>
      <c r="AF54" s="194" t="str">
        <f>IF(NOT(ISNA(VLOOKUP(表2[[#This Row],[公司简称]]&amp;表2[[#This Row],[姓名 ]],表1_66[[标识]:[邮件1]],20,FALSE))),VLOOKUP(表2[[#This Row],[公司简称]]&amp;表2[[#This Row],[姓名 ]],表1_66[[标识]:[邮件1]],20,FALSE),"")</f>
        <v/>
      </c>
      <c r="AG54" s="201" t="s">
        <v>3758</v>
      </c>
      <c r="AH54" s="194">
        <v>100016</v>
      </c>
      <c r="AI54" s="202"/>
      <c r="AJ54" s="202"/>
      <c r="AL54" s="203"/>
      <c r="AM54" s="199"/>
      <c r="AN54" s="204"/>
      <c r="AP54" s="199"/>
    </row>
    <row r="55" spans="1:46" x14ac:dyDescent="0.3">
      <c r="A55" s="3">
        <v>41893</v>
      </c>
      <c r="C55" s="81"/>
      <c r="D55" s="100" t="s">
        <v>6883</v>
      </c>
      <c r="E55" s="97" t="s">
        <v>11</v>
      </c>
      <c r="F55" s="97" t="s">
        <v>9</v>
      </c>
      <c r="G55"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0</v>
      </c>
      <c r="H55" s="7">
        <v>0</v>
      </c>
      <c r="I55" s="28">
        <f>SUMIF(表1_66[公司],"="&amp;表2[公司简称],表1_66[新财富票])</f>
        <v>0</v>
      </c>
      <c r="J55" s="155"/>
      <c r="K55" s="154"/>
      <c r="L55" s="154"/>
      <c r="M55" s="154"/>
      <c r="N55" s="154"/>
      <c r="P55" s="156"/>
      <c r="Q55" s="354"/>
      <c r="R55" s="146" t="s">
        <v>6884</v>
      </c>
      <c r="S55" s="146" t="s">
        <v>6885</v>
      </c>
      <c r="T55" s="146"/>
      <c r="U55" s="145"/>
      <c r="V55" s="145"/>
      <c r="W55" s="118" t="str">
        <f ca="1">IF(ISNUMBER(MATCH(表2[[#This Row],[公司简称]],服务!E:E,0)),INDIRECT("服务!A"&amp;MATCH(表2[[#This Row],[公司简称]],服务!E:E,0)),"")</f>
        <v/>
      </c>
      <c r="X55" s="160" t="s">
        <v>6886</v>
      </c>
      <c r="Y55" s="160" t="str">
        <f>IF(ISTEXT(VLOOKUP(表2[[#This Row],[公司简称]]&amp;表2[[#This Row],[姓名]],表1_66[[标识]:[昵称]],3,FALSE)),VLOOKUP(表2[[#This Row],[公司简称]]&amp;表2[[#This Row],[姓名]],表1_66[[标识]:[昵称]],3,FALSE),"")</f>
        <v/>
      </c>
      <c r="Z55" s="199" t="str">
        <f>IF(ISTEXT(VLOOKUP(表2[[#This Row],[公司简称]]&amp;表2[[#This Row],[姓名]],表1_66[[标识]:[邮件1]],18,FALSE)),VLOOKUP(表2[[#This Row],[公司简称]]&amp;表2[[#This Row],[姓名]],表1_66[[标识]:[邮件1]],18,FALSE),"")</f>
        <v/>
      </c>
      <c r="AA55" s="350" t="str">
        <f>IF(NOT(ISNA(VLOOKUP(表2[[#This Row],[公司简称]]&amp;表2[[#This Row],[姓名]],表1_66[[标识]:[邮件1]],19,FALSE))),VLOOKUP(表2[[#This Row],[公司简称]]&amp;表2[[#This Row],[姓名]],表1_66[[标识]:[邮件1]],19,FALSE),"")</f>
        <v/>
      </c>
      <c r="AB55" s="194" t="str">
        <f>IF(NOT(ISNA(VLOOKUP(表2[[#This Row],[公司简称]]&amp;表2[[#This Row],[姓名]],表1_66[[标识]:[邮件1]],20,FALSE))),VLOOKUP(表2[[#This Row],[公司简称]]&amp;表2[[#This Row],[姓名]],表1_66[[标识]:[邮件1]],20,FALSE),"")</f>
        <v/>
      </c>
      <c r="AC55" s="199"/>
      <c r="AD55" s="199" t="str">
        <f>IF(NOT(ISNA(VLOOKUP(表2[[#This Row],[公司简称]]&amp;表2[[#This Row],[姓名 ]],表1_66[[标识]:[邮件1]],18,FALSE))),VLOOKUP(表2[[#This Row],[公司简称]]&amp;表2[[#This Row],[姓名 ]],表1_66[[标识]:[邮件1]],18,FALSE),"")</f>
        <v/>
      </c>
      <c r="AE55" s="350" t="str">
        <f>IF(NOT(ISNA(VLOOKUP(表2[[#This Row],[公司简称]]&amp;表2[[#This Row],[姓名 ]],表1_66[[标识]:[邮件1]],19,FALSE))),VLOOKUP(表2[[#This Row],[公司简称]]&amp;表2[[#This Row],[姓名 ]],表1_66[[标识]:[邮件1]],19,FALSE),"")</f>
        <v/>
      </c>
      <c r="AF55" s="194" t="str">
        <f>IF(NOT(ISNA(VLOOKUP(表2[[#This Row],[公司简称]]&amp;表2[[#This Row],[姓名 ]],表1_66[[标识]:[邮件1]],20,FALSE))),VLOOKUP(表2[[#This Row],[公司简称]]&amp;表2[[#This Row],[姓名 ]],表1_66[[标识]:[邮件1]],20,FALSE),"")</f>
        <v/>
      </c>
      <c r="AG55" s="201" t="s">
        <v>7103</v>
      </c>
      <c r="AH55" s="194"/>
      <c r="AI55" s="202" t="s">
        <v>6887</v>
      </c>
      <c r="AJ55" s="202"/>
      <c r="AL55" s="203"/>
      <c r="AM55" s="199"/>
      <c r="AN55" s="204"/>
      <c r="AP55" s="199"/>
    </row>
    <row r="56" spans="1:46" x14ac:dyDescent="0.3">
      <c r="A56" s="3">
        <v>41904</v>
      </c>
      <c r="C56" s="81"/>
      <c r="D56" s="100" t="s">
        <v>6917</v>
      </c>
      <c r="E56" s="93" t="s">
        <v>1294</v>
      </c>
      <c r="F56" s="93" t="s">
        <v>1172</v>
      </c>
      <c r="G56" s="52">
        <v>0</v>
      </c>
      <c r="H56" s="7">
        <v>0</v>
      </c>
      <c r="I56" s="28">
        <f>SUMIF(表1_66[公司],"="&amp;表2[公司简称],表1_66[新财富票])</f>
        <v>0</v>
      </c>
      <c r="J56" s="155"/>
      <c r="K56" s="154"/>
      <c r="L56" s="154"/>
      <c r="M56" s="154"/>
      <c r="N56" s="154"/>
      <c r="P56" s="156"/>
      <c r="Q56" s="354"/>
      <c r="R56" s="146" t="s">
        <v>6918</v>
      </c>
      <c r="S56" s="146"/>
      <c r="T56" s="146"/>
      <c r="U56" s="145"/>
      <c r="V56" s="145"/>
      <c r="W56" s="118" t="str">
        <f ca="1">IF(ISNUMBER(MATCH(表2[[#This Row],[公司简称]],服务!E:E,0)),INDIRECT("服务!A"&amp;MATCH(表2[[#This Row],[公司简称]],服务!E:E,0)),"")</f>
        <v/>
      </c>
      <c r="X56" s="160" t="s">
        <v>6919</v>
      </c>
      <c r="Y56" s="160" t="str">
        <f>IF(ISTEXT(VLOOKUP(表2[[#This Row],[公司简称]]&amp;表2[[#This Row],[姓名]],表1_66[[标识]:[昵称]],3,FALSE)),VLOOKUP(表2[[#This Row],[公司简称]]&amp;表2[[#This Row],[姓名]],表1_66[[标识]:[昵称]],3,FALSE),"")</f>
        <v/>
      </c>
      <c r="Z56" s="199" t="str">
        <f>IF(ISTEXT(VLOOKUP(表2[[#This Row],[公司简称]]&amp;表2[[#This Row],[姓名]],表1_66[[标识]:[邮件1]],18,FALSE)),VLOOKUP(表2[[#This Row],[公司简称]]&amp;表2[[#This Row],[姓名]],表1_66[[标识]:[邮件1]],18,FALSE),"")</f>
        <v/>
      </c>
      <c r="AA56" s="350" t="str">
        <f>IF(NOT(ISNA(VLOOKUP(表2[[#This Row],[公司简称]]&amp;表2[[#This Row],[姓名]],表1_66[[标识]:[邮件1]],19,FALSE))),VLOOKUP(表2[[#This Row],[公司简称]]&amp;表2[[#This Row],[姓名]],表1_66[[标识]:[邮件1]],19,FALSE),"")</f>
        <v/>
      </c>
      <c r="AB56" s="194" t="str">
        <f>IF(NOT(ISNA(VLOOKUP(表2[[#This Row],[公司简称]]&amp;表2[[#This Row],[姓名]],表1_66[[标识]:[邮件1]],20,FALSE))),VLOOKUP(表2[[#This Row],[公司简称]]&amp;表2[[#This Row],[姓名]],表1_66[[标识]:[邮件1]],20,FALSE),"")</f>
        <v/>
      </c>
      <c r="AC56" s="199"/>
      <c r="AD56" s="199" t="str">
        <f>IF(NOT(ISNA(VLOOKUP(表2[[#This Row],[公司简称]]&amp;表2[[#This Row],[姓名 ]],表1_66[[标识]:[邮件1]],18,FALSE))),VLOOKUP(表2[[#This Row],[公司简称]]&amp;表2[[#This Row],[姓名 ]],表1_66[[标识]:[邮件1]],18,FALSE),"")</f>
        <v/>
      </c>
      <c r="AE56" s="350" t="str">
        <f>IF(NOT(ISNA(VLOOKUP(表2[[#This Row],[公司简称]]&amp;表2[[#This Row],[姓名 ]],表1_66[[标识]:[邮件1]],19,FALSE))),VLOOKUP(表2[[#This Row],[公司简称]]&amp;表2[[#This Row],[姓名 ]],表1_66[[标识]:[邮件1]],19,FALSE),"")</f>
        <v/>
      </c>
      <c r="AF56" s="194" t="str">
        <f>IF(NOT(ISNA(VLOOKUP(表2[[#This Row],[公司简称]]&amp;表2[[#This Row],[姓名 ]],表1_66[[标识]:[邮件1]],20,FALSE))),VLOOKUP(表2[[#This Row],[公司简称]]&amp;表2[[#This Row],[姓名 ]],表1_66[[标识]:[邮件1]],20,FALSE),"")</f>
        <v/>
      </c>
      <c r="AG56" s="201" t="s">
        <v>7104</v>
      </c>
      <c r="AH56" s="194"/>
      <c r="AI56" s="202"/>
      <c r="AJ56" s="202"/>
      <c r="AL56" s="203"/>
      <c r="AM56" s="199"/>
      <c r="AN56" s="204"/>
      <c r="AP56" s="199"/>
    </row>
    <row r="57" spans="1:46" x14ac:dyDescent="0.3">
      <c r="A57" s="3">
        <v>41796</v>
      </c>
      <c r="B57" s="80" t="s">
        <v>3652</v>
      </c>
      <c r="C57" s="81"/>
      <c r="D57" s="96" t="s">
        <v>3651</v>
      </c>
      <c r="E57" s="97" t="s">
        <v>386</v>
      </c>
      <c r="F57" s="97" t="s">
        <v>389</v>
      </c>
      <c r="G57"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0</v>
      </c>
      <c r="H57" s="7">
        <v>0</v>
      </c>
      <c r="I57" s="28">
        <f>SUMIF(表1_66[公司],"="&amp;表2[公司简称],表1_66[新财富票])</f>
        <v>0</v>
      </c>
      <c r="J57" s="155"/>
      <c r="K57" s="154"/>
      <c r="L57" s="154"/>
      <c r="M57" s="154"/>
      <c r="N57" s="154"/>
      <c r="P57" s="156"/>
      <c r="Q57" s="352"/>
      <c r="R57" s="157"/>
      <c r="S57" s="157"/>
      <c r="T57" s="157"/>
      <c r="U57" s="158"/>
      <c r="V57" s="158"/>
      <c r="W57" s="118" t="str">
        <f ca="1">IF(ISNUMBER(MATCH(表2[[#This Row],[公司简称]],服务!E:E,0)),INDIRECT("服务!A"&amp;MATCH(表2[[#This Row],[公司简称]],服务!E:E,0)),"")</f>
        <v/>
      </c>
      <c r="X57" s="160"/>
      <c r="Y57" s="160" t="str">
        <f>IF(ISTEXT(VLOOKUP(表2[[#This Row],[公司简称]]&amp;表2[[#This Row],[姓名]],表1_66[[标识]:[昵称]],3,FALSE)),VLOOKUP(表2[[#This Row],[公司简称]]&amp;表2[[#This Row],[姓名]],表1_66[[标识]:[昵称]],3,FALSE),"")</f>
        <v/>
      </c>
      <c r="Z57" s="199" t="str">
        <f>IF(ISTEXT(VLOOKUP(表2[[#This Row],[公司简称]]&amp;表2[[#This Row],[姓名]],表1_66[[标识]:[邮件1]],18,FALSE)),VLOOKUP(表2[[#This Row],[公司简称]]&amp;表2[[#This Row],[姓名]],表1_66[[标识]:[邮件1]],18,FALSE),"")</f>
        <v/>
      </c>
      <c r="AA57" s="350" t="str">
        <f>IF(NOT(ISNA(VLOOKUP(表2[[#This Row],[公司简称]]&amp;表2[[#This Row],[姓名]],表1_66[[标识]:[邮件1]],19,FALSE))),VLOOKUP(表2[[#This Row],[公司简称]]&amp;表2[[#This Row],[姓名]],表1_66[[标识]:[邮件1]],19,FALSE),"")</f>
        <v/>
      </c>
      <c r="AB57" s="194" t="str">
        <f>IF(NOT(ISNA(VLOOKUP(表2[[#This Row],[公司简称]]&amp;表2[[#This Row],[姓名]],表1_66[[标识]:[邮件1]],20,FALSE))),VLOOKUP(表2[[#This Row],[公司简称]]&amp;表2[[#This Row],[姓名]],表1_66[[标识]:[邮件1]],20,FALSE),"")</f>
        <v/>
      </c>
      <c r="AC57" s="199" t="s">
        <v>387</v>
      </c>
      <c r="AD57" s="199" t="str">
        <f>IF(NOT(ISNA(VLOOKUP(表2[[#This Row],[公司简称]]&amp;表2[[#This Row],[姓名 ]],表1_66[[标识]:[邮件1]],18,FALSE))),VLOOKUP(表2[[#This Row],[公司简称]]&amp;表2[[#This Row],[姓名 ]],表1_66[[标识]:[邮件1]],18,FALSE),"")</f>
        <v/>
      </c>
      <c r="AE57" s="350" t="str">
        <f>IF(NOT(ISNA(VLOOKUP(表2[[#This Row],[公司简称]]&amp;表2[[#This Row],[姓名 ]],表1_66[[标识]:[邮件1]],19,FALSE))),VLOOKUP(表2[[#This Row],[公司简称]]&amp;表2[[#This Row],[姓名 ]],表1_66[[标识]:[邮件1]],19,FALSE),"")</f>
        <v/>
      </c>
      <c r="AF57" s="194" t="str">
        <f>IF(NOT(ISNA(VLOOKUP(表2[[#This Row],[公司简称]]&amp;表2[[#This Row],[姓名 ]],表1_66[[标识]:[邮件1]],20,FALSE))),VLOOKUP(表2[[#This Row],[公司简称]]&amp;表2[[#This Row],[姓名 ]],表1_66[[标识]:[邮件1]],20,FALSE),"")</f>
        <v/>
      </c>
      <c r="AG57" s="201" t="s">
        <v>5858</v>
      </c>
      <c r="AH57" s="194">
        <v>100097</v>
      </c>
      <c r="AI57" s="202" t="s">
        <v>449</v>
      </c>
      <c r="AJ57" s="202"/>
      <c r="AL57" s="203"/>
      <c r="AM57" s="199"/>
      <c r="AN57" s="204"/>
      <c r="AP57" s="199"/>
    </row>
    <row r="58" spans="1:46" x14ac:dyDescent="0.3">
      <c r="A58" s="3">
        <v>41788</v>
      </c>
      <c r="D58" s="99" t="s">
        <v>5948</v>
      </c>
      <c r="E58" s="93" t="s">
        <v>5949</v>
      </c>
      <c r="F58" s="93" t="s">
        <v>5950</v>
      </c>
      <c r="G58"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0</v>
      </c>
      <c r="H58" s="7">
        <v>0</v>
      </c>
      <c r="I58" s="28">
        <f>SUMIF(表1_66[公司],"="&amp;表2[公司简称],表1_66[新财富票])</f>
        <v>0</v>
      </c>
      <c r="J58" s="155"/>
      <c r="K58" s="154"/>
      <c r="L58" s="154"/>
      <c r="M58" s="154"/>
      <c r="N58" s="154"/>
      <c r="P58" s="156"/>
      <c r="Q58" s="354"/>
      <c r="R58" s="146" t="s">
        <v>5951</v>
      </c>
      <c r="S58" s="146" t="s">
        <v>5952</v>
      </c>
      <c r="T58" s="146"/>
      <c r="U58" s="145"/>
      <c r="V58" s="145"/>
      <c r="W58" s="118" t="str">
        <f ca="1">IF(ISNUMBER(MATCH(表2[[#This Row],[公司简称]],服务!E:E,0)),INDIRECT("服务!A"&amp;MATCH(表2[[#This Row],[公司简称]],服务!E:E,0)),"")</f>
        <v/>
      </c>
      <c r="X58" s="160" t="s">
        <v>5953</v>
      </c>
      <c r="Y58" s="160" t="str">
        <f>IF(ISTEXT(VLOOKUP(表2[[#This Row],[公司简称]]&amp;表2[[#This Row],[姓名]],表1_66[[标识]:[昵称]],3,FALSE)),VLOOKUP(表2[[#This Row],[公司简称]]&amp;表2[[#This Row],[姓名]],表1_66[[标识]:[昵称]],3,FALSE),"")</f>
        <v/>
      </c>
      <c r="Z58" s="199" t="str">
        <f>IF(ISTEXT(VLOOKUP(表2[[#This Row],[公司简称]]&amp;表2[[#This Row],[姓名]],表1_66[[标识]:[邮件1]],18,FALSE)),VLOOKUP(表2[[#This Row],[公司简称]]&amp;表2[[#This Row],[姓名]],表1_66[[标识]:[邮件1]],18,FALSE),"")</f>
        <v/>
      </c>
      <c r="AA58" s="350" t="str">
        <f>IF(NOT(ISNA(VLOOKUP(表2[[#This Row],[公司简称]]&amp;表2[[#This Row],[姓名]],表1_66[[标识]:[邮件1]],19,FALSE))),VLOOKUP(表2[[#This Row],[公司简称]]&amp;表2[[#This Row],[姓名]],表1_66[[标识]:[邮件1]],19,FALSE),"")</f>
        <v/>
      </c>
      <c r="AB58" s="194" t="str">
        <f>IF(NOT(ISNA(VLOOKUP(表2[[#This Row],[公司简称]]&amp;表2[[#This Row],[姓名]],表1_66[[标识]:[邮件1]],20,FALSE))),VLOOKUP(表2[[#This Row],[公司简称]]&amp;表2[[#This Row],[姓名]],表1_66[[标识]:[邮件1]],20,FALSE),"")</f>
        <v/>
      </c>
      <c r="AD58" s="199" t="str">
        <f>IF(NOT(ISNA(VLOOKUP(表2[[#This Row],[公司简称]]&amp;表2[[#This Row],[姓名 ]],表1_66[[标识]:[邮件1]],18,FALSE))),VLOOKUP(表2[[#This Row],[公司简称]]&amp;表2[[#This Row],[姓名 ]],表1_66[[标识]:[邮件1]],18,FALSE),"")</f>
        <v/>
      </c>
      <c r="AE58" s="350" t="str">
        <f>IF(NOT(ISNA(VLOOKUP(表2[[#This Row],[公司简称]]&amp;表2[[#This Row],[姓名 ]],表1_66[[标识]:[邮件1]],19,FALSE))),VLOOKUP(表2[[#This Row],[公司简称]]&amp;表2[[#This Row],[姓名 ]],表1_66[[标识]:[邮件1]],19,FALSE),"")</f>
        <v/>
      </c>
      <c r="AF58" s="194" t="str">
        <f>IF(NOT(ISNA(VLOOKUP(表2[[#This Row],[公司简称]]&amp;表2[[#This Row],[姓名 ]],表1_66[[标识]:[邮件1]],20,FALSE))),VLOOKUP(表2[[#This Row],[公司简称]]&amp;表2[[#This Row],[姓名 ]],表1_66[[标识]:[邮件1]],20,FALSE),"")</f>
        <v/>
      </c>
      <c r="AG58" s="204"/>
      <c r="AH58" s="194"/>
      <c r="AI58" s="202"/>
      <c r="AL58" s="203"/>
      <c r="AN58" s="205"/>
    </row>
    <row r="59" spans="1:46" x14ac:dyDescent="0.3">
      <c r="A59" s="3">
        <v>41737</v>
      </c>
      <c r="D59" s="100" t="s">
        <v>5880</v>
      </c>
      <c r="E59" s="93" t="s">
        <v>5881</v>
      </c>
      <c r="F59" s="93" t="s">
        <v>5882</v>
      </c>
      <c r="G59"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0</v>
      </c>
      <c r="H59" s="7">
        <v>0</v>
      </c>
      <c r="I59" s="28">
        <f>SUMIF(表1_66[公司],"="&amp;表2[公司简称],表1_66[新财富票])</f>
        <v>3</v>
      </c>
      <c r="J59" s="155"/>
      <c r="K59" s="154"/>
      <c r="L59" s="154"/>
      <c r="M59" s="154"/>
      <c r="N59" s="154"/>
      <c r="P59" s="156"/>
      <c r="Q59" s="354"/>
      <c r="R59" s="146" t="s">
        <v>5883</v>
      </c>
      <c r="S59" s="146" t="s">
        <v>5884</v>
      </c>
      <c r="T59" s="146"/>
      <c r="U59" s="145"/>
      <c r="V59" s="145"/>
      <c r="W59" s="118">
        <f ca="1">IF(ISNUMBER(MATCH(表2[[#This Row],[公司简称]],服务!E:E,0)),INDIRECT("服务!A"&amp;MATCH(表2[[#This Row],[公司简称]],服务!E:E,0)),"")</f>
        <v>42417</v>
      </c>
      <c r="X59" s="160" t="s">
        <v>5883</v>
      </c>
      <c r="Y59" s="160" t="str">
        <f>IF(ISTEXT(VLOOKUP(表2[[#This Row],[公司简称]]&amp;表2[[#This Row],[姓名]],表1_66[[标识]:[昵称]],3,FALSE)),VLOOKUP(表2[[#This Row],[公司简称]]&amp;表2[[#This Row],[姓名]],表1_66[[标识]:[昵称]],3,FALSE),"")</f>
        <v/>
      </c>
      <c r="Z59" s="199" t="str">
        <f>IF(ISTEXT(VLOOKUP(表2[[#This Row],[公司简称]]&amp;表2[[#This Row],[姓名]],表1_66[[标识]:[邮件1]],18,FALSE)),VLOOKUP(表2[[#This Row],[公司简称]]&amp;表2[[#This Row],[姓名]],表1_66[[标识]:[邮件1]],18,FALSE),"")</f>
        <v/>
      </c>
      <c r="AA59" s="350" t="str">
        <f>IF(NOT(ISNA(VLOOKUP(表2[[#This Row],[公司简称]]&amp;表2[[#This Row],[姓名]],表1_66[[标识]:[邮件1]],19,FALSE))),VLOOKUP(表2[[#This Row],[公司简称]]&amp;表2[[#This Row],[姓名]],表1_66[[标识]:[邮件1]],19,FALSE),"")</f>
        <v/>
      </c>
      <c r="AB59" s="194" t="str">
        <f>IF(NOT(ISNA(VLOOKUP(表2[[#This Row],[公司简称]]&amp;表2[[#This Row],[姓名]],表1_66[[标识]:[邮件1]],20,FALSE))),VLOOKUP(表2[[#This Row],[公司简称]]&amp;表2[[#This Row],[姓名]],表1_66[[标识]:[邮件1]],20,FALSE),"")</f>
        <v/>
      </c>
      <c r="AC59" s="199"/>
      <c r="AD59" s="199" t="str">
        <f>IF(NOT(ISNA(VLOOKUP(表2[[#This Row],[公司简称]]&amp;表2[[#This Row],[姓名 ]],表1_66[[标识]:[邮件1]],18,FALSE))),VLOOKUP(表2[[#This Row],[公司简称]]&amp;表2[[#This Row],[姓名 ]],表1_66[[标识]:[邮件1]],18,FALSE),"")</f>
        <v/>
      </c>
      <c r="AE59" s="350" t="str">
        <f>IF(NOT(ISNA(VLOOKUP(表2[[#This Row],[公司简称]]&amp;表2[[#This Row],[姓名 ]],表1_66[[标识]:[邮件1]],19,FALSE))),VLOOKUP(表2[[#This Row],[公司简称]]&amp;表2[[#This Row],[姓名 ]],表1_66[[标识]:[邮件1]],19,FALSE),"")</f>
        <v/>
      </c>
      <c r="AF59" s="194" t="str">
        <f>IF(NOT(ISNA(VLOOKUP(表2[[#This Row],[公司简称]]&amp;表2[[#This Row],[姓名 ]],表1_66[[标识]:[邮件1]],20,FALSE))),VLOOKUP(表2[[#This Row],[公司简称]]&amp;表2[[#This Row],[姓名 ]],表1_66[[标识]:[邮件1]],20,FALSE),"")</f>
        <v/>
      </c>
      <c r="AG59" s="201" t="s">
        <v>5885</v>
      </c>
      <c r="AH59" s="194">
        <v>100033</v>
      </c>
      <c r="AI59" s="202" t="s">
        <v>5886</v>
      </c>
      <c r="AJ59" s="202"/>
      <c r="AL59" s="203"/>
      <c r="AM59" s="199"/>
      <c r="AN59" s="204"/>
      <c r="AP59" s="199"/>
    </row>
    <row r="60" spans="1:46" x14ac:dyDescent="0.3">
      <c r="A60" s="3">
        <v>41876</v>
      </c>
      <c r="D60" s="99" t="s">
        <v>6871</v>
      </c>
      <c r="E60" s="97" t="s">
        <v>11</v>
      </c>
      <c r="F60" s="93" t="s">
        <v>9</v>
      </c>
      <c r="G60"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0</v>
      </c>
      <c r="H60" s="7">
        <v>0</v>
      </c>
      <c r="I60" s="28">
        <f>SUMIF(表1_66[公司],"="&amp;表2[公司简称],表1_66[新财富票])</f>
        <v>0</v>
      </c>
      <c r="J60" s="155"/>
      <c r="K60" s="154"/>
      <c r="L60" s="154"/>
      <c r="M60" s="154"/>
      <c r="N60" s="154"/>
      <c r="P60" s="156"/>
      <c r="Q60" s="354"/>
      <c r="R60" s="146" t="s">
        <v>6872</v>
      </c>
      <c r="S60" s="146"/>
      <c r="T60" s="146"/>
      <c r="U60" s="145"/>
      <c r="V60" s="145"/>
      <c r="W60" s="118" t="str">
        <f ca="1">IF(ISNUMBER(MATCH(表2[[#This Row],[公司简称]],服务!E:E,0)),INDIRECT("服务!A"&amp;MATCH(表2[[#This Row],[公司简称]],服务!E:E,0)),"")</f>
        <v/>
      </c>
      <c r="X60" s="160" t="s">
        <v>6872</v>
      </c>
      <c r="Y60" s="160" t="str">
        <f>IF(ISTEXT(VLOOKUP(表2[[#This Row],[公司简称]]&amp;表2[[#This Row],[姓名]],表1_66[[标识]:[昵称]],3,FALSE)),VLOOKUP(表2[[#This Row],[公司简称]]&amp;表2[[#This Row],[姓名]],表1_66[[标识]:[昵称]],3,FALSE),"")</f>
        <v/>
      </c>
      <c r="Z60" s="199" t="str">
        <f>IF(ISTEXT(VLOOKUP(表2[[#This Row],[公司简称]]&amp;表2[[#This Row],[姓名]],表1_66[[标识]:[邮件1]],18,FALSE)),VLOOKUP(表2[[#This Row],[公司简称]]&amp;表2[[#This Row],[姓名]],表1_66[[标识]:[邮件1]],18,FALSE),"")</f>
        <v/>
      </c>
      <c r="AA60" s="350" t="str">
        <f>IF(NOT(ISNA(VLOOKUP(表2[[#This Row],[公司简称]]&amp;表2[[#This Row],[姓名]],表1_66[[标识]:[邮件1]],19,FALSE))),VLOOKUP(表2[[#This Row],[公司简称]]&amp;表2[[#This Row],[姓名]],表1_66[[标识]:[邮件1]],19,FALSE),"")</f>
        <v/>
      </c>
      <c r="AB60" s="194" t="str">
        <f>IF(NOT(ISNA(VLOOKUP(表2[[#This Row],[公司简称]]&amp;表2[[#This Row],[姓名]],表1_66[[标识]:[邮件1]],20,FALSE))),VLOOKUP(表2[[#This Row],[公司简称]]&amp;表2[[#This Row],[姓名]],表1_66[[标识]:[邮件1]],20,FALSE),"")</f>
        <v/>
      </c>
      <c r="AD60" s="199" t="str">
        <f>IF(NOT(ISNA(VLOOKUP(表2[[#This Row],[公司简称]]&amp;表2[[#This Row],[姓名 ]],表1_66[[标识]:[邮件1]],18,FALSE))),VLOOKUP(表2[[#This Row],[公司简称]]&amp;表2[[#This Row],[姓名 ]],表1_66[[标识]:[邮件1]],18,FALSE),"")</f>
        <v/>
      </c>
      <c r="AE60" s="350" t="str">
        <f>IF(NOT(ISNA(VLOOKUP(表2[[#This Row],[公司简称]]&amp;表2[[#This Row],[姓名 ]],表1_66[[标识]:[邮件1]],19,FALSE))),VLOOKUP(表2[[#This Row],[公司简称]]&amp;表2[[#This Row],[姓名 ]],表1_66[[标识]:[邮件1]],19,FALSE),"")</f>
        <v/>
      </c>
      <c r="AF60" s="194" t="str">
        <f>IF(NOT(ISNA(VLOOKUP(表2[[#This Row],[公司简称]]&amp;表2[[#This Row],[姓名 ]],表1_66[[标识]:[邮件1]],20,FALSE))),VLOOKUP(表2[[#This Row],[公司简称]]&amp;表2[[#This Row],[姓名 ]],表1_66[[标识]:[邮件1]],20,FALSE),"")</f>
        <v/>
      </c>
      <c r="AG60" s="201" t="s">
        <v>7105</v>
      </c>
      <c r="AH60" s="194">
        <v>100020</v>
      </c>
      <c r="AI60" s="202"/>
      <c r="AL60" s="203"/>
      <c r="AN60" s="205"/>
    </row>
    <row r="61" spans="1:46" x14ac:dyDescent="0.3">
      <c r="A61" s="3">
        <v>41508</v>
      </c>
      <c r="B61" s="80" t="s">
        <v>3904</v>
      </c>
      <c r="C61" s="80" t="s">
        <v>3905</v>
      </c>
      <c r="D61" s="100" t="s">
        <v>3903</v>
      </c>
      <c r="E61" s="93" t="s">
        <v>11</v>
      </c>
      <c r="F61" s="93" t="s">
        <v>9</v>
      </c>
      <c r="G61"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0</v>
      </c>
      <c r="H61" s="7">
        <v>0</v>
      </c>
      <c r="I61" s="28">
        <f>SUMIF(表1_66[公司],"="&amp;表2[公司简称],表1_66[新财富票])</f>
        <v>0</v>
      </c>
      <c r="J61" s="155"/>
      <c r="K61" s="154"/>
      <c r="L61" s="154"/>
      <c r="M61" s="154"/>
      <c r="N61" s="154"/>
      <c r="P61" s="156"/>
      <c r="Q61" s="354"/>
      <c r="R61" s="146"/>
      <c r="S61" s="146"/>
      <c r="T61" s="146"/>
      <c r="U61" s="145"/>
      <c r="V61" s="145"/>
      <c r="W61" s="118" t="str">
        <f ca="1">IF(ISNUMBER(MATCH(表2[[#This Row],[公司简称]],服务!E:E,0)),INDIRECT("服务!A"&amp;MATCH(表2[[#This Row],[公司简称]],服务!E:E,0)),"")</f>
        <v/>
      </c>
      <c r="X61" s="160" t="s">
        <v>3900</v>
      </c>
      <c r="Y61" s="160" t="str">
        <f>IF(ISTEXT(VLOOKUP(表2[[#This Row],[公司简称]]&amp;表2[[#This Row],[姓名]],表1_66[[标识]:[昵称]],3,FALSE)),VLOOKUP(表2[[#This Row],[公司简称]]&amp;表2[[#This Row],[姓名]],表1_66[[标识]:[昵称]],3,FALSE),"")</f>
        <v/>
      </c>
      <c r="Z61" s="199" t="str">
        <f>IF(ISTEXT(VLOOKUP(表2[[#This Row],[公司简称]]&amp;表2[[#This Row],[姓名]],表1_66[[标识]:[邮件1]],18,FALSE)),VLOOKUP(表2[[#This Row],[公司简称]]&amp;表2[[#This Row],[姓名]],表1_66[[标识]:[邮件1]],18,FALSE),"")</f>
        <v/>
      </c>
      <c r="AA61" s="350" t="str">
        <f>IF(NOT(ISNA(VLOOKUP(表2[[#This Row],[公司简称]]&amp;表2[[#This Row],[姓名]],表1_66[[标识]:[邮件1]],19,FALSE))),VLOOKUP(表2[[#This Row],[公司简称]]&amp;表2[[#This Row],[姓名]],表1_66[[标识]:[邮件1]],19,FALSE),"")</f>
        <v/>
      </c>
      <c r="AB61" s="194" t="str">
        <f>IF(NOT(ISNA(VLOOKUP(表2[[#This Row],[公司简称]]&amp;表2[[#This Row],[姓名]],表1_66[[标识]:[邮件1]],20,FALSE))),VLOOKUP(表2[[#This Row],[公司简称]]&amp;表2[[#This Row],[姓名]],表1_66[[标识]:[邮件1]],20,FALSE),"")</f>
        <v/>
      </c>
      <c r="AC61" s="199"/>
      <c r="AD61" s="199" t="str">
        <f>IF(NOT(ISNA(VLOOKUP(表2[[#This Row],[公司简称]]&amp;表2[[#This Row],[姓名 ]],表1_66[[标识]:[邮件1]],18,FALSE))),VLOOKUP(表2[[#This Row],[公司简称]]&amp;表2[[#This Row],[姓名 ]],表1_66[[标识]:[邮件1]],18,FALSE),"")</f>
        <v/>
      </c>
      <c r="AE61" s="350" t="str">
        <f>IF(NOT(ISNA(VLOOKUP(表2[[#This Row],[公司简称]]&amp;表2[[#This Row],[姓名 ]],表1_66[[标识]:[邮件1]],19,FALSE))),VLOOKUP(表2[[#This Row],[公司简称]]&amp;表2[[#This Row],[姓名 ]],表1_66[[标识]:[邮件1]],19,FALSE),"")</f>
        <v/>
      </c>
      <c r="AF61" s="194" t="str">
        <f>IF(NOT(ISNA(VLOOKUP(表2[[#This Row],[公司简称]]&amp;表2[[#This Row],[姓名 ]],表1_66[[标识]:[邮件1]],20,FALSE))),VLOOKUP(表2[[#This Row],[公司简称]]&amp;表2[[#This Row],[姓名 ]],表1_66[[标识]:[邮件1]],20,FALSE),"")</f>
        <v/>
      </c>
      <c r="AG61" s="201" t="s">
        <v>5887</v>
      </c>
      <c r="AH61" s="194">
        <v>100034</v>
      </c>
      <c r="AI61" s="202" t="s">
        <v>3906</v>
      </c>
      <c r="AJ61" s="202"/>
      <c r="AL61" s="203"/>
      <c r="AM61" s="199"/>
      <c r="AN61" s="204"/>
      <c r="AP61" s="199"/>
    </row>
    <row r="62" spans="1:46" x14ac:dyDescent="0.3">
      <c r="A62" s="3">
        <v>41557</v>
      </c>
      <c r="D62" s="100" t="s">
        <v>4130</v>
      </c>
      <c r="E62" s="93" t="s">
        <v>11</v>
      </c>
      <c r="F62" s="93" t="s">
        <v>9</v>
      </c>
      <c r="G62"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0</v>
      </c>
      <c r="H62" s="7">
        <v>0</v>
      </c>
      <c r="I62" s="28">
        <f>SUMIF(表1_66[公司],"="&amp;表2[公司简称],表1_66[新财富票])</f>
        <v>0</v>
      </c>
      <c r="J62" s="155"/>
      <c r="K62" s="154"/>
      <c r="L62" s="154"/>
      <c r="M62" s="154"/>
      <c r="N62" s="154"/>
      <c r="P62" s="156"/>
      <c r="Q62" s="354"/>
      <c r="R62" s="146" t="s">
        <v>4128</v>
      </c>
      <c r="S62" s="146"/>
      <c r="T62" s="146"/>
      <c r="U62" s="145"/>
      <c r="V62" s="145"/>
      <c r="W62" s="118" t="str">
        <f ca="1">IF(ISNUMBER(MATCH(表2[[#This Row],[公司简称]],服务!E:E,0)),INDIRECT("服务!A"&amp;MATCH(表2[[#This Row],[公司简称]],服务!E:E,0)),"")</f>
        <v/>
      </c>
      <c r="X62" s="160" t="s">
        <v>4156</v>
      </c>
      <c r="Y62" s="160" t="str">
        <f>IF(ISTEXT(VLOOKUP(表2[[#This Row],[公司简称]]&amp;表2[[#This Row],[姓名]],表1_66[[标识]:[昵称]],3,FALSE)),VLOOKUP(表2[[#This Row],[公司简称]]&amp;表2[[#This Row],[姓名]],表1_66[[标识]:[昵称]],3,FALSE),"")</f>
        <v/>
      </c>
      <c r="Z62" s="199" t="str">
        <f>IF(ISTEXT(VLOOKUP(表2[[#This Row],[公司简称]]&amp;表2[[#This Row],[姓名]],表1_66[[标识]:[邮件1]],18,FALSE)),VLOOKUP(表2[[#This Row],[公司简称]]&amp;表2[[#This Row],[姓名]],表1_66[[标识]:[邮件1]],18,FALSE),"")</f>
        <v/>
      </c>
      <c r="AA62" s="350" t="str">
        <f>IF(NOT(ISNA(VLOOKUP(表2[[#This Row],[公司简称]]&amp;表2[[#This Row],[姓名]],表1_66[[标识]:[邮件1]],19,FALSE))),VLOOKUP(表2[[#This Row],[公司简称]]&amp;表2[[#This Row],[姓名]],表1_66[[标识]:[邮件1]],19,FALSE),"")</f>
        <v/>
      </c>
      <c r="AB62" s="194" t="str">
        <f>IF(NOT(ISNA(VLOOKUP(表2[[#This Row],[公司简称]]&amp;表2[[#This Row],[姓名]],表1_66[[标识]:[邮件1]],20,FALSE))),VLOOKUP(表2[[#This Row],[公司简称]]&amp;表2[[#This Row],[姓名]],表1_66[[标识]:[邮件1]],20,FALSE),"")</f>
        <v/>
      </c>
      <c r="AC62" s="199"/>
      <c r="AD62" s="199" t="str">
        <f>IF(NOT(ISNA(VLOOKUP(表2[[#This Row],[公司简称]]&amp;表2[[#This Row],[姓名 ]],表1_66[[标识]:[邮件1]],18,FALSE))),VLOOKUP(表2[[#This Row],[公司简称]]&amp;表2[[#This Row],[姓名 ]],表1_66[[标识]:[邮件1]],18,FALSE),"")</f>
        <v/>
      </c>
      <c r="AE62" s="350" t="str">
        <f>IF(NOT(ISNA(VLOOKUP(表2[[#This Row],[公司简称]]&amp;表2[[#This Row],[姓名 ]],表1_66[[标识]:[邮件1]],19,FALSE))),VLOOKUP(表2[[#This Row],[公司简称]]&amp;表2[[#This Row],[姓名 ]],表1_66[[标识]:[邮件1]],19,FALSE),"")</f>
        <v/>
      </c>
      <c r="AF62" s="194" t="str">
        <f>IF(NOT(ISNA(VLOOKUP(表2[[#This Row],[公司简称]]&amp;表2[[#This Row],[姓名 ]],表1_66[[标识]:[邮件1]],20,FALSE))),VLOOKUP(表2[[#This Row],[公司简称]]&amp;表2[[#This Row],[姓名 ]],表1_66[[标识]:[邮件1]],20,FALSE),"")</f>
        <v/>
      </c>
      <c r="AG62" s="201" t="s">
        <v>4129</v>
      </c>
      <c r="AH62" s="194"/>
      <c r="AI62" s="202"/>
      <c r="AJ62" s="202"/>
      <c r="AL62" s="203"/>
      <c r="AM62" s="199"/>
      <c r="AN62" s="204"/>
      <c r="AP62" s="199"/>
    </row>
    <row r="63" spans="1:46" customFormat="1" x14ac:dyDescent="0.3">
      <c r="A63" s="3">
        <v>42062</v>
      </c>
      <c r="B63" s="115"/>
      <c r="C63" s="115"/>
      <c r="D63" s="137" t="s">
        <v>7087</v>
      </c>
      <c r="E63" s="97" t="s">
        <v>11</v>
      </c>
      <c r="F63" s="93" t="s">
        <v>9</v>
      </c>
      <c r="G63"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0</v>
      </c>
      <c r="H63" s="7">
        <v>0</v>
      </c>
      <c r="I63" s="28">
        <f>SUMIF(表1_66[公司],"="&amp;表2[公司简称],表1_66[新财富票])</f>
        <v>0</v>
      </c>
      <c r="J63" s="155"/>
      <c r="K63" s="154"/>
      <c r="L63" s="154"/>
      <c r="M63" s="154"/>
      <c r="N63" s="154"/>
      <c r="O63" s="156"/>
      <c r="P63" s="156"/>
      <c r="Q63" s="354"/>
      <c r="R63" s="146" t="s">
        <v>7088</v>
      </c>
      <c r="S63" s="146"/>
      <c r="T63" s="146"/>
      <c r="U63" s="145"/>
      <c r="V63" s="145"/>
      <c r="W63" s="118" t="str">
        <f ca="1">IF(ISNUMBER(MATCH(表2[[#This Row],[公司简称]],服务!E:E,0)),INDIRECT("服务!A"&amp;MATCH(表2[[#This Row],[公司简称]],服务!E:E,0)),"")</f>
        <v/>
      </c>
      <c r="X63" s="160" t="s">
        <v>7089</v>
      </c>
      <c r="Y63" s="160" t="str">
        <f>IF(ISTEXT(VLOOKUP(表2[[#This Row],[公司简称]]&amp;表2[[#This Row],[姓名]],表1_66[[标识]:[昵称]],3,FALSE)),VLOOKUP(表2[[#This Row],[公司简称]]&amp;表2[[#This Row],[姓名]],表1_66[[标识]:[昵称]],3,FALSE),"")</f>
        <v/>
      </c>
      <c r="Z63" s="199" t="str">
        <f>IF(ISTEXT(VLOOKUP(表2[[#This Row],[公司简称]]&amp;表2[[#This Row],[姓名]],表1_66[[标识]:[邮件1]],18,FALSE)),VLOOKUP(表2[[#This Row],[公司简称]]&amp;表2[[#This Row],[姓名]],表1_66[[标识]:[邮件1]],18,FALSE),"")</f>
        <v/>
      </c>
      <c r="AA63" s="350" t="str">
        <f>IF(NOT(ISNA(VLOOKUP(表2[[#This Row],[公司简称]]&amp;表2[[#This Row],[姓名]],表1_66[[标识]:[邮件1]],19,FALSE))),VLOOKUP(表2[[#This Row],[公司简称]]&amp;表2[[#This Row],[姓名]],表1_66[[标识]:[邮件1]],19,FALSE),"")</f>
        <v/>
      </c>
      <c r="AB63" s="194" t="str">
        <f>IF(NOT(ISNA(VLOOKUP(表2[[#This Row],[公司简称]]&amp;表2[[#This Row],[姓名]],表1_66[[标识]:[邮件1]],20,FALSE))),VLOOKUP(表2[[#This Row],[公司简称]]&amp;表2[[#This Row],[姓名]],表1_66[[标识]:[邮件1]],20,FALSE),"")</f>
        <v/>
      </c>
      <c r="AC63" s="200"/>
      <c r="AD63" s="199" t="str">
        <f>IF(NOT(ISNA(VLOOKUP(表2[[#This Row],[公司简称]]&amp;表2[[#This Row],[姓名 ]],表1_66[[标识]:[邮件1]],18,FALSE))),VLOOKUP(表2[[#This Row],[公司简称]]&amp;表2[[#This Row],[姓名 ]],表1_66[[标识]:[邮件1]],18,FALSE),"")</f>
        <v/>
      </c>
      <c r="AE63" s="350" t="str">
        <f>IF(NOT(ISNA(VLOOKUP(表2[[#This Row],[公司简称]]&amp;表2[[#This Row],[姓名 ]],表1_66[[标识]:[邮件1]],19,FALSE))),VLOOKUP(表2[[#This Row],[公司简称]]&amp;表2[[#This Row],[姓名 ]],表1_66[[标识]:[邮件1]],19,FALSE),"")</f>
        <v/>
      </c>
      <c r="AF63" s="194" t="str">
        <f>IF(NOT(ISNA(VLOOKUP(表2[[#This Row],[公司简称]]&amp;表2[[#This Row],[姓名 ]],表1_66[[标识]:[邮件1]],20,FALSE))),VLOOKUP(表2[[#This Row],[公司简称]]&amp;表2[[#This Row],[姓名 ]],表1_66[[标识]:[邮件1]],20,FALSE),"")</f>
        <v/>
      </c>
      <c r="AG63" s="201" t="s">
        <v>7110</v>
      </c>
      <c r="AH63" s="194">
        <v>100027</v>
      </c>
      <c r="AI63" s="202" t="s">
        <v>7090</v>
      </c>
      <c r="AJ63" s="194"/>
      <c r="AK63" s="199"/>
      <c r="AL63" s="203"/>
      <c r="AM63" s="194"/>
      <c r="AN63" s="205"/>
      <c r="AO63" s="199"/>
      <c r="AP63" s="200"/>
      <c r="AQ63" s="199"/>
      <c r="AR63" s="199"/>
      <c r="AS63" s="199"/>
      <c r="AT63" s="114"/>
    </row>
    <row r="64" spans="1:46" customFormat="1" x14ac:dyDescent="0.3">
      <c r="A64" s="3">
        <v>41992</v>
      </c>
      <c r="B64" s="80"/>
      <c r="C64" s="80"/>
      <c r="D64" s="99" t="s">
        <v>7028</v>
      </c>
      <c r="E64" s="97" t="s">
        <v>117</v>
      </c>
      <c r="F64" s="93" t="s">
        <v>301</v>
      </c>
      <c r="G64"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0</v>
      </c>
      <c r="H64" s="7">
        <v>0</v>
      </c>
      <c r="I64" s="28">
        <f>SUMIF(表1_66[公司],"="&amp;表2[公司简称],表1_66[新财富票])</f>
        <v>0</v>
      </c>
      <c r="J64" s="155"/>
      <c r="K64" s="154"/>
      <c r="L64" s="154"/>
      <c r="M64" s="154"/>
      <c r="N64" s="154"/>
      <c r="O64" s="156"/>
      <c r="P64" s="156"/>
      <c r="Q64" s="354"/>
      <c r="R64" s="146"/>
      <c r="S64" s="146"/>
      <c r="T64" s="146"/>
      <c r="U64" s="145"/>
      <c r="V64" s="145"/>
      <c r="W64" s="118" t="str">
        <f ca="1">IF(ISNUMBER(MATCH(表2[[#This Row],[公司简称]],服务!E:E,0)),INDIRECT("服务!A"&amp;MATCH(表2[[#This Row],[公司简称]],服务!E:E,0)),"")</f>
        <v/>
      </c>
      <c r="X64" s="160"/>
      <c r="Y64" s="160" t="str">
        <f>IF(ISTEXT(VLOOKUP(表2[[#This Row],[公司简称]]&amp;表2[[#This Row],[姓名]],表1_66[[标识]:[昵称]],3,FALSE)),VLOOKUP(表2[[#This Row],[公司简称]]&amp;表2[[#This Row],[姓名]],表1_66[[标识]:[昵称]],3,FALSE),"")</f>
        <v/>
      </c>
      <c r="Z64" s="199" t="str">
        <f>IF(ISTEXT(VLOOKUP(表2[[#This Row],[公司简称]]&amp;表2[[#This Row],[姓名]],表1_66[[标识]:[邮件1]],18,FALSE)),VLOOKUP(表2[[#This Row],[公司简称]]&amp;表2[[#This Row],[姓名]],表1_66[[标识]:[邮件1]],18,FALSE),"")</f>
        <v/>
      </c>
      <c r="AA64" s="350" t="str">
        <f>IF(NOT(ISNA(VLOOKUP(表2[[#This Row],[公司简称]]&amp;表2[[#This Row],[姓名]],表1_66[[标识]:[邮件1]],19,FALSE))),VLOOKUP(表2[[#This Row],[公司简称]]&amp;表2[[#This Row],[姓名]],表1_66[[标识]:[邮件1]],19,FALSE),"")</f>
        <v/>
      </c>
      <c r="AB64" s="194" t="str">
        <f>IF(NOT(ISNA(VLOOKUP(表2[[#This Row],[公司简称]]&amp;表2[[#This Row],[姓名]],表1_66[[标识]:[邮件1]],20,FALSE))),VLOOKUP(表2[[#This Row],[公司简称]]&amp;表2[[#This Row],[姓名]],表1_66[[标识]:[邮件1]],20,FALSE),"")</f>
        <v/>
      </c>
      <c r="AC64" s="200"/>
      <c r="AD64" s="199" t="str">
        <f>IF(NOT(ISNA(VLOOKUP(表2[[#This Row],[公司简称]]&amp;表2[[#This Row],[姓名 ]],表1_66[[标识]:[邮件1]],18,FALSE))),VLOOKUP(表2[[#This Row],[公司简称]]&amp;表2[[#This Row],[姓名 ]],表1_66[[标识]:[邮件1]],18,FALSE),"")</f>
        <v/>
      </c>
      <c r="AE64" s="350" t="str">
        <f>IF(NOT(ISNA(VLOOKUP(表2[[#This Row],[公司简称]]&amp;表2[[#This Row],[姓名 ]],表1_66[[标识]:[邮件1]],19,FALSE))),VLOOKUP(表2[[#This Row],[公司简称]]&amp;表2[[#This Row],[姓名 ]],表1_66[[标识]:[邮件1]],19,FALSE),"")</f>
        <v/>
      </c>
      <c r="AF64" s="194" t="str">
        <f>IF(NOT(ISNA(VLOOKUP(表2[[#This Row],[公司简称]]&amp;表2[[#This Row],[姓名 ]],表1_66[[标识]:[邮件1]],20,FALSE))),VLOOKUP(表2[[#This Row],[公司简称]]&amp;表2[[#This Row],[姓名 ]],表1_66[[标识]:[邮件1]],20,FALSE),"")</f>
        <v/>
      </c>
      <c r="AG64" s="201" t="s">
        <v>7106</v>
      </c>
      <c r="AH64" s="194"/>
      <c r="AI64" s="202"/>
      <c r="AJ64" s="194"/>
      <c r="AK64" s="199"/>
      <c r="AL64" s="203"/>
      <c r="AM64" s="194"/>
      <c r="AN64" s="205"/>
      <c r="AO64" s="199"/>
      <c r="AP64" s="200"/>
      <c r="AQ64" s="199"/>
      <c r="AR64" s="199"/>
      <c r="AS64" s="199"/>
      <c r="AT64" s="114"/>
    </row>
    <row r="65" spans="1:46" s="6" customFormat="1" x14ac:dyDescent="0.3">
      <c r="A65" s="3">
        <v>41701</v>
      </c>
      <c r="B65" s="80"/>
      <c r="C65" s="80"/>
      <c r="D65" s="100" t="s">
        <v>5590</v>
      </c>
      <c r="E65" s="93" t="s">
        <v>11</v>
      </c>
      <c r="F65" s="93" t="s">
        <v>9</v>
      </c>
      <c r="G65"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0</v>
      </c>
      <c r="H65" s="7">
        <v>0</v>
      </c>
      <c r="I65" s="28">
        <f>SUMIF(表1_66[公司],"="&amp;表2[公司简称],表1_66[新财富票])</f>
        <v>0</v>
      </c>
      <c r="J65" s="155"/>
      <c r="K65" s="154"/>
      <c r="L65" s="154"/>
      <c r="M65" s="154"/>
      <c r="N65" s="154"/>
      <c r="O65" s="156"/>
      <c r="P65" s="156"/>
      <c r="Q65" s="354"/>
      <c r="R65" s="146" t="s">
        <v>5591</v>
      </c>
      <c r="S65" s="146" t="s">
        <v>5592</v>
      </c>
      <c r="T65" s="146" t="s">
        <v>5593</v>
      </c>
      <c r="U65" s="145"/>
      <c r="V65" s="145"/>
      <c r="W65" s="118" t="str">
        <f ca="1">IF(ISNUMBER(MATCH(表2[[#This Row],[公司简称]],服务!E:E,0)),INDIRECT("服务!A"&amp;MATCH(表2[[#This Row],[公司简称]],服务!E:E,0)),"")</f>
        <v/>
      </c>
      <c r="X65" s="160" t="s">
        <v>5591</v>
      </c>
      <c r="Y65" s="160" t="str">
        <f>IF(ISTEXT(VLOOKUP(表2[[#This Row],[公司简称]]&amp;表2[[#This Row],[姓名]],表1_66[[标识]:[昵称]],3,FALSE)),VLOOKUP(表2[[#This Row],[公司简称]]&amp;表2[[#This Row],[姓名]],表1_66[[标识]:[昵称]],3,FALSE),"")</f>
        <v/>
      </c>
      <c r="Z65" s="199" t="str">
        <f>IF(ISTEXT(VLOOKUP(表2[[#This Row],[公司简称]]&amp;表2[[#This Row],[姓名]],表1_66[[标识]:[邮件1]],18,FALSE)),VLOOKUP(表2[[#This Row],[公司简称]]&amp;表2[[#This Row],[姓名]],表1_66[[标识]:[邮件1]],18,FALSE),"")</f>
        <v/>
      </c>
      <c r="AA65" s="350" t="str">
        <f>IF(NOT(ISNA(VLOOKUP(表2[[#This Row],[公司简称]]&amp;表2[[#This Row],[姓名]],表1_66[[标识]:[邮件1]],19,FALSE))),VLOOKUP(表2[[#This Row],[公司简称]]&amp;表2[[#This Row],[姓名]],表1_66[[标识]:[邮件1]],19,FALSE),"")</f>
        <v/>
      </c>
      <c r="AB65" s="194" t="str">
        <f>IF(NOT(ISNA(VLOOKUP(表2[[#This Row],[公司简称]]&amp;表2[[#This Row],[姓名]],表1_66[[标识]:[邮件1]],20,FALSE))),VLOOKUP(表2[[#This Row],[公司简称]]&amp;表2[[#This Row],[姓名]],表1_66[[标识]:[邮件1]],20,FALSE),"")</f>
        <v/>
      </c>
      <c r="AC65" s="199"/>
      <c r="AD65" s="199" t="str">
        <f>IF(NOT(ISNA(VLOOKUP(表2[[#This Row],[公司简称]]&amp;表2[[#This Row],[姓名 ]],表1_66[[标识]:[邮件1]],18,FALSE))),VLOOKUP(表2[[#This Row],[公司简称]]&amp;表2[[#This Row],[姓名 ]],表1_66[[标识]:[邮件1]],18,FALSE),"")</f>
        <v/>
      </c>
      <c r="AE65" s="350" t="str">
        <f>IF(NOT(ISNA(VLOOKUP(表2[[#This Row],[公司简称]]&amp;表2[[#This Row],[姓名 ]],表1_66[[标识]:[邮件1]],19,FALSE))),VLOOKUP(表2[[#This Row],[公司简称]]&amp;表2[[#This Row],[姓名 ]],表1_66[[标识]:[邮件1]],19,FALSE),"")</f>
        <v/>
      </c>
      <c r="AF65" s="194" t="str">
        <f>IF(NOT(ISNA(VLOOKUP(表2[[#This Row],[公司简称]]&amp;表2[[#This Row],[姓名 ]],表1_66[[标识]:[邮件1]],20,FALSE))),VLOOKUP(表2[[#This Row],[公司简称]]&amp;表2[[#This Row],[姓名 ]],表1_66[[标识]:[邮件1]],20,FALSE),"")</f>
        <v/>
      </c>
      <c r="AG65" s="201" t="s">
        <v>7107</v>
      </c>
      <c r="AH65" s="194">
        <v>100008</v>
      </c>
      <c r="AI65" s="202" t="s">
        <v>5595</v>
      </c>
      <c r="AJ65" s="202"/>
      <c r="AK65" s="199"/>
      <c r="AL65" s="203"/>
      <c r="AM65" s="199"/>
      <c r="AN65" s="204"/>
      <c r="AO65" s="199"/>
      <c r="AP65" s="199"/>
      <c r="AQ65" s="199"/>
      <c r="AR65" s="199"/>
      <c r="AS65" s="199"/>
      <c r="AT65" s="114"/>
    </row>
    <row r="66" spans="1:46" s="6" customFormat="1" x14ac:dyDescent="0.3">
      <c r="A66" s="3">
        <v>41732</v>
      </c>
      <c r="B66" s="80"/>
      <c r="C66" s="80"/>
      <c r="D66" s="100" t="s">
        <v>5815</v>
      </c>
      <c r="E66" s="93" t="s">
        <v>5816</v>
      </c>
      <c r="F66" s="93" t="s">
        <v>5817</v>
      </c>
      <c r="G66" s="52">
        <v>0</v>
      </c>
      <c r="H66" s="7">
        <v>0</v>
      </c>
      <c r="I66" s="28">
        <f>SUMIF(表1_66[公司],"="&amp;表2[公司简称],表1_66[新财富票])</f>
        <v>0</v>
      </c>
      <c r="J66" s="155"/>
      <c r="K66" s="154"/>
      <c r="L66" s="154"/>
      <c r="M66" s="154"/>
      <c r="N66" s="154"/>
      <c r="O66" s="156"/>
      <c r="P66" s="156"/>
      <c r="Q66" s="354"/>
      <c r="R66" s="146" t="s">
        <v>5818</v>
      </c>
      <c r="S66" s="146"/>
      <c r="T66" s="146"/>
      <c r="U66" s="145"/>
      <c r="V66" s="145"/>
      <c r="W66" s="118" t="str">
        <f ca="1">IF(ISNUMBER(MATCH(表2[[#This Row],[公司简称]],服务!E:E,0)),INDIRECT("服务!A"&amp;MATCH(表2[[#This Row],[公司简称]],服务!E:E,0)),"")</f>
        <v/>
      </c>
      <c r="X66" s="160" t="s">
        <v>5819</v>
      </c>
      <c r="Y66" s="160" t="str">
        <f>IF(ISTEXT(VLOOKUP(表2[[#This Row],[公司简称]]&amp;表2[[#This Row],[姓名]],表1_66[[标识]:[昵称]],3,FALSE)),VLOOKUP(表2[[#This Row],[公司简称]]&amp;表2[[#This Row],[姓名]],表1_66[[标识]:[昵称]],3,FALSE),"")</f>
        <v/>
      </c>
      <c r="Z66" s="199" t="str">
        <f>IF(ISTEXT(VLOOKUP(表2[[#This Row],[公司简称]]&amp;表2[[#This Row],[姓名]],表1_66[[标识]:[邮件1]],18,FALSE)),VLOOKUP(表2[[#This Row],[公司简称]]&amp;表2[[#This Row],[姓名]],表1_66[[标识]:[邮件1]],18,FALSE),"")</f>
        <v/>
      </c>
      <c r="AA66" s="350" t="str">
        <f>IF(NOT(ISNA(VLOOKUP(表2[[#This Row],[公司简称]]&amp;表2[[#This Row],[姓名]],表1_66[[标识]:[邮件1]],19,FALSE))),VLOOKUP(表2[[#This Row],[公司简称]]&amp;表2[[#This Row],[姓名]],表1_66[[标识]:[邮件1]],19,FALSE),"")</f>
        <v/>
      </c>
      <c r="AB66" s="194" t="str">
        <f>IF(NOT(ISNA(VLOOKUP(表2[[#This Row],[公司简称]]&amp;表2[[#This Row],[姓名]],表1_66[[标识]:[邮件1]],20,FALSE))),VLOOKUP(表2[[#This Row],[公司简称]]&amp;表2[[#This Row],[姓名]],表1_66[[标识]:[邮件1]],20,FALSE),"")</f>
        <v/>
      </c>
      <c r="AC66" s="199"/>
      <c r="AD66" s="199" t="str">
        <f>IF(NOT(ISNA(VLOOKUP(表2[[#This Row],[公司简称]]&amp;表2[[#This Row],[姓名 ]],表1_66[[标识]:[邮件1]],18,FALSE))),VLOOKUP(表2[[#This Row],[公司简称]]&amp;表2[[#This Row],[姓名 ]],表1_66[[标识]:[邮件1]],18,FALSE),"")</f>
        <v/>
      </c>
      <c r="AE66" s="350" t="str">
        <f>IF(NOT(ISNA(VLOOKUP(表2[[#This Row],[公司简称]]&amp;表2[[#This Row],[姓名 ]],表1_66[[标识]:[邮件1]],19,FALSE))),VLOOKUP(表2[[#This Row],[公司简称]]&amp;表2[[#This Row],[姓名 ]],表1_66[[标识]:[邮件1]],19,FALSE),"")</f>
        <v/>
      </c>
      <c r="AF66" s="194" t="str">
        <f>IF(NOT(ISNA(VLOOKUP(表2[[#This Row],[公司简称]]&amp;表2[[#This Row],[姓名 ]],表1_66[[标识]:[邮件1]],20,FALSE))),VLOOKUP(表2[[#This Row],[公司简称]]&amp;表2[[#This Row],[姓名 ]],表1_66[[标识]:[邮件1]],20,FALSE),"")</f>
        <v/>
      </c>
      <c r="AG66" s="201" t="s">
        <v>5820</v>
      </c>
      <c r="AH66" s="194">
        <v>100033</v>
      </c>
      <c r="AI66" s="202"/>
      <c r="AJ66" s="202"/>
      <c r="AK66" s="199"/>
      <c r="AL66" s="203"/>
      <c r="AM66" s="199"/>
      <c r="AN66" s="204"/>
      <c r="AO66" s="199"/>
      <c r="AP66" s="199"/>
      <c r="AQ66" s="199"/>
      <c r="AR66" s="199"/>
      <c r="AS66" s="199"/>
      <c r="AT66" s="114"/>
    </row>
    <row r="67" spans="1:46" s="6" customFormat="1" x14ac:dyDescent="0.3">
      <c r="A67" s="3">
        <v>42012</v>
      </c>
      <c r="B67" s="115"/>
      <c r="C67" s="115"/>
      <c r="D67" s="137" t="s">
        <v>7062</v>
      </c>
      <c r="E67" s="97" t="s">
        <v>11</v>
      </c>
      <c r="F67" s="93" t="s">
        <v>301</v>
      </c>
      <c r="G67"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0</v>
      </c>
      <c r="H67" s="7">
        <v>0</v>
      </c>
      <c r="I67" s="28">
        <f>SUMIF(表1_66[公司],"="&amp;表2[公司简称],表1_66[新财富票])</f>
        <v>0</v>
      </c>
      <c r="J67" s="155"/>
      <c r="K67" s="154"/>
      <c r="L67" s="154"/>
      <c r="M67" s="154"/>
      <c r="N67" s="154"/>
      <c r="O67" s="156"/>
      <c r="P67" s="156"/>
      <c r="Q67" s="354"/>
      <c r="R67" s="146"/>
      <c r="S67" s="146"/>
      <c r="T67" s="146"/>
      <c r="U67" s="145"/>
      <c r="V67" s="145"/>
      <c r="W67" s="118" t="str">
        <f ca="1">IF(ISNUMBER(MATCH(表2[[#This Row],[公司简称]],服务!E:E,0)),INDIRECT("服务!A"&amp;MATCH(表2[[#This Row],[公司简称]],服务!E:E,0)),"")</f>
        <v/>
      </c>
      <c r="X67" s="160" t="s">
        <v>7063</v>
      </c>
      <c r="Y67" s="160" t="str">
        <f>IF(ISTEXT(VLOOKUP(表2[[#This Row],[公司简称]]&amp;表2[[#This Row],[姓名]],表1_66[[标识]:[昵称]],3,FALSE)),VLOOKUP(表2[[#This Row],[公司简称]]&amp;表2[[#This Row],[姓名]],表1_66[[标识]:[昵称]],3,FALSE),"")</f>
        <v/>
      </c>
      <c r="Z67" s="199" t="str">
        <f>IF(ISTEXT(VLOOKUP(表2[[#This Row],[公司简称]]&amp;表2[[#This Row],[姓名]],表1_66[[标识]:[邮件1]],18,FALSE)),VLOOKUP(表2[[#This Row],[公司简称]]&amp;表2[[#This Row],[姓名]],表1_66[[标识]:[邮件1]],18,FALSE),"")</f>
        <v/>
      </c>
      <c r="AA67" s="350" t="str">
        <f>IF(NOT(ISNA(VLOOKUP(表2[[#This Row],[公司简称]]&amp;表2[[#This Row],[姓名]],表1_66[[标识]:[邮件1]],19,FALSE))),VLOOKUP(表2[[#This Row],[公司简称]]&amp;表2[[#This Row],[姓名]],表1_66[[标识]:[邮件1]],19,FALSE),"")</f>
        <v/>
      </c>
      <c r="AB67" s="194" t="str">
        <f>IF(NOT(ISNA(VLOOKUP(表2[[#This Row],[公司简称]]&amp;表2[[#This Row],[姓名]],表1_66[[标识]:[邮件1]],20,FALSE))),VLOOKUP(表2[[#This Row],[公司简称]]&amp;表2[[#This Row],[姓名]],表1_66[[标识]:[邮件1]],20,FALSE),"")</f>
        <v/>
      </c>
      <c r="AC67" s="200"/>
      <c r="AD67" s="199" t="str">
        <f>IF(NOT(ISNA(VLOOKUP(表2[[#This Row],[公司简称]]&amp;表2[[#This Row],[姓名 ]],表1_66[[标识]:[邮件1]],18,FALSE))),VLOOKUP(表2[[#This Row],[公司简称]]&amp;表2[[#This Row],[姓名 ]],表1_66[[标识]:[邮件1]],18,FALSE),"")</f>
        <v/>
      </c>
      <c r="AE67" s="350" t="str">
        <f>IF(NOT(ISNA(VLOOKUP(表2[[#This Row],[公司简称]]&amp;表2[[#This Row],[姓名 ]],表1_66[[标识]:[邮件1]],19,FALSE))),VLOOKUP(表2[[#This Row],[公司简称]]&amp;表2[[#This Row],[姓名 ]],表1_66[[标识]:[邮件1]],19,FALSE),"")</f>
        <v/>
      </c>
      <c r="AF67" s="194" t="str">
        <f>IF(NOT(ISNA(VLOOKUP(表2[[#This Row],[公司简称]]&amp;表2[[#This Row],[姓名 ]],表1_66[[标识]:[邮件1]],20,FALSE))),VLOOKUP(表2[[#This Row],[公司简称]]&amp;表2[[#This Row],[姓名 ]],表1_66[[标识]:[邮件1]],20,FALSE),"")</f>
        <v/>
      </c>
      <c r="AG67" s="201" t="s">
        <v>7108</v>
      </c>
      <c r="AH67" s="194">
        <v>100025</v>
      </c>
      <c r="AI67" s="202" t="s">
        <v>7064</v>
      </c>
      <c r="AJ67" s="194"/>
      <c r="AK67" s="199"/>
      <c r="AL67" s="203"/>
      <c r="AM67" s="194"/>
      <c r="AN67" s="205" t="s">
        <v>7065</v>
      </c>
      <c r="AO67" s="199">
        <v>100</v>
      </c>
      <c r="AP67" s="200"/>
      <c r="AQ67" s="199"/>
      <c r="AR67" s="199"/>
      <c r="AS67" s="199"/>
      <c r="AT67" s="114"/>
    </row>
    <row r="68" spans="1:46" s="6" customFormat="1" x14ac:dyDescent="0.3">
      <c r="A68" s="3">
        <v>41806</v>
      </c>
      <c r="B68" s="80"/>
      <c r="C68" s="80"/>
      <c r="D68" s="99" t="s">
        <v>6006</v>
      </c>
      <c r="E68" s="97" t="s">
        <v>117</v>
      </c>
      <c r="F68" s="93" t="s">
        <v>122</v>
      </c>
      <c r="G68"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0</v>
      </c>
      <c r="H68" s="7">
        <v>0</v>
      </c>
      <c r="I68" s="28">
        <f>SUMIF(表1_66[公司],"="&amp;表2[公司简称],表1_66[新财富票])</f>
        <v>0</v>
      </c>
      <c r="J68" s="155"/>
      <c r="K68" s="154"/>
      <c r="L68" s="154"/>
      <c r="M68" s="154"/>
      <c r="N68" s="154"/>
      <c r="O68" s="156"/>
      <c r="P68" s="156"/>
      <c r="Q68" s="354"/>
      <c r="R68" s="146" t="s">
        <v>6007</v>
      </c>
      <c r="S68" s="146"/>
      <c r="T68" s="146"/>
      <c r="U68" s="145"/>
      <c r="V68" s="145"/>
      <c r="W68" s="118" t="str">
        <f ca="1">IF(ISNUMBER(MATCH(表2[[#This Row],[公司简称]],服务!E:E,0)),INDIRECT("服务!A"&amp;MATCH(表2[[#This Row],[公司简称]],服务!E:E,0)),"")</f>
        <v/>
      </c>
      <c r="X68" s="160" t="s">
        <v>5963</v>
      </c>
      <c r="Y68" s="160" t="str">
        <f>IF(ISTEXT(VLOOKUP(表2[[#This Row],[公司简称]]&amp;表2[[#This Row],[姓名]],表1_66[[标识]:[昵称]],3,FALSE)),VLOOKUP(表2[[#This Row],[公司简称]]&amp;表2[[#This Row],[姓名]],表1_66[[标识]:[昵称]],3,FALSE),"")</f>
        <v/>
      </c>
      <c r="Z68" s="199" t="str">
        <f>IF(ISTEXT(VLOOKUP(表2[[#This Row],[公司简称]]&amp;表2[[#This Row],[姓名]],表1_66[[标识]:[邮件1]],18,FALSE)),VLOOKUP(表2[[#This Row],[公司简称]]&amp;表2[[#This Row],[姓名]],表1_66[[标识]:[邮件1]],18,FALSE),"")</f>
        <v/>
      </c>
      <c r="AA68" s="350" t="str">
        <f>IF(NOT(ISNA(VLOOKUP(表2[[#This Row],[公司简称]]&amp;表2[[#This Row],[姓名]],表1_66[[标识]:[邮件1]],19,FALSE))),VLOOKUP(表2[[#This Row],[公司简称]]&amp;表2[[#This Row],[姓名]],表1_66[[标识]:[邮件1]],19,FALSE),"")</f>
        <v/>
      </c>
      <c r="AB68" s="194" t="str">
        <f>IF(NOT(ISNA(VLOOKUP(表2[[#This Row],[公司简称]]&amp;表2[[#This Row],[姓名]],表1_66[[标识]:[邮件1]],20,FALSE))),VLOOKUP(表2[[#This Row],[公司简称]]&amp;表2[[#This Row],[姓名]],表1_66[[标识]:[邮件1]],20,FALSE),"")</f>
        <v/>
      </c>
      <c r="AC68" s="200"/>
      <c r="AD68" s="199" t="str">
        <f>IF(NOT(ISNA(VLOOKUP(表2[[#This Row],[公司简称]]&amp;表2[[#This Row],[姓名 ]],表1_66[[标识]:[邮件1]],18,FALSE))),VLOOKUP(表2[[#This Row],[公司简称]]&amp;表2[[#This Row],[姓名 ]],表1_66[[标识]:[邮件1]],18,FALSE),"")</f>
        <v/>
      </c>
      <c r="AE68" s="350" t="str">
        <f>IF(NOT(ISNA(VLOOKUP(表2[[#This Row],[公司简称]]&amp;表2[[#This Row],[姓名 ]],表1_66[[标识]:[邮件1]],19,FALSE))),VLOOKUP(表2[[#This Row],[公司简称]]&amp;表2[[#This Row],[姓名 ]],表1_66[[标识]:[邮件1]],19,FALSE),"")</f>
        <v/>
      </c>
      <c r="AF68" s="194" t="str">
        <f>IF(NOT(ISNA(VLOOKUP(表2[[#This Row],[公司简称]]&amp;表2[[#This Row],[姓名 ]],表1_66[[标识]:[邮件1]],20,FALSE))),VLOOKUP(表2[[#This Row],[公司简称]]&amp;表2[[#This Row],[姓名 ]],表1_66[[标识]:[邮件1]],20,FALSE),"")</f>
        <v/>
      </c>
      <c r="AG68" s="204" t="s">
        <v>6009</v>
      </c>
      <c r="AH68" s="194"/>
      <c r="AI68" s="202"/>
      <c r="AJ68" s="194"/>
      <c r="AK68" s="199"/>
      <c r="AL68" s="203"/>
      <c r="AM68" s="194"/>
      <c r="AN68" s="205"/>
      <c r="AO68" s="199"/>
      <c r="AP68" s="200"/>
      <c r="AQ68" s="199"/>
      <c r="AR68" s="199"/>
      <c r="AS68" s="199"/>
      <c r="AT68" s="114"/>
    </row>
    <row r="69" spans="1:46" s="6" customFormat="1" x14ac:dyDescent="0.3">
      <c r="A69" s="3">
        <v>41961</v>
      </c>
      <c r="B69" s="80"/>
      <c r="C69" s="81"/>
      <c r="D69" s="100" t="s">
        <v>6940</v>
      </c>
      <c r="E69" s="97" t="s">
        <v>11</v>
      </c>
      <c r="F69" s="97" t="s">
        <v>9</v>
      </c>
      <c r="G69"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0</v>
      </c>
      <c r="H69" s="7">
        <v>0</v>
      </c>
      <c r="I69" s="28">
        <f>SUMIF(表1_66[公司],"="&amp;表2[公司简称],表1_66[新财富票])</f>
        <v>0</v>
      </c>
      <c r="J69" s="155"/>
      <c r="K69" s="154"/>
      <c r="L69" s="154"/>
      <c r="M69" s="154"/>
      <c r="N69" s="154"/>
      <c r="O69" s="156"/>
      <c r="P69" s="156"/>
      <c r="Q69" s="354"/>
      <c r="R69" s="146" t="s">
        <v>6941</v>
      </c>
      <c r="S69" s="146"/>
      <c r="T69" s="146" t="s">
        <v>6942</v>
      </c>
      <c r="U69" s="145"/>
      <c r="V69" s="145"/>
      <c r="W69" s="118" t="str">
        <f ca="1">IF(ISNUMBER(MATCH(表2[[#This Row],[公司简称]],服务!E:E,0)),INDIRECT("服务!A"&amp;MATCH(表2[[#This Row],[公司简称]],服务!E:E,0)),"")</f>
        <v/>
      </c>
      <c r="X69" s="160" t="s">
        <v>6943</v>
      </c>
      <c r="Y69" s="160" t="str">
        <f>IF(ISTEXT(VLOOKUP(表2[[#This Row],[公司简称]]&amp;表2[[#This Row],[姓名]],表1_66[[标识]:[昵称]],3,FALSE)),VLOOKUP(表2[[#This Row],[公司简称]]&amp;表2[[#This Row],[姓名]],表1_66[[标识]:[昵称]],3,FALSE),"")</f>
        <v/>
      </c>
      <c r="Z69" s="199" t="str">
        <f>IF(ISTEXT(VLOOKUP(表2[[#This Row],[公司简称]]&amp;表2[[#This Row],[姓名]],表1_66[[标识]:[邮件1]],18,FALSE)),VLOOKUP(表2[[#This Row],[公司简称]]&amp;表2[[#This Row],[姓名]],表1_66[[标识]:[邮件1]],18,FALSE),"")</f>
        <v/>
      </c>
      <c r="AA69" s="350" t="str">
        <f>IF(NOT(ISNA(VLOOKUP(表2[[#This Row],[公司简称]]&amp;表2[[#This Row],[姓名]],表1_66[[标识]:[邮件1]],19,FALSE))),VLOOKUP(表2[[#This Row],[公司简称]]&amp;表2[[#This Row],[姓名]],表1_66[[标识]:[邮件1]],19,FALSE),"")</f>
        <v/>
      </c>
      <c r="AB69" s="194" t="str">
        <f>IF(NOT(ISNA(VLOOKUP(表2[[#This Row],[公司简称]]&amp;表2[[#This Row],[姓名]],表1_66[[标识]:[邮件1]],20,FALSE))),VLOOKUP(表2[[#This Row],[公司简称]]&amp;表2[[#This Row],[姓名]],表1_66[[标识]:[邮件1]],20,FALSE),"")</f>
        <v/>
      </c>
      <c r="AC69" s="199"/>
      <c r="AD69" s="199" t="str">
        <f>IF(NOT(ISNA(VLOOKUP(表2[[#This Row],[公司简称]]&amp;表2[[#This Row],[姓名 ]],表1_66[[标识]:[邮件1]],18,FALSE))),VLOOKUP(表2[[#This Row],[公司简称]]&amp;表2[[#This Row],[姓名 ]],表1_66[[标识]:[邮件1]],18,FALSE),"")</f>
        <v/>
      </c>
      <c r="AE69" s="350" t="str">
        <f>IF(NOT(ISNA(VLOOKUP(表2[[#This Row],[公司简称]]&amp;表2[[#This Row],[姓名 ]],表1_66[[标识]:[邮件1]],19,FALSE))),VLOOKUP(表2[[#This Row],[公司简称]]&amp;表2[[#This Row],[姓名 ]],表1_66[[标识]:[邮件1]],19,FALSE),"")</f>
        <v/>
      </c>
      <c r="AF69" s="194" t="str">
        <f>IF(NOT(ISNA(VLOOKUP(表2[[#This Row],[公司简称]]&amp;表2[[#This Row],[姓名 ]],表1_66[[标识]:[邮件1]],20,FALSE))),VLOOKUP(表2[[#This Row],[公司简称]]&amp;表2[[#This Row],[姓名 ]],表1_66[[标识]:[邮件1]],20,FALSE),"")</f>
        <v/>
      </c>
      <c r="AG69" s="204" t="s">
        <v>6944</v>
      </c>
      <c r="AH69" s="194"/>
      <c r="AI69" s="202"/>
      <c r="AJ69" s="202"/>
      <c r="AK69" s="199"/>
      <c r="AL69" s="203"/>
      <c r="AM69" s="199"/>
      <c r="AN69" s="204"/>
      <c r="AO69" s="199"/>
      <c r="AP69" s="199"/>
      <c r="AQ69" s="199"/>
      <c r="AR69" s="199"/>
      <c r="AS69" s="199"/>
      <c r="AT69" s="114"/>
    </row>
    <row r="70" spans="1:46" s="6" customFormat="1" x14ac:dyDescent="0.3">
      <c r="A70" s="3">
        <v>41295</v>
      </c>
      <c r="B70" s="80"/>
      <c r="C70" s="81"/>
      <c r="D70" s="100" t="s">
        <v>2754</v>
      </c>
      <c r="E70" s="97" t="s">
        <v>2747</v>
      </c>
      <c r="F70" s="97" t="s">
        <v>2706</v>
      </c>
      <c r="G70"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0</v>
      </c>
      <c r="H70" s="7">
        <v>0</v>
      </c>
      <c r="I70" s="28">
        <f>SUMIF(表1_66[公司],"="&amp;表2[公司简称],表1_66[新财富票])</f>
        <v>0</v>
      </c>
      <c r="J70" s="155"/>
      <c r="K70" s="154"/>
      <c r="L70" s="154"/>
      <c r="M70" s="154"/>
      <c r="N70" s="154"/>
      <c r="O70" s="156"/>
      <c r="P70" s="156"/>
      <c r="Q70" s="354">
        <v>1</v>
      </c>
      <c r="R70" s="146"/>
      <c r="S70" s="146"/>
      <c r="T70" s="146" t="s">
        <v>5577</v>
      </c>
      <c r="U70" s="145"/>
      <c r="V70" s="145"/>
      <c r="W70" s="118" t="str">
        <f ca="1">IF(ISNUMBER(MATCH(表2[[#This Row],[公司简称]],服务!E:E,0)),INDIRECT("服务!A"&amp;MATCH(表2[[#This Row],[公司简称]],服务!E:E,0)),"")</f>
        <v/>
      </c>
      <c r="X70" s="160" t="s">
        <v>3528</v>
      </c>
      <c r="Y70" s="160" t="str">
        <f>IF(ISTEXT(VLOOKUP(表2[[#This Row],[公司简称]]&amp;表2[[#This Row],[姓名]],表1_66[[标识]:[昵称]],3,FALSE)),VLOOKUP(表2[[#This Row],[公司简称]]&amp;表2[[#This Row],[姓名]],表1_66[[标识]:[昵称]],3,FALSE),"")</f>
        <v/>
      </c>
      <c r="Z70" s="199" t="str">
        <f>IF(ISTEXT(VLOOKUP(表2[[#This Row],[公司简称]]&amp;表2[[#This Row],[姓名]],表1_66[[标识]:[邮件1]],18,FALSE)),VLOOKUP(表2[[#This Row],[公司简称]]&amp;表2[[#This Row],[姓名]],表1_66[[标识]:[邮件1]],18,FALSE),"")</f>
        <v/>
      </c>
      <c r="AA70" s="350" t="str">
        <f>IF(NOT(ISNA(VLOOKUP(表2[[#This Row],[公司简称]]&amp;表2[[#This Row],[姓名]],表1_66[[标识]:[邮件1]],19,FALSE))),VLOOKUP(表2[[#This Row],[公司简称]]&amp;表2[[#This Row],[姓名]],表1_66[[标识]:[邮件1]],19,FALSE),"")</f>
        <v/>
      </c>
      <c r="AB70" s="194" t="str">
        <f>IF(NOT(ISNA(VLOOKUP(表2[[#This Row],[公司简称]]&amp;表2[[#This Row],[姓名]],表1_66[[标识]:[邮件1]],20,FALSE))),VLOOKUP(表2[[#This Row],[公司简称]]&amp;表2[[#This Row],[姓名]],表1_66[[标识]:[邮件1]],20,FALSE),"")</f>
        <v/>
      </c>
      <c r="AC70" s="199"/>
      <c r="AD70" s="199" t="str">
        <f>IF(NOT(ISNA(VLOOKUP(表2[[#This Row],[公司简称]]&amp;表2[[#This Row],[姓名 ]],表1_66[[标识]:[邮件1]],18,FALSE))),VLOOKUP(表2[[#This Row],[公司简称]]&amp;表2[[#This Row],[姓名 ]],表1_66[[标识]:[邮件1]],18,FALSE),"")</f>
        <v/>
      </c>
      <c r="AE70" s="350" t="str">
        <f>IF(NOT(ISNA(VLOOKUP(表2[[#This Row],[公司简称]]&amp;表2[[#This Row],[姓名 ]],表1_66[[标识]:[邮件1]],19,FALSE))),VLOOKUP(表2[[#This Row],[公司简称]]&amp;表2[[#This Row],[姓名 ]],表1_66[[标识]:[邮件1]],19,FALSE),"")</f>
        <v/>
      </c>
      <c r="AF70" s="194" t="str">
        <f>IF(NOT(ISNA(VLOOKUP(表2[[#This Row],[公司简称]]&amp;表2[[#This Row],[姓名 ]],表1_66[[标识]:[邮件1]],20,FALSE))),VLOOKUP(表2[[#This Row],[公司简称]]&amp;表2[[#This Row],[姓名 ]],表1_66[[标识]:[邮件1]],20,FALSE),"")</f>
        <v/>
      </c>
      <c r="AG70" s="201" t="s">
        <v>5859</v>
      </c>
      <c r="AH70" s="194"/>
      <c r="AI70" s="202"/>
      <c r="AJ70" s="202"/>
      <c r="AK70" s="199"/>
      <c r="AL70" s="203"/>
      <c r="AM70" s="199"/>
      <c r="AN70" s="204"/>
      <c r="AO70" s="199"/>
      <c r="AP70" s="199"/>
      <c r="AQ70" s="199"/>
      <c r="AR70" s="199"/>
      <c r="AS70" s="199"/>
      <c r="AT70" s="114"/>
    </row>
    <row r="71" spans="1:46" s="6" customFormat="1" x14ac:dyDescent="0.3">
      <c r="A71" s="3">
        <v>41311</v>
      </c>
      <c r="B71" s="80" t="s">
        <v>3003</v>
      </c>
      <c r="C71" s="81"/>
      <c r="D71" s="96" t="s">
        <v>3001</v>
      </c>
      <c r="E71" s="97" t="s">
        <v>11</v>
      </c>
      <c r="F71" s="97" t="s">
        <v>12</v>
      </c>
      <c r="G71"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73.975875256000009</v>
      </c>
      <c r="H71" s="7">
        <v>0</v>
      </c>
      <c r="I71" s="28">
        <f>SUMIF(表1_66[公司],"="&amp;表2[公司简称],表1_66[新财富票])</f>
        <v>0</v>
      </c>
      <c r="J71" s="155"/>
      <c r="K71" s="154"/>
      <c r="L71" s="154"/>
      <c r="M71" s="154"/>
      <c r="N71" s="154"/>
      <c r="O71" s="156"/>
      <c r="P71" s="156"/>
      <c r="Q71" s="355"/>
      <c r="R71" s="146" t="s">
        <v>3777</v>
      </c>
      <c r="S71" s="163"/>
      <c r="T71" s="163"/>
      <c r="U71" s="164"/>
      <c r="V71" s="164"/>
      <c r="W71" s="118" t="str">
        <f ca="1">IF(ISNUMBER(MATCH(表2[[#This Row],[公司简称]],服务!E:E,0)),INDIRECT("服务!A"&amp;MATCH(表2[[#This Row],[公司简称]],服务!E:E,0)),"")</f>
        <v/>
      </c>
      <c r="X71" s="160" t="s">
        <v>3722</v>
      </c>
      <c r="Y71" s="160" t="str">
        <f>IF(ISTEXT(VLOOKUP(表2[[#This Row],[公司简称]]&amp;表2[[#This Row],[姓名]],表1_66[[标识]:[昵称]],3,FALSE)),VLOOKUP(表2[[#This Row],[公司简称]]&amp;表2[[#This Row],[姓名]],表1_66[[标识]:[昵称]],3,FALSE),"")</f>
        <v/>
      </c>
      <c r="Z71" s="199" t="str">
        <f>IF(ISTEXT(VLOOKUP(表2[[#This Row],[公司简称]]&amp;表2[[#This Row],[姓名]],表1_66[[标识]:[邮件1]],18,FALSE)),VLOOKUP(表2[[#This Row],[公司简称]]&amp;表2[[#This Row],[姓名]],表1_66[[标识]:[邮件1]],18,FALSE),"")</f>
        <v/>
      </c>
      <c r="AA71" s="350" t="str">
        <f>IF(NOT(ISNA(VLOOKUP(表2[[#This Row],[公司简称]]&amp;表2[[#This Row],[姓名]],表1_66[[标识]:[邮件1]],19,FALSE))),VLOOKUP(表2[[#This Row],[公司简称]]&amp;表2[[#This Row],[姓名]],表1_66[[标识]:[邮件1]],19,FALSE),"")</f>
        <v/>
      </c>
      <c r="AB71" s="194" t="str">
        <f>IF(NOT(ISNA(VLOOKUP(表2[[#This Row],[公司简称]]&amp;表2[[#This Row],[姓名]],表1_66[[标识]:[邮件1]],20,FALSE))),VLOOKUP(表2[[#This Row],[公司简称]]&amp;表2[[#This Row],[姓名]],表1_66[[标识]:[邮件1]],20,FALSE),"")</f>
        <v/>
      </c>
      <c r="AC71" s="199"/>
      <c r="AD71" s="199" t="str">
        <f>IF(NOT(ISNA(VLOOKUP(表2[[#This Row],[公司简称]]&amp;表2[[#This Row],[姓名 ]],表1_66[[标识]:[邮件1]],18,FALSE))),VLOOKUP(表2[[#This Row],[公司简称]]&amp;表2[[#This Row],[姓名 ]],表1_66[[标识]:[邮件1]],18,FALSE),"")</f>
        <v/>
      </c>
      <c r="AE71" s="350" t="str">
        <f>IF(NOT(ISNA(VLOOKUP(表2[[#This Row],[公司简称]]&amp;表2[[#This Row],[姓名 ]],表1_66[[标识]:[邮件1]],19,FALSE))),VLOOKUP(表2[[#This Row],[公司简称]]&amp;表2[[#This Row],[姓名 ]],表1_66[[标识]:[邮件1]],19,FALSE),"")</f>
        <v/>
      </c>
      <c r="AF71" s="194" t="str">
        <f>IF(NOT(ISNA(VLOOKUP(表2[[#This Row],[公司简称]]&amp;表2[[#This Row],[姓名 ]],表1_66[[标识]:[邮件1]],20,FALSE))),VLOOKUP(表2[[#This Row],[公司简称]]&amp;表2[[#This Row],[姓名 ]],表1_66[[标识]:[邮件1]],20,FALSE),"")</f>
        <v/>
      </c>
      <c r="AG71" s="201" t="s">
        <v>3778</v>
      </c>
      <c r="AH71" s="194">
        <v>100033</v>
      </c>
      <c r="AI71" s="202" t="s">
        <v>3779</v>
      </c>
      <c r="AJ71" s="202"/>
      <c r="AK71" s="199"/>
      <c r="AL71" s="203"/>
      <c r="AM71" s="199"/>
      <c r="AN71" s="204"/>
      <c r="AO71" s="199"/>
      <c r="AP71" s="199"/>
      <c r="AQ71" s="199"/>
      <c r="AR71" s="199"/>
      <c r="AS71" s="199"/>
      <c r="AT71" s="114"/>
    </row>
    <row r="72" spans="1:46" s="6" customFormat="1" x14ac:dyDescent="0.3">
      <c r="A72" s="2">
        <v>41540</v>
      </c>
      <c r="B72" s="81" t="s">
        <v>2874</v>
      </c>
      <c r="C72" s="81" t="s">
        <v>563</v>
      </c>
      <c r="D72" s="98" t="s">
        <v>2266</v>
      </c>
      <c r="E72" s="97" t="s">
        <v>117</v>
      </c>
      <c r="F72" s="97" t="s">
        <v>121</v>
      </c>
      <c r="G72"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48.430405538499997</v>
      </c>
      <c r="H72" s="7">
        <v>0</v>
      </c>
      <c r="I72" s="28">
        <f>SUMIF(表1_66[公司],"="&amp;表2[公司简称],表1_66[新财富票])</f>
        <v>0</v>
      </c>
      <c r="J72" s="155"/>
      <c r="K72" s="154"/>
      <c r="L72" s="154"/>
      <c r="M72" s="154"/>
      <c r="N72" s="154"/>
      <c r="O72" s="156"/>
      <c r="P72" s="156"/>
      <c r="Q72" s="352">
        <v>8</v>
      </c>
      <c r="R72" s="157" t="s">
        <v>4085</v>
      </c>
      <c r="S72" s="157"/>
      <c r="T72" s="157" t="s">
        <v>4086</v>
      </c>
      <c r="U72" s="158"/>
      <c r="V72" s="158"/>
      <c r="W72" s="118" t="str">
        <f ca="1">IF(ISNUMBER(MATCH(表2[[#This Row],[公司简称]],服务!E:E,0)),INDIRECT("服务!A"&amp;MATCH(表2[[#This Row],[公司简称]],服务!E:E,0)),"")</f>
        <v/>
      </c>
      <c r="X72" s="160" t="s">
        <v>3716</v>
      </c>
      <c r="Y72" s="160" t="str">
        <f>IF(ISTEXT(VLOOKUP(表2[[#This Row],[公司简称]]&amp;表2[[#This Row],[姓名]],表1_66[[标识]:[昵称]],3,FALSE)),VLOOKUP(表2[[#This Row],[公司简称]]&amp;表2[[#This Row],[姓名]],表1_66[[标识]:[昵称]],3,FALSE),"")</f>
        <v/>
      </c>
      <c r="Z72" s="199" t="str">
        <f>IF(ISTEXT(VLOOKUP(表2[[#This Row],[公司简称]]&amp;表2[[#This Row],[姓名]],表1_66[[标识]:[邮件1]],18,FALSE)),VLOOKUP(表2[[#This Row],[公司简称]]&amp;表2[[#This Row],[姓名]],表1_66[[标识]:[邮件1]],18,FALSE),"")</f>
        <v/>
      </c>
      <c r="AA72" s="350" t="str">
        <f>IF(NOT(ISNA(VLOOKUP(表2[[#This Row],[公司简称]]&amp;表2[[#This Row],[姓名]],表1_66[[标识]:[邮件1]],19,FALSE))),VLOOKUP(表2[[#This Row],[公司简称]]&amp;表2[[#This Row],[姓名]],表1_66[[标识]:[邮件1]],19,FALSE),"")</f>
        <v/>
      </c>
      <c r="AB72" s="194" t="str">
        <f>IF(NOT(ISNA(VLOOKUP(表2[[#This Row],[公司简称]]&amp;表2[[#This Row],[姓名]],表1_66[[标识]:[邮件1]],20,FALSE))),VLOOKUP(表2[[#This Row],[公司简称]]&amp;表2[[#This Row],[姓名]],表1_66[[标识]:[邮件1]],20,FALSE),"")</f>
        <v/>
      </c>
      <c r="AC72" s="199" t="s">
        <v>325</v>
      </c>
      <c r="AD72" s="199" t="str">
        <f>IF(NOT(ISNA(VLOOKUP(表2[[#This Row],[公司简称]]&amp;表2[[#This Row],[姓名 ]],表1_66[[标识]:[邮件1]],18,FALSE))),VLOOKUP(表2[[#This Row],[公司简称]]&amp;表2[[#This Row],[姓名 ]],表1_66[[标识]:[邮件1]],18,FALSE),"")</f>
        <v/>
      </c>
      <c r="AE72" s="350" t="str">
        <f>IF(NOT(ISNA(VLOOKUP(表2[[#This Row],[公司简称]]&amp;表2[[#This Row],[姓名 ]],表1_66[[标识]:[邮件1]],19,FALSE))),VLOOKUP(表2[[#This Row],[公司简称]]&amp;表2[[#This Row],[姓名 ]],表1_66[[标识]:[邮件1]],19,FALSE),"")</f>
        <v/>
      </c>
      <c r="AF72" s="194" t="str">
        <f>IF(NOT(ISNA(VLOOKUP(表2[[#This Row],[公司简称]]&amp;表2[[#This Row],[姓名 ]],表1_66[[标识]:[邮件1]],20,FALSE))),VLOOKUP(表2[[#This Row],[公司简称]]&amp;表2[[#This Row],[姓名 ]],表1_66[[标识]:[邮件1]],20,FALSE),"")</f>
        <v/>
      </c>
      <c r="AG72" s="201" t="s">
        <v>5860</v>
      </c>
      <c r="AH72" s="194">
        <v>100004</v>
      </c>
      <c r="AI72" s="202" t="s">
        <v>456</v>
      </c>
      <c r="AJ72" s="202"/>
      <c r="AK72" s="199" t="s">
        <v>335</v>
      </c>
      <c r="AL72" s="203"/>
      <c r="AM72" s="199"/>
      <c r="AN72" s="204"/>
      <c r="AO72" s="199"/>
      <c r="AP72" s="199"/>
      <c r="AQ72" s="199"/>
      <c r="AR72" s="199"/>
      <c r="AS72" s="199"/>
      <c r="AT72" s="114"/>
    </row>
    <row r="73" spans="1:46" customFormat="1" x14ac:dyDescent="0.3">
      <c r="A73" s="3">
        <v>41311</v>
      </c>
      <c r="B73" s="80" t="s">
        <v>3002</v>
      </c>
      <c r="C73" s="81"/>
      <c r="D73" s="96" t="s">
        <v>3000</v>
      </c>
      <c r="E73" s="97" t="s">
        <v>11</v>
      </c>
      <c r="F73" s="97" t="s">
        <v>12</v>
      </c>
      <c r="G73"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41.4191183342</v>
      </c>
      <c r="H73" s="7">
        <v>0</v>
      </c>
      <c r="I73" s="28">
        <f>SUMIF(表1_66[公司],"="&amp;表2[公司简称],表1_66[新财富票])</f>
        <v>0</v>
      </c>
      <c r="J73" s="155"/>
      <c r="K73" s="154"/>
      <c r="L73" s="154"/>
      <c r="M73" s="154"/>
      <c r="N73" s="154"/>
      <c r="O73" s="156"/>
      <c r="P73" s="156"/>
      <c r="Q73" s="355"/>
      <c r="R73" s="163"/>
      <c r="S73" s="163"/>
      <c r="T73" s="163"/>
      <c r="U73" s="164"/>
      <c r="V73" s="164"/>
      <c r="W73" s="118" t="str">
        <f ca="1">IF(ISNUMBER(MATCH(表2[[#This Row],[公司简称]],服务!E:E,0)),INDIRECT("服务!A"&amp;MATCH(表2[[#This Row],[公司简称]],服务!E:E,0)),"")</f>
        <v/>
      </c>
      <c r="X73" s="160"/>
      <c r="Y73" s="160" t="str">
        <f>IF(ISTEXT(VLOOKUP(表2[[#This Row],[公司简称]]&amp;表2[[#This Row],[姓名]],表1_66[[标识]:[昵称]],3,FALSE)),VLOOKUP(表2[[#This Row],[公司简称]]&amp;表2[[#This Row],[姓名]],表1_66[[标识]:[昵称]],3,FALSE),"")</f>
        <v/>
      </c>
      <c r="Z73" s="199" t="str">
        <f>IF(ISTEXT(VLOOKUP(表2[[#This Row],[公司简称]]&amp;表2[[#This Row],[姓名]],表1_66[[标识]:[邮件1]],18,FALSE)),VLOOKUP(表2[[#This Row],[公司简称]]&amp;表2[[#This Row],[姓名]],表1_66[[标识]:[邮件1]],18,FALSE),"")</f>
        <v/>
      </c>
      <c r="AA73" s="350" t="str">
        <f>IF(NOT(ISNA(VLOOKUP(表2[[#This Row],[公司简称]]&amp;表2[[#This Row],[姓名]],表1_66[[标识]:[邮件1]],19,FALSE))),VLOOKUP(表2[[#This Row],[公司简称]]&amp;表2[[#This Row],[姓名]],表1_66[[标识]:[邮件1]],19,FALSE),"")</f>
        <v/>
      </c>
      <c r="AB73" s="194" t="str">
        <f>IF(NOT(ISNA(VLOOKUP(表2[[#This Row],[公司简称]]&amp;表2[[#This Row],[姓名]],表1_66[[标识]:[邮件1]],20,FALSE))),VLOOKUP(表2[[#This Row],[公司简称]]&amp;表2[[#This Row],[姓名]],表1_66[[标识]:[邮件1]],20,FALSE),"")</f>
        <v/>
      </c>
      <c r="AC73" s="199"/>
      <c r="AD73" s="199" t="str">
        <f>IF(NOT(ISNA(VLOOKUP(表2[[#This Row],[公司简称]]&amp;表2[[#This Row],[姓名 ]],表1_66[[标识]:[邮件1]],18,FALSE))),VLOOKUP(表2[[#This Row],[公司简称]]&amp;表2[[#This Row],[姓名 ]],表1_66[[标识]:[邮件1]],18,FALSE),"")</f>
        <v/>
      </c>
      <c r="AE73" s="350" t="str">
        <f>IF(NOT(ISNA(VLOOKUP(表2[[#This Row],[公司简称]]&amp;表2[[#This Row],[姓名 ]],表1_66[[标识]:[邮件1]],19,FALSE))),VLOOKUP(表2[[#This Row],[公司简称]]&amp;表2[[#This Row],[姓名 ]],表1_66[[标识]:[邮件1]],19,FALSE),"")</f>
        <v/>
      </c>
      <c r="AF73" s="194" t="str">
        <f>IF(NOT(ISNA(VLOOKUP(表2[[#This Row],[公司简称]]&amp;表2[[#This Row],[姓名 ]],表1_66[[标识]:[邮件1]],20,FALSE))),VLOOKUP(表2[[#This Row],[公司简称]]&amp;表2[[#This Row],[姓名 ]],表1_66[[标识]:[邮件1]],20,FALSE),"")</f>
        <v/>
      </c>
      <c r="AG73" s="201" t="s">
        <v>3008</v>
      </c>
      <c r="AH73" s="194">
        <v>100033</v>
      </c>
      <c r="AI73" s="202" t="s">
        <v>3007</v>
      </c>
      <c r="AJ73" s="202"/>
      <c r="AK73" s="199"/>
      <c r="AL73" s="203"/>
      <c r="AM73" s="199"/>
      <c r="AN73" s="204"/>
      <c r="AO73" s="199"/>
      <c r="AP73" s="199"/>
      <c r="AQ73" s="199"/>
      <c r="AR73" s="199"/>
      <c r="AS73" s="199"/>
      <c r="AT73" s="114"/>
    </row>
    <row r="74" spans="1:46" s="6" customFormat="1" x14ac:dyDescent="0.3">
      <c r="A74" s="3">
        <v>41346</v>
      </c>
      <c r="B74" s="80" t="s">
        <v>2872</v>
      </c>
      <c r="C74" s="80" t="s">
        <v>510</v>
      </c>
      <c r="D74" s="96" t="s">
        <v>2265</v>
      </c>
      <c r="E74" s="93" t="s">
        <v>386</v>
      </c>
      <c r="F74" s="93" t="s">
        <v>12</v>
      </c>
      <c r="G74"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25.907890941599998</v>
      </c>
      <c r="H74" s="7">
        <v>0</v>
      </c>
      <c r="I74" s="28">
        <f>SUMIF(表1_66[公司],"="&amp;表2[公司简称],表1_66[新财富票])</f>
        <v>0</v>
      </c>
      <c r="J74" s="155"/>
      <c r="K74" s="154"/>
      <c r="L74" s="154"/>
      <c r="M74" s="154"/>
      <c r="N74" s="154"/>
      <c r="O74" s="156"/>
      <c r="P74" s="156"/>
      <c r="Q74" s="352">
        <v>2</v>
      </c>
      <c r="R74" s="157" t="s">
        <v>3478</v>
      </c>
      <c r="S74" s="157" t="s">
        <v>3753</v>
      </c>
      <c r="T74" s="157"/>
      <c r="U74" s="158"/>
      <c r="V74" s="158"/>
      <c r="W74" s="118" t="str">
        <f ca="1">IF(ISNUMBER(MATCH(表2[[#This Row],[公司简称]],服务!E:E,0)),INDIRECT("服务!A"&amp;MATCH(表2[[#This Row],[公司简称]],服务!E:E,0)),"")</f>
        <v/>
      </c>
      <c r="X74" s="160" t="s">
        <v>894</v>
      </c>
      <c r="Y74" s="160" t="str">
        <f>IF(ISTEXT(VLOOKUP(表2[[#This Row],[公司简称]]&amp;表2[[#This Row],[姓名]],表1_66[[标识]:[昵称]],3,FALSE)),VLOOKUP(表2[[#This Row],[公司简称]]&amp;表2[[#This Row],[姓名]],表1_66[[标识]:[昵称]],3,FALSE),"")</f>
        <v/>
      </c>
      <c r="Z74" s="199" t="str">
        <f>IF(ISTEXT(VLOOKUP(表2[[#This Row],[公司简称]]&amp;表2[[#This Row],[姓名]],表1_66[[标识]:[邮件1]],18,FALSE)),VLOOKUP(表2[[#This Row],[公司简称]]&amp;表2[[#This Row],[姓名]],表1_66[[标识]:[邮件1]],18,FALSE),"")</f>
        <v/>
      </c>
      <c r="AA74" s="350" t="str">
        <f>IF(NOT(ISNA(VLOOKUP(表2[[#This Row],[公司简称]]&amp;表2[[#This Row],[姓名]],表1_66[[标识]:[邮件1]],19,FALSE))),VLOOKUP(表2[[#This Row],[公司简称]]&amp;表2[[#This Row],[姓名]],表1_66[[标识]:[邮件1]],19,FALSE),"")</f>
        <v/>
      </c>
      <c r="AB74" s="194" t="str">
        <f>IF(NOT(ISNA(VLOOKUP(表2[[#This Row],[公司简称]]&amp;表2[[#This Row],[姓名]],表1_66[[标识]:[邮件1]],20,FALSE))),VLOOKUP(表2[[#This Row],[公司简称]]&amp;表2[[#This Row],[姓名]],表1_66[[标识]:[邮件1]],20,FALSE),"")</f>
        <v/>
      </c>
      <c r="AC74" s="199" t="s">
        <v>387</v>
      </c>
      <c r="AD74" s="199" t="str">
        <f>IF(NOT(ISNA(VLOOKUP(表2[[#This Row],[公司简称]]&amp;表2[[#This Row],[姓名 ]],表1_66[[标识]:[邮件1]],18,FALSE))),VLOOKUP(表2[[#This Row],[公司简称]]&amp;表2[[#This Row],[姓名 ]],表1_66[[标识]:[邮件1]],18,FALSE),"")</f>
        <v/>
      </c>
      <c r="AE74" s="350" t="str">
        <f>IF(NOT(ISNA(VLOOKUP(表2[[#This Row],[公司简称]]&amp;表2[[#This Row],[姓名 ]],表1_66[[标识]:[邮件1]],19,FALSE))),VLOOKUP(表2[[#This Row],[公司简称]]&amp;表2[[#This Row],[姓名 ]],表1_66[[标识]:[邮件1]],19,FALSE),"")</f>
        <v/>
      </c>
      <c r="AF74" s="194" t="str">
        <f>IF(NOT(ISNA(VLOOKUP(表2[[#This Row],[公司简称]]&amp;表2[[#This Row],[姓名 ]],表1_66[[标识]:[邮件1]],20,FALSE))),VLOOKUP(表2[[#This Row],[公司简称]]&amp;表2[[#This Row],[姓名 ]],表1_66[[标识]:[邮件1]],20,FALSE),"")</f>
        <v/>
      </c>
      <c r="AG74" s="201" t="s">
        <v>3477</v>
      </c>
      <c r="AH74" s="194">
        <v>100033</v>
      </c>
      <c r="AI74" s="202" t="s">
        <v>453</v>
      </c>
      <c r="AJ74" s="202"/>
      <c r="AK74" s="199" t="s">
        <v>335</v>
      </c>
      <c r="AL74" s="203"/>
      <c r="AM74" s="199"/>
      <c r="AN74" s="204"/>
      <c r="AO74" s="199"/>
      <c r="AP74" s="199"/>
      <c r="AQ74" s="199"/>
      <c r="AR74" s="199"/>
      <c r="AS74" s="199"/>
      <c r="AT74" s="114"/>
    </row>
    <row r="75" spans="1:46" s="6" customFormat="1" x14ac:dyDescent="0.3">
      <c r="A75" s="3">
        <v>41344</v>
      </c>
      <c r="B75" s="80" t="s">
        <v>2873</v>
      </c>
      <c r="C75" s="81" t="s">
        <v>552</v>
      </c>
      <c r="D75" s="101" t="s">
        <v>2602</v>
      </c>
      <c r="E75" s="97" t="s">
        <v>386</v>
      </c>
      <c r="F75" s="97" t="s">
        <v>388</v>
      </c>
      <c r="G75"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25.715580347400003</v>
      </c>
      <c r="H75" s="7">
        <v>0</v>
      </c>
      <c r="I75" s="28">
        <f>SUMIF(表1_66[公司],"="&amp;表2[公司简称],表1_66[新财富票])</f>
        <v>0</v>
      </c>
      <c r="J75" s="155"/>
      <c r="K75" s="154"/>
      <c r="L75" s="154"/>
      <c r="M75" s="154"/>
      <c r="N75" s="154"/>
      <c r="O75" s="156"/>
      <c r="P75" s="156"/>
      <c r="Q75" s="352">
        <v>5</v>
      </c>
      <c r="R75" s="157" t="s">
        <v>3472</v>
      </c>
      <c r="S75" s="157"/>
      <c r="T75" s="157" t="s">
        <v>3736</v>
      </c>
      <c r="U75" s="158"/>
      <c r="V75" s="158"/>
      <c r="W75" s="118" t="str">
        <f ca="1">IF(ISNUMBER(MATCH(表2[[#This Row],[公司简称]],服务!E:E,0)),INDIRECT("服务!A"&amp;MATCH(表2[[#This Row],[公司简称]],服务!E:E,0)),"")</f>
        <v/>
      </c>
      <c r="X75" s="160" t="s">
        <v>3473</v>
      </c>
      <c r="Y75" s="160" t="str">
        <f>IF(ISTEXT(VLOOKUP(表2[[#This Row],[公司简称]]&amp;表2[[#This Row],[姓名]],表1_66[[标识]:[昵称]],3,FALSE)),VLOOKUP(表2[[#This Row],[公司简称]]&amp;表2[[#This Row],[姓名]],表1_66[[标识]:[昵称]],3,FALSE),"")</f>
        <v/>
      </c>
      <c r="Z75" s="199" t="str">
        <f>IF(ISTEXT(VLOOKUP(表2[[#This Row],[公司简称]]&amp;表2[[#This Row],[姓名]],表1_66[[标识]:[邮件1]],18,FALSE)),VLOOKUP(表2[[#This Row],[公司简称]]&amp;表2[[#This Row],[姓名]],表1_66[[标识]:[邮件1]],18,FALSE),"")</f>
        <v/>
      </c>
      <c r="AA75" s="350" t="str">
        <f>IF(NOT(ISNA(VLOOKUP(表2[[#This Row],[公司简称]]&amp;表2[[#This Row],[姓名]],表1_66[[标识]:[邮件1]],19,FALSE))),VLOOKUP(表2[[#This Row],[公司简称]]&amp;表2[[#This Row],[姓名]],表1_66[[标识]:[邮件1]],19,FALSE),"")</f>
        <v/>
      </c>
      <c r="AB75" s="194" t="str">
        <f>IF(NOT(ISNA(VLOOKUP(表2[[#This Row],[公司简称]]&amp;表2[[#This Row],[姓名]],表1_66[[标识]:[邮件1]],20,FALSE))),VLOOKUP(表2[[#This Row],[公司简称]]&amp;表2[[#This Row],[姓名]],表1_66[[标识]:[邮件1]],20,FALSE),"")</f>
        <v/>
      </c>
      <c r="AC75" s="199" t="s">
        <v>2612</v>
      </c>
      <c r="AD75" s="199" t="str">
        <f>IF(NOT(ISNA(VLOOKUP(表2[[#This Row],[公司简称]]&amp;表2[[#This Row],[姓名 ]],表1_66[[标识]:[邮件1]],18,FALSE))),VLOOKUP(表2[[#This Row],[公司简称]]&amp;表2[[#This Row],[姓名 ]],表1_66[[标识]:[邮件1]],18,FALSE),"")</f>
        <v/>
      </c>
      <c r="AE75" s="350" t="str">
        <f>IF(NOT(ISNA(VLOOKUP(表2[[#This Row],[公司简称]]&amp;表2[[#This Row],[姓名 ]],表1_66[[标识]:[邮件1]],19,FALSE))),VLOOKUP(表2[[#This Row],[公司简称]]&amp;表2[[#This Row],[姓名 ]],表1_66[[标识]:[邮件1]],19,FALSE),"")</f>
        <v/>
      </c>
      <c r="AF75" s="194" t="str">
        <f>IF(NOT(ISNA(VLOOKUP(表2[[#This Row],[公司简称]]&amp;表2[[#This Row],[姓名 ]],表1_66[[标识]:[邮件1]],20,FALSE))),VLOOKUP(表2[[#This Row],[公司简称]]&amp;表2[[#This Row],[姓名 ]],表1_66[[标识]:[邮件1]],20,FALSE),"")</f>
        <v/>
      </c>
      <c r="AG75" s="201" t="s">
        <v>2611</v>
      </c>
      <c r="AH75" s="194">
        <v>100032</v>
      </c>
      <c r="AI75" s="202" t="s">
        <v>455</v>
      </c>
      <c r="AJ75" s="202" t="s">
        <v>2609</v>
      </c>
      <c r="AK75" s="199" t="s">
        <v>2610</v>
      </c>
      <c r="AL75" s="203"/>
      <c r="AM75" s="199"/>
      <c r="AN75" s="204"/>
      <c r="AO75" s="199"/>
      <c r="AP75" s="199"/>
      <c r="AQ75" s="199"/>
      <c r="AR75" s="199"/>
      <c r="AS75" s="199"/>
      <c r="AT75" s="114"/>
    </row>
    <row r="76" spans="1:46" s="6" customFormat="1" x14ac:dyDescent="0.3">
      <c r="A76" s="3">
        <v>41532</v>
      </c>
      <c r="B76" s="80" t="s">
        <v>4183</v>
      </c>
      <c r="C76" s="81"/>
      <c r="D76" s="100" t="s">
        <v>4067</v>
      </c>
      <c r="E76" s="97" t="s">
        <v>11</v>
      </c>
      <c r="F76" s="97" t="s">
        <v>12</v>
      </c>
      <c r="G76"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9.5198065643999996</v>
      </c>
      <c r="H76" s="7">
        <v>0</v>
      </c>
      <c r="I76" s="28">
        <f>SUMIF(表1_66[公司],"="&amp;表2[公司简称],表1_66[新财富票])</f>
        <v>0</v>
      </c>
      <c r="J76" s="155"/>
      <c r="K76" s="154"/>
      <c r="L76" s="154"/>
      <c r="M76" s="154"/>
      <c r="N76" s="154"/>
      <c r="O76" s="156"/>
      <c r="P76" s="156"/>
      <c r="Q76" s="354"/>
      <c r="R76" s="146"/>
      <c r="S76" s="146" t="s">
        <v>4069</v>
      </c>
      <c r="T76" s="146" t="s">
        <v>4070</v>
      </c>
      <c r="U76" s="145"/>
      <c r="V76" s="145"/>
      <c r="W76" s="118" t="str">
        <f ca="1">IF(ISNUMBER(MATCH(表2[[#This Row],[公司简称]],服务!E:E,0)),INDIRECT("服务!A"&amp;MATCH(表2[[#This Row],[公司简称]],服务!E:E,0)),"")</f>
        <v/>
      </c>
      <c r="X76" s="160" t="s">
        <v>4072</v>
      </c>
      <c r="Y76" s="160" t="str">
        <f>IF(ISTEXT(VLOOKUP(表2[[#This Row],[公司简称]]&amp;表2[[#This Row],[姓名]],表1_66[[标识]:[昵称]],3,FALSE)),VLOOKUP(表2[[#This Row],[公司简称]]&amp;表2[[#This Row],[姓名]],表1_66[[标识]:[昵称]],3,FALSE),"")</f>
        <v/>
      </c>
      <c r="Z76" s="199" t="str">
        <f>IF(ISTEXT(VLOOKUP(表2[[#This Row],[公司简称]]&amp;表2[[#This Row],[姓名]],表1_66[[标识]:[邮件1]],18,FALSE)),VLOOKUP(表2[[#This Row],[公司简称]]&amp;表2[[#This Row],[姓名]],表1_66[[标识]:[邮件1]],18,FALSE),"")</f>
        <v/>
      </c>
      <c r="AA76" s="350" t="str">
        <f>IF(NOT(ISNA(VLOOKUP(表2[[#This Row],[公司简称]]&amp;表2[[#This Row],[姓名]],表1_66[[标识]:[邮件1]],19,FALSE))),VLOOKUP(表2[[#This Row],[公司简称]]&amp;表2[[#This Row],[姓名]],表1_66[[标识]:[邮件1]],19,FALSE),"")</f>
        <v/>
      </c>
      <c r="AB76" s="194" t="str">
        <f>IF(NOT(ISNA(VLOOKUP(表2[[#This Row],[公司简称]]&amp;表2[[#This Row],[姓名]],表1_66[[标识]:[邮件1]],20,FALSE))),VLOOKUP(表2[[#This Row],[公司简称]]&amp;表2[[#This Row],[姓名]],表1_66[[标识]:[邮件1]],20,FALSE),"")</f>
        <v/>
      </c>
      <c r="AC76" s="199"/>
      <c r="AD76" s="199" t="str">
        <f>IF(NOT(ISNA(VLOOKUP(表2[[#This Row],[公司简称]]&amp;表2[[#This Row],[姓名 ]],表1_66[[标识]:[邮件1]],18,FALSE))),VLOOKUP(表2[[#This Row],[公司简称]]&amp;表2[[#This Row],[姓名 ]],表1_66[[标识]:[邮件1]],18,FALSE),"")</f>
        <v/>
      </c>
      <c r="AE76" s="350" t="str">
        <f>IF(NOT(ISNA(VLOOKUP(表2[[#This Row],[公司简称]]&amp;表2[[#This Row],[姓名 ]],表1_66[[标识]:[邮件1]],19,FALSE))),VLOOKUP(表2[[#This Row],[公司简称]]&amp;表2[[#This Row],[姓名 ]],表1_66[[标识]:[邮件1]],19,FALSE),"")</f>
        <v/>
      </c>
      <c r="AF76" s="194" t="str">
        <f>IF(NOT(ISNA(VLOOKUP(表2[[#This Row],[公司简称]]&amp;表2[[#This Row],[姓名 ]],表1_66[[标识]:[邮件1]],20,FALSE))),VLOOKUP(表2[[#This Row],[公司简称]]&amp;表2[[#This Row],[姓名 ]],表1_66[[标识]:[邮件1]],20,FALSE),"")</f>
        <v/>
      </c>
      <c r="AG76" s="201" t="s">
        <v>5864</v>
      </c>
      <c r="AH76" s="194">
        <v>100007</v>
      </c>
      <c r="AI76" s="202"/>
      <c r="AJ76" s="202"/>
      <c r="AK76" s="199"/>
      <c r="AL76" s="203"/>
      <c r="AM76" s="199"/>
      <c r="AN76" s="204"/>
      <c r="AO76" s="199"/>
      <c r="AP76" s="199"/>
      <c r="AQ76" s="199"/>
      <c r="AR76" s="199"/>
      <c r="AS76" s="199"/>
      <c r="AT76" s="114"/>
    </row>
    <row r="77" spans="1:46" s="6" customFormat="1" x14ac:dyDescent="0.3">
      <c r="A77" s="3">
        <v>41586</v>
      </c>
      <c r="B77" s="80" t="s">
        <v>4184</v>
      </c>
      <c r="C77" s="81"/>
      <c r="D77" s="96" t="s">
        <v>4182</v>
      </c>
      <c r="E77" s="97" t="s">
        <v>11</v>
      </c>
      <c r="F77" s="97" t="s">
        <v>12</v>
      </c>
      <c r="G77"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9.1359939665999992</v>
      </c>
      <c r="H77" s="7">
        <v>0</v>
      </c>
      <c r="I77" s="28">
        <f>SUMIF(表1_66[公司],"="&amp;表2[公司简称],表1_66[新财富票])</f>
        <v>0</v>
      </c>
      <c r="J77" s="155"/>
      <c r="K77" s="154"/>
      <c r="L77" s="154"/>
      <c r="M77" s="154"/>
      <c r="N77" s="154"/>
      <c r="O77" s="156"/>
      <c r="P77" s="156"/>
      <c r="Q77" s="354"/>
      <c r="R77" s="146"/>
      <c r="S77" s="146"/>
      <c r="T77" s="146" t="s">
        <v>5540</v>
      </c>
      <c r="U77" s="145"/>
      <c r="V77" s="145"/>
      <c r="W77" s="118" t="str">
        <f ca="1">IF(ISNUMBER(MATCH(表2[[#This Row],[公司简称]],服务!E:E,0)),INDIRECT("服务!A"&amp;MATCH(表2[[#This Row],[公司简称]],服务!E:E,0)),"")</f>
        <v/>
      </c>
      <c r="X77" s="160" t="s">
        <v>5541</v>
      </c>
      <c r="Y77" s="160" t="str">
        <f>IF(ISTEXT(VLOOKUP(表2[[#This Row],[公司简称]]&amp;表2[[#This Row],[姓名]],表1_66[[标识]:[昵称]],3,FALSE)),VLOOKUP(表2[[#This Row],[公司简称]]&amp;表2[[#This Row],[姓名]],表1_66[[标识]:[昵称]],3,FALSE),"")</f>
        <v/>
      </c>
      <c r="Z77" s="199" t="str">
        <f>IF(ISTEXT(VLOOKUP(表2[[#This Row],[公司简称]]&amp;表2[[#This Row],[姓名]],表1_66[[标识]:[邮件1]],18,FALSE)),VLOOKUP(表2[[#This Row],[公司简称]]&amp;表2[[#This Row],[姓名]],表1_66[[标识]:[邮件1]],18,FALSE),"")</f>
        <v/>
      </c>
      <c r="AA77" s="350" t="str">
        <f>IF(NOT(ISNA(VLOOKUP(表2[[#This Row],[公司简称]]&amp;表2[[#This Row],[姓名]],表1_66[[标识]:[邮件1]],19,FALSE))),VLOOKUP(表2[[#This Row],[公司简称]]&amp;表2[[#This Row],[姓名]],表1_66[[标识]:[邮件1]],19,FALSE),"")</f>
        <v/>
      </c>
      <c r="AB77" s="194" t="str">
        <f>IF(NOT(ISNA(VLOOKUP(表2[[#This Row],[公司简称]]&amp;表2[[#This Row],[姓名]],表1_66[[标识]:[邮件1]],20,FALSE))),VLOOKUP(表2[[#This Row],[公司简称]]&amp;表2[[#This Row],[姓名]],表1_66[[标识]:[邮件1]],20,FALSE),"")</f>
        <v/>
      </c>
      <c r="AC77" s="199"/>
      <c r="AD77" s="199" t="str">
        <f>IF(NOT(ISNA(VLOOKUP(表2[[#This Row],[公司简称]]&amp;表2[[#This Row],[姓名 ]],表1_66[[标识]:[邮件1]],18,FALSE))),VLOOKUP(表2[[#This Row],[公司简称]]&amp;表2[[#This Row],[姓名 ]],表1_66[[标识]:[邮件1]],18,FALSE),"")</f>
        <v/>
      </c>
      <c r="AE77" s="350" t="str">
        <f>IF(NOT(ISNA(VLOOKUP(表2[[#This Row],[公司简称]]&amp;表2[[#This Row],[姓名 ]],表1_66[[标识]:[邮件1]],19,FALSE))),VLOOKUP(表2[[#This Row],[公司简称]]&amp;表2[[#This Row],[姓名 ]],表1_66[[标识]:[邮件1]],19,FALSE),"")</f>
        <v/>
      </c>
      <c r="AF77" s="194" t="str">
        <f>IF(NOT(ISNA(VLOOKUP(表2[[#This Row],[公司简称]]&amp;表2[[#This Row],[姓名 ]],表1_66[[标识]:[邮件1]],20,FALSE))),VLOOKUP(表2[[#This Row],[公司简称]]&amp;表2[[#This Row],[姓名 ]],表1_66[[标识]:[邮件1]],20,FALSE),"")</f>
        <v/>
      </c>
      <c r="AG77" s="201" t="s">
        <v>5862</v>
      </c>
      <c r="AH77" s="194"/>
      <c r="AI77" s="202"/>
      <c r="AJ77" s="202"/>
      <c r="AK77" s="199"/>
      <c r="AL77" s="203"/>
      <c r="AM77" s="199"/>
      <c r="AN77" s="204"/>
      <c r="AO77" s="199"/>
      <c r="AP77" s="199"/>
      <c r="AQ77" s="199"/>
      <c r="AR77" s="199"/>
      <c r="AS77" s="199"/>
      <c r="AT77" s="114"/>
    </row>
    <row r="78" spans="1:46" s="6" customFormat="1" x14ac:dyDescent="0.3">
      <c r="A78" s="3">
        <v>41820</v>
      </c>
      <c r="B78" s="80" t="s">
        <v>2870</v>
      </c>
      <c r="C78" s="80"/>
      <c r="D78" s="96" t="s">
        <v>2599</v>
      </c>
      <c r="E78" s="93" t="s">
        <v>2601</v>
      </c>
      <c r="F78" s="93" t="s">
        <v>2600</v>
      </c>
      <c r="G78"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9.0547357971000011</v>
      </c>
      <c r="H78" s="7">
        <v>0</v>
      </c>
      <c r="I78" s="28">
        <f>SUMIF(表1_66[公司],"="&amp;表2[公司简称],表1_66[新财富票])</f>
        <v>0</v>
      </c>
      <c r="J78" s="155"/>
      <c r="K78" s="154"/>
      <c r="L78" s="154"/>
      <c r="M78" s="154"/>
      <c r="N78" s="154"/>
      <c r="O78" s="156"/>
      <c r="P78" s="156"/>
      <c r="Q78" s="354"/>
      <c r="R78" s="146"/>
      <c r="S78" s="146"/>
      <c r="T78" s="146"/>
      <c r="U78" s="145"/>
      <c r="V78" s="145"/>
      <c r="W78" s="118" t="str">
        <f ca="1">IF(ISNUMBER(MATCH(表2[[#This Row],[公司简称]],服务!E:E,0)),INDIRECT("服务!A"&amp;MATCH(表2[[#This Row],[公司简称]],服务!E:E,0)),"")</f>
        <v/>
      </c>
      <c r="X78" s="160"/>
      <c r="Y78" s="160" t="str">
        <f>IF(ISTEXT(VLOOKUP(表2[[#This Row],[公司简称]]&amp;表2[[#This Row],[姓名]],表1_66[[标识]:[昵称]],3,FALSE)),VLOOKUP(表2[[#This Row],[公司简称]]&amp;表2[[#This Row],[姓名]],表1_66[[标识]:[昵称]],3,FALSE),"")</f>
        <v/>
      </c>
      <c r="Z78" s="199" t="str">
        <f>IF(ISTEXT(VLOOKUP(表2[[#This Row],[公司简称]]&amp;表2[[#This Row],[姓名]],表1_66[[标识]:[邮件1]],18,FALSE)),VLOOKUP(表2[[#This Row],[公司简称]]&amp;表2[[#This Row],[姓名]],表1_66[[标识]:[邮件1]],18,FALSE),"")</f>
        <v/>
      </c>
      <c r="AA78" s="350" t="str">
        <f>IF(NOT(ISNA(VLOOKUP(表2[[#This Row],[公司简称]]&amp;表2[[#This Row],[姓名]],表1_66[[标识]:[邮件1]],19,FALSE))),VLOOKUP(表2[[#This Row],[公司简称]]&amp;表2[[#This Row],[姓名]],表1_66[[标识]:[邮件1]],19,FALSE),"")</f>
        <v/>
      </c>
      <c r="AB78" s="194" t="str">
        <f>IF(NOT(ISNA(VLOOKUP(表2[[#This Row],[公司简称]]&amp;表2[[#This Row],[姓名]],表1_66[[标识]:[邮件1]],20,FALSE))),VLOOKUP(表2[[#This Row],[公司简称]]&amp;表2[[#This Row],[姓名]],表1_66[[标识]:[邮件1]],20,FALSE),"")</f>
        <v/>
      </c>
      <c r="AC78" s="199"/>
      <c r="AD78" s="199" t="str">
        <f>IF(NOT(ISNA(VLOOKUP(表2[[#This Row],[公司简称]]&amp;表2[[#This Row],[姓名 ]],表1_66[[标识]:[邮件1]],18,FALSE))),VLOOKUP(表2[[#This Row],[公司简称]]&amp;表2[[#This Row],[姓名 ]],表1_66[[标识]:[邮件1]],18,FALSE),"")</f>
        <v/>
      </c>
      <c r="AE78" s="350" t="str">
        <f>IF(NOT(ISNA(VLOOKUP(表2[[#This Row],[公司简称]]&amp;表2[[#This Row],[姓名 ]],表1_66[[标识]:[邮件1]],19,FALSE))),VLOOKUP(表2[[#This Row],[公司简称]]&amp;表2[[#This Row],[姓名 ]],表1_66[[标识]:[邮件1]],19,FALSE),"")</f>
        <v/>
      </c>
      <c r="AF78" s="194" t="str">
        <f>IF(NOT(ISNA(VLOOKUP(表2[[#This Row],[公司简称]]&amp;表2[[#This Row],[姓名 ]],表1_66[[标识]:[邮件1]],20,FALSE))),VLOOKUP(表2[[#This Row],[公司简称]]&amp;表2[[#This Row],[姓名 ]],表1_66[[标识]:[邮件1]],20,FALSE),"")</f>
        <v/>
      </c>
      <c r="AG78" s="201" t="s">
        <v>2604</v>
      </c>
      <c r="AH78" s="194">
        <v>100032</v>
      </c>
      <c r="AI78" s="202" t="s">
        <v>2605</v>
      </c>
      <c r="AJ78" s="202" t="s">
        <v>2606</v>
      </c>
      <c r="AK78" s="199" t="s">
        <v>2607</v>
      </c>
      <c r="AL78" s="203"/>
      <c r="AM78" s="199"/>
      <c r="AN78" s="204"/>
      <c r="AO78" s="199"/>
      <c r="AP78" s="199"/>
      <c r="AQ78" s="199"/>
      <c r="AR78" s="199"/>
      <c r="AS78" s="199"/>
      <c r="AT78" s="114"/>
    </row>
    <row r="79" spans="1:46" s="6" customFormat="1" x14ac:dyDescent="0.3">
      <c r="A79" s="3">
        <v>41820</v>
      </c>
      <c r="B79" s="80" t="s">
        <v>6016</v>
      </c>
      <c r="C79" s="80"/>
      <c r="D79" s="99" t="s">
        <v>6015</v>
      </c>
      <c r="E79" s="93" t="s">
        <v>323</v>
      </c>
      <c r="F79" s="93" t="s">
        <v>388</v>
      </c>
      <c r="G79"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8.5762594912000001</v>
      </c>
      <c r="H79" s="7">
        <v>0</v>
      </c>
      <c r="I79" s="28">
        <f>SUMIF(表1_66[公司],"="&amp;表2[公司简称],表1_66[新财富票])</f>
        <v>0</v>
      </c>
      <c r="J79" s="155"/>
      <c r="K79" s="154"/>
      <c r="L79" s="154"/>
      <c r="M79" s="154"/>
      <c r="N79" s="154"/>
      <c r="O79" s="156"/>
      <c r="P79" s="156"/>
      <c r="Q79" s="354"/>
      <c r="R79" s="146" t="s">
        <v>6017</v>
      </c>
      <c r="S79" s="146"/>
      <c r="T79" s="146"/>
      <c r="U79" s="145"/>
      <c r="V79" s="145"/>
      <c r="W79" s="118" t="str">
        <f ca="1">IF(ISNUMBER(MATCH(表2[[#This Row],[公司简称]],服务!E:E,0)),INDIRECT("服务!A"&amp;MATCH(表2[[#This Row],[公司简称]],服务!E:E,0)),"")</f>
        <v/>
      </c>
      <c r="X79" s="160" t="s">
        <v>6018</v>
      </c>
      <c r="Y79" s="160" t="str">
        <f>IF(ISTEXT(VLOOKUP(表2[[#This Row],[公司简称]]&amp;表2[[#This Row],[姓名]],表1_66[[标识]:[昵称]],3,FALSE)),VLOOKUP(表2[[#This Row],[公司简称]]&amp;表2[[#This Row],[姓名]],表1_66[[标识]:[昵称]],3,FALSE),"")</f>
        <v/>
      </c>
      <c r="Z79" s="199" t="str">
        <f>IF(ISTEXT(VLOOKUP(表2[[#This Row],[公司简称]]&amp;表2[[#This Row],[姓名]],表1_66[[标识]:[邮件1]],18,FALSE)),VLOOKUP(表2[[#This Row],[公司简称]]&amp;表2[[#This Row],[姓名]],表1_66[[标识]:[邮件1]],18,FALSE),"")</f>
        <v/>
      </c>
      <c r="AA79" s="350" t="str">
        <f>IF(NOT(ISNA(VLOOKUP(表2[[#This Row],[公司简称]]&amp;表2[[#This Row],[姓名]],表1_66[[标识]:[邮件1]],19,FALSE))),VLOOKUP(表2[[#This Row],[公司简称]]&amp;表2[[#This Row],[姓名]],表1_66[[标识]:[邮件1]],19,FALSE),"")</f>
        <v/>
      </c>
      <c r="AB79" s="194" t="str">
        <f>IF(NOT(ISNA(VLOOKUP(表2[[#This Row],[公司简称]]&amp;表2[[#This Row],[姓名]],表1_66[[标识]:[邮件1]],20,FALSE))),VLOOKUP(表2[[#This Row],[公司简称]]&amp;表2[[#This Row],[姓名]],表1_66[[标识]:[邮件1]],20,FALSE),"")</f>
        <v/>
      </c>
      <c r="AC79" s="199"/>
      <c r="AD79" s="199" t="str">
        <f>IF(NOT(ISNA(VLOOKUP(表2[[#This Row],[公司简称]]&amp;表2[[#This Row],[姓名 ]],表1_66[[标识]:[邮件1]],18,FALSE))),VLOOKUP(表2[[#This Row],[公司简称]]&amp;表2[[#This Row],[姓名 ]],表1_66[[标识]:[邮件1]],18,FALSE),"")</f>
        <v/>
      </c>
      <c r="AE79" s="350" t="str">
        <f>IF(NOT(ISNA(VLOOKUP(表2[[#This Row],[公司简称]]&amp;表2[[#This Row],[姓名 ]],表1_66[[标识]:[邮件1]],19,FALSE))),VLOOKUP(表2[[#This Row],[公司简称]]&amp;表2[[#This Row],[姓名 ]],表1_66[[标识]:[邮件1]],19,FALSE),"")</f>
        <v/>
      </c>
      <c r="AF79" s="194" t="str">
        <f>IF(NOT(ISNA(VLOOKUP(表2[[#This Row],[公司简称]]&amp;表2[[#This Row],[姓名 ]],表1_66[[标识]:[邮件1]],20,FALSE))),VLOOKUP(表2[[#This Row],[公司简称]]&amp;表2[[#This Row],[姓名 ]],表1_66[[标识]:[邮件1]],20,FALSE),"")</f>
        <v/>
      </c>
      <c r="AG79" s="201" t="s">
        <v>6019</v>
      </c>
      <c r="AH79" s="194">
        <v>100032</v>
      </c>
      <c r="AI79" s="202"/>
      <c r="AJ79" s="202"/>
      <c r="AK79" s="199"/>
      <c r="AL79" s="203"/>
      <c r="AM79" s="199"/>
      <c r="AN79" s="204"/>
      <c r="AO79" s="199"/>
      <c r="AP79" s="199"/>
      <c r="AQ79" s="199"/>
      <c r="AR79" s="199"/>
      <c r="AS79" s="199"/>
      <c r="AT79" s="114"/>
    </row>
    <row r="80" spans="1:46" s="6" customFormat="1" x14ac:dyDescent="0.3">
      <c r="A80" s="3">
        <v>41725</v>
      </c>
      <c r="B80" s="80" t="s">
        <v>2871</v>
      </c>
      <c r="C80" s="81" t="s">
        <v>4187</v>
      </c>
      <c r="D80" s="100" t="s">
        <v>4117</v>
      </c>
      <c r="E80" s="97" t="s">
        <v>11</v>
      </c>
      <c r="F80" s="97" t="s">
        <v>12</v>
      </c>
      <c r="G80"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4.5938692608</v>
      </c>
      <c r="H80" s="7">
        <v>0</v>
      </c>
      <c r="I80" s="28">
        <f>SUMIF(表1_66[公司],"="&amp;表2[公司简称],表1_66[新财富票])</f>
        <v>0</v>
      </c>
      <c r="J80" s="155"/>
      <c r="K80" s="154"/>
      <c r="L80" s="154"/>
      <c r="M80" s="154"/>
      <c r="N80" s="154"/>
      <c r="O80" s="156"/>
      <c r="P80" s="156"/>
      <c r="Q80" s="354"/>
      <c r="R80" s="146" t="s">
        <v>2753</v>
      </c>
      <c r="S80" s="146"/>
      <c r="T80" s="146"/>
      <c r="U80" s="145"/>
      <c r="V80" s="145"/>
      <c r="W80" s="118" t="str">
        <f ca="1">IF(ISNUMBER(MATCH(表2[[#This Row],[公司简称]],服务!E:E,0)),INDIRECT("服务!A"&amp;MATCH(表2[[#This Row],[公司简称]],服务!E:E,0)),"")</f>
        <v/>
      </c>
      <c r="X80" s="160" t="s">
        <v>2753</v>
      </c>
      <c r="Y80" s="160" t="str">
        <f>IF(ISTEXT(VLOOKUP(表2[[#This Row],[公司简称]]&amp;表2[[#This Row],[姓名]],表1_66[[标识]:[昵称]],3,FALSE)),VLOOKUP(表2[[#This Row],[公司简称]]&amp;表2[[#This Row],[姓名]],表1_66[[标识]:[昵称]],3,FALSE),"")</f>
        <v/>
      </c>
      <c r="Z80" s="199" t="str">
        <f>IF(ISTEXT(VLOOKUP(表2[[#This Row],[公司简称]]&amp;表2[[#This Row],[姓名]],表1_66[[标识]:[邮件1]],18,FALSE)),VLOOKUP(表2[[#This Row],[公司简称]]&amp;表2[[#This Row],[姓名]],表1_66[[标识]:[邮件1]],18,FALSE),"")</f>
        <v/>
      </c>
      <c r="AA80" s="350" t="str">
        <f>IF(NOT(ISNA(VLOOKUP(表2[[#This Row],[公司简称]]&amp;表2[[#This Row],[姓名]],表1_66[[标识]:[邮件1]],19,FALSE))),VLOOKUP(表2[[#This Row],[公司简称]]&amp;表2[[#This Row],[姓名]],表1_66[[标识]:[邮件1]],19,FALSE),"")</f>
        <v/>
      </c>
      <c r="AB80" s="194" t="str">
        <f>IF(NOT(ISNA(VLOOKUP(表2[[#This Row],[公司简称]]&amp;表2[[#This Row],[姓名]],表1_66[[标识]:[邮件1]],20,FALSE))),VLOOKUP(表2[[#This Row],[公司简称]]&amp;表2[[#This Row],[姓名]],表1_66[[标识]:[邮件1]],20,FALSE),"")</f>
        <v/>
      </c>
      <c r="AC80" s="199" t="s">
        <v>2700</v>
      </c>
      <c r="AD80" s="199" t="str">
        <f>IF(NOT(ISNA(VLOOKUP(表2[[#This Row],[公司简称]]&amp;表2[[#This Row],[姓名 ]],表1_66[[标识]:[邮件1]],18,FALSE))),VLOOKUP(表2[[#This Row],[公司简称]]&amp;表2[[#This Row],[姓名 ]],表1_66[[标识]:[邮件1]],18,FALSE),"")</f>
        <v/>
      </c>
      <c r="AE80" s="350" t="str">
        <f>IF(NOT(ISNA(VLOOKUP(表2[[#This Row],[公司简称]]&amp;表2[[#This Row],[姓名 ]],表1_66[[标识]:[邮件1]],19,FALSE))),VLOOKUP(表2[[#This Row],[公司简称]]&amp;表2[[#This Row],[姓名 ]],表1_66[[标识]:[邮件1]],19,FALSE),"")</f>
        <v/>
      </c>
      <c r="AF80" s="194" t="str">
        <f>IF(NOT(ISNA(VLOOKUP(表2[[#This Row],[公司简称]]&amp;表2[[#This Row],[姓名 ]],表1_66[[标识]:[邮件1]],20,FALSE))),VLOOKUP(表2[[#This Row],[公司简称]]&amp;表2[[#This Row],[姓名 ]],表1_66[[标识]:[邮件1]],20,FALSE),"")</f>
        <v/>
      </c>
      <c r="AG80" s="201" t="s">
        <v>5805</v>
      </c>
      <c r="AH80" s="194">
        <v>100032</v>
      </c>
      <c r="AI80" s="202"/>
      <c r="AJ80" s="202"/>
      <c r="AK80" s="199"/>
      <c r="AL80" s="203"/>
      <c r="AM80" s="199"/>
      <c r="AN80" s="204"/>
      <c r="AO80" s="199"/>
      <c r="AP80" s="199"/>
      <c r="AQ80" s="199"/>
      <c r="AR80" s="199"/>
      <c r="AS80" s="199"/>
      <c r="AT80" s="114"/>
    </row>
    <row r="81" spans="1:46" s="6" customFormat="1" x14ac:dyDescent="0.3">
      <c r="A81" s="3">
        <v>41904</v>
      </c>
      <c r="B81" s="80"/>
      <c r="C81" s="81"/>
      <c r="D81" s="100" t="s">
        <v>6909</v>
      </c>
      <c r="E81" s="97" t="s">
        <v>6910</v>
      </c>
      <c r="F81" s="97" t="s">
        <v>6911</v>
      </c>
      <c r="G81"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0</v>
      </c>
      <c r="H81" s="7">
        <v>0</v>
      </c>
      <c r="I81" s="28">
        <f>SUMIF(表1_66[公司],"="&amp;表2[公司简称],表1_66[新财富票])</f>
        <v>0</v>
      </c>
      <c r="J81" s="155"/>
      <c r="K81" s="154"/>
      <c r="L81" s="154"/>
      <c r="M81" s="154"/>
      <c r="N81" s="154"/>
      <c r="O81" s="156"/>
      <c r="P81" s="156"/>
      <c r="Q81" s="354"/>
      <c r="R81" s="146" t="s">
        <v>6912</v>
      </c>
      <c r="S81" s="146"/>
      <c r="T81" s="146"/>
      <c r="U81" s="145"/>
      <c r="V81" s="145"/>
      <c r="W81" s="118" t="str">
        <f ca="1">IF(ISNUMBER(MATCH(表2[[#This Row],[公司简称]],服务!E:E,0)),INDIRECT("服务!A"&amp;MATCH(表2[[#This Row],[公司简称]],服务!E:E,0)),"")</f>
        <v/>
      </c>
      <c r="X81" s="160" t="s">
        <v>6913</v>
      </c>
      <c r="Y81" s="160" t="str">
        <f>IF(ISTEXT(VLOOKUP(表2[[#This Row],[公司简称]]&amp;表2[[#This Row],[姓名]],表1_66[[标识]:[昵称]],3,FALSE)),VLOOKUP(表2[[#This Row],[公司简称]]&amp;表2[[#This Row],[姓名]],表1_66[[标识]:[昵称]],3,FALSE),"")</f>
        <v/>
      </c>
      <c r="Z81" s="199" t="str">
        <f>IF(ISTEXT(VLOOKUP(表2[[#This Row],[公司简称]]&amp;表2[[#This Row],[姓名]],表1_66[[标识]:[邮件1]],18,FALSE)),VLOOKUP(表2[[#This Row],[公司简称]]&amp;表2[[#This Row],[姓名]],表1_66[[标识]:[邮件1]],18,FALSE),"")</f>
        <v/>
      </c>
      <c r="AA81" s="350" t="str">
        <f>IF(NOT(ISNA(VLOOKUP(表2[[#This Row],[公司简称]]&amp;表2[[#This Row],[姓名]],表1_66[[标识]:[邮件1]],19,FALSE))),VLOOKUP(表2[[#This Row],[公司简称]]&amp;表2[[#This Row],[姓名]],表1_66[[标识]:[邮件1]],19,FALSE),"")</f>
        <v/>
      </c>
      <c r="AB81" s="194" t="str">
        <f>IF(NOT(ISNA(VLOOKUP(表2[[#This Row],[公司简称]]&amp;表2[[#This Row],[姓名]],表1_66[[标识]:[邮件1]],20,FALSE))),VLOOKUP(表2[[#This Row],[公司简称]]&amp;表2[[#This Row],[姓名]],表1_66[[标识]:[邮件1]],20,FALSE),"")</f>
        <v/>
      </c>
      <c r="AC81" s="199"/>
      <c r="AD81" s="199" t="str">
        <f>IF(NOT(ISNA(VLOOKUP(表2[[#This Row],[公司简称]]&amp;表2[[#This Row],[姓名 ]],表1_66[[标识]:[邮件1]],18,FALSE))),VLOOKUP(表2[[#This Row],[公司简称]]&amp;表2[[#This Row],[姓名 ]],表1_66[[标识]:[邮件1]],18,FALSE),"")</f>
        <v/>
      </c>
      <c r="AE81" s="350" t="str">
        <f>IF(NOT(ISNA(VLOOKUP(表2[[#This Row],[公司简称]]&amp;表2[[#This Row],[姓名 ]],表1_66[[标识]:[邮件1]],19,FALSE))),VLOOKUP(表2[[#This Row],[公司简称]]&amp;表2[[#This Row],[姓名 ]],表1_66[[标识]:[邮件1]],19,FALSE),"")</f>
        <v/>
      </c>
      <c r="AF81" s="194" t="str">
        <f>IF(NOT(ISNA(VLOOKUP(表2[[#This Row],[公司简称]]&amp;表2[[#This Row],[姓名 ]],表1_66[[标识]:[邮件1]],20,FALSE))),VLOOKUP(表2[[#This Row],[公司简称]]&amp;表2[[#This Row],[姓名 ]],表1_66[[标识]:[邮件1]],20,FALSE),"")</f>
        <v/>
      </c>
      <c r="AG81" s="201" t="s">
        <v>6914</v>
      </c>
      <c r="AH81" s="194">
        <v>100033</v>
      </c>
      <c r="AI81" s="202"/>
      <c r="AJ81" s="202"/>
      <c r="AK81" s="199"/>
      <c r="AL81" s="203"/>
      <c r="AM81" s="199"/>
      <c r="AN81" s="204"/>
      <c r="AO81" s="199"/>
      <c r="AP81" s="199"/>
      <c r="AQ81" s="199"/>
      <c r="AR81" s="199"/>
      <c r="AS81" s="199"/>
      <c r="AT81" s="114"/>
    </row>
    <row r="82" spans="1:46" s="6" customFormat="1" x14ac:dyDescent="0.3">
      <c r="A82" s="3">
        <v>41904</v>
      </c>
      <c r="B82" s="80"/>
      <c r="C82" s="81"/>
      <c r="D82" s="100" t="s">
        <v>6915</v>
      </c>
      <c r="E82" s="97" t="s">
        <v>6910</v>
      </c>
      <c r="F82" s="97" t="s">
        <v>6911</v>
      </c>
      <c r="G82"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0</v>
      </c>
      <c r="H82" s="7">
        <v>0</v>
      </c>
      <c r="I82" s="28">
        <f>SUMIF(表1_66[公司],"="&amp;表2[公司简称],表1_66[新财富票])</f>
        <v>0</v>
      </c>
      <c r="J82" s="155"/>
      <c r="K82" s="154"/>
      <c r="L82" s="154"/>
      <c r="M82" s="154"/>
      <c r="N82" s="154"/>
      <c r="O82" s="156"/>
      <c r="P82" s="156"/>
      <c r="Q82" s="354"/>
      <c r="R82" s="146" t="s">
        <v>6916</v>
      </c>
      <c r="S82" s="146"/>
      <c r="T82" s="146"/>
      <c r="U82" s="145"/>
      <c r="V82" s="145"/>
      <c r="W82" s="118" t="str">
        <f ca="1">IF(ISNUMBER(MATCH(表2[[#This Row],[公司简称]],服务!E:E,0)),INDIRECT("服务!A"&amp;MATCH(表2[[#This Row],[公司简称]],服务!E:E,0)),"")</f>
        <v/>
      </c>
      <c r="X82" s="160" t="s">
        <v>6916</v>
      </c>
      <c r="Y82" s="160" t="str">
        <f>IF(ISTEXT(VLOOKUP(表2[[#This Row],[公司简称]]&amp;表2[[#This Row],[姓名]],表1_66[[标识]:[昵称]],3,FALSE)),VLOOKUP(表2[[#This Row],[公司简称]]&amp;表2[[#This Row],[姓名]],表1_66[[标识]:[昵称]],3,FALSE),"")</f>
        <v/>
      </c>
      <c r="Z82" s="199" t="str">
        <f>IF(ISTEXT(VLOOKUP(表2[[#This Row],[公司简称]]&amp;表2[[#This Row],[姓名]],表1_66[[标识]:[邮件1]],18,FALSE)),VLOOKUP(表2[[#This Row],[公司简称]]&amp;表2[[#This Row],[姓名]],表1_66[[标识]:[邮件1]],18,FALSE),"")</f>
        <v/>
      </c>
      <c r="AA82" s="350" t="str">
        <f>IF(NOT(ISNA(VLOOKUP(表2[[#This Row],[公司简称]]&amp;表2[[#This Row],[姓名]],表1_66[[标识]:[邮件1]],19,FALSE))),VLOOKUP(表2[[#This Row],[公司简称]]&amp;表2[[#This Row],[姓名]],表1_66[[标识]:[邮件1]],19,FALSE),"")</f>
        <v/>
      </c>
      <c r="AB82" s="194" t="str">
        <f>IF(NOT(ISNA(VLOOKUP(表2[[#This Row],[公司简称]]&amp;表2[[#This Row],[姓名]],表1_66[[标识]:[邮件1]],20,FALSE))),VLOOKUP(表2[[#This Row],[公司简称]]&amp;表2[[#This Row],[姓名]],表1_66[[标识]:[邮件1]],20,FALSE),"")</f>
        <v/>
      </c>
      <c r="AC82" s="199"/>
      <c r="AD82" s="199" t="str">
        <f>IF(NOT(ISNA(VLOOKUP(表2[[#This Row],[公司简称]]&amp;表2[[#This Row],[姓名 ]],表1_66[[标识]:[邮件1]],18,FALSE))),VLOOKUP(表2[[#This Row],[公司简称]]&amp;表2[[#This Row],[姓名 ]],表1_66[[标识]:[邮件1]],18,FALSE),"")</f>
        <v/>
      </c>
      <c r="AE82" s="350" t="str">
        <f>IF(NOT(ISNA(VLOOKUP(表2[[#This Row],[公司简称]]&amp;表2[[#This Row],[姓名 ]],表1_66[[标识]:[邮件1]],19,FALSE))),VLOOKUP(表2[[#This Row],[公司简称]]&amp;表2[[#This Row],[姓名 ]],表1_66[[标识]:[邮件1]],19,FALSE),"")</f>
        <v/>
      </c>
      <c r="AF82" s="194" t="str">
        <f>IF(NOT(ISNA(VLOOKUP(表2[[#This Row],[公司简称]]&amp;表2[[#This Row],[姓名 ]],表1_66[[标识]:[邮件1]],20,FALSE))),VLOOKUP(表2[[#This Row],[公司简称]]&amp;表2[[#This Row],[姓名 ]],表1_66[[标识]:[邮件1]],20,FALSE),"")</f>
        <v/>
      </c>
      <c r="AG82" s="201" t="s">
        <v>7109</v>
      </c>
      <c r="AH82" s="194"/>
      <c r="AI82" s="202"/>
      <c r="AJ82" s="202"/>
      <c r="AK82" s="199"/>
      <c r="AL82" s="203"/>
      <c r="AM82" s="199"/>
      <c r="AN82" s="204"/>
      <c r="AO82" s="199"/>
      <c r="AP82" s="199"/>
      <c r="AQ82" s="199"/>
      <c r="AR82" s="199"/>
      <c r="AS82" s="199"/>
      <c r="AT82" s="114"/>
    </row>
    <row r="83" spans="1:46" s="6" customFormat="1" ht="18" customHeight="1" x14ac:dyDescent="0.3">
      <c r="A83" s="3">
        <v>41743</v>
      </c>
      <c r="B83" s="80"/>
      <c r="C83" s="80"/>
      <c r="D83" s="99" t="s">
        <v>5894</v>
      </c>
      <c r="E83" s="97" t="s">
        <v>1294</v>
      </c>
      <c r="F83" s="93" t="s">
        <v>5895</v>
      </c>
      <c r="G83" s="52" t="str">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
      </c>
      <c r="H83" s="7">
        <v>0</v>
      </c>
      <c r="I83" s="28">
        <f>SUMIF(表1_66[公司],"="&amp;表2[公司简称],表1_66[新财富票])</f>
        <v>0</v>
      </c>
      <c r="J83" s="155"/>
      <c r="K83" s="154"/>
      <c r="L83" s="154"/>
      <c r="M83" s="154"/>
      <c r="N83" s="154"/>
      <c r="O83" s="156"/>
      <c r="P83" s="156"/>
      <c r="Q83" s="354"/>
      <c r="R83" s="146" t="s">
        <v>5896</v>
      </c>
      <c r="S83" s="146"/>
      <c r="T83" s="146"/>
      <c r="U83" s="145"/>
      <c r="V83" s="145"/>
      <c r="W83" s="118" t="str">
        <f ca="1">IF(ISNUMBER(MATCH(表2[[#This Row],[公司简称]],服务!E:E,0)),INDIRECT("服务!A"&amp;MATCH(表2[[#This Row],[公司简称]],服务!E:E,0)),"")</f>
        <v/>
      </c>
      <c r="X83" s="160" t="s">
        <v>5896</v>
      </c>
      <c r="Y83" s="160" t="str">
        <f>IF(ISTEXT(VLOOKUP(表2[[#This Row],[公司简称]]&amp;表2[[#This Row],[姓名]],表1_66[[标识]:[昵称]],3,FALSE)),VLOOKUP(表2[[#This Row],[公司简称]]&amp;表2[[#This Row],[姓名]],表1_66[[标识]:[昵称]],3,FALSE),"")</f>
        <v/>
      </c>
      <c r="Z83" s="199" t="str">
        <f>IF(ISTEXT(VLOOKUP(表2[[#This Row],[公司简称]]&amp;表2[[#This Row],[姓名]],表1_66[[标识]:[邮件1]],18,FALSE)),VLOOKUP(表2[[#This Row],[公司简称]]&amp;表2[[#This Row],[姓名]],表1_66[[标识]:[邮件1]],18,FALSE),"")</f>
        <v/>
      </c>
      <c r="AA83" s="350" t="str">
        <f>IF(NOT(ISNA(VLOOKUP(表2[[#This Row],[公司简称]]&amp;表2[[#This Row],[姓名]],表1_66[[标识]:[邮件1]],19,FALSE))),VLOOKUP(表2[[#This Row],[公司简称]]&amp;表2[[#This Row],[姓名]],表1_66[[标识]:[邮件1]],19,FALSE),"")</f>
        <v/>
      </c>
      <c r="AB83" s="194" t="str">
        <f>IF(NOT(ISNA(VLOOKUP(表2[[#This Row],[公司简称]]&amp;表2[[#This Row],[姓名]],表1_66[[标识]:[邮件1]],20,FALSE))),VLOOKUP(表2[[#This Row],[公司简称]]&amp;表2[[#This Row],[姓名]],表1_66[[标识]:[邮件1]],20,FALSE),"")</f>
        <v/>
      </c>
      <c r="AC83" s="200"/>
      <c r="AD83" s="199" t="str">
        <f>IF(NOT(ISNA(VLOOKUP(表2[[#This Row],[公司简称]]&amp;表2[[#This Row],[姓名 ]],表1_66[[标识]:[邮件1]],18,FALSE))),VLOOKUP(表2[[#This Row],[公司简称]]&amp;表2[[#This Row],[姓名 ]],表1_66[[标识]:[邮件1]],18,FALSE),"")</f>
        <v/>
      </c>
      <c r="AE83" s="350" t="str">
        <f>IF(NOT(ISNA(VLOOKUP(表2[[#This Row],[公司简称]]&amp;表2[[#This Row],[姓名 ]],表1_66[[标识]:[邮件1]],19,FALSE))),VLOOKUP(表2[[#This Row],[公司简称]]&amp;表2[[#This Row],[姓名 ]],表1_66[[标识]:[邮件1]],19,FALSE),"")</f>
        <v/>
      </c>
      <c r="AF83" s="194" t="str">
        <f>IF(NOT(ISNA(VLOOKUP(表2[[#This Row],[公司简称]]&amp;表2[[#This Row],[姓名 ]],表1_66[[标识]:[邮件1]],20,FALSE))),VLOOKUP(表2[[#This Row],[公司简称]]&amp;表2[[#This Row],[姓名 ]],表1_66[[标识]:[邮件1]],20,FALSE),"")</f>
        <v/>
      </c>
      <c r="AG83" s="206" t="s">
        <v>5897</v>
      </c>
      <c r="AH83" s="194">
        <v>100033</v>
      </c>
      <c r="AI83" s="202" t="s">
        <v>5890</v>
      </c>
      <c r="AJ83" s="194"/>
      <c r="AK83" s="199"/>
      <c r="AL83" s="203"/>
      <c r="AM83" s="194"/>
      <c r="AN83" s="205"/>
      <c r="AO83" s="199"/>
      <c r="AP83" s="200"/>
      <c r="AQ83" s="199"/>
      <c r="AR83" s="199"/>
      <c r="AS83" s="199"/>
      <c r="AT83" s="114"/>
    </row>
    <row r="84" spans="1:46" s="6" customFormat="1" ht="18" customHeight="1" x14ac:dyDescent="0.3">
      <c r="A84" s="3">
        <v>41452</v>
      </c>
      <c r="B84" s="80" t="s">
        <v>454</v>
      </c>
      <c r="C84" s="80" t="s">
        <v>1162</v>
      </c>
      <c r="D84" s="96" t="s">
        <v>2267</v>
      </c>
      <c r="E84" s="97" t="s">
        <v>117</v>
      </c>
      <c r="F84" s="93" t="s">
        <v>1161</v>
      </c>
      <c r="G84" s="52">
        <v>150</v>
      </c>
      <c r="H84" s="7">
        <v>0</v>
      </c>
      <c r="I84" s="28">
        <f>SUMIF(表1_66[公司],"="&amp;表2[公司简称],表1_66[新财富票])</f>
        <v>0</v>
      </c>
      <c r="J84" s="155"/>
      <c r="K84" s="154"/>
      <c r="L84" s="154"/>
      <c r="M84" s="154"/>
      <c r="N84" s="154"/>
      <c r="O84" s="156"/>
      <c r="P84" s="156"/>
      <c r="Q84" s="352">
        <v>20</v>
      </c>
      <c r="R84" s="157"/>
      <c r="S84" s="157"/>
      <c r="T84" s="157" t="s">
        <v>3755</v>
      </c>
      <c r="U84" s="158"/>
      <c r="V84" s="158"/>
      <c r="W84" s="118" t="str">
        <f ca="1">IF(ISNUMBER(MATCH(表2[[#This Row],[公司简称]],服务!E:E,0)),INDIRECT("服务!A"&amp;MATCH(表2[[#This Row],[公司简称]],服务!E:E,0)),"")</f>
        <v/>
      </c>
      <c r="X84" s="160" t="s">
        <v>3748</v>
      </c>
      <c r="Y84" s="160" t="str">
        <f>IF(ISTEXT(VLOOKUP(表2[[#This Row],[公司简称]]&amp;表2[[#This Row],[姓名]],表1_66[[标识]:[昵称]],3,FALSE)),VLOOKUP(表2[[#This Row],[公司简称]]&amp;表2[[#This Row],[姓名]],表1_66[[标识]:[昵称]],3,FALSE),"")</f>
        <v/>
      </c>
      <c r="Z84" s="199" t="str">
        <f>IF(ISTEXT(VLOOKUP(表2[[#This Row],[公司简称]]&amp;表2[[#This Row],[姓名]],表1_66[[标识]:[邮件1]],18,FALSE)),VLOOKUP(表2[[#This Row],[公司简称]]&amp;表2[[#This Row],[姓名]],表1_66[[标识]:[邮件1]],18,FALSE),"")</f>
        <v/>
      </c>
      <c r="AA84" s="350" t="str">
        <f>IF(NOT(ISNA(VLOOKUP(表2[[#This Row],[公司简称]]&amp;表2[[#This Row],[姓名]],表1_66[[标识]:[邮件1]],19,FALSE))),VLOOKUP(表2[[#This Row],[公司简称]]&amp;表2[[#This Row],[姓名]],表1_66[[标识]:[邮件1]],19,FALSE),"")</f>
        <v/>
      </c>
      <c r="AB84" s="194" t="str">
        <f>IF(NOT(ISNA(VLOOKUP(表2[[#This Row],[公司简称]]&amp;表2[[#This Row],[姓名]],表1_66[[标识]:[邮件1]],20,FALSE))),VLOOKUP(表2[[#This Row],[公司简称]]&amp;表2[[#This Row],[姓名]],表1_66[[标识]:[邮件1]],20,FALSE),"")</f>
        <v/>
      </c>
      <c r="AC84" s="199"/>
      <c r="AD84" s="199" t="str">
        <f>IF(NOT(ISNA(VLOOKUP(表2[[#This Row],[公司简称]]&amp;表2[[#This Row],[姓名 ]],表1_66[[标识]:[邮件1]],18,FALSE))),VLOOKUP(表2[[#This Row],[公司简称]]&amp;表2[[#This Row],[姓名 ]],表1_66[[标识]:[邮件1]],18,FALSE),"")</f>
        <v/>
      </c>
      <c r="AE84" s="350" t="str">
        <f>IF(NOT(ISNA(VLOOKUP(表2[[#This Row],[公司简称]]&amp;表2[[#This Row],[姓名 ]],表1_66[[标识]:[邮件1]],19,FALSE))),VLOOKUP(表2[[#This Row],[公司简称]]&amp;表2[[#This Row],[姓名 ]],表1_66[[标识]:[邮件1]],19,FALSE),"")</f>
        <v/>
      </c>
      <c r="AF84" s="194" t="str">
        <f>IF(NOT(ISNA(VLOOKUP(表2[[#This Row],[公司简称]]&amp;表2[[#This Row],[姓名 ]],表1_66[[标识]:[邮件1]],20,FALSE))),VLOOKUP(表2[[#This Row],[公司简称]]&amp;表2[[#This Row],[姓名 ]],表1_66[[标识]:[邮件1]],20,FALSE),"")</f>
        <v/>
      </c>
      <c r="AG84" s="201" t="s">
        <v>5861</v>
      </c>
      <c r="AH84" s="194">
        <v>100125</v>
      </c>
      <c r="AI84" s="202" t="s">
        <v>1164</v>
      </c>
      <c r="AJ84" s="202"/>
      <c r="AK84" s="199"/>
      <c r="AL84" s="203"/>
      <c r="AM84" s="199"/>
      <c r="AN84" s="204"/>
      <c r="AO84" s="199"/>
      <c r="AP84" s="199"/>
      <c r="AQ84" s="199"/>
      <c r="AR84" s="199"/>
      <c r="AS84" s="199"/>
      <c r="AT84" s="114"/>
    </row>
    <row r="85" spans="1:46" customFormat="1" ht="18" customHeight="1" x14ac:dyDescent="0.3">
      <c r="A85" s="3">
        <v>41372</v>
      </c>
      <c r="B85" s="80"/>
      <c r="C85" s="80"/>
      <c r="D85" s="100" t="s">
        <v>3590</v>
      </c>
      <c r="E85" s="97" t="s">
        <v>117</v>
      </c>
      <c r="F85" s="93" t="s">
        <v>1161</v>
      </c>
      <c r="G85" s="52">
        <v>15</v>
      </c>
      <c r="H85" s="7">
        <v>0</v>
      </c>
      <c r="I85" s="28">
        <f>SUMIF(表1_66[公司],"="&amp;表2[公司简称],表1_66[新财富票])</f>
        <v>0</v>
      </c>
      <c r="J85" s="155"/>
      <c r="K85" s="154"/>
      <c r="L85" s="154"/>
      <c r="M85" s="154"/>
      <c r="N85" s="154"/>
      <c r="O85" s="156"/>
      <c r="P85" s="156"/>
      <c r="Q85" s="354">
        <v>8</v>
      </c>
      <c r="R85" s="146"/>
      <c r="S85" s="146"/>
      <c r="T85" s="146" t="s">
        <v>3599</v>
      </c>
      <c r="U85" s="145"/>
      <c r="V85" s="145"/>
      <c r="W85" s="118" t="str">
        <f ca="1">IF(ISNUMBER(MATCH(表2[[#This Row],[公司简称]],服务!E:E,0)),INDIRECT("服务!A"&amp;MATCH(表2[[#This Row],[公司简称]],服务!E:E,0)),"")</f>
        <v/>
      </c>
      <c r="X85" s="160" t="s">
        <v>3591</v>
      </c>
      <c r="Y85" s="160" t="str">
        <f>IF(ISTEXT(VLOOKUP(表2[[#This Row],[公司简称]]&amp;表2[[#This Row],[姓名]],表1_66[[标识]:[昵称]],3,FALSE)),VLOOKUP(表2[[#This Row],[公司简称]]&amp;表2[[#This Row],[姓名]],表1_66[[标识]:[昵称]],3,FALSE),"")</f>
        <v/>
      </c>
      <c r="Z85" s="199" t="str">
        <f>IF(ISTEXT(VLOOKUP(表2[[#This Row],[公司简称]]&amp;表2[[#This Row],[姓名]],表1_66[[标识]:[邮件1]],18,FALSE)),VLOOKUP(表2[[#This Row],[公司简称]]&amp;表2[[#This Row],[姓名]],表1_66[[标识]:[邮件1]],18,FALSE),"")</f>
        <v/>
      </c>
      <c r="AA85" s="350" t="str">
        <f>IF(NOT(ISNA(VLOOKUP(表2[[#This Row],[公司简称]]&amp;表2[[#This Row],[姓名]],表1_66[[标识]:[邮件1]],19,FALSE))),VLOOKUP(表2[[#This Row],[公司简称]]&amp;表2[[#This Row],[姓名]],表1_66[[标识]:[邮件1]],19,FALSE),"")</f>
        <v/>
      </c>
      <c r="AB85" s="194" t="str">
        <f>IF(NOT(ISNA(VLOOKUP(表2[[#This Row],[公司简称]]&amp;表2[[#This Row],[姓名]],表1_66[[标识]:[邮件1]],20,FALSE))),VLOOKUP(表2[[#This Row],[公司简称]]&amp;表2[[#This Row],[姓名]],表1_66[[标识]:[邮件1]],20,FALSE),"")</f>
        <v/>
      </c>
      <c r="AC85" s="199"/>
      <c r="AD85" s="199" t="str">
        <f>IF(NOT(ISNA(VLOOKUP(表2[[#This Row],[公司简称]]&amp;表2[[#This Row],[姓名 ]],表1_66[[标识]:[邮件1]],18,FALSE))),VLOOKUP(表2[[#This Row],[公司简称]]&amp;表2[[#This Row],[姓名 ]],表1_66[[标识]:[邮件1]],18,FALSE),"")</f>
        <v/>
      </c>
      <c r="AE85" s="350" t="str">
        <f>IF(NOT(ISNA(VLOOKUP(表2[[#This Row],[公司简称]]&amp;表2[[#This Row],[姓名 ]],表1_66[[标识]:[邮件1]],19,FALSE))),VLOOKUP(表2[[#This Row],[公司简称]]&amp;表2[[#This Row],[姓名 ]],表1_66[[标识]:[邮件1]],19,FALSE),"")</f>
        <v/>
      </c>
      <c r="AF85" s="194" t="str">
        <f>IF(NOT(ISNA(VLOOKUP(表2[[#This Row],[公司简称]]&amp;表2[[#This Row],[姓名 ]],表1_66[[标识]:[邮件1]],20,FALSE))),VLOOKUP(表2[[#This Row],[公司简称]]&amp;表2[[#This Row],[姓名 ]],表1_66[[标识]:[邮件1]],20,FALSE),"")</f>
        <v/>
      </c>
      <c r="AG85" s="201" t="s">
        <v>3592</v>
      </c>
      <c r="AH85" s="194"/>
      <c r="AI85" s="202"/>
      <c r="AJ85" s="202"/>
      <c r="AK85" s="199"/>
      <c r="AL85" s="203"/>
      <c r="AM85" s="199"/>
      <c r="AN85" s="204"/>
      <c r="AO85" s="199"/>
      <c r="AP85" s="199"/>
      <c r="AQ85" s="199"/>
      <c r="AR85" s="199"/>
      <c r="AS85" s="199"/>
      <c r="AT85" s="114"/>
    </row>
    <row r="86" spans="1:46" customFormat="1" ht="18" customHeight="1" x14ac:dyDescent="0.3">
      <c r="A86" s="3">
        <v>41534</v>
      </c>
      <c r="B86" s="80"/>
      <c r="C86" s="80"/>
      <c r="D86" s="100" t="s">
        <v>2746</v>
      </c>
      <c r="E86" s="97" t="s">
        <v>2747</v>
      </c>
      <c r="F86" s="93" t="s">
        <v>2710</v>
      </c>
      <c r="G86" s="52">
        <v>15</v>
      </c>
      <c r="H86" s="7">
        <v>0</v>
      </c>
      <c r="I86" s="28">
        <f>SUMIF(表1_66[公司],"="&amp;表2[公司简称],表1_66[新财富票])</f>
        <v>0</v>
      </c>
      <c r="J86" s="155"/>
      <c r="K86" s="154"/>
      <c r="L86" s="154"/>
      <c r="M86" s="154"/>
      <c r="N86" s="154"/>
      <c r="O86" s="156"/>
      <c r="P86" s="156"/>
      <c r="Q86" s="354">
        <v>3</v>
      </c>
      <c r="R86" s="146"/>
      <c r="S86" s="146"/>
      <c r="T86" s="146" t="s">
        <v>4103</v>
      </c>
      <c r="U86" s="145"/>
      <c r="V86" s="145"/>
      <c r="W86" s="118" t="str">
        <f ca="1">IF(ISNUMBER(MATCH(表2[[#This Row],[公司简称]],服务!E:E,0)),INDIRECT("服务!A"&amp;MATCH(表2[[#This Row],[公司简称]],服务!E:E,0)),"")</f>
        <v/>
      </c>
      <c r="X86" s="160" t="s">
        <v>5578</v>
      </c>
      <c r="Y86" s="160" t="str">
        <f>IF(ISTEXT(VLOOKUP(表2[[#This Row],[公司简称]]&amp;表2[[#This Row],[姓名]],表1_66[[标识]:[昵称]],3,FALSE)),VLOOKUP(表2[[#This Row],[公司简称]]&amp;表2[[#This Row],[姓名]],表1_66[[标识]:[昵称]],3,FALSE),"")</f>
        <v/>
      </c>
      <c r="Z86" s="199" t="str">
        <f>IF(ISTEXT(VLOOKUP(表2[[#This Row],[公司简称]]&amp;表2[[#This Row],[姓名]],表1_66[[标识]:[邮件1]],18,FALSE)),VLOOKUP(表2[[#This Row],[公司简称]]&amp;表2[[#This Row],[姓名]],表1_66[[标识]:[邮件1]],18,FALSE),"")</f>
        <v/>
      </c>
      <c r="AA86" s="350" t="str">
        <f>IF(NOT(ISNA(VLOOKUP(表2[[#This Row],[公司简称]]&amp;表2[[#This Row],[姓名]],表1_66[[标识]:[邮件1]],19,FALSE))),VLOOKUP(表2[[#This Row],[公司简称]]&amp;表2[[#This Row],[姓名]],表1_66[[标识]:[邮件1]],19,FALSE),"")</f>
        <v/>
      </c>
      <c r="AB86" s="194" t="str">
        <f>IF(NOT(ISNA(VLOOKUP(表2[[#This Row],[公司简称]]&amp;表2[[#This Row],[姓名]],表1_66[[标识]:[邮件1]],20,FALSE))),VLOOKUP(表2[[#This Row],[公司简称]]&amp;表2[[#This Row],[姓名]],表1_66[[标识]:[邮件1]],20,FALSE),"")</f>
        <v/>
      </c>
      <c r="AC86" s="199"/>
      <c r="AD86" s="199" t="str">
        <f>IF(NOT(ISNA(VLOOKUP(表2[[#This Row],[公司简称]]&amp;表2[[#This Row],[姓名 ]],表1_66[[标识]:[邮件1]],18,FALSE))),VLOOKUP(表2[[#This Row],[公司简称]]&amp;表2[[#This Row],[姓名 ]],表1_66[[标识]:[邮件1]],18,FALSE),"")</f>
        <v/>
      </c>
      <c r="AE86" s="350" t="str">
        <f>IF(NOT(ISNA(VLOOKUP(表2[[#This Row],[公司简称]]&amp;表2[[#This Row],[姓名 ]],表1_66[[标识]:[邮件1]],19,FALSE))),VLOOKUP(表2[[#This Row],[公司简称]]&amp;表2[[#This Row],[姓名 ]],表1_66[[标识]:[邮件1]],19,FALSE),"")</f>
        <v/>
      </c>
      <c r="AF86" s="194" t="str">
        <f>IF(NOT(ISNA(VLOOKUP(表2[[#This Row],[公司简称]]&amp;表2[[#This Row],[姓名 ]],表1_66[[标识]:[邮件1]],20,FALSE))),VLOOKUP(表2[[#This Row],[公司简称]]&amp;表2[[#This Row],[姓名 ]],表1_66[[标识]:[邮件1]],20,FALSE),"")</f>
        <v/>
      </c>
      <c r="AG86" s="201" t="s">
        <v>5863</v>
      </c>
      <c r="AH86" s="194">
        <v>100010</v>
      </c>
      <c r="AI86" s="202"/>
      <c r="AJ86" s="202"/>
      <c r="AK86" s="199"/>
      <c r="AL86" s="203"/>
      <c r="AM86" s="199"/>
      <c r="AN86" s="204"/>
      <c r="AO86" s="199"/>
      <c r="AP86" s="199"/>
      <c r="AQ86" s="199"/>
      <c r="AR86" s="199"/>
      <c r="AS86" s="199"/>
      <c r="AT86" s="114"/>
    </row>
    <row r="87" spans="1:46" customFormat="1" ht="18" customHeight="1" x14ac:dyDescent="0.3">
      <c r="A87" s="3">
        <v>41893</v>
      </c>
      <c r="B87" s="80"/>
      <c r="C87" s="80"/>
      <c r="D87" s="100" t="s">
        <v>6888</v>
      </c>
      <c r="E87" s="97" t="s">
        <v>11</v>
      </c>
      <c r="F87" s="93" t="s">
        <v>583</v>
      </c>
      <c r="G87" s="52">
        <v>10</v>
      </c>
      <c r="H87" s="7">
        <v>0</v>
      </c>
      <c r="I87" s="28">
        <f>SUMIF(表1_66[公司],"="&amp;表2[公司简称],表1_66[新财富票])</f>
        <v>0</v>
      </c>
      <c r="J87" s="155"/>
      <c r="K87" s="154"/>
      <c r="L87" s="154"/>
      <c r="M87" s="154"/>
      <c r="N87" s="154"/>
      <c r="O87" s="156"/>
      <c r="P87" s="156"/>
      <c r="Q87" s="354"/>
      <c r="R87" s="146" t="s">
        <v>6889</v>
      </c>
      <c r="S87" s="146" t="s">
        <v>6890</v>
      </c>
      <c r="T87" s="146"/>
      <c r="U87" s="145"/>
      <c r="V87" s="145"/>
      <c r="W87" s="118" t="str">
        <f ca="1">IF(ISNUMBER(MATCH(表2[[#This Row],[公司简称]],服务!E:E,0)),INDIRECT("服务!A"&amp;MATCH(表2[[#This Row],[公司简称]],服务!E:E,0)),"")</f>
        <v/>
      </c>
      <c r="X87" s="160" t="s">
        <v>6891</v>
      </c>
      <c r="Y87" s="160" t="str">
        <f>IF(ISTEXT(VLOOKUP(表2[[#This Row],[公司简称]]&amp;表2[[#This Row],[姓名]],表1_66[[标识]:[昵称]],3,FALSE)),VLOOKUP(表2[[#This Row],[公司简称]]&amp;表2[[#This Row],[姓名]],表1_66[[标识]:[昵称]],3,FALSE),"")</f>
        <v/>
      </c>
      <c r="Z87" s="199" t="str">
        <f>IF(ISTEXT(VLOOKUP(表2[[#This Row],[公司简称]]&amp;表2[[#This Row],[姓名]],表1_66[[标识]:[邮件1]],18,FALSE)),VLOOKUP(表2[[#This Row],[公司简称]]&amp;表2[[#This Row],[姓名]],表1_66[[标识]:[邮件1]],18,FALSE),"")</f>
        <v/>
      </c>
      <c r="AA87" s="350" t="str">
        <f>IF(NOT(ISNA(VLOOKUP(表2[[#This Row],[公司简称]]&amp;表2[[#This Row],[姓名]],表1_66[[标识]:[邮件1]],19,FALSE))),VLOOKUP(表2[[#This Row],[公司简称]]&amp;表2[[#This Row],[姓名]],表1_66[[标识]:[邮件1]],19,FALSE),"")</f>
        <v/>
      </c>
      <c r="AB87" s="194" t="str">
        <f>IF(NOT(ISNA(VLOOKUP(表2[[#This Row],[公司简称]]&amp;表2[[#This Row],[姓名]],表1_66[[标识]:[邮件1]],20,FALSE))),VLOOKUP(表2[[#This Row],[公司简称]]&amp;表2[[#This Row],[姓名]],表1_66[[标识]:[邮件1]],20,FALSE),"")</f>
        <v/>
      </c>
      <c r="AC87" s="199"/>
      <c r="AD87" s="199" t="str">
        <f>IF(NOT(ISNA(VLOOKUP(表2[[#This Row],[公司简称]]&amp;表2[[#This Row],[姓名 ]],表1_66[[标识]:[邮件1]],18,FALSE))),VLOOKUP(表2[[#This Row],[公司简称]]&amp;表2[[#This Row],[姓名 ]],表1_66[[标识]:[邮件1]],18,FALSE),"")</f>
        <v/>
      </c>
      <c r="AE87" s="350" t="str">
        <f>IF(NOT(ISNA(VLOOKUP(表2[[#This Row],[公司简称]]&amp;表2[[#This Row],[姓名 ]],表1_66[[标识]:[邮件1]],19,FALSE))),VLOOKUP(表2[[#This Row],[公司简称]]&amp;表2[[#This Row],[姓名 ]],表1_66[[标识]:[邮件1]],19,FALSE),"")</f>
        <v/>
      </c>
      <c r="AF87" s="194" t="str">
        <f>IF(NOT(ISNA(VLOOKUP(表2[[#This Row],[公司简称]]&amp;表2[[#This Row],[姓名 ]],表1_66[[标识]:[邮件1]],20,FALSE))),VLOOKUP(表2[[#This Row],[公司简称]]&amp;表2[[#This Row],[姓名 ]],表1_66[[标识]:[邮件1]],20,FALSE),"")</f>
        <v/>
      </c>
      <c r="AG87" s="201" t="s">
        <v>6892</v>
      </c>
      <c r="AH87" s="194">
        <v>100033</v>
      </c>
      <c r="AI87" s="202" t="s">
        <v>6893</v>
      </c>
      <c r="AJ87" s="202"/>
      <c r="AK87" s="199"/>
      <c r="AL87" s="203"/>
      <c r="AM87" s="199"/>
      <c r="AN87" s="204"/>
      <c r="AO87" s="199"/>
      <c r="AP87" s="199"/>
      <c r="AQ87" s="199"/>
      <c r="AR87" s="199"/>
      <c r="AS87" s="199"/>
      <c r="AT87" s="114"/>
    </row>
    <row r="88" spans="1:46" s="6" customFormat="1" ht="18" customHeight="1" x14ac:dyDescent="0.3">
      <c r="A88" s="3">
        <v>41532</v>
      </c>
      <c r="B88" s="80"/>
      <c r="C88" s="81"/>
      <c r="D88" s="100" t="s">
        <v>4066</v>
      </c>
      <c r="E88" s="97" t="s">
        <v>4068</v>
      </c>
      <c r="F88" s="97" t="s">
        <v>582</v>
      </c>
      <c r="G88" s="52">
        <v>5</v>
      </c>
      <c r="H88" s="7">
        <v>0</v>
      </c>
      <c r="I88" s="28">
        <f>SUMIF(表1_66[公司],"="&amp;表2[公司简称],表1_66[新财富票])</f>
        <v>0</v>
      </c>
      <c r="J88" s="155"/>
      <c r="K88" s="154"/>
      <c r="L88" s="154"/>
      <c r="M88" s="154"/>
      <c r="N88" s="154"/>
      <c r="O88" s="156"/>
      <c r="P88" s="156"/>
      <c r="Q88" s="354"/>
      <c r="R88" s="146"/>
      <c r="S88" s="146"/>
      <c r="T88" s="146" t="s">
        <v>4071</v>
      </c>
      <c r="U88" s="145"/>
      <c r="V88" s="145"/>
      <c r="W88" s="118" t="str">
        <f ca="1">IF(ISNUMBER(MATCH(表2[[#This Row],[公司简称]],服务!E:E,0)),INDIRECT("服务!A"&amp;MATCH(表2[[#This Row],[公司简称]],服务!E:E,0)),"")</f>
        <v/>
      </c>
      <c r="X88" s="160" t="s">
        <v>4073</v>
      </c>
      <c r="Y88" s="160" t="str">
        <f>IF(ISTEXT(VLOOKUP(表2[[#This Row],[公司简称]]&amp;表2[[#This Row],[姓名]],表1_66[[标识]:[昵称]],3,FALSE)),VLOOKUP(表2[[#This Row],[公司简称]]&amp;表2[[#This Row],[姓名]],表1_66[[标识]:[昵称]],3,FALSE),"")</f>
        <v/>
      </c>
      <c r="Z88" s="199" t="str">
        <f>IF(ISTEXT(VLOOKUP(表2[[#This Row],[公司简称]]&amp;表2[[#This Row],[姓名]],表1_66[[标识]:[邮件1]],18,FALSE)),VLOOKUP(表2[[#This Row],[公司简称]]&amp;表2[[#This Row],[姓名]],表1_66[[标识]:[邮件1]],18,FALSE),"")</f>
        <v/>
      </c>
      <c r="AA88" s="350" t="str">
        <f>IF(NOT(ISNA(VLOOKUP(表2[[#This Row],[公司简称]]&amp;表2[[#This Row],[姓名]],表1_66[[标识]:[邮件1]],19,FALSE))),VLOOKUP(表2[[#This Row],[公司简称]]&amp;表2[[#This Row],[姓名]],表1_66[[标识]:[邮件1]],19,FALSE),"")</f>
        <v/>
      </c>
      <c r="AB88" s="194" t="str">
        <f>IF(NOT(ISNA(VLOOKUP(表2[[#This Row],[公司简称]]&amp;表2[[#This Row],[姓名]],表1_66[[标识]:[邮件1]],20,FALSE))),VLOOKUP(表2[[#This Row],[公司简称]]&amp;表2[[#This Row],[姓名]],表1_66[[标识]:[邮件1]],20,FALSE),"")</f>
        <v/>
      </c>
      <c r="AC88" s="199"/>
      <c r="AD88" s="199" t="str">
        <f>IF(NOT(ISNA(VLOOKUP(表2[[#This Row],[公司简称]]&amp;表2[[#This Row],[姓名 ]],表1_66[[标识]:[邮件1]],18,FALSE))),VLOOKUP(表2[[#This Row],[公司简称]]&amp;表2[[#This Row],[姓名 ]],表1_66[[标识]:[邮件1]],18,FALSE),"")</f>
        <v/>
      </c>
      <c r="AE88" s="350" t="str">
        <f>IF(NOT(ISNA(VLOOKUP(表2[[#This Row],[公司简称]]&amp;表2[[#This Row],[姓名 ]],表1_66[[标识]:[邮件1]],19,FALSE))),VLOOKUP(表2[[#This Row],[公司简称]]&amp;表2[[#This Row],[姓名 ]],表1_66[[标识]:[邮件1]],19,FALSE),"")</f>
        <v/>
      </c>
      <c r="AF88" s="194" t="str">
        <f>IF(NOT(ISNA(VLOOKUP(表2[[#This Row],[公司简称]]&amp;表2[[#This Row],[姓名 ]],表1_66[[标识]:[邮件1]],20,FALSE))),VLOOKUP(表2[[#This Row],[公司简称]]&amp;表2[[#This Row],[姓名 ]],表1_66[[标识]:[邮件1]],20,FALSE),"")</f>
        <v/>
      </c>
      <c r="AG88" s="201" t="s">
        <v>5865</v>
      </c>
      <c r="AH88" s="194">
        <v>100007</v>
      </c>
      <c r="AI88" s="202"/>
      <c r="AJ88" s="202"/>
      <c r="AK88" s="199"/>
      <c r="AL88" s="203"/>
      <c r="AM88" s="199"/>
      <c r="AN88" s="204"/>
      <c r="AO88" s="199"/>
      <c r="AP88" s="199"/>
      <c r="AQ88" s="199"/>
      <c r="AR88" s="199"/>
      <c r="AS88" s="199"/>
      <c r="AT88" s="114"/>
    </row>
    <row r="89" spans="1:46" customFormat="1" ht="18" customHeight="1" x14ac:dyDescent="0.3">
      <c r="A89" s="3">
        <v>41532</v>
      </c>
      <c r="B89" s="80"/>
      <c r="C89" s="80"/>
      <c r="D89" s="100" t="s">
        <v>4055</v>
      </c>
      <c r="E89" s="97" t="s">
        <v>559</v>
      </c>
      <c r="F89" s="93" t="s">
        <v>583</v>
      </c>
      <c r="G89" s="52">
        <v>5</v>
      </c>
      <c r="H89" s="7">
        <v>0</v>
      </c>
      <c r="I89" s="28">
        <f>SUMIF(表1_66[公司],"="&amp;表2[公司简称],表1_66[新财富票])</f>
        <v>0</v>
      </c>
      <c r="J89" s="155"/>
      <c r="K89" s="154"/>
      <c r="L89" s="154"/>
      <c r="M89" s="154"/>
      <c r="N89" s="154"/>
      <c r="O89" s="156"/>
      <c r="P89" s="156"/>
      <c r="Q89" s="354"/>
      <c r="R89" s="146"/>
      <c r="S89" s="146"/>
      <c r="T89" s="146" t="s">
        <v>4057</v>
      </c>
      <c r="U89" s="145"/>
      <c r="V89" s="145"/>
      <c r="W89" s="118" t="str">
        <f ca="1">IF(ISNUMBER(MATCH(表2[[#This Row],[公司简称]],服务!E:E,0)),INDIRECT("服务!A"&amp;MATCH(表2[[#This Row],[公司简称]],服务!E:E,0)),"")</f>
        <v/>
      </c>
      <c r="X89" s="160" t="s">
        <v>4057</v>
      </c>
      <c r="Y89" s="160" t="str">
        <f>IF(ISTEXT(VLOOKUP(表2[[#This Row],[公司简称]]&amp;表2[[#This Row],[姓名]],表1_66[[标识]:[昵称]],3,FALSE)),VLOOKUP(表2[[#This Row],[公司简称]]&amp;表2[[#This Row],[姓名]],表1_66[[标识]:[昵称]],3,FALSE),"")</f>
        <v/>
      </c>
      <c r="Z89" s="199" t="str">
        <f>IF(ISTEXT(VLOOKUP(表2[[#This Row],[公司简称]]&amp;表2[[#This Row],[姓名]],表1_66[[标识]:[邮件1]],18,FALSE)),VLOOKUP(表2[[#This Row],[公司简称]]&amp;表2[[#This Row],[姓名]],表1_66[[标识]:[邮件1]],18,FALSE),"")</f>
        <v/>
      </c>
      <c r="AA89" s="350" t="str">
        <f>IF(NOT(ISNA(VLOOKUP(表2[[#This Row],[公司简称]]&amp;表2[[#This Row],[姓名]],表1_66[[标识]:[邮件1]],19,FALSE))),VLOOKUP(表2[[#This Row],[公司简称]]&amp;表2[[#This Row],[姓名]],表1_66[[标识]:[邮件1]],19,FALSE),"")</f>
        <v/>
      </c>
      <c r="AB89" s="194" t="str">
        <f>IF(NOT(ISNA(VLOOKUP(表2[[#This Row],[公司简称]]&amp;表2[[#This Row],[姓名]],表1_66[[标识]:[邮件1]],20,FALSE))),VLOOKUP(表2[[#This Row],[公司简称]]&amp;表2[[#This Row],[姓名]],表1_66[[标识]:[邮件1]],20,FALSE),"")</f>
        <v/>
      </c>
      <c r="AC89" s="199"/>
      <c r="AD89" s="199" t="str">
        <f>IF(NOT(ISNA(VLOOKUP(表2[[#This Row],[公司简称]]&amp;表2[[#This Row],[姓名 ]],表1_66[[标识]:[邮件1]],18,FALSE))),VLOOKUP(表2[[#This Row],[公司简称]]&amp;表2[[#This Row],[姓名 ]],表1_66[[标识]:[邮件1]],18,FALSE),"")</f>
        <v/>
      </c>
      <c r="AE89" s="350" t="str">
        <f>IF(NOT(ISNA(VLOOKUP(表2[[#This Row],[公司简称]]&amp;表2[[#This Row],[姓名 ]],表1_66[[标识]:[邮件1]],19,FALSE))),VLOOKUP(表2[[#This Row],[公司简称]]&amp;表2[[#This Row],[姓名 ]],表1_66[[标识]:[邮件1]],19,FALSE),"")</f>
        <v/>
      </c>
      <c r="AF89" s="194" t="str">
        <f>IF(NOT(ISNA(VLOOKUP(表2[[#This Row],[公司简称]]&amp;表2[[#This Row],[姓名 ]],表1_66[[标识]:[邮件1]],20,FALSE))),VLOOKUP(表2[[#This Row],[公司简称]]&amp;表2[[#This Row],[姓名 ]],表1_66[[标识]:[邮件1]],20,FALSE),"")</f>
        <v/>
      </c>
      <c r="AG89" s="201" t="s">
        <v>5867</v>
      </c>
      <c r="AH89" s="194"/>
      <c r="AI89" s="202"/>
      <c r="AJ89" s="202"/>
      <c r="AK89" s="199"/>
      <c r="AL89" s="203"/>
      <c r="AM89" s="199"/>
      <c r="AN89" s="204"/>
      <c r="AO89" s="199"/>
      <c r="AP89" s="199"/>
      <c r="AQ89" s="199"/>
      <c r="AR89" s="199"/>
      <c r="AS89" s="199"/>
      <c r="AT89" s="114"/>
    </row>
    <row r="90" spans="1:46" s="6" customFormat="1" ht="18" customHeight="1" x14ac:dyDescent="0.3">
      <c r="A90" s="3">
        <v>41904</v>
      </c>
      <c r="B90" s="80"/>
      <c r="C90" s="80"/>
      <c r="D90" s="99" t="s">
        <v>6900</v>
      </c>
      <c r="E90" s="93" t="s">
        <v>6901</v>
      </c>
      <c r="F90" s="93" t="s">
        <v>6902</v>
      </c>
      <c r="G90" s="52">
        <v>3</v>
      </c>
      <c r="H90" s="7">
        <v>0</v>
      </c>
      <c r="I90" s="28">
        <f>SUMIF(表1_66[公司],"="&amp;表2[公司简称],表1_66[新财富票])</f>
        <v>0</v>
      </c>
      <c r="J90" s="155"/>
      <c r="K90" s="154"/>
      <c r="L90" s="154"/>
      <c r="M90" s="154"/>
      <c r="N90" s="154"/>
      <c r="O90" s="156"/>
      <c r="P90" s="156"/>
      <c r="Q90" s="354"/>
      <c r="R90" s="146" t="s">
        <v>6903</v>
      </c>
      <c r="S90" s="146"/>
      <c r="T90" s="146"/>
      <c r="U90" s="145"/>
      <c r="V90" s="145"/>
      <c r="W90" s="118" t="str">
        <f ca="1">IF(ISNUMBER(MATCH(表2[[#This Row],[公司简称]],服务!E:E,0)),INDIRECT("服务!A"&amp;MATCH(表2[[#This Row],[公司简称]],服务!E:E,0)),"")</f>
        <v/>
      </c>
      <c r="X90" s="160" t="s">
        <v>6904</v>
      </c>
      <c r="Y90" s="160" t="str">
        <f>IF(ISTEXT(VLOOKUP(表2[[#This Row],[公司简称]]&amp;表2[[#This Row],[姓名]],表1_66[[标识]:[昵称]],3,FALSE)),VLOOKUP(表2[[#This Row],[公司简称]]&amp;表2[[#This Row],[姓名]],表1_66[[标识]:[昵称]],3,FALSE),"")</f>
        <v/>
      </c>
      <c r="Z90" s="199" t="str">
        <f>IF(ISTEXT(VLOOKUP(表2[[#This Row],[公司简称]]&amp;表2[[#This Row],[姓名]],表1_66[[标识]:[邮件1]],18,FALSE)),VLOOKUP(表2[[#This Row],[公司简称]]&amp;表2[[#This Row],[姓名]],表1_66[[标识]:[邮件1]],18,FALSE),"")</f>
        <v/>
      </c>
      <c r="AA90" s="350" t="str">
        <f>IF(NOT(ISNA(VLOOKUP(表2[[#This Row],[公司简称]]&amp;表2[[#This Row],[姓名]],表1_66[[标识]:[邮件1]],19,FALSE))),VLOOKUP(表2[[#This Row],[公司简称]]&amp;表2[[#This Row],[姓名]],表1_66[[标识]:[邮件1]],19,FALSE),"")</f>
        <v/>
      </c>
      <c r="AB90" s="194" t="str">
        <f>IF(NOT(ISNA(VLOOKUP(表2[[#This Row],[公司简称]]&amp;表2[[#This Row],[姓名]],表1_66[[标识]:[邮件1]],20,FALSE))),VLOOKUP(表2[[#This Row],[公司简称]]&amp;表2[[#This Row],[姓名]],表1_66[[标识]:[邮件1]],20,FALSE),"")</f>
        <v/>
      </c>
      <c r="AC90" s="199"/>
      <c r="AD90" s="199" t="str">
        <f>IF(NOT(ISNA(VLOOKUP(表2[[#This Row],[公司简称]]&amp;表2[[#This Row],[姓名 ]],表1_66[[标识]:[邮件1]],18,FALSE))),VLOOKUP(表2[[#This Row],[公司简称]]&amp;表2[[#This Row],[姓名 ]],表1_66[[标识]:[邮件1]],18,FALSE),"")</f>
        <v/>
      </c>
      <c r="AE90" s="350" t="str">
        <f>IF(NOT(ISNA(VLOOKUP(表2[[#This Row],[公司简称]]&amp;表2[[#This Row],[姓名 ]],表1_66[[标识]:[邮件1]],19,FALSE))),VLOOKUP(表2[[#This Row],[公司简称]]&amp;表2[[#This Row],[姓名 ]],表1_66[[标识]:[邮件1]],19,FALSE),"")</f>
        <v/>
      </c>
      <c r="AF90" s="194" t="str">
        <f>IF(NOT(ISNA(VLOOKUP(表2[[#This Row],[公司简称]]&amp;表2[[#This Row],[姓名 ]],表1_66[[标识]:[邮件1]],20,FALSE))),VLOOKUP(表2[[#This Row],[公司简称]]&amp;表2[[#This Row],[姓名 ]],表1_66[[标识]:[邮件1]],20,FALSE),"")</f>
        <v/>
      </c>
      <c r="AG90" s="201" t="s">
        <v>6905</v>
      </c>
      <c r="AH90" s="194"/>
      <c r="AI90" s="202" t="s">
        <v>6906</v>
      </c>
      <c r="AJ90" s="194"/>
      <c r="AK90" s="199"/>
      <c r="AL90" s="203"/>
      <c r="AM90" s="194"/>
      <c r="AN90" s="205"/>
      <c r="AO90" s="199"/>
      <c r="AP90" s="200"/>
      <c r="AQ90" s="199"/>
      <c r="AR90" s="199"/>
      <c r="AS90" s="199"/>
      <c r="AT90" s="114"/>
    </row>
    <row r="91" spans="1:46" s="6" customFormat="1" ht="18" customHeight="1" x14ac:dyDescent="0.3">
      <c r="A91" s="3">
        <v>41409</v>
      </c>
      <c r="B91" s="80"/>
      <c r="C91" s="80"/>
      <c r="D91" s="99" t="s">
        <v>3623</v>
      </c>
      <c r="E91" s="93" t="s">
        <v>3624</v>
      </c>
      <c r="F91" s="93" t="s">
        <v>3625</v>
      </c>
      <c r="G91" s="52" t="str">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
      </c>
      <c r="H91" s="7">
        <v>0</v>
      </c>
      <c r="I91" s="28">
        <f>SUMIF(表1_66[公司],"="&amp;表2[公司简称],表1_66[新财富票])</f>
        <v>0</v>
      </c>
      <c r="J91" s="155"/>
      <c r="K91" s="154"/>
      <c r="L91" s="154"/>
      <c r="M91" s="154"/>
      <c r="N91" s="154"/>
      <c r="O91" s="156"/>
      <c r="P91" s="156"/>
      <c r="Q91" s="354"/>
      <c r="R91" s="146"/>
      <c r="S91" s="146"/>
      <c r="T91" s="146"/>
      <c r="U91" s="145"/>
      <c r="V91" s="158"/>
      <c r="W91" s="118" t="str">
        <f ca="1">IF(ISNUMBER(MATCH(表2[[#This Row],[公司简称]],服务!E:E,0)),INDIRECT("服务!A"&amp;MATCH(表2[[#This Row],[公司简称]],服务!E:E,0)),"")</f>
        <v/>
      </c>
      <c r="X91" s="160"/>
      <c r="Y91" s="160" t="str">
        <f>IF(ISTEXT(VLOOKUP(表2[[#This Row],[公司简称]]&amp;表2[[#This Row],[姓名]],表1_66[[标识]:[昵称]],3,FALSE)),VLOOKUP(表2[[#This Row],[公司简称]]&amp;表2[[#This Row],[姓名]],表1_66[[标识]:[昵称]],3,FALSE),"")</f>
        <v/>
      </c>
      <c r="Z91" s="199" t="str">
        <f>IF(ISTEXT(VLOOKUP(表2[[#This Row],[公司简称]]&amp;表2[[#This Row],[姓名]],表1_66[[标识]:[邮件1]],18,FALSE)),VLOOKUP(表2[[#This Row],[公司简称]]&amp;表2[[#This Row],[姓名]],表1_66[[标识]:[邮件1]],18,FALSE),"")</f>
        <v/>
      </c>
      <c r="AA91" s="350" t="str">
        <f>IF(NOT(ISNA(VLOOKUP(表2[[#This Row],[公司简称]]&amp;表2[[#This Row],[姓名]],表1_66[[标识]:[邮件1]],19,FALSE))),VLOOKUP(表2[[#This Row],[公司简称]]&amp;表2[[#This Row],[姓名]],表1_66[[标识]:[邮件1]],19,FALSE),"")</f>
        <v/>
      </c>
      <c r="AB91" s="194" t="str">
        <f>IF(NOT(ISNA(VLOOKUP(表2[[#This Row],[公司简称]]&amp;表2[[#This Row],[姓名]],表1_66[[标识]:[邮件1]],20,FALSE))),VLOOKUP(表2[[#This Row],[公司简称]]&amp;表2[[#This Row],[姓名]],表1_66[[标识]:[邮件1]],20,FALSE),"")</f>
        <v/>
      </c>
      <c r="AC91" s="199"/>
      <c r="AD91" s="199" t="str">
        <f>IF(NOT(ISNA(VLOOKUP(表2[[#This Row],[公司简称]]&amp;表2[[#This Row],[姓名 ]],表1_66[[标识]:[邮件1]],18,FALSE))),VLOOKUP(表2[[#This Row],[公司简称]]&amp;表2[[#This Row],[姓名 ]],表1_66[[标识]:[邮件1]],18,FALSE),"")</f>
        <v/>
      </c>
      <c r="AE91" s="350" t="str">
        <f>IF(NOT(ISNA(VLOOKUP(表2[[#This Row],[公司简称]]&amp;表2[[#This Row],[姓名 ]],表1_66[[标识]:[邮件1]],19,FALSE))),VLOOKUP(表2[[#This Row],[公司简称]]&amp;表2[[#This Row],[姓名 ]],表1_66[[标识]:[邮件1]],19,FALSE),"")</f>
        <v/>
      </c>
      <c r="AF91" s="194" t="str">
        <f>IF(NOT(ISNA(VLOOKUP(表2[[#This Row],[公司简称]]&amp;表2[[#This Row],[姓名 ]],表1_66[[标识]:[邮件1]],20,FALSE))),VLOOKUP(表2[[#This Row],[公司简称]]&amp;表2[[#This Row],[姓名 ]],表1_66[[标识]:[邮件1]],20,FALSE),"")</f>
        <v/>
      </c>
      <c r="AG91" s="201" t="s">
        <v>5866</v>
      </c>
      <c r="AH91" s="194"/>
      <c r="AI91" s="202"/>
      <c r="AJ91" s="194"/>
      <c r="AK91" s="199"/>
      <c r="AL91" s="203"/>
      <c r="AM91" s="194"/>
      <c r="AN91" s="205"/>
      <c r="AO91" s="199"/>
      <c r="AP91" s="200"/>
      <c r="AQ91" s="199"/>
      <c r="AR91" s="199"/>
      <c r="AS91" s="199"/>
      <c r="AT91" s="114"/>
    </row>
    <row r="92" spans="1:46" customFormat="1" ht="18" customHeight="1" x14ac:dyDescent="0.3">
      <c r="A92" s="2">
        <v>41280</v>
      </c>
      <c r="B92" s="81" t="s">
        <v>135</v>
      </c>
      <c r="C92" s="81" t="s">
        <v>19</v>
      </c>
      <c r="D92" s="98" t="s">
        <v>76</v>
      </c>
      <c r="E92" s="97" t="s">
        <v>3004</v>
      </c>
      <c r="F92" s="97" t="s">
        <v>120</v>
      </c>
      <c r="G92"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466.00081401539995</v>
      </c>
      <c r="H92" s="4">
        <v>5</v>
      </c>
      <c r="I92" s="28">
        <f>SUMIF(表1_66[公司],"="&amp;表2[公司简称],表1_66[新财富票])</f>
        <v>0</v>
      </c>
      <c r="J92" s="155"/>
      <c r="K92" s="154"/>
      <c r="L92" s="154"/>
      <c r="M92" s="154"/>
      <c r="N92" s="154"/>
      <c r="O92" s="156"/>
      <c r="P92" s="156"/>
      <c r="Q92" s="352">
        <v>12</v>
      </c>
      <c r="R92" s="157" t="s">
        <v>2397</v>
      </c>
      <c r="S92" s="157" t="s">
        <v>2586</v>
      </c>
      <c r="T92" s="157"/>
      <c r="U92" s="158"/>
      <c r="V92" s="158"/>
      <c r="W92" s="118">
        <f ca="1">IF(ISNUMBER(MATCH(表2[[#This Row],[公司简称]],服务!E:E,0)),INDIRECT("服务!A"&amp;MATCH(表2[[#This Row],[公司简称]],服务!E:E,0)),"")</f>
        <v>42394</v>
      </c>
      <c r="X92" s="160" t="s">
        <v>5571</v>
      </c>
      <c r="Y92" s="160" t="s">
        <v>5572</v>
      </c>
      <c r="Z92" s="199" t="str">
        <f>IF(ISTEXT(VLOOKUP(表2[[#This Row],[公司简称]]&amp;表2[[#This Row],[姓名]],表1_66[[标识]:[邮件1]],18,FALSE)),VLOOKUP(表2[[#This Row],[公司简称]]&amp;表2[[#This Row],[姓名]],表1_66[[标识]:[邮件1]],18,FALSE),"")</f>
        <v/>
      </c>
      <c r="AA92" s="350" t="str">
        <f>IF(NOT(ISNA(VLOOKUP(表2[[#This Row],[公司简称]]&amp;表2[[#This Row],[姓名]],表1_66[[标识]:[邮件1]],19,FALSE))),VLOOKUP(表2[[#This Row],[公司简称]]&amp;表2[[#This Row],[姓名]],表1_66[[标识]:[邮件1]],19,FALSE),"")</f>
        <v/>
      </c>
      <c r="AB92" s="194" t="str">
        <f>IF(NOT(ISNA(VLOOKUP(表2[[#This Row],[公司简称]]&amp;表2[[#This Row],[姓名]],表1_66[[标识]:[邮件1]],20,FALSE))),VLOOKUP(表2[[#This Row],[公司简称]]&amp;表2[[#This Row],[姓名]],表1_66[[标识]:[邮件1]],20,FALSE),"")</f>
        <v/>
      </c>
      <c r="AC92" s="199" t="s">
        <v>5573</v>
      </c>
      <c r="AD92" s="199" t="str">
        <f>IF(NOT(ISNA(VLOOKUP(表2[[#This Row],[公司简称]]&amp;表2[[#This Row],[姓名 ]],表1_66[[标识]:[邮件1]],18,FALSE))),VLOOKUP(表2[[#This Row],[公司简称]]&amp;表2[[#This Row],[姓名 ]],表1_66[[标识]:[邮件1]],18,FALSE),"")</f>
        <v/>
      </c>
      <c r="AE92" s="350" t="str">
        <f>IF(NOT(ISNA(VLOOKUP(表2[[#This Row],[公司简称]]&amp;表2[[#This Row],[姓名 ]],表1_66[[标识]:[邮件1]],19,FALSE))),VLOOKUP(表2[[#This Row],[公司简称]]&amp;表2[[#This Row],[姓名 ]],表1_66[[标识]:[邮件1]],19,FALSE),"")</f>
        <v/>
      </c>
      <c r="AF92" s="194" t="str">
        <f>IF(NOT(ISNA(VLOOKUP(表2[[#This Row],[公司简称]]&amp;表2[[#This Row],[姓名 ]],表1_66[[标识]:[邮件1]],20,FALSE))),VLOOKUP(表2[[#This Row],[公司简称]]&amp;表2[[#This Row],[姓名 ]],表1_66[[标识]:[邮件1]],20,FALSE),"")</f>
        <v/>
      </c>
      <c r="AG92" s="201" t="s">
        <v>2310</v>
      </c>
      <c r="AH92" s="194">
        <v>518048</v>
      </c>
      <c r="AI92" s="202" t="s">
        <v>136</v>
      </c>
      <c r="AJ92" s="202"/>
      <c r="AK92" s="199" t="s">
        <v>334</v>
      </c>
      <c r="AL92" s="203"/>
      <c r="AM92" s="199"/>
      <c r="AN92" s="204" t="s">
        <v>1039</v>
      </c>
      <c r="AO92" s="199">
        <v>45</v>
      </c>
      <c r="AP92" s="199" t="s">
        <v>1073</v>
      </c>
      <c r="AQ92" s="199">
        <v>30</v>
      </c>
      <c r="AR92" s="199" t="s">
        <v>1075</v>
      </c>
      <c r="AS92" s="199">
        <v>10</v>
      </c>
      <c r="AT92" s="114"/>
    </row>
    <row r="93" spans="1:46" customFormat="1" ht="18" customHeight="1" x14ac:dyDescent="0.3">
      <c r="A93" s="2">
        <v>41764</v>
      </c>
      <c r="B93" s="81" t="s">
        <v>134</v>
      </c>
      <c r="C93" s="81" t="s">
        <v>511</v>
      </c>
      <c r="D93" s="98" t="s">
        <v>101</v>
      </c>
      <c r="E93" s="97" t="s">
        <v>3004</v>
      </c>
      <c r="F93" s="97" t="s">
        <v>120</v>
      </c>
      <c r="G93"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832.90384315810013</v>
      </c>
      <c r="H93" s="4">
        <v>4</v>
      </c>
      <c r="I93" s="28">
        <f>SUMIF(表1_66[公司],"="&amp;表2[公司简称],表1_66[新财富票])</f>
        <v>0</v>
      </c>
      <c r="J93" s="155"/>
      <c r="K93" s="154"/>
      <c r="L93" s="154"/>
      <c r="M93" s="154"/>
      <c r="N93" s="154"/>
      <c r="O93" s="156"/>
      <c r="P93" s="156"/>
      <c r="Q93" s="359">
        <v>10</v>
      </c>
      <c r="R93" s="175" t="s">
        <v>2562</v>
      </c>
      <c r="S93" s="175" t="s">
        <v>2393</v>
      </c>
      <c r="T93" s="175"/>
      <c r="U93" s="176" t="s">
        <v>2432</v>
      </c>
      <c r="V93" s="176"/>
      <c r="W93" s="118" t="str">
        <f ca="1">IF(ISNUMBER(MATCH(表2[[#This Row],[公司简称]],服务!E:E,0)),INDIRECT("服务!A"&amp;MATCH(表2[[#This Row],[公司简称]],服务!E:E,0)),"")</f>
        <v/>
      </c>
      <c r="X93" s="160" t="s">
        <v>232</v>
      </c>
      <c r="Y93" s="160" t="str">
        <f>IF(ISTEXT(VLOOKUP(表2[[#This Row],[公司简称]]&amp;表2[[#This Row],[姓名]],表1_66[[标识]:[昵称]],3,FALSE)),VLOOKUP(表2[[#This Row],[公司简称]]&amp;表2[[#This Row],[姓名]],表1_66[[标识]:[昵称]],3,FALSE),"")</f>
        <v/>
      </c>
      <c r="Z93" s="199" t="str">
        <f>IF(ISTEXT(VLOOKUP(表2[[#This Row],[公司简称]]&amp;表2[[#This Row],[姓名]],表1_66[[标识]:[邮件1]],18,FALSE)),VLOOKUP(表2[[#This Row],[公司简称]]&amp;表2[[#This Row],[姓名]],表1_66[[标识]:[邮件1]],18,FALSE),"")</f>
        <v/>
      </c>
      <c r="AA93" s="350" t="str">
        <f>IF(NOT(ISNA(VLOOKUP(表2[[#This Row],[公司简称]]&amp;表2[[#This Row],[姓名]],表1_66[[标识]:[邮件1]],19,FALSE))),VLOOKUP(表2[[#This Row],[公司简称]]&amp;表2[[#This Row],[姓名]],表1_66[[标识]:[邮件1]],19,FALSE),"")</f>
        <v/>
      </c>
      <c r="AB93" s="194" t="str">
        <f>IF(NOT(ISNA(VLOOKUP(表2[[#This Row],[公司简称]]&amp;表2[[#This Row],[姓名]],表1_66[[标识]:[邮件1]],20,FALSE))),VLOOKUP(表2[[#This Row],[公司简称]]&amp;表2[[#This Row],[姓名]],表1_66[[标识]:[邮件1]],20,FALSE),"")</f>
        <v/>
      </c>
      <c r="AC93" s="199" t="s">
        <v>2331</v>
      </c>
      <c r="AD93" s="199" t="str">
        <f>IF(NOT(ISNA(VLOOKUP(表2[[#This Row],[公司简称]]&amp;表2[[#This Row],[姓名 ]],表1_66[[标识]:[邮件1]],18,FALSE))),VLOOKUP(表2[[#This Row],[公司简称]]&amp;表2[[#This Row],[姓名 ]],表1_66[[标识]:[邮件1]],18,FALSE),"")</f>
        <v/>
      </c>
      <c r="AE93" s="350" t="str">
        <f>IF(NOT(ISNA(VLOOKUP(表2[[#This Row],[公司简称]]&amp;表2[[#This Row],[姓名 ]],表1_66[[标识]:[邮件1]],19,FALSE))),VLOOKUP(表2[[#This Row],[公司简称]]&amp;表2[[#This Row],[姓名 ]],表1_66[[标识]:[邮件1]],19,FALSE),"")</f>
        <v/>
      </c>
      <c r="AF93" s="194" t="str">
        <f>IF(NOT(ISNA(VLOOKUP(表2[[#This Row],[公司简称]]&amp;表2[[#This Row],[姓名 ]],表1_66[[标识]:[邮件1]],20,FALSE))),VLOOKUP(表2[[#This Row],[公司简称]]&amp;表2[[#This Row],[姓名 ]],表1_66[[标识]:[邮件1]],20,FALSE),"")</f>
        <v/>
      </c>
      <c r="AG93" s="201" t="s">
        <v>3671</v>
      </c>
      <c r="AH93" s="194">
        <v>510620</v>
      </c>
      <c r="AI93" s="202" t="s">
        <v>457</v>
      </c>
      <c r="AJ93" s="202" t="s">
        <v>2563</v>
      </c>
      <c r="AK93" s="199" t="s">
        <v>2564</v>
      </c>
      <c r="AL93" s="203"/>
      <c r="AM93" s="199"/>
      <c r="AN93" s="204" t="s">
        <v>1012</v>
      </c>
      <c r="AO93" s="199">
        <v>25</v>
      </c>
      <c r="AP93" s="199" t="s">
        <v>1122</v>
      </c>
      <c r="AQ93" s="199">
        <v>25</v>
      </c>
      <c r="AR93" s="199" t="s">
        <v>1123</v>
      </c>
      <c r="AS93" s="199">
        <v>25</v>
      </c>
      <c r="AT93" s="114"/>
    </row>
    <row r="94" spans="1:46" customFormat="1" ht="18" customHeight="1" x14ac:dyDescent="0.3">
      <c r="A94" s="2">
        <v>41764</v>
      </c>
      <c r="B94" s="81" t="s">
        <v>164</v>
      </c>
      <c r="C94" s="81" t="s">
        <v>553</v>
      </c>
      <c r="D94" s="98" t="s">
        <v>102</v>
      </c>
      <c r="E94" s="97" t="s">
        <v>3004</v>
      </c>
      <c r="F94" s="97" t="s">
        <v>120</v>
      </c>
      <c r="G94"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435.00546968200001</v>
      </c>
      <c r="H94" s="4">
        <v>4</v>
      </c>
      <c r="I94" s="28">
        <f>SUMIF(表1_66[公司],"="&amp;表2[公司简称],表1_66[新财富票])</f>
        <v>0</v>
      </c>
      <c r="J94" s="155"/>
      <c r="K94" s="154"/>
      <c r="L94" s="154"/>
      <c r="M94" s="154"/>
      <c r="N94" s="154"/>
      <c r="O94" s="156"/>
      <c r="P94" s="156"/>
      <c r="Q94" s="352">
        <v>4</v>
      </c>
      <c r="R94" s="157" t="s">
        <v>2588</v>
      </c>
      <c r="S94" s="157"/>
      <c r="T94" s="157" t="s">
        <v>3768</v>
      </c>
      <c r="U94" s="158"/>
      <c r="V94" s="158" t="s">
        <v>5918</v>
      </c>
      <c r="W94" s="118">
        <f ca="1">IF(ISNUMBER(MATCH(表2[[#This Row],[公司简称]],服务!E:E,0)),INDIRECT("服务!A"&amp;MATCH(表2[[#This Row],[公司简称]],服务!E:E,0)),"")</f>
        <v>42450</v>
      </c>
      <c r="X94" s="160" t="s">
        <v>2630</v>
      </c>
      <c r="Y94" s="160" t="str">
        <f>IF(ISTEXT(VLOOKUP(表2[[#This Row],[公司简称]]&amp;表2[[#This Row],[姓名]],表1_66[[标识]:[昵称]],3,FALSE)),VLOOKUP(表2[[#This Row],[公司简称]]&amp;表2[[#This Row],[姓名]],表1_66[[标识]:[昵称]],3,FALSE),"")</f>
        <v/>
      </c>
      <c r="Z94" s="199" t="str">
        <f>IF(ISTEXT(VLOOKUP(表2[[#This Row],[公司简称]]&amp;表2[[#This Row],[姓名]],表1_66[[标识]:[邮件1]],18,FALSE)),VLOOKUP(表2[[#This Row],[公司简称]]&amp;表2[[#This Row],[姓名]],表1_66[[标识]:[邮件1]],18,FALSE),"")</f>
        <v/>
      </c>
      <c r="AA94" s="350" t="str">
        <f>IF(NOT(ISNA(VLOOKUP(表2[[#This Row],[公司简称]]&amp;表2[[#This Row],[姓名]],表1_66[[标识]:[邮件1]],19,FALSE))),VLOOKUP(表2[[#This Row],[公司简称]]&amp;表2[[#This Row],[姓名]],表1_66[[标识]:[邮件1]],19,FALSE),"")</f>
        <v/>
      </c>
      <c r="AB94" s="194" t="str">
        <f>IF(NOT(ISNA(VLOOKUP(表2[[#This Row],[公司简称]]&amp;表2[[#This Row],[姓名]],表1_66[[标识]:[邮件1]],20,FALSE))),VLOOKUP(表2[[#This Row],[公司简称]]&amp;表2[[#This Row],[姓名]],表1_66[[标识]:[邮件1]],20,FALSE),"")</f>
        <v/>
      </c>
      <c r="AC94" s="199" t="s">
        <v>967</v>
      </c>
      <c r="AD94" s="199" t="str">
        <f>IF(NOT(ISNA(VLOOKUP(表2[[#This Row],[公司简称]]&amp;表2[[#This Row],[姓名 ]],表1_66[[标识]:[邮件1]],18,FALSE))),VLOOKUP(表2[[#This Row],[公司简称]]&amp;表2[[#This Row],[姓名 ]],表1_66[[标识]:[邮件1]],18,FALSE),"")</f>
        <v/>
      </c>
      <c r="AE94" s="350" t="str">
        <f>IF(NOT(ISNA(VLOOKUP(表2[[#This Row],[公司简称]]&amp;表2[[#This Row],[姓名 ]],表1_66[[标识]:[邮件1]],19,FALSE))),VLOOKUP(表2[[#This Row],[公司简称]]&amp;表2[[#This Row],[姓名 ]],表1_66[[标识]:[邮件1]],19,FALSE),"")</f>
        <v/>
      </c>
      <c r="AF94" s="194" t="str">
        <f>IF(NOT(ISNA(VLOOKUP(表2[[#This Row],[公司简称]]&amp;表2[[#This Row],[姓名 ]],表1_66[[标识]:[邮件1]],20,FALSE))),VLOOKUP(表2[[#This Row],[公司简称]]&amp;表2[[#This Row],[姓名 ]],表1_66[[标识]:[邮件1]],20,FALSE),"")</f>
        <v/>
      </c>
      <c r="AG94" s="201" t="s">
        <v>393</v>
      </c>
      <c r="AH94" s="194">
        <v>518048</v>
      </c>
      <c r="AI94" s="202" t="s">
        <v>476</v>
      </c>
      <c r="AJ94" s="202"/>
      <c r="AK94" s="199"/>
      <c r="AL94" s="203"/>
      <c r="AM94" s="199"/>
      <c r="AN94" s="204" t="s">
        <v>1064</v>
      </c>
      <c r="AO94" s="199">
        <v>49</v>
      </c>
      <c r="AP94" s="199" t="s">
        <v>1065</v>
      </c>
      <c r="AQ94" s="199">
        <v>49</v>
      </c>
      <c r="AR94" s="199" t="s">
        <v>1066</v>
      </c>
      <c r="AS94" s="199">
        <v>1</v>
      </c>
      <c r="AT94" s="114"/>
    </row>
    <row r="95" spans="1:46" customFormat="1" ht="18" customHeight="1" x14ac:dyDescent="0.3">
      <c r="A95" s="2">
        <v>41710</v>
      </c>
      <c r="B95" s="81" t="s">
        <v>141</v>
      </c>
      <c r="C95" s="81" t="s">
        <v>18</v>
      </c>
      <c r="D95" s="98" t="s">
        <v>77</v>
      </c>
      <c r="E95" s="97" t="s">
        <v>3004</v>
      </c>
      <c r="F95" s="97" t="s">
        <v>120</v>
      </c>
      <c r="G95"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408.38794672699987</v>
      </c>
      <c r="H95" s="4">
        <v>4</v>
      </c>
      <c r="I95" s="28">
        <f>SUMIF(表1_66[公司],"="&amp;表2[公司简称],表1_66[新财富票])</f>
        <v>0</v>
      </c>
      <c r="J95" s="155"/>
      <c r="K95" s="154"/>
      <c r="L95" s="154"/>
      <c r="M95" s="154"/>
      <c r="N95" s="154"/>
      <c r="O95" s="156"/>
      <c r="P95" s="156"/>
      <c r="Q95" s="352">
        <v>8</v>
      </c>
      <c r="R95" s="157" t="s">
        <v>2398</v>
      </c>
      <c r="S95" s="157" t="s">
        <v>5629</v>
      </c>
      <c r="T95" s="157" t="s">
        <v>5917</v>
      </c>
      <c r="U95" s="176" t="s">
        <v>5628</v>
      </c>
      <c r="V95" s="176"/>
      <c r="W95" s="118">
        <f ca="1">IF(ISNUMBER(MATCH(表2[[#This Row],[公司简称]],服务!E:E,0)),INDIRECT("服务!A"&amp;MATCH(表2[[#This Row],[公司简称]],服务!E:E,0)),"")</f>
        <v>42333</v>
      </c>
      <c r="X95" s="160" t="s">
        <v>2631</v>
      </c>
      <c r="Y95" s="160" t="str">
        <f>IF(ISTEXT(VLOOKUP(表2[[#This Row],[公司简称]]&amp;表2[[#This Row],[姓名]],表1_66[[标识]:[昵称]],3,FALSE)),VLOOKUP(表2[[#This Row],[公司简称]]&amp;表2[[#This Row],[姓名]],表1_66[[标识]:[昵称]],3,FALSE),"")</f>
        <v/>
      </c>
      <c r="Z95" s="199" t="str">
        <f>IF(ISTEXT(VLOOKUP(表2[[#This Row],[公司简称]]&amp;表2[[#This Row],[姓名]],表1_66[[标识]:[邮件1]],18,FALSE)),VLOOKUP(表2[[#This Row],[公司简称]]&amp;表2[[#This Row],[姓名]],表1_66[[标识]:[邮件1]],18,FALSE),"")</f>
        <v/>
      </c>
      <c r="AA95" s="350" t="str">
        <f>IF(NOT(ISNA(VLOOKUP(表2[[#This Row],[公司简称]]&amp;表2[[#This Row],[姓名]],表1_66[[标识]:[邮件1]],19,FALSE))),VLOOKUP(表2[[#This Row],[公司简称]]&amp;表2[[#This Row],[姓名]],表1_66[[标识]:[邮件1]],19,FALSE),"")</f>
        <v/>
      </c>
      <c r="AB95" s="194" t="str">
        <f>IF(NOT(ISNA(VLOOKUP(表2[[#This Row],[公司简称]]&amp;表2[[#This Row],[姓名]],表1_66[[标识]:[邮件1]],20,FALSE))),VLOOKUP(表2[[#This Row],[公司简称]]&amp;表2[[#This Row],[姓名]],表1_66[[标识]:[邮件1]],20,FALSE),"")</f>
        <v/>
      </c>
      <c r="AC95" s="199" t="s">
        <v>1237</v>
      </c>
      <c r="AD95" s="199" t="str">
        <f>IF(NOT(ISNA(VLOOKUP(表2[[#This Row],[公司简称]]&amp;表2[[#This Row],[姓名 ]],表1_66[[标识]:[邮件1]],18,FALSE))),VLOOKUP(表2[[#This Row],[公司简称]]&amp;表2[[#This Row],[姓名 ]],表1_66[[标识]:[邮件1]],18,FALSE),"")</f>
        <v/>
      </c>
      <c r="AE95" s="350" t="str">
        <f>IF(NOT(ISNA(VLOOKUP(表2[[#This Row],[公司简称]]&amp;表2[[#This Row],[姓名 ]],表1_66[[标识]:[邮件1]],19,FALSE))),VLOOKUP(表2[[#This Row],[公司简称]]&amp;表2[[#This Row],[姓名 ]],表1_66[[标识]:[邮件1]],19,FALSE),"")</f>
        <v/>
      </c>
      <c r="AF95" s="194" t="str">
        <f>IF(NOT(ISNA(VLOOKUP(表2[[#This Row],[公司简称]]&amp;表2[[#This Row],[姓名 ]],表1_66[[标识]:[邮件1]],20,FALSE))),VLOOKUP(表2[[#This Row],[公司简称]]&amp;表2[[#This Row],[姓名 ]],表1_66[[标识]:[邮件1]],20,FALSE),"")</f>
        <v/>
      </c>
      <c r="AG95" s="201" t="s">
        <v>1204</v>
      </c>
      <c r="AH95" s="194">
        <v>518040</v>
      </c>
      <c r="AI95" s="202" t="s">
        <v>142</v>
      </c>
      <c r="AJ95" s="202" t="s">
        <v>2575</v>
      </c>
      <c r="AK95" s="199" t="s">
        <v>2576</v>
      </c>
      <c r="AL95" s="203"/>
      <c r="AM95" s="199"/>
      <c r="AN95" s="204" t="s">
        <v>991</v>
      </c>
      <c r="AO95" s="199">
        <v>48</v>
      </c>
      <c r="AP95" s="199" t="s">
        <v>992</v>
      </c>
      <c r="AQ95" s="199">
        <v>25</v>
      </c>
      <c r="AR95" s="199" t="s">
        <v>993</v>
      </c>
      <c r="AS95" s="199">
        <v>25</v>
      </c>
      <c r="AT95" s="114"/>
    </row>
    <row r="96" spans="1:46" customFormat="1" ht="18" customHeight="1" x14ac:dyDescent="0.3">
      <c r="A96" s="2">
        <v>41136</v>
      </c>
      <c r="B96" s="81" t="s">
        <v>153</v>
      </c>
      <c r="C96" s="81" t="s">
        <v>15</v>
      </c>
      <c r="D96" s="98" t="s">
        <v>80</v>
      </c>
      <c r="E96" s="97" t="s">
        <v>3004</v>
      </c>
      <c r="F96" s="97" t="s">
        <v>120</v>
      </c>
      <c r="G96"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324.47019328060003</v>
      </c>
      <c r="H96" s="4">
        <v>4</v>
      </c>
      <c r="I96" s="28">
        <f>SUMIF(表1_66[公司],"="&amp;表2[公司简称],表1_66[新财富票])</f>
        <v>0</v>
      </c>
      <c r="J96" s="155"/>
      <c r="K96" s="154"/>
      <c r="L96" s="154"/>
      <c r="M96" s="154"/>
      <c r="N96" s="154"/>
      <c r="O96" s="156"/>
      <c r="P96" s="156"/>
      <c r="Q96" s="359">
        <v>4</v>
      </c>
      <c r="R96" s="175" t="s">
        <v>5630</v>
      </c>
      <c r="S96" s="175"/>
      <c r="T96" s="175"/>
      <c r="U96" s="176"/>
      <c r="V96" s="176"/>
      <c r="W96" s="118">
        <f ca="1">IF(ISNUMBER(MATCH(表2[[#This Row],[公司简称]],服务!E:E,0)),INDIRECT("服务!A"&amp;MATCH(表2[[#This Row],[公司简称]],服务!E:E,0)),"")</f>
        <v>42327</v>
      </c>
      <c r="X96" s="160" t="s">
        <v>1273</v>
      </c>
      <c r="Y96" s="160" t="str">
        <f>IF(ISTEXT(VLOOKUP(表2[[#This Row],[公司简称]]&amp;表2[[#This Row],[姓名]],表1_66[[标识]:[昵称]],3,FALSE)),VLOOKUP(表2[[#This Row],[公司简称]]&amp;表2[[#This Row],[姓名]],表1_66[[标识]:[昵称]],3,FALSE),"")</f>
        <v/>
      </c>
      <c r="Z96" s="199" t="str">
        <f>IF(ISTEXT(VLOOKUP(表2[[#This Row],[公司简称]]&amp;表2[[#This Row],[姓名]],表1_66[[标识]:[邮件1]],18,FALSE)),VLOOKUP(表2[[#This Row],[公司简称]]&amp;表2[[#This Row],[姓名]],表1_66[[标识]:[邮件1]],18,FALSE),"")</f>
        <v/>
      </c>
      <c r="AA96" s="350" t="str">
        <f>IF(NOT(ISNA(VLOOKUP(表2[[#This Row],[公司简称]]&amp;表2[[#This Row],[姓名]],表1_66[[标识]:[邮件1]],19,FALSE))),VLOOKUP(表2[[#This Row],[公司简称]]&amp;表2[[#This Row],[姓名]],表1_66[[标识]:[邮件1]],19,FALSE),"")</f>
        <v/>
      </c>
      <c r="AB96" s="194" t="str">
        <f>IF(NOT(ISNA(VLOOKUP(表2[[#This Row],[公司简称]]&amp;表2[[#This Row],[姓名]],表1_66[[标识]:[邮件1]],20,FALSE))),VLOOKUP(表2[[#This Row],[公司简称]]&amp;表2[[#This Row],[姓名]],表1_66[[标识]:[邮件1]],20,FALSE),"")</f>
        <v/>
      </c>
      <c r="AC96" s="199" t="s">
        <v>284</v>
      </c>
      <c r="AD96" s="199" t="str">
        <f>IF(NOT(ISNA(VLOOKUP(表2[[#This Row],[公司简称]]&amp;表2[[#This Row],[姓名 ]],表1_66[[标识]:[邮件1]],18,FALSE))),VLOOKUP(表2[[#This Row],[公司简称]]&amp;表2[[#This Row],[姓名 ]],表1_66[[标识]:[邮件1]],18,FALSE),"")</f>
        <v/>
      </c>
      <c r="AE96" s="350" t="str">
        <f>IF(NOT(ISNA(VLOOKUP(表2[[#This Row],[公司简称]]&amp;表2[[#This Row],[姓名 ]],表1_66[[标识]:[邮件1]],19,FALSE))),VLOOKUP(表2[[#This Row],[公司简称]]&amp;表2[[#This Row],[姓名 ]],表1_66[[标识]:[邮件1]],19,FALSE),"")</f>
        <v/>
      </c>
      <c r="AF96" s="194" t="str">
        <f>IF(NOT(ISNA(VLOOKUP(表2[[#This Row],[公司简称]]&amp;表2[[#This Row],[姓名 ]],表1_66[[标识]:[邮件1]],20,FALSE))),VLOOKUP(表2[[#This Row],[公司简称]]&amp;表2[[#This Row],[姓名 ]],表1_66[[标识]:[邮件1]],20,FALSE),"")</f>
        <v/>
      </c>
      <c r="AG96" s="201" t="s">
        <v>5598</v>
      </c>
      <c r="AH96" s="194">
        <v>518053</v>
      </c>
      <c r="AI96" s="202" t="s">
        <v>468</v>
      </c>
      <c r="AJ96" s="202"/>
      <c r="AK96" s="199" t="s">
        <v>334</v>
      </c>
      <c r="AL96" s="203"/>
      <c r="AM96" s="199"/>
      <c r="AN96" s="204" t="s">
        <v>1095</v>
      </c>
      <c r="AO96" s="199">
        <v>60</v>
      </c>
      <c r="AP96" s="199" t="s">
        <v>1096</v>
      </c>
      <c r="AQ96" s="199">
        <v>40</v>
      </c>
      <c r="AR96" s="199"/>
      <c r="AS96" s="199"/>
      <c r="AT96" s="114"/>
    </row>
    <row r="97" spans="1:46" customFormat="1" ht="18" customHeight="1" x14ac:dyDescent="0.3">
      <c r="A97" s="2">
        <v>41225</v>
      </c>
      <c r="B97" s="81" t="s">
        <v>169</v>
      </c>
      <c r="C97" s="81" t="s">
        <v>547</v>
      </c>
      <c r="D97" s="98" t="s">
        <v>82</v>
      </c>
      <c r="E97" s="97" t="s">
        <v>3004</v>
      </c>
      <c r="F97" s="97" t="s">
        <v>120</v>
      </c>
      <c r="G97"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117.46243762159997</v>
      </c>
      <c r="H97" s="4">
        <v>4</v>
      </c>
      <c r="I97" s="28">
        <f>SUMIF(表1_66[公司],"="&amp;表2[公司简称],表1_66[新财富票])</f>
        <v>0</v>
      </c>
      <c r="J97" s="155"/>
      <c r="K97" s="154"/>
      <c r="L97" s="154"/>
      <c r="M97" s="154"/>
      <c r="N97" s="154"/>
      <c r="O97" s="156"/>
      <c r="P97" s="156"/>
      <c r="Q97" s="359">
        <v>8</v>
      </c>
      <c r="R97" s="175" t="s">
        <v>2399</v>
      </c>
      <c r="S97" s="175"/>
      <c r="T97" s="175"/>
      <c r="U97" s="176" t="s">
        <v>2432</v>
      </c>
      <c r="V97" s="176"/>
      <c r="W97" s="118">
        <f ca="1">IF(ISNUMBER(MATCH(表2[[#This Row],[公司简称]],服务!E:E,0)),INDIRECT("服务!A"&amp;MATCH(表2[[#This Row],[公司简称]],服务!E:E,0)),"")</f>
        <v>42452</v>
      </c>
      <c r="X97" s="160" t="s">
        <v>1238</v>
      </c>
      <c r="Y97" s="160" t="str">
        <f>IF(ISTEXT(VLOOKUP(表2[[#This Row],[公司简称]]&amp;表2[[#This Row],[姓名]],表1_66[[标识]:[昵称]],3,FALSE)),VLOOKUP(表2[[#This Row],[公司简称]]&amp;表2[[#This Row],[姓名]],表1_66[[标识]:[昵称]],3,FALSE),"")</f>
        <v/>
      </c>
      <c r="Z97" s="199" t="str">
        <f>IF(ISTEXT(VLOOKUP(表2[[#This Row],[公司简称]]&amp;表2[[#This Row],[姓名]],表1_66[[标识]:[邮件1]],18,FALSE)),VLOOKUP(表2[[#This Row],[公司简称]]&amp;表2[[#This Row],[姓名]],表1_66[[标识]:[邮件1]],18,FALSE),"")</f>
        <v/>
      </c>
      <c r="AA97" s="350" t="str">
        <f>IF(NOT(ISNA(VLOOKUP(表2[[#This Row],[公司简称]]&amp;表2[[#This Row],[姓名]],表1_66[[标识]:[邮件1]],19,FALSE))),VLOOKUP(表2[[#This Row],[公司简称]]&amp;表2[[#This Row],[姓名]],表1_66[[标识]:[邮件1]],19,FALSE),"")</f>
        <v/>
      </c>
      <c r="AB97" s="194" t="str">
        <f>IF(NOT(ISNA(VLOOKUP(表2[[#This Row],[公司简称]]&amp;表2[[#This Row],[姓名]],表1_66[[标识]:[邮件1]],20,FALSE))),VLOOKUP(表2[[#This Row],[公司简称]]&amp;表2[[#This Row],[姓名]],表1_66[[标识]:[邮件1]],20,FALSE),"")</f>
        <v/>
      </c>
      <c r="AC97" s="199" t="s">
        <v>1244</v>
      </c>
      <c r="AD97" s="199" t="str">
        <f>IF(NOT(ISNA(VLOOKUP(表2[[#This Row],[公司简称]]&amp;表2[[#This Row],[姓名 ]],表1_66[[标识]:[邮件1]],18,FALSE))),VLOOKUP(表2[[#This Row],[公司简称]]&amp;表2[[#This Row],[姓名 ]],表1_66[[标识]:[邮件1]],18,FALSE),"")</f>
        <v/>
      </c>
      <c r="AE97" s="350" t="str">
        <f>IF(NOT(ISNA(VLOOKUP(表2[[#This Row],[公司简称]]&amp;表2[[#This Row],[姓名 ]],表1_66[[标识]:[邮件1]],19,FALSE))),VLOOKUP(表2[[#This Row],[公司简称]]&amp;表2[[#This Row],[姓名 ]],表1_66[[标识]:[邮件1]],19,FALSE),"")</f>
        <v/>
      </c>
      <c r="AF97" s="194" t="str">
        <f>IF(NOT(ISNA(VLOOKUP(表2[[#This Row],[公司简称]]&amp;表2[[#This Row],[姓名 ]],表1_66[[标识]:[邮件1]],20,FALSE))),VLOOKUP(表2[[#This Row],[公司简称]]&amp;表2[[#This Row],[姓名 ]],表1_66[[标识]:[邮件1]],20,FALSE),"")</f>
        <v/>
      </c>
      <c r="AG97" s="201" t="s">
        <v>396</v>
      </c>
      <c r="AH97" s="194">
        <v>518040</v>
      </c>
      <c r="AI97" s="202" t="s">
        <v>170</v>
      </c>
      <c r="AJ97" s="202" t="s">
        <v>2568</v>
      </c>
      <c r="AK97" s="199" t="s">
        <v>2587</v>
      </c>
      <c r="AL97" s="203"/>
      <c r="AM97" s="199"/>
      <c r="AN97" s="204" t="s">
        <v>1142</v>
      </c>
      <c r="AO97" s="199">
        <v>33.4</v>
      </c>
      <c r="AP97" s="199" t="s">
        <v>986</v>
      </c>
      <c r="AQ97" s="199">
        <v>33.299999999999997</v>
      </c>
      <c r="AR97" s="199" t="s">
        <v>1143</v>
      </c>
      <c r="AS97" s="199">
        <v>33.299999999999997</v>
      </c>
      <c r="AT97" s="114"/>
    </row>
    <row r="98" spans="1:46" customFormat="1" ht="18" customHeight="1" x14ac:dyDescent="0.3">
      <c r="A98" s="2">
        <v>41764</v>
      </c>
      <c r="B98" s="81" t="s">
        <v>139</v>
      </c>
      <c r="C98" s="81" t="s">
        <v>14</v>
      </c>
      <c r="D98" s="98" t="s">
        <v>73</v>
      </c>
      <c r="E98" s="97" t="s">
        <v>3004</v>
      </c>
      <c r="F98" s="97" t="s">
        <v>120</v>
      </c>
      <c r="G98"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623.24466271609981</v>
      </c>
      <c r="H98" s="4">
        <v>2</v>
      </c>
      <c r="I98" s="28">
        <f>SUMIF(表1_66[公司],"="&amp;表2[公司简称],表1_66[新财富票])</f>
        <v>0</v>
      </c>
      <c r="J98" s="155"/>
      <c r="K98" s="154"/>
      <c r="L98" s="154"/>
      <c r="M98" s="154"/>
      <c r="N98" s="154"/>
      <c r="O98" s="156"/>
      <c r="P98" s="156"/>
      <c r="Q98" s="359">
        <v>7</v>
      </c>
      <c r="R98" s="175" t="s">
        <v>2394</v>
      </c>
      <c r="S98" s="175" t="s">
        <v>2395</v>
      </c>
      <c r="T98" s="175"/>
      <c r="U98" s="145" t="s">
        <v>5608</v>
      </c>
      <c r="V98" s="176"/>
      <c r="W98" s="118">
        <f ca="1">IF(ISNUMBER(MATCH(表2[[#This Row],[公司简称]],服务!E:E,0)),INDIRECT("服务!A"&amp;MATCH(表2[[#This Row],[公司简称]],服务!E:E,0)),"")</f>
        <v>42454</v>
      </c>
      <c r="X98" s="160" t="s">
        <v>2277</v>
      </c>
      <c r="Y98" s="160" t="str">
        <f>IF(ISTEXT(VLOOKUP(表2[[#This Row],[公司简称]]&amp;表2[[#This Row],[姓名]],表1_66[[标识]:[昵称]],3,FALSE)),VLOOKUP(表2[[#This Row],[公司简称]]&amp;表2[[#This Row],[姓名]],表1_66[[标识]:[昵称]],3,FALSE),"")</f>
        <v/>
      </c>
      <c r="Z98" s="199" t="str">
        <f>IF(ISTEXT(VLOOKUP(表2[[#This Row],[公司简称]]&amp;表2[[#This Row],[姓名]],表1_66[[标识]:[邮件1]],18,FALSE)),VLOOKUP(表2[[#This Row],[公司简称]]&amp;表2[[#This Row],[姓名]],表1_66[[标识]:[邮件1]],18,FALSE),"")</f>
        <v/>
      </c>
      <c r="AA98" s="350" t="str">
        <f>IF(NOT(ISNA(VLOOKUP(表2[[#This Row],[公司简称]]&amp;表2[[#This Row],[姓名]],表1_66[[标识]:[邮件1]],19,FALSE))),VLOOKUP(表2[[#This Row],[公司简称]]&amp;表2[[#This Row],[姓名]],表1_66[[标识]:[邮件1]],19,FALSE),"")</f>
        <v/>
      </c>
      <c r="AB98" s="194" t="str">
        <f>IF(NOT(ISNA(VLOOKUP(表2[[#This Row],[公司简称]]&amp;表2[[#This Row],[姓名]],表1_66[[标识]:[邮件1]],20,FALSE))),VLOOKUP(表2[[#This Row],[公司简称]]&amp;表2[[#This Row],[姓名]],表1_66[[标识]:[邮件1]],20,FALSE),"")</f>
        <v/>
      </c>
      <c r="AC98" s="199" t="s">
        <v>1233</v>
      </c>
      <c r="AD98" s="199" t="str">
        <f>IF(NOT(ISNA(VLOOKUP(表2[[#This Row],[公司简称]]&amp;表2[[#This Row],[姓名 ]],表1_66[[标识]:[邮件1]],18,FALSE))),VLOOKUP(表2[[#This Row],[公司简称]]&amp;表2[[#This Row],[姓名 ]],表1_66[[标识]:[邮件1]],18,FALSE),"")</f>
        <v/>
      </c>
      <c r="AE98" s="350" t="str">
        <f>IF(NOT(ISNA(VLOOKUP(表2[[#This Row],[公司简称]]&amp;表2[[#This Row],[姓名 ]],表1_66[[标识]:[邮件1]],19,FALSE))),VLOOKUP(表2[[#This Row],[公司简称]]&amp;表2[[#This Row],[姓名 ]],表1_66[[标识]:[邮件1]],19,FALSE),"")</f>
        <v/>
      </c>
      <c r="AF98" s="194" t="str">
        <f>IF(NOT(ISNA(VLOOKUP(表2[[#This Row],[公司简称]]&amp;表2[[#This Row],[姓名 ]],表1_66[[标识]:[邮件1]],20,FALSE))),VLOOKUP(表2[[#This Row],[公司简称]]&amp;表2[[#This Row],[姓名 ]],表1_66[[标识]:[邮件1]],20,FALSE),"")</f>
        <v/>
      </c>
      <c r="AG98" s="201" t="s">
        <v>5780</v>
      </c>
      <c r="AH98" s="194">
        <v>510620</v>
      </c>
      <c r="AI98" s="202" t="s">
        <v>140</v>
      </c>
      <c r="AJ98" s="202" t="s">
        <v>2569</v>
      </c>
      <c r="AK98" s="199" t="s">
        <v>2565</v>
      </c>
      <c r="AL98" s="203"/>
      <c r="AM98" s="199"/>
      <c r="AN98" s="204" t="s">
        <v>1012</v>
      </c>
      <c r="AO98" s="199">
        <v>48.33</v>
      </c>
      <c r="AP98" s="199" t="s">
        <v>1013</v>
      </c>
      <c r="AQ98" s="199">
        <v>16.670000000000002</v>
      </c>
      <c r="AR98" s="199" t="s">
        <v>1014</v>
      </c>
      <c r="AS98" s="199">
        <v>16.670000000000002</v>
      </c>
      <c r="AT98" s="114"/>
    </row>
    <row r="99" spans="1:46" customFormat="1" ht="18" customHeight="1" x14ac:dyDescent="0.3">
      <c r="A99" s="2">
        <v>41764</v>
      </c>
      <c r="B99" s="81" t="s">
        <v>137</v>
      </c>
      <c r="C99" s="81" t="s">
        <v>543</v>
      </c>
      <c r="D99" s="98" t="s">
        <v>75</v>
      </c>
      <c r="E99" s="97" t="s">
        <v>3004</v>
      </c>
      <c r="F99" s="97" t="s">
        <v>120</v>
      </c>
      <c r="G99"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532.01311571949987</v>
      </c>
      <c r="H99" s="4">
        <v>2</v>
      </c>
      <c r="I99" s="28">
        <f>SUMIF(表1_66[公司],"="&amp;表2[公司简称],表1_66[新财富票])</f>
        <v>0</v>
      </c>
      <c r="J99" s="155"/>
      <c r="K99" s="154"/>
      <c r="L99" s="154"/>
      <c r="M99" s="154"/>
      <c r="N99" s="154"/>
      <c r="O99" s="156"/>
      <c r="P99" s="156"/>
      <c r="Q99" s="359">
        <v>13</v>
      </c>
      <c r="R99" s="175" t="s">
        <v>2557</v>
      </c>
      <c r="S99" s="175"/>
      <c r="T99" s="175"/>
      <c r="U99" s="176" t="s">
        <v>2432</v>
      </c>
      <c r="V99" s="145" t="s">
        <v>2443</v>
      </c>
      <c r="W99" s="118">
        <f ca="1">IF(ISNUMBER(MATCH(表2[[#This Row],[公司简称]],服务!E:E,0)),INDIRECT("服务!A"&amp;MATCH(表2[[#This Row],[公司简称]],服务!E:E,0)),"")</f>
        <v>42390</v>
      </c>
      <c r="X99" s="160" t="s">
        <v>2694</v>
      </c>
      <c r="Y99" s="160" t="str">
        <f>IF(ISTEXT(VLOOKUP(表2[[#This Row],[公司简称]]&amp;表2[[#This Row],[姓名]],表1_66[[标识]:[昵称]],3,FALSE)),VLOOKUP(表2[[#This Row],[公司简称]]&amp;表2[[#This Row],[姓名]],表1_66[[标识]:[昵称]],3,FALSE),"")</f>
        <v/>
      </c>
      <c r="Z99" s="199" t="str">
        <f>IF(ISTEXT(VLOOKUP(表2[[#This Row],[公司简称]]&amp;表2[[#This Row],[姓名]],表1_66[[标识]:[邮件1]],18,FALSE)),VLOOKUP(表2[[#This Row],[公司简称]]&amp;表2[[#This Row],[姓名]],表1_66[[标识]:[邮件1]],18,FALSE),"")</f>
        <v/>
      </c>
      <c r="AA99" s="350" t="str">
        <f>IF(NOT(ISNA(VLOOKUP(表2[[#This Row],[公司简称]]&amp;表2[[#This Row],[姓名]],表1_66[[标识]:[邮件1]],19,FALSE))),VLOOKUP(表2[[#This Row],[公司简称]]&amp;表2[[#This Row],[姓名]],表1_66[[标识]:[邮件1]],19,FALSE),"")</f>
        <v/>
      </c>
      <c r="AB99" s="194" t="str">
        <f>IF(NOT(ISNA(VLOOKUP(表2[[#This Row],[公司简称]]&amp;表2[[#This Row],[姓名]],表1_66[[标识]:[邮件1]],20,FALSE))),VLOOKUP(表2[[#This Row],[公司简称]]&amp;表2[[#This Row],[姓名]],表1_66[[标识]:[邮件1]],20,FALSE),"")</f>
        <v/>
      </c>
      <c r="AC99" s="199" t="s">
        <v>3828</v>
      </c>
      <c r="AD99" s="199" t="str">
        <f>IF(NOT(ISNA(VLOOKUP(表2[[#This Row],[公司简称]]&amp;表2[[#This Row],[姓名 ]],表1_66[[标识]:[邮件1]],18,FALSE))),VLOOKUP(表2[[#This Row],[公司简称]]&amp;表2[[#This Row],[姓名 ]],表1_66[[标识]:[邮件1]],18,FALSE),"")</f>
        <v/>
      </c>
      <c r="AE99" s="350" t="str">
        <f>IF(NOT(ISNA(VLOOKUP(表2[[#This Row],[公司简称]]&amp;表2[[#This Row],[姓名 ]],表1_66[[标识]:[邮件1]],19,FALSE))),VLOOKUP(表2[[#This Row],[公司简称]]&amp;表2[[#This Row],[姓名 ]],表1_66[[标识]:[邮件1]],19,FALSE),"")</f>
        <v/>
      </c>
      <c r="AF99" s="194" t="str">
        <f>IF(NOT(ISNA(VLOOKUP(表2[[#This Row],[公司简称]]&amp;表2[[#This Row],[姓名 ]],表1_66[[标识]:[邮件1]],20,FALSE))),VLOOKUP(表2[[#This Row],[公司简称]]&amp;表2[[#This Row],[姓名 ]],表1_66[[标识]:[邮件1]],20,FALSE),"")</f>
        <v/>
      </c>
      <c r="AG99" s="201" t="s">
        <v>5612</v>
      </c>
      <c r="AH99" s="194">
        <v>518040</v>
      </c>
      <c r="AI99" s="202" t="s">
        <v>138</v>
      </c>
      <c r="AJ99" s="202" t="s">
        <v>2558</v>
      </c>
      <c r="AK99" s="199" t="s">
        <v>2559</v>
      </c>
      <c r="AL99" s="203"/>
      <c r="AM99" s="199"/>
      <c r="AN99" s="204" t="s">
        <v>986</v>
      </c>
      <c r="AO99" s="199">
        <v>49</v>
      </c>
      <c r="AP99" s="199" t="s">
        <v>987</v>
      </c>
      <c r="AQ99" s="199">
        <v>25</v>
      </c>
      <c r="AR99" s="199"/>
      <c r="AS99" s="199"/>
      <c r="AT99" s="114"/>
    </row>
    <row r="100" spans="1:46" customFormat="1" ht="18" customHeight="1" x14ac:dyDescent="0.3">
      <c r="A100" s="2">
        <v>41764</v>
      </c>
      <c r="B100" s="81" t="s">
        <v>151</v>
      </c>
      <c r="C100" s="81" t="s">
        <v>544</v>
      </c>
      <c r="D100" s="98" t="s">
        <v>79</v>
      </c>
      <c r="E100" s="97" t="s">
        <v>3004</v>
      </c>
      <c r="F100" s="97" t="s">
        <v>120</v>
      </c>
      <c r="G100"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296.01968734970001</v>
      </c>
      <c r="H100" s="4">
        <v>2</v>
      </c>
      <c r="I100" s="28">
        <f>SUMIF(表1_66[公司],"="&amp;表2[公司简称],表1_66[新财富票])</f>
        <v>0</v>
      </c>
      <c r="J100" s="155"/>
      <c r="K100" s="154"/>
      <c r="L100" s="154"/>
      <c r="M100" s="154"/>
      <c r="N100" s="154"/>
      <c r="O100" s="156"/>
      <c r="P100" s="156"/>
      <c r="Q100" s="352">
        <v>6</v>
      </c>
      <c r="R100" s="157" t="s">
        <v>2400</v>
      </c>
      <c r="S100" s="157" t="s">
        <v>5916</v>
      </c>
      <c r="T100" s="157"/>
      <c r="U100" s="158"/>
      <c r="V100" s="158"/>
      <c r="W100" s="118">
        <f ca="1">IF(ISNUMBER(MATCH(表2[[#This Row],[公司简称]],服务!E:E,0)),INDIRECT("服务!A"&amp;MATCH(表2[[#This Row],[公司简称]],服务!E:E,0)),"")</f>
        <v>42333</v>
      </c>
      <c r="X100" s="160" t="s">
        <v>2614</v>
      </c>
      <c r="Y100" s="160" t="str">
        <f>IF(ISTEXT(VLOOKUP(表2[[#This Row],[公司简称]]&amp;表2[[#This Row],[姓名]],表1_66[[标识]:[昵称]],3,FALSE)),VLOOKUP(表2[[#This Row],[公司简称]]&amp;表2[[#This Row],[姓名]],表1_66[[标识]:[昵称]],3,FALSE),"")</f>
        <v/>
      </c>
      <c r="Z100" s="199" t="str">
        <f>IF(ISTEXT(VLOOKUP(表2[[#This Row],[公司简称]]&amp;表2[[#This Row],[姓名]],表1_66[[标识]:[邮件1]],18,FALSE)),VLOOKUP(表2[[#This Row],[公司简称]]&amp;表2[[#This Row],[姓名]],表1_66[[标识]:[邮件1]],18,FALSE),"")</f>
        <v/>
      </c>
      <c r="AA100" s="350" t="str">
        <f>IF(NOT(ISNA(VLOOKUP(表2[[#This Row],[公司简称]]&amp;表2[[#This Row],[姓名]],表1_66[[标识]:[邮件1]],19,FALSE))),VLOOKUP(表2[[#This Row],[公司简称]]&amp;表2[[#This Row],[姓名]],表1_66[[标识]:[邮件1]],19,FALSE),"")</f>
        <v/>
      </c>
      <c r="AB100" s="194" t="str">
        <f>IF(NOT(ISNA(VLOOKUP(表2[[#This Row],[公司简称]]&amp;表2[[#This Row],[姓名]],表1_66[[标识]:[邮件1]],20,FALSE))),VLOOKUP(表2[[#This Row],[公司简称]]&amp;表2[[#This Row],[姓名]],表1_66[[标识]:[邮件1]],20,FALSE),"")</f>
        <v/>
      </c>
      <c r="AC100" s="199" t="s">
        <v>1236</v>
      </c>
      <c r="AD100" s="199" t="str">
        <f>IF(NOT(ISNA(VLOOKUP(表2[[#This Row],[公司简称]]&amp;表2[[#This Row],[姓名 ]],表1_66[[标识]:[邮件1]],18,FALSE))),VLOOKUP(表2[[#This Row],[公司简称]]&amp;表2[[#This Row],[姓名 ]],表1_66[[标识]:[邮件1]],18,FALSE),"")</f>
        <v/>
      </c>
      <c r="AE100" s="350" t="str">
        <f>IF(NOT(ISNA(VLOOKUP(表2[[#This Row],[公司简称]]&amp;表2[[#This Row],[姓名 ]],表1_66[[标识]:[邮件1]],19,FALSE))),VLOOKUP(表2[[#This Row],[公司简称]]&amp;表2[[#This Row],[姓名 ]],表1_66[[标识]:[邮件1]],19,FALSE),"")</f>
        <v/>
      </c>
      <c r="AF100" s="194" t="str">
        <f>IF(NOT(ISNA(VLOOKUP(表2[[#This Row],[公司简称]]&amp;表2[[#This Row],[姓名 ]],表1_66[[标识]:[邮件1]],20,FALSE))),VLOOKUP(表2[[#This Row],[公司简称]]&amp;表2[[#This Row],[姓名 ]],表1_66[[标识]:[邮件1]],20,FALSE),"")</f>
        <v/>
      </c>
      <c r="AG100" s="201" t="s">
        <v>394</v>
      </c>
      <c r="AH100" s="194">
        <v>518048</v>
      </c>
      <c r="AI100" s="202" t="s">
        <v>152</v>
      </c>
      <c r="AJ100" s="202" t="s">
        <v>2615</v>
      </c>
      <c r="AK100" s="199" t="s">
        <v>2616</v>
      </c>
      <c r="AL100" s="203"/>
      <c r="AM100" s="199"/>
      <c r="AN100" s="204" t="s">
        <v>1086</v>
      </c>
      <c r="AO100" s="199">
        <v>50</v>
      </c>
      <c r="AP100" s="199" t="s">
        <v>1087</v>
      </c>
      <c r="AQ100" s="199">
        <v>49</v>
      </c>
      <c r="AR100" s="199" t="s">
        <v>1088</v>
      </c>
      <c r="AS100" s="199">
        <v>1</v>
      </c>
      <c r="AT100" s="114"/>
    </row>
    <row r="101" spans="1:46" s="6" customFormat="1" ht="18" customHeight="1" x14ac:dyDescent="0.3">
      <c r="A101" s="2">
        <v>41764</v>
      </c>
      <c r="B101" s="81" t="s">
        <v>209</v>
      </c>
      <c r="C101" s="81" t="s">
        <v>17</v>
      </c>
      <c r="D101" s="98" t="s">
        <v>103</v>
      </c>
      <c r="E101" s="97" t="s">
        <v>3004</v>
      </c>
      <c r="F101" s="97" t="s">
        <v>120</v>
      </c>
      <c r="G101"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43.862676382700002</v>
      </c>
      <c r="H101" s="4">
        <v>2</v>
      </c>
      <c r="I101" s="28">
        <f>SUMIF(表1_66[公司],"="&amp;表2[公司简称],表1_66[新财富票])</f>
        <v>0</v>
      </c>
      <c r="J101" s="155"/>
      <c r="K101" s="154"/>
      <c r="L101" s="154"/>
      <c r="M101" s="154"/>
      <c r="N101" s="154"/>
      <c r="O101" s="156"/>
      <c r="P101" s="156"/>
      <c r="Q101" s="352">
        <v>2</v>
      </c>
      <c r="R101" s="157" t="s">
        <v>1264</v>
      </c>
      <c r="S101" s="157"/>
      <c r="T101" s="157" t="s">
        <v>5915</v>
      </c>
      <c r="U101" s="158"/>
      <c r="V101" s="158"/>
      <c r="W101" s="118" t="str">
        <f ca="1">IF(ISNUMBER(MATCH(表2[[#This Row],[公司简称]],服务!E:E,0)),INDIRECT("服务!A"&amp;MATCH(表2[[#This Row],[公司简称]],服务!E:E,0)),"")</f>
        <v/>
      </c>
      <c r="X101" s="160" t="s">
        <v>2294</v>
      </c>
      <c r="Y101" s="160" t="str">
        <f>IF(ISTEXT(VLOOKUP(表2[[#This Row],[公司简称]]&amp;表2[[#This Row],[姓名]],表1_66[[标识]:[昵称]],3,FALSE)),VLOOKUP(表2[[#This Row],[公司简称]]&amp;表2[[#This Row],[姓名]],表1_66[[标识]:[昵称]],3,FALSE),"")</f>
        <v/>
      </c>
      <c r="Z101" s="199" t="str">
        <f>IF(ISTEXT(VLOOKUP(表2[[#This Row],[公司简称]]&amp;表2[[#This Row],[姓名]],表1_66[[标识]:[邮件1]],18,FALSE)),VLOOKUP(表2[[#This Row],[公司简称]]&amp;表2[[#This Row],[姓名]],表1_66[[标识]:[邮件1]],18,FALSE),"")</f>
        <v/>
      </c>
      <c r="AA101" s="350" t="str">
        <f>IF(NOT(ISNA(VLOOKUP(表2[[#This Row],[公司简称]]&amp;表2[[#This Row],[姓名]],表1_66[[标识]:[邮件1]],19,FALSE))),VLOOKUP(表2[[#This Row],[公司简称]]&amp;表2[[#This Row],[姓名]],表1_66[[标识]:[邮件1]],19,FALSE),"")</f>
        <v/>
      </c>
      <c r="AB101" s="194" t="str">
        <f>IF(NOT(ISNA(VLOOKUP(表2[[#This Row],[公司简称]]&amp;表2[[#This Row],[姓名]],表1_66[[标识]:[邮件1]],20,FALSE))),VLOOKUP(表2[[#This Row],[公司简称]]&amp;表2[[#This Row],[姓名]],表1_66[[标识]:[邮件1]],20,FALSE),"")</f>
        <v/>
      </c>
      <c r="AC101" s="199" t="s">
        <v>321</v>
      </c>
      <c r="AD101" s="199" t="str">
        <f>IF(NOT(ISNA(VLOOKUP(表2[[#This Row],[公司简称]]&amp;表2[[#This Row],[姓名 ]],表1_66[[标识]:[邮件1]],18,FALSE))),VLOOKUP(表2[[#This Row],[公司简称]]&amp;表2[[#This Row],[姓名 ]],表1_66[[标识]:[邮件1]],18,FALSE),"")</f>
        <v/>
      </c>
      <c r="AE101" s="350" t="str">
        <f>IF(NOT(ISNA(VLOOKUP(表2[[#This Row],[公司简称]]&amp;表2[[#This Row],[姓名 ]],表1_66[[标识]:[邮件1]],19,FALSE))),VLOOKUP(表2[[#This Row],[公司简称]]&amp;表2[[#This Row],[姓名 ]],表1_66[[标识]:[邮件1]],19,FALSE),"")</f>
        <v/>
      </c>
      <c r="AF101" s="194" t="str">
        <f>IF(NOT(ISNA(VLOOKUP(表2[[#This Row],[公司简称]]&amp;表2[[#This Row],[姓名 ]],表1_66[[标识]:[邮件1]],20,FALSE))),VLOOKUP(表2[[#This Row],[公司简称]]&amp;表2[[#This Row],[姓名 ]],表1_66[[标识]:[邮件1]],20,FALSE),"")</f>
        <v/>
      </c>
      <c r="AG101" s="201" t="s">
        <v>395</v>
      </c>
      <c r="AH101" s="194">
        <v>518040</v>
      </c>
      <c r="AI101" s="202" t="s">
        <v>210</v>
      </c>
      <c r="AJ101" s="202" t="s">
        <v>2572</v>
      </c>
      <c r="AK101" s="199" t="s">
        <v>2573</v>
      </c>
      <c r="AL101" s="203"/>
      <c r="AM101" s="199"/>
      <c r="AN101" s="204" t="s">
        <v>1119</v>
      </c>
      <c r="AO101" s="199">
        <v>54</v>
      </c>
      <c r="AP101" s="199" t="s">
        <v>1120</v>
      </c>
      <c r="AQ101" s="199">
        <v>46</v>
      </c>
      <c r="AR101" s="199"/>
      <c r="AS101" s="199"/>
      <c r="AT101" s="114"/>
    </row>
    <row r="102" spans="1:46" s="6" customFormat="1" x14ac:dyDescent="0.3">
      <c r="A102" s="2">
        <v>41764</v>
      </c>
      <c r="B102" s="81" t="s">
        <v>176</v>
      </c>
      <c r="C102" s="81" t="s">
        <v>20</v>
      </c>
      <c r="D102" s="98" t="s">
        <v>81</v>
      </c>
      <c r="E102" s="97" t="s">
        <v>3004</v>
      </c>
      <c r="F102" s="97" t="s">
        <v>120</v>
      </c>
      <c r="G102"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218.51508685760001</v>
      </c>
      <c r="H102" s="4">
        <v>1</v>
      </c>
      <c r="I102" s="28">
        <f>SUMIF(表1_66[公司],"="&amp;表2[公司简称],表1_66[新财富票])</f>
        <v>0</v>
      </c>
      <c r="J102" s="155"/>
      <c r="K102" s="154"/>
      <c r="L102" s="154"/>
      <c r="M102" s="154"/>
      <c r="N102" s="154"/>
      <c r="O102" s="156"/>
      <c r="P102" s="156"/>
      <c r="Q102" s="359"/>
      <c r="R102" s="175"/>
      <c r="S102" s="175"/>
      <c r="T102" s="175" t="s">
        <v>2401</v>
      </c>
      <c r="U102" s="176" t="s">
        <v>2433</v>
      </c>
      <c r="V102" s="176"/>
      <c r="W102" s="118">
        <f ca="1">IF(ISNUMBER(MATCH(表2[[#This Row],[公司简称]],服务!E:E,0)),INDIRECT("服务!A"&amp;MATCH(表2[[#This Row],[公司简称]],服务!E:E,0)),"")</f>
        <v>42453</v>
      </c>
      <c r="X102" s="160" t="s">
        <v>2319</v>
      </c>
      <c r="Y102" s="160" t="str">
        <f>IF(ISTEXT(VLOOKUP(表2[[#This Row],[公司简称]]&amp;表2[[#This Row],[姓名]],表1_66[[标识]:[昵称]],3,FALSE)),VLOOKUP(表2[[#This Row],[公司简称]]&amp;表2[[#This Row],[姓名]],表1_66[[标识]:[昵称]],3,FALSE),"")</f>
        <v/>
      </c>
      <c r="Z102" s="199" t="str">
        <f>IF(ISTEXT(VLOOKUP(表2[[#This Row],[公司简称]]&amp;表2[[#This Row],[姓名]],表1_66[[标识]:[邮件1]],18,FALSE)),VLOOKUP(表2[[#This Row],[公司简称]]&amp;表2[[#This Row],[姓名]],表1_66[[标识]:[邮件1]],18,FALSE),"")</f>
        <v/>
      </c>
      <c r="AA102" s="350" t="str">
        <f>IF(NOT(ISNA(VLOOKUP(表2[[#This Row],[公司简称]]&amp;表2[[#This Row],[姓名]],表1_66[[标识]:[邮件1]],19,FALSE))),VLOOKUP(表2[[#This Row],[公司简称]]&amp;表2[[#This Row],[姓名]],表1_66[[标识]:[邮件1]],19,FALSE),"")</f>
        <v/>
      </c>
      <c r="AB102" s="194" t="str">
        <f>IF(NOT(ISNA(VLOOKUP(表2[[#This Row],[公司简称]]&amp;表2[[#This Row],[姓名]],表1_66[[标识]:[邮件1]],20,FALSE))),VLOOKUP(表2[[#This Row],[公司简称]]&amp;表2[[#This Row],[姓名]],表1_66[[标识]:[邮件1]],20,FALSE),"")</f>
        <v/>
      </c>
      <c r="AC102" s="199" t="s">
        <v>258</v>
      </c>
      <c r="AD102" s="199" t="str">
        <f>IF(NOT(ISNA(VLOOKUP(表2[[#This Row],[公司简称]]&amp;表2[[#This Row],[姓名 ]],表1_66[[标识]:[邮件1]],18,FALSE))),VLOOKUP(表2[[#This Row],[公司简称]]&amp;表2[[#This Row],[姓名 ]],表1_66[[标识]:[邮件1]],18,FALSE),"")</f>
        <v/>
      </c>
      <c r="AE102" s="350" t="str">
        <f>IF(NOT(ISNA(VLOOKUP(表2[[#This Row],[公司简称]]&amp;表2[[#This Row],[姓名 ]],表1_66[[标识]:[邮件1]],19,FALSE))),VLOOKUP(表2[[#This Row],[公司简称]]&amp;表2[[#This Row],[姓名 ]],表1_66[[标识]:[邮件1]],19,FALSE),"")</f>
        <v/>
      </c>
      <c r="AF102" s="194" t="str">
        <f>IF(NOT(ISNA(VLOOKUP(表2[[#This Row],[公司简称]]&amp;表2[[#This Row],[姓名 ]],表1_66[[标识]:[邮件1]],20,FALSE))),VLOOKUP(表2[[#This Row],[公司简称]]&amp;表2[[#This Row],[姓名 ]],表1_66[[标识]:[邮件1]],20,FALSE),"")</f>
        <v/>
      </c>
      <c r="AG102" s="201" t="s">
        <v>1254</v>
      </c>
      <c r="AH102" s="194">
        <v>518026</v>
      </c>
      <c r="AI102" s="202" t="s">
        <v>177</v>
      </c>
      <c r="AJ102" s="202"/>
      <c r="AK102" s="199"/>
      <c r="AL102" s="203"/>
      <c r="AM102" s="199"/>
      <c r="AN102" s="204" t="s">
        <v>1064</v>
      </c>
      <c r="AO102" s="199">
        <v>47.058999999999997</v>
      </c>
      <c r="AP102" s="199" t="s">
        <v>1135</v>
      </c>
      <c r="AQ102" s="199">
        <v>17.646999999999998</v>
      </c>
      <c r="AR102" s="199" t="s">
        <v>1134</v>
      </c>
      <c r="AS102" s="199">
        <v>17.646999999999998</v>
      </c>
      <c r="AT102" s="114"/>
    </row>
    <row r="103" spans="1:46" customFormat="1" ht="18" customHeight="1" x14ac:dyDescent="0.3">
      <c r="A103" s="2">
        <v>42224</v>
      </c>
      <c r="B103" s="81" t="s">
        <v>207</v>
      </c>
      <c r="C103" s="81" t="s">
        <v>16</v>
      </c>
      <c r="D103" s="98" t="s">
        <v>83</v>
      </c>
      <c r="E103" s="97" t="s">
        <v>3004</v>
      </c>
      <c r="F103" s="97" t="s">
        <v>120</v>
      </c>
      <c r="G103"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77.190214663399999</v>
      </c>
      <c r="H103" s="4">
        <v>1</v>
      </c>
      <c r="I103" s="28">
        <f>SUMIF(表1_66[公司],"="&amp;表2[公司简称],表1_66[新财富票])</f>
        <v>0</v>
      </c>
      <c r="J103" s="155"/>
      <c r="K103" s="154"/>
      <c r="L103" s="154"/>
      <c r="M103" s="154"/>
      <c r="N103" s="154"/>
      <c r="O103" s="156"/>
      <c r="P103" s="156"/>
      <c r="Q103" s="352">
        <v>5</v>
      </c>
      <c r="R103" s="157" t="s">
        <v>2403</v>
      </c>
      <c r="S103" s="158"/>
      <c r="T103" s="157" t="s">
        <v>3683</v>
      </c>
      <c r="U103" s="176" t="s">
        <v>2432</v>
      </c>
      <c r="V103" s="176"/>
      <c r="W103" s="118">
        <f ca="1">IF(ISNUMBER(MATCH(表2[[#This Row],[公司简称]],服务!E:E,0)),INDIRECT("服务!A"&amp;MATCH(表2[[#This Row],[公司简称]],服务!E:E,0)),"")</f>
        <v>42335</v>
      </c>
      <c r="X103" s="160" t="s">
        <v>2488</v>
      </c>
      <c r="Y103" s="160" t="str">
        <f>IF(ISTEXT(VLOOKUP(表2[[#This Row],[公司简称]]&amp;表2[[#This Row],[姓名]],表1_66[[标识]:[昵称]],3,FALSE)),VLOOKUP(表2[[#This Row],[公司简称]]&amp;表2[[#This Row],[姓名]],表1_66[[标识]:[昵称]],3,FALSE),"")</f>
        <v/>
      </c>
      <c r="Z103" s="199" t="str">
        <f>IF(ISTEXT(VLOOKUP(表2[[#This Row],[公司简称]]&amp;表2[[#This Row],[姓名]],表1_66[[标识]:[邮件1]],18,FALSE)),VLOOKUP(表2[[#This Row],[公司简称]]&amp;表2[[#This Row],[姓名]],表1_66[[标识]:[邮件1]],18,FALSE),"")</f>
        <v/>
      </c>
      <c r="AA103" s="350" t="str">
        <f>IF(NOT(ISNA(VLOOKUP(表2[[#This Row],[公司简称]]&amp;表2[[#This Row],[姓名]],表1_66[[标识]:[邮件1]],19,FALSE))),VLOOKUP(表2[[#This Row],[公司简称]]&amp;表2[[#This Row],[姓名]],表1_66[[标识]:[邮件1]],19,FALSE),"")</f>
        <v/>
      </c>
      <c r="AB103" s="194" t="str">
        <f>IF(NOT(ISNA(VLOOKUP(表2[[#This Row],[公司简称]]&amp;表2[[#This Row],[姓名]],表1_66[[标识]:[邮件1]],20,FALSE))),VLOOKUP(表2[[#This Row],[公司简称]]&amp;表2[[#This Row],[姓名]],表1_66[[标识]:[邮件1]],20,FALSE),"")</f>
        <v/>
      </c>
      <c r="AC103" s="199" t="s">
        <v>266</v>
      </c>
      <c r="AD103" s="199" t="str">
        <f>IF(NOT(ISNA(VLOOKUP(表2[[#This Row],[公司简称]]&amp;表2[[#This Row],[姓名 ]],表1_66[[标识]:[邮件1]],18,FALSE))),VLOOKUP(表2[[#This Row],[公司简称]]&amp;表2[[#This Row],[姓名 ]],表1_66[[标识]:[邮件1]],18,FALSE),"")</f>
        <v/>
      </c>
      <c r="AE103" s="350" t="str">
        <f>IF(NOT(ISNA(VLOOKUP(表2[[#This Row],[公司简称]]&amp;表2[[#This Row],[姓名 ]],表1_66[[标识]:[邮件1]],19,FALSE))),VLOOKUP(表2[[#This Row],[公司简称]]&amp;表2[[#This Row],[姓名 ]],表1_66[[标识]:[邮件1]],19,FALSE),"")</f>
        <v/>
      </c>
      <c r="AF103" s="194" t="str">
        <f>IF(NOT(ISNA(VLOOKUP(表2[[#This Row],[公司简称]]&amp;表2[[#This Row],[姓名 ]],表1_66[[标识]:[邮件1]],20,FALSE))),VLOOKUP(表2[[#This Row],[公司简称]]&amp;表2[[#This Row],[姓名 ]],表1_66[[标识]:[邮件1]],20,FALSE),"")</f>
        <v/>
      </c>
      <c r="AG103" s="270" t="s">
        <v>7267</v>
      </c>
      <c r="AH103" s="194">
        <v>518034</v>
      </c>
      <c r="AI103" s="202" t="s">
        <v>200</v>
      </c>
      <c r="AJ103" s="202" t="s">
        <v>2574</v>
      </c>
      <c r="AK103" s="199" t="s">
        <v>334</v>
      </c>
      <c r="AL103" s="203"/>
      <c r="AM103" s="199"/>
      <c r="AN103" s="204" t="s">
        <v>983</v>
      </c>
      <c r="AO103" s="199">
        <v>49</v>
      </c>
      <c r="AP103" s="199" t="s">
        <v>984</v>
      </c>
      <c r="AQ103" s="199">
        <v>26</v>
      </c>
      <c r="AR103" s="199" t="s">
        <v>985</v>
      </c>
      <c r="AS103" s="199">
        <v>25</v>
      </c>
      <c r="AT103" s="114"/>
    </row>
    <row r="104" spans="1:46" s="6" customFormat="1" ht="18" customHeight="1" x14ac:dyDescent="0.3">
      <c r="A104" s="2">
        <v>41764</v>
      </c>
      <c r="B104" s="81" t="s">
        <v>199</v>
      </c>
      <c r="C104" s="81" t="s">
        <v>548</v>
      </c>
      <c r="D104" s="98" t="s">
        <v>2641</v>
      </c>
      <c r="E104" s="97" t="s">
        <v>3004</v>
      </c>
      <c r="F104" s="97" t="s">
        <v>120</v>
      </c>
      <c r="G104"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77.138348256699999</v>
      </c>
      <c r="H104" s="4">
        <v>1</v>
      </c>
      <c r="I104" s="28">
        <f>SUMIF(表1_66[公司],"="&amp;表2[公司简称],表1_66[新财富票])</f>
        <v>0</v>
      </c>
      <c r="J104" s="155"/>
      <c r="K104" s="154"/>
      <c r="L104" s="154"/>
      <c r="M104" s="154"/>
      <c r="N104" s="154"/>
      <c r="O104" s="156"/>
      <c r="P104" s="156"/>
      <c r="Q104" s="352">
        <v>4</v>
      </c>
      <c r="R104" s="157" t="s">
        <v>2402</v>
      </c>
      <c r="S104" s="157" t="s">
        <v>5926</v>
      </c>
      <c r="T104" s="157" t="s">
        <v>5925</v>
      </c>
      <c r="U104" s="158" t="s">
        <v>5617</v>
      </c>
      <c r="V104" s="158"/>
      <c r="W104" s="118">
        <f ca="1">IF(ISNUMBER(MATCH(表2[[#This Row],[公司简称]],服务!E:E,0)),INDIRECT("服务!A"&amp;MATCH(表2[[#This Row],[公司简称]],服务!E:E,0)),"")</f>
        <v>42453</v>
      </c>
      <c r="X104" s="160" t="s">
        <v>328</v>
      </c>
      <c r="Y104" s="160" t="str">
        <f>IF(ISTEXT(VLOOKUP(表2[[#This Row],[公司简称]]&amp;表2[[#This Row],[姓名]],表1_66[[标识]:[昵称]],3,FALSE)),VLOOKUP(表2[[#This Row],[公司简称]]&amp;表2[[#This Row],[姓名]],表1_66[[标识]:[昵称]],3,FALSE),"")</f>
        <v/>
      </c>
      <c r="Z104" s="199" t="str">
        <f>IF(ISTEXT(VLOOKUP(表2[[#This Row],[公司简称]]&amp;表2[[#This Row],[姓名]],表1_66[[标识]:[邮件1]],18,FALSE)),VLOOKUP(表2[[#This Row],[公司简称]]&amp;表2[[#This Row],[姓名]],表1_66[[标识]:[邮件1]],18,FALSE),"")</f>
        <v/>
      </c>
      <c r="AA104" s="350" t="str">
        <f>IF(NOT(ISNA(VLOOKUP(表2[[#This Row],[公司简称]]&amp;表2[[#This Row],[姓名]],表1_66[[标识]:[邮件1]],19,FALSE))),VLOOKUP(表2[[#This Row],[公司简称]]&amp;表2[[#This Row],[姓名]],表1_66[[标识]:[邮件1]],19,FALSE),"")</f>
        <v/>
      </c>
      <c r="AB104" s="194" t="str">
        <f>IF(NOT(ISNA(VLOOKUP(表2[[#This Row],[公司简称]]&amp;表2[[#This Row],[姓名]],表1_66[[标识]:[邮件1]],20,FALSE))),VLOOKUP(表2[[#This Row],[公司简称]]&amp;表2[[#This Row],[姓名]],表1_66[[标识]:[邮件1]],20,FALSE),"")</f>
        <v/>
      </c>
      <c r="AC104" s="199" t="s">
        <v>966</v>
      </c>
      <c r="AD104" s="199" t="str">
        <f>IF(NOT(ISNA(VLOOKUP(表2[[#This Row],[公司简称]]&amp;表2[[#This Row],[姓名 ]],表1_66[[标识]:[邮件1]],18,FALSE))),VLOOKUP(表2[[#This Row],[公司简称]]&amp;表2[[#This Row],[姓名 ]],表1_66[[标识]:[邮件1]],18,FALSE),"")</f>
        <v/>
      </c>
      <c r="AE104" s="350" t="str">
        <f>IF(NOT(ISNA(VLOOKUP(表2[[#This Row],[公司简称]]&amp;表2[[#This Row],[姓名 ]],表1_66[[标识]:[邮件1]],19,FALSE))),VLOOKUP(表2[[#This Row],[公司简称]]&amp;表2[[#This Row],[姓名 ]],表1_66[[标识]:[邮件1]],19,FALSE),"")</f>
        <v/>
      </c>
      <c r="AF104" s="194" t="str">
        <f>IF(NOT(ISNA(VLOOKUP(表2[[#This Row],[公司简称]]&amp;表2[[#This Row],[姓名 ]],表1_66[[标识]:[邮件1]],20,FALSE))),VLOOKUP(表2[[#This Row],[公司简称]]&amp;表2[[#This Row],[姓名 ]],表1_66[[标识]:[邮件1]],20,FALSE),"")</f>
        <v/>
      </c>
      <c r="AG104" s="201" t="s">
        <v>397</v>
      </c>
      <c r="AH104" s="194">
        <v>518048</v>
      </c>
      <c r="AI104" s="202" t="s">
        <v>200</v>
      </c>
      <c r="AJ104" s="202"/>
      <c r="AK104" s="199"/>
      <c r="AL104" s="203"/>
      <c r="AM104" s="199"/>
      <c r="AN104" s="204" t="s">
        <v>1070</v>
      </c>
      <c r="AO104" s="199">
        <v>36</v>
      </c>
      <c r="AP104" s="199" t="s">
        <v>1071</v>
      </c>
      <c r="AQ104" s="199">
        <v>34</v>
      </c>
      <c r="AR104" s="199" t="s">
        <v>1072</v>
      </c>
      <c r="AS104" s="199">
        <v>15</v>
      </c>
      <c r="AT104" s="114"/>
    </row>
    <row r="105" spans="1:46" ht="18" customHeight="1" x14ac:dyDescent="0.3">
      <c r="A105" s="2">
        <v>41764</v>
      </c>
      <c r="B105" s="81" t="s">
        <v>212</v>
      </c>
      <c r="C105" s="81" t="s">
        <v>512</v>
      </c>
      <c r="D105" s="98" t="s">
        <v>74</v>
      </c>
      <c r="E105" s="97" t="s">
        <v>3004</v>
      </c>
      <c r="F105" s="97" t="s">
        <v>120</v>
      </c>
      <c r="G105"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33.153868415299996</v>
      </c>
      <c r="H105" s="4">
        <v>1</v>
      </c>
      <c r="I105" s="28">
        <f>SUMIF(表1_66[公司],"="&amp;表2[公司简称],表1_66[新财富票])</f>
        <v>0</v>
      </c>
      <c r="J105" s="155"/>
      <c r="K105" s="154"/>
      <c r="L105" s="154"/>
      <c r="M105" s="154"/>
      <c r="N105" s="154"/>
      <c r="P105" s="156"/>
      <c r="Q105" s="352">
        <v>4</v>
      </c>
      <c r="R105" s="157" t="s">
        <v>2396</v>
      </c>
      <c r="S105" s="157"/>
      <c r="T105" s="157" t="s">
        <v>3684</v>
      </c>
      <c r="U105" s="176" t="s">
        <v>2432</v>
      </c>
      <c r="V105" s="176"/>
      <c r="W105" s="118">
        <f ca="1">IF(ISNUMBER(MATCH(表2[[#This Row],[公司简称]],服务!E:E,0)),INDIRECT("服务!A"&amp;MATCH(表2[[#This Row],[公司简称]],服务!E:E,0)),"")</f>
        <v>42454</v>
      </c>
      <c r="X105" s="160" t="s">
        <v>242</v>
      </c>
      <c r="Y105" s="160" t="str">
        <f>IF(ISTEXT(VLOOKUP(表2[[#This Row],[公司简称]]&amp;表2[[#This Row],[姓名]],表1_66[[标识]:[昵称]],3,FALSE)),VLOOKUP(表2[[#This Row],[公司简称]]&amp;表2[[#This Row],[姓名]],表1_66[[标识]:[昵称]],3,FALSE),"")</f>
        <v/>
      </c>
      <c r="Z105" s="199" t="str">
        <f>IF(ISTEXT(VLOOKUP(表2[[#This Row],[公司简称]]&amp;表2[[#This Row],[姓名]],表1_66[[标识]:[邮件1]],18,FALSE)),VLOOKUP(表2[[#This Row],[公司简称]]&amp;表2[[#This Row],[姓名]],表1_66[[标识]:[邮件1]],18,FALSE),"")</f>
        <v/>
      </c>
      <c r="AA105" s="350" t="str">
        <f>IF(NOT(ISNA(VLOOKUP(表2[[#This Row],[公司简称]]&amp;表2[[#This Row],[姓名]],表1_66[[标识]:[邮件1]],19,FALSE))),VLOOKUP(表2[[#This Row],[公司简称]]&amp;表2[[#This Row],[姓名]],表1_66[[标识]:[邮件1]],19,FALSE),"")</f>
        <v/>
      </c>
      <c r="AB105" s="194" t="str">
        <f>IF(NOT(ISNA(VLOOKUP(表2[[#This Row],[公司简称]]&amp;表2[[#This Row],[姓名]],表1_66[[标识]:[邮件1]],20,FALSE))),VLOOKUP(表2[[#This Row],[公司简称]]&amp;表2[[#This Row],[姓名]],表1_66[[标识]:[邮件1]],20,FALSE),"")</f>
        <v/>
      </c>
      <c r="AC105" s="199" t="s">
        <v>267</v>
      </c>
      <c r="AD105" s="199" t="str">
        <f>IF(NOT(ISNA(VLOOKUP(表2[[#This Row],[公司简称]]&amp;表2[[#This Row],[姓名 ]],表1_66[[标识]:[邮件1]],18,FALSE))),VLOOKUP(表2[[#This Row],[公司简称]]&amp;表2[[#This Row],[姓名 ]],表1_66[[标识]:[邮件1]],18,FALSE),"")</f>
        <v/>
      </c>
      <c r="AE105" s="350" t="str">
        <f>IF(NOT(ISNA(VLOOKUP(表2[[#This Row],[公司简称]]&amp;表2[[#This Row],[姓名 ]],表1_66[[标识]:[邮件1]],19,FALSE))),VLOOKUP(表2[[#This Row],[公司简称]]&amp;表2[[#This Row],[姓名 ]],表1_66[[标识]:[邮件1]],19,FALSE),"")</f>
        <v/>
      </c>
      <c r="AF105" s="194" t="str">
        <f>IF(NOT(ISNA(VLOOKUP(表2[[#This Row],[公司简称]]&amp;表2[[#This Row],[姓名 ]],表1_66[[标识]:[邮件1]],20,FALSE))),VLOOKUP(表2[[#This Row],[公司简称]]&amp;表2[[#This Row],[姓名 ]],表1_66[[标识]:[邮件1]],20,FALSE),"")</f>
        <v/>
      </c>
      <c r="AG105" s="201" t="s">
        <v>5779</v>
      </c>
      <c r="AH105" s="194">
        <v>510100</v>
      </c>
      <c r="AI105" s="202" t="s">
        <v>213</v>
      </c>
      <c r="AJ105" s="202" t="s">
        <v>2560</v>
      </c>
      <c r="AK105" s="199" t="s">
        <v>2561</v>
      </c>
      <c r="AL105" s="203"/>
      <c r="AM105" s="199"/>
      <c r="AN105" s="204" t="s">
        <v>1059</v>
      </c>
      <c r="AO105" s="199">
        <v>49</v>
      </c>
      <c r="AP105" s="199" t="s">
        <v>1060</v>
      </c>
      <c r="AQ105" s="199">
        <v>20</v>
      </c>
      <c r="AR105" s="199" t="s">
        <v>1061</v>
      </c>
      <c r="AS105" s="199">
        <v>20</v>
      </c>
    </row>
    <row r="106" spans="1:46" ht="18" customHeight="1" x14ac:dyDescent="0.3">
      <c r="A106" s="2">
        <v>41764</v>
      </c>
      <c r="B106" s="81" t="s">
        <v>475</v>
      </c>
      <c r="C106" s="81" t="s">
        <v>545</v>
      </c>
      <c r="D106" s="98" t="s">
        <v>391</v>
      </c>
      <c r="E106" s="97" t="s">
        <v>3004</v>
      </c>
      <c r="F106" s="97" t="s">
        <v>10</v>
      </c>
      <c r="G106"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7.1804128601000006</v>
      </c>
      <c r="H106" s="7">
        <v>1</v>
      </c>
      <c r="I106" s="28">
        <f>SUMIF(表1_66[公司],"="&amp;表2[公司简称],表1_66[新财富票])</f>
        <v>0</v>
      </c>
      <c r="J106" s="155"/>
      <c r="K106" s="154"/>
      <c r="L106" s="154"/>
      <c r="M106" s="154"/>
      <c r="N106" s="154"/>
      <c r="P106" s="156"/>
      <c r="Q106" s="352"/>
      <c r="R106" s="157"/>
      <c r="S106" s="157"/>
      <c r="T106" s="157"/>
      <c r="U106" s="158"/>
      <c r="V106" s="158"/>
      <c r="W106" s="118">
        <f ca="1">IF(ISNUMBER(MATCH(表2[[#This Row],[公司简称]],服务!E:E,0)),INDIRECT("服务!A"&amp;MATCH(表2[[#This Row],[公司简称]],服务!E:E,0)),"")</f>
        <v>42333</v>
      </c>
      <c r="X106" s="160"/>
      <c r="Y106" s="160" t="str">
        <f>IF(ISTEXT(VLOOKUP(表2[[#This Row],[公司简称]]&amp;表2[[#This Row],[姓名]],表1_66[[标识]:[昵称]],3,FALSE)),VLOOKUP(表2[[#This Row],[公司简称]]&amp;表2[[#This Row],[姓名]],表1_66[[标识]:[昵称]],3,FALSE),"")</f>
        <v/>
      </c>
      <c r="Z106" s="199" t="str">
        <f>IF(ISTEXT(VLOOKUP(表2[[#This Row],[公司简称]]&amp;表2[[#This Row],[姓名]],表1_66[[标识]:[邮件1]],18,FALSE)),VLOOKUP(表2[[#This Row],[公司简称]]&amp;表2[[#This Row],[姓名]],表1_66[[标识]:[邮件1]],18,FALSE),"")</f>
        <v/>
      </c>
      <c r="AA106" s="350" t="str">
        <f>IF(NOT(ISNA(VLOOKUP(表2[[#This Row],[公司简称]]&amp;表2[[#This Row],[姓名]],表1_66[[标识]:[邮件1]],19,FALSE))),VLOOKUP(表2[[#This Row],[公司简称]]&amp;表2[[#This Row],[姓名]],表1_66[[标识]:[邮件1]],19,FALSE),"")</f>
        <v/>
      </c>
      <c r="AB106" s="194" t="str">
        <f>IF(NOT(ISNA(VLOOKUP(表2[[#This Row],[公司简称]]&amp;表2[[#This Row],[姓名]],表1_66[[标识]:[邮件1]],20,FALSE))),VLOOKUP(表2[[#This Row],[公司简称]]&amp;表2[[#This Row],[姓名]],表1_66[[标识]:[邮件1]],20,FALSE),"")</f>
        <v/>
      </c>
      <c r="AC106" s="199"/>
      <c r="AD106" s="199" t="str">
        <f>IF(NOT(ISNA(VLOOKUP(表2[[#This Row],[公司简称]]&amp;表2[[#This Row],[姓名 ]],表1_66[[标识]:[邮件1]],18,FALSE))),VLOOKUP(表2[[#This Row],[公司简称]]&amp;表2[[#This Row],[姓名 ]],表1_66[[标识]:[邮件1]],18,FALSE),"")</f>
        <v/>
      </c>
      <c r="AE106" s="350" t="str">
        <f>IF(NOT(ISNA(VLOOKUP(表2[[#This Row],[公司简称]]&amp;表2[[#This Row],[姓名 ]],表1_66[[标识]:[邮件1]],19,FALSE))),VLOOKUP(表2[[#This Row],[公司简称]]&amp;表2[[#This Row],[姓名 ]],表1_66[[标识]:[邮件1]],19,FALSE),"")</f>
        <v/>
      </c>
      <c r="AF106" s="194" t="str">
        <f>IF(NOT(ISNA(VLOOKUP(表2[[#This Row],[公司简称]]&amp;表2[[#This Row],[姓名 ]],表1_66[[标识]:[邮件1]],20,FALSE))),VLOOKUP(表2[[#This Row],[公司简称]]&amp;表2[[#This Row],[姓名 ]],表1_66[[标识]:[邮件1]],20,FALSE),"")</f>
        <v/>
      </c>
      <c r="AG106" s="201" t="s">
        <v>1205</v>
      </c>
      <c r="AH106" s="194">
        <v>518048</v>
      </c>
      <c r="AI106" s="202" t="s">
        <v>477</v>
      </c>
      <c r="AJ106" s="202"/>
      <c r="AL106" s="203"/>
      <c r="AM106" s="199"/>
      <c r="AN106" s="204" t="s">
        <v>1089</v>
      </c>
      <c r="AO106" s="199">
        <v>60.7</v>
      </c>
      <c r="AP106" s="199" t="s">
        <v>1090</v>
      </c>
      <c r="AQ106" s="199">
        <v>25</v>
      </c>
      <c r="AR106" s="199" t="s">
        <v>1091</v>
      </c>
      <c r="AS106" s="199">
        <v>14.3</v>
      </c>
    </row>
    <row r="107" spans="1:46" ht="18" customHeight="1" x14ac:dyDescent="0.3">
      <c r="A107" s="3">
        <v>41826</v>
      </c>
      <c r="B107" s="80" t="s">
        <v>2712</v>
      </c>
      <c r="C107" s="80" t="s">
        <v>2713</v>
      </c>
      <c r="D107" s="96" t="s">
        <v>2711</v>
      </c>
      <c r="E107" s="93" t="s">
        <v>3004</v>
      </c>
      <c r="F107" s="93" t="s">
        <v>2</v>
      </c>
      <c r="G107"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2.78977844E-2</v>
      </c>
      <c r="H107" s="7">
        <v>0</v>
      </c>
      <c r="I107" s="28">
        <f>SUMIF(表1_66[公司],"="&amp;表2[公司简称],表1_66[新财富票])</f>
        <v>0</v>
      </c>
      <c r="J107" s="155"/>
      <c r="K107" s="154"/>
      <c r="L107" s="154"/>
      <c r="M107" s="154"/>
      <c r="N107" s="154"/>
      <c r="P107" s="156"/>
      <c r="Q107" s="354"/>
      <c r="R107" s="158" t="s">
        <v>2617</v>
      </c>
      <c r="S107" s="146"/>
      <c r="T107" s="146"/>
      <c r="U107" s="145"/>
      <c r="V107" s="145"/>
      <c r="W107" s="118">
        <f ca="1">IF(ISNUMBER(MATCH(表2[[#This Row],[公司简称]],服务!E:E,0)),INDIRECT("服务!A"&amp;MATCH(表2[[#This Row],[公司简称]],服务!E:E,0)),"")</f>
        <v>42453</v>
      </c>
      <c r="X107" s="160" t="s">
        <v>6040</v>
      </c>
      <c r="Y107" s="160" t="str">
        <f>IF(ISTEXT(VLOOKUP(表2[[#This Row],[公司简称]]&amp;表2[[#This Row],[姓名]],表1_66[[标识]:[昵称]],3,FALSE)),VLOOKUP(表2[[#This Row],[公司简称]]&amp;表2[[#This Row],[姓名]],表1_66[[标识]:[昵称]],3,FALSE),"")</f>
        <v/>
      </c>
      <c r="Z107" s="199" t="str">
        <f>IF(ISTEXT(VLOOKUP(表2[[#This Row],[公司简称]]&amp;表2[[#This Row],[姓名]],表1_66[[标识]:[邮件1]],18,FALSE)),VLOOKUP(表2[[#This Row],[公司简称]]&amp;表2[[#This Row],[姓名]],表1_66[[标识]:[邮件1]],18,FALSE),"")</f>
        <v/>
      </c>
      <c r="AA107" s="350" t="str">
        <f>IF(NOT(ISNA(VLOOKUP(表2[[#This Row],[公司简称]]&amp;表2[[#This Row],[姓名]],表1_66[[标识]:[邮件1]],19,FALSE))),VLOOKUP(表2[[#This Row],[公司简称]]&amp;表2[[#This Row],[姓名]],表1_66[[标识]:[邮件1]],19,FALSE),"")</f>
        <v/>
      </c>
      <c r="AB107" s="194" t="str">
        <f>IF(NOT(ISNA(VLOOKUP(表2[[#This Row],[公司简称]]&amp;表2[[#This Row],[姓名]],表1_66[[标识]:[邮件1]],20,FALSE))),VLOOKUP(表2[[#This Row],[公司简称]]&amp;表2[[#This Row],[姓名]],表1_66[[标识]:[邮件1]],20,FALSE),"")</f>
        <v/>
      </c>
      <c r="AC107" s="199"/>
      <c r="AD107" s="199" t="str">
        <f>IF(NOT(ISNA(VLOOKUP(表2[[#This Row],[公司简称]]&amp;表2[[#This Row],[姓名 ]],表1_66[[标识]:[邮件1]],18,FALSE))),VLOOKUP(表2[[#This Row],[公司简称]]&amp;表2[[#This Row],[姓名 ]],表1_66[[标识]:[邮件1]],18,FALSE),"")</f>
        <v/>
      </c>
      <c r="AE107" s="350" t="str">
        <f>IF(NOT(ISNA(VLOOKUP(表2[[#This Row],[公司简称]]&amp;表2[[#This Row],[姓名 ]],表1_66[[标识]:[邮件1]],19,FALSE))),VLOOKUP(表2[[#This Row],[公司简称]]&amp;表2[[#This Row],[姓名 ]],表1_66[[标识]:[邮件1]],19,FALSE),"")</f>
        <v/>
      </c>
      <c r="AF107" s="194" t="str">
        <f>IF(NOT(ISNA(VLOOKUP(表2[[#This Row],[公司简称]]&amp;表2[[#This Row],[姓名 ]],表1_66[[标识]:[邮件1]],20,FALSE))),VLOOKUP(表2[[#This Row],[公司简称]]&amp;表2[[#This Row],[姓名 ]],表1_66[[标识]:[邮件1]],20,FALSE),"")</f>
        <v/>
      </c>
      <c r="AG107" s="201" t="s">
        <v>2714</v>
      </c>
      <c r="AH107" s="194">
        <v>518048</v>
      </c>
      <c r="AI107" s="202" t="s">
        <v>2715</v>
      </c>
      <c r="AJ107" s="202"/>
      <c r="AL107" s="203"/>
      <c r="AM107" s="199"/>
      <c r="AN107" s="204"/>
      <c r="AP107" s="199"/>
    </row>
    <row r="108" spans="1:46" ht="18" customHeight="1" x14ac:dyDescent="0.3">
      <c r="A108" s="3">
        <v>41970</v>
      </c>
      <c r="D108" s="96" t="s">
        <v>6951</v>
      </c>
      <c r="E108" s="93" t="s">
        <v>3004</v>
      </c>
      <c r="F108" s="93" t="s">
        <v>2</v>
      </c>
      <c r="G108"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0</v>
      </c>
      <c r="H108" s="7">
        <v>0</v>
      </c>
      <c r="I108" s="28">
        <f>SUMIF(表1_66[公司],"="&amp;表2[公司简称],表1_66[新财富票])</f>
        <v>0</v>
      </c>
      <c r="J108" s="155"/>
      <c r="K108" s="154"/>
      <c r="L108" s="154"/>
      <c r="M108" s="154"/>
      <c r="N108" s="154"/>
      <c r="P108" s="156"/>
      <c r="Q108" s="354"/>
      <c r="R108" s="145"/>
      <c r="S108" s="146"/>
      <c r="T108" s="146"/>
      <c r="U108" s="145"/>
      <c r="V108" s="145"/>
      <c r="W108" s="118" t="str">
        <f ca="1">IF(ISNUMBER(MATCH(表2[[#This Row],[公司简称]],服务!E:E,0)),INDIRECT("服务!A"&amp;MATCH(表2[[#This Row],[公司简称]],服务!E:E,0)),"")</f>
        <v/>
      </c>
      <c r="X108" s="160"/>
      <c r="Y108" s="160" t="str">
        <f>IF(ISTEXT(VLOOKUP(表2[[#This Row],[公司简称]]&amp;表2[[#This Row],[姓名]],表1_66[[标识]:[昵称]],3,FALSE)),VLOOKUP(表2[[#This Row],[公司简称]]&amp;表2[[#This Row],[姓名]],表1_66[[标识]:[昵称]],3,FALSE),"")</f>
        <v/>
      </c>
      <c r="Z108" s="199" t="str">
        <f>IF(ISTEXT(VLOOKUP(表2[[#This Row],[公司简称]]&amp;表2[[#This Row],[姓名]],表1_66[[标识]:[邮件1]],18,FALSE)),VLOOKUP(表2[[#This Row],[公司简称]]&amp;表2[[#This Row],[姓名]],表1_66[[标识]:[邮件1]],18,FALSE),"")</f>
        <v/>
      </c>
      <c r="AA108" s="350" t="str">
        <f>IF(NOT(ISNA(VLOOKUP(表2[[#This Row],[公司简称]]&amp;表2[[#This Row],[姓名]],表1_66[[标识]:[邮件1]],19,FALSE))),VLOOKUP(表2[[#This Row],[公司简称]]&amp;表2[[#This Row],[姓名]],表1_66[[标识]:[邮件1]],19,FALSE),"")</f>
        <v/>
      </c>
      <c r="AB108" s="194" t="str">
        <f>IF(NOT(ISNA(VLOOKUP(表2[[#This Row],[公司简称]]&amp;表2[[#This Row],[姓名]],表1_66[[标识]:[邮件1]],20,FALSE))),VLOOKUP(表2[[#This Row],[公司简称]]&amp;表2[[#This Row],[姓名]],表1_66[[标识]:[邮件1]],20,FALSE),"")</f>
        <v/>
      </c>
      <c r="AC108" s="199"/>
      <c r="AD108" s="199" t="str">
        <f>IF(NOT(ISNA(VLOOKUP(表2[[#This Row],[公司简称]]&amp;表2[[#This Row],[姓名 ]],表1_66[[标识]:[邮件1]],18,FALSE))),VLOOKUP(表2[[#This Row],[公司简称]]&amp;表2[[#This Row],[姓名 ]],表1_66[[标识]:[邮件1]],18,FALSE),"")</f>
        <v/>
      </c>
      <c r="AE108" s="350" t="str">
        <f>IF(NOT(ISNA(VLOOKUP(表2[[#This Row],[公司简称]]&amp;表2[[#This Row],[姓名 ]],表1_66[[标识]:[邮件1]],19,FALSE))),VLOOKUP(表2[[#This Row],[公司简称]]&amp;表2[[#This Row],[姓名 ]],表1_66[[标识]:[邮件1]],19,FALSE),"")</f>
        <v/>
      </c>
      <c r="AF108" s="194" t="str">
        <f>IF(NOT(ISNA(VLOOKUP(表2[[#This Row],[公司简称]]&amp;表2[[#This Row],[姓名 ]],表1_66[[标识]:[邮件1]],20,FALSE))),VLOOKUP(表2[[#This Row],[公司简称]]&amp;表2[[#This Row],[姓名 ]],表1_66[[标识]:[邮件1]],20,FALSE),"")</f>
        <v/>
      </c>
      <c r="AG108" s="201"/>
      <c r="AH108" s="194"/>
      <c r="AI108" s="202" t="s">
        <v>6952</v>
      </c>
      <c r="AJ108" s="202"/>
      <c r="AL108" s="203"/>
      <c r="AM108" s="199"/>
      <c r="AN108" s="204"/>
      <c r="AP108" s="199"/>
    </row>
    <row r="109" spans="1:46" ht="18" customHeight="1" x14ac:dyDescent="0.3">
      <c r="A109" s="3">
        <v>42062</v>
      </c>
      <c r="B109" s="115"/>
      <c r="C109" s="115"/>
      <c r="D109" s="139" t="s">
        <v>7076</v>
      </c>
      <c r="E109" s="93" t="s">
        <v>3004</v>
      </c>
      <c r="F109" s="93" t="s">
        <v>339</v>
      </c>
      <c r="G109" s="52" t="str">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
      </c>
      <c r="H109" s="7">
        <v>0</v>
      </c>
      <c r="I109" s="28">
        <f>SUMIF(表1_66[公司],"="&amp;表2[公司简称],表1_66[新财富票])</f>
        <v>0</v>
      </c>
      <c r="J109" s="155"/>
      <c r="K109" s="154"/>
      <c r="L109" s="154"/>
      <c r="M109" s="154"/>
      <c r="N109" s="154"/>
      <c r="P109" s="156"/>
      <c r="Q109" s="354"/>
      <c r="R109" s="145"/>
      <c r="S109" s="146"/>
      <c r="T109" s="146"/>
      <c r="U109" s="145"/>
      <c r="V109" s="145"/>
      <c r="W109" s="118" t="str">
        <f ca="1">IF(ISNUMBER(MATCH(表2[[#This Row],[公司简称]],服务!E:E,0)),INDIRECT("服务!A"&amp;MATCH(表2[[#This Row],[公司简称]],服务!E:E,0)),"")</f>
        <v/>
      </c>
      <c r="X109" s="160" t="s">
        <v>7077</v>
      </c>
      <c r="Y109" s="160" t="str">
        <f>IF(ISTEXT(VLOOKUP(表2[[#This Row],[公司简称]]&amp;表2[[#This Row],[姓名]],表1_66[[标识]:[昵称]],3,FALSE)),VLOOKUP(表2[[#This Row],[公司简称]]&amp;表2[[#This Row],[姓名]],表1_66[[标识]:[昵称]],3,FALSE),"")</f>
        <v/>
      </c>
      <c r="Z109" s="199" t="str">
        <f>IF(ISTEXT(VLOOKUP(表2[[#This Row],[公司简称]]&amp;表2[[#This Row],[姓名]],表1_66[[标识]:[邮件1]],18,FALSE)),VLOOKUP(表2[[#This Row],[公司简称]]&amp;表2[[#This Row],[姓名]],表1_66[[标识]:[邮件1]],18,FALSE),"")</f>
        <v/>
      </c>
      <c r="AA109" s="350" t="str">
        <f>IF(NOT(ISNA(VLOOKUP(表2[[#This Row],[公司简称]]&amp;表2[[#This Row],[姓名]],表1_66[[标识]:[邮件1]],19,FALSE))),VLOOKUP(表2[[#This Row],[公司简称]]&amp;表2[[#This Row],[姓名]],表1_66[[标识]:[邮件1]],19,FALSE),"")</f>
        <v/>
      </c>
      <c r="AB109" s="194" t="str">
        <f>IF(NOT(ISNA(VLOOKUP(表2[[#This Row],[公司简称]]&amp;表2[[#This Row],[姓名]],表1_66[[标识]:[邮件1]],20,FALSE))),VLOOKUP(表2[[#This Row],[公司简称]]&amp;表2[[#This Row],[姓名]],表1_66[[标识]:[邮件1]],20,FALSE),"")</f>
        <v/>
      </c>
      <c r="AC109" s="199"/>
      <c r="AD109" s="199" t="str">
        <f>IF(NOT(ISNA(VLOOKUP(表2[[#This Row],[公司简称]]&amp;表2[[#This Row],[姓名 ]],表1_66[[标识]:[邮件1]],18,FALSE))),VLOOKUP(表2[[#This Row],[公司简称]]&amp;表2[[#This Row],[姓名 ]],表1_66[[标识]:[邮件1]],18,FALSE),"")</f>
        <v/>
      </c>
      <c r="AE109" s="350" t="str">
        <f>IF(NOT(ISNA(VLOOKUP(表2[[#This Row],[公司简称]]&amp;表2[[#This Row],[姓名 ]],表1_66[[标识]:[邮件1]],19,FALSE))),VLOOKUP(表2[[#This Row],[公司简称]]&amp;表2[[#This Row],[姓名 ]],表1_66[[标识]:[邮件1]],19,FALSE),"")</f>
        <v/>
      </c>
      <c r="AF109" s="194" t="str">
        <f>IF(NOT(ISNA(VLOOKUP(表2[[#This Row],[公司简称]]&amp;表2[[#This Row],[姓名 ]],表1_66[[标识]:[邮件1]],20,FALSE))),VLOOKUP(表2[[#This Row],[公司简称]]&amp;表2[[#This Row],[姓名 ]],表1_66[[标识]:[邮件1]],20,FALSE),"")</f>
        <v/>
      </c>
      <c r="AG109" s="201" t="s">
        <v>7078</v>
      </c>
      <c r="AH109" s="194"/>
      <c r="AI109" s="202" t="s">
        <v>7079</v>
      </c>
      <c r="AJ109" s="202"/>
      <c r="AL109" s="203"/>
      <c r="AM109" s="199"/>
      <c r="AN109" s="204" t="s">
        <v>7080</v>
      </c>
      <c r="AP109" s="199"/>
    </row>
    <row r="110" spans="1:46" ht="18" customHeight="1" x14ac:dyDescent="0.3">
      <c r="A110" s="3">
        <v>41829</v>
      </c>
      <c r="D110" s="96" t="s">
        <v>6034</v>
      </c>
      <c r="E110" s="93" t="s">
        <v>3004</v>
      </c>
      <c r="F110" s="93" t="s">
        <v>6037</v>
      </c>
      <c r="G110" s="52">
        <v>40</v>
      </c>
      <c r="H110" s="7">
        <v>0</v>
      </c>
      <c r="I110" s="28">
        <f>SUMIF(表1_66[公司],"="&amp;表2[公司简称],表1_66[新财富票])</f>
        <v>0</v>
      </c>
      <c r="J110" s="155"/>
      <c r="K110" s="154"/>
      <c r="L110" s="154"/>
      <c r="M110" s="154"/>
      <c r="N110" s="154"/>
      <c r="P110" s="156"/>
      <c r="Q110" s="354"/>
      <c r="R110" s="145"/>
      <c r="S110" s="146"/>
      <c r="T110" s="146" t="s">
        <v>6048</v>
      </c>
      <c r="U110" s="145"/>
      <c r="V110" s="145"/>
      <c r="W110" s="118" t="str">
        <f ca="1">IF(ISNUMBER(MATCH(表2[[#This Row],[公司简称]],服务!E:E,0)),INDIRECT("服务!A"&amp;MATCH(表2[[#This Row],[公司简称]],服务!E:E,0)),"")</f>
        <v/>
      </c>
      <c r="X110" s="160" t="s">
        <v>6957</v>
      </c>
      <c r="Y110" s="160" t="str">
        <f>IF(ISTEXT(VLOOKUP(表2[[#This Row],[公司简称]]&amp;表2[[#This Row],[姓名]],表1_66[[标识]:[昵称]],3,FALSE)),VLOOKUP(表2[[#This Row],[公司简称]]&amp;表2[[#This Row],[姓名]],表1_66[[标识]:[昵称]],3,FALSE),"")</f>
        <v/>
      </c>
      <c r="Z110" s="199" t="str">
        <f>IF(ISTEXT(VLOOKUP(表2[[#This Row],[公司简称]]&amp;表2[[#This Row],[姓名]],表1_66[[标识]:[邮件1]],18,FALSE)),VLOOKUP(表2[[#This Row],[公司简称]]&amp;表2[[#This Row],[姓名]],表1_66[[标识]:[邮件1]],18,FALSE),"")</f>
        <v/>
      </c>
      <c r="AA110" s="350" t="str">
        <f>IF(NOT(ISNA(VLOOKUP(表2[[#This Row],[公司简称]]&amp;表2[[#This Row],[姓名]],表1_66[[标识]:[邮件1]],19,FALSE))),VLOOKUP(表2[[#This Row],[公司简称]]&amp;表2[[#This Row],[姓名]],表1_66[[标识]:[邮件1]],19,FALSE),"")</f>
        <v/>
      </c>
      <c r="AB110" s="194" t="str">
        <f>IF(NOT(ISNA(VLOOKUP(表2[[#This Row],[公司简称]]&amp;表2[[#This Row],[姓名]],表1_66[[标识]:[邮件1]],20,FALSE))),VLOOKUP(表2[[#This Row],[公司简称]]&amp;表2[[#This Row],[姓名]],表1_66[[标识]:[邮件1]],20,FALSE),"")</f>
        <v/>
      </c>
      <c r="AC110" s="199"/>
      <c r="AD110" s="199" t="str">
        <f>IF(NOT(ISNA(VLOOKUP(表2[[#This Row],[公司简称]]&amp;表2[[#This Row],[姓名 ]],表1_66[[标识]:[邮件1]],18,FALSE))),VLOOKUP(表2[[#This Row],[公司简称]]&amp;表2[[#This Row],[姓名 ]],表1_66[[标识]:[邮件1]],18,FALSE),"")</f>
        <v/>
      </c>
      <c r="AE110" s="350" t="str">
        <f>IF(NOT(ISNA(VLOOKUP(表2[[#This Row],[公司简称]]&amp;表2[[#This Row],[姓名 ]],表1_66[[标识]:[邮件1]],19,FALSE))),VLOOKUP(表2[[#This Row],[公司简称]]&amp;表2[[#This Row],[姓名 ]],表1_66[[标识]:[邮件1]],19,FALSE),"")</f>
        <v/>
      </c>
      <c r="AF110" s="194" t="str">
        <f>IF(NOT(ISNA(VLOOKUP(表2[[#This Row],[公司简称]]&amp;表2[[#This Row],[姓名 ]],表1_66[[标识]:[邮件1]],20,FALSE))),VLOOKUP(表2[[#This Row],[公司简称]]&amp;表2[[#This Row],[姓名 ]],表1_66[[标识]:[邮件1]],20,FALSE),"")</f>
        <v/>
      </c>
      <c r="AG110" s="201" t="s">
        <v>6046</v>
      </c>
      <c r="AH110" s="194">
        <v>518048</v>
      </c>
      <c r="AI110" s="202" t="s">
        <v>6047</v>
      </c>
      <c r="AJ110" s="202"/>
      <c r="AL110" s="203"/>
      <c r="AM110" s="199"/>
      <c r="AN110" s="204"/>
      <c r="AP110" s="199"/>
    </row>
    <row r="111" spans="1:46" ht="18" customHeight="1" x14ac:dyDescent="0.3">
      <c r="A111" s="3">
        <v>41829</v>
      </c>
      <c r="D111" s="96" t="s">
        <v>6033</v>
      </c>
      <c r="E111" s="93" t="s">
        <v>3004</v>
      </c>
      <c r="F111" s="93" t="s">
        <v>6037</v>
      </c>
      <c r="G111" s="52">
        <v>20</v>
      </c>
      <c r="H111" s="7">
        <v>0</v>
      </c>
      <c r="I111" s="28">
        <f>SUMIF(表1_66[公司],"="&amp;表2[公司简称],表1_66[新财富票])</f>
        <v>0</v>
      </c>
      <c r="J111" s="155"/>
      <c r="K111" s="154"/>
      <c r="L111" s="154"/>
      <c r="M111" s="154"/>
      <c r="N111" s="154"/>
      <c r="P111" s="156"/>
      <c r="Q111" s="354"/>
      <c r="R111" s="145" t="s">
        <v>6038</v>
      </c>
      <c r="S111" s="146"/>
      <c r="T111" s="146" t="s">
        <v>6039</v>
      </c>
      <c r="U111" s="145"/>
      <c r="V111" s="145"/>
      <c r="W111" s="118">
        <f ca="1">IF(ISNUMBER(MATCH(表2[[#This Row],[公司简称]],服务!E:E,0)),INDIRECT("服务!A"&amp;MATCH(表2[[#This Row],[公司简称]],服务!E:E,0)),"")</f>
        <v>42458</v>
      </c>
      <c r="X111" s="160" t="s">
        <v>6041</v>
      </c>
      <c r="Y111" s="160" t="str">
        <f>IF(ISTEXT(VLOOKUP(表2[[#This Row],[公司简称]]&amp;表2[[#This Row],[姓名]],表1_66[[标识]:[昵称]],3,FALSE)),VLOOKUP(表2[[#This Row],[公司简称]]&amp;表2[[#This Row],[姓名]],表1_66[[标识]:[昵称]],3,FALSE),"")</f>
        <v/>
      </c>
      <c r="Z111" s="199" t="str">
        <f>IF(ISTEXT(VLOOKUP(表2[[#This Row],[公司简称]]&amp;表2[[#This Row],[姓名]],表1_66[[标识]:[邮件1]],18,FALSE)),VLOOKUP(表2[[#This Row],[公司简称]]&amp;表2[[#This Row],[姓名]],表1_66[[标识]:[邮件1]],18,FALSE),"")</f>
        <v/>
      </c>
      <c r="AA111" s="350" t="str">
        <f>IF(NOT(ISNA(VLOOKUP(表2[[#This Row],[公司简称]]&amp;表2[[#This Row],[姓名]],表1_66[[标识]:[邮件1]],19,FALSE))),VLOOKUP(表2[[#This Row],[公司简称]]&amp;表2[[#This Row],[姓名]],表1_66[[标识]:[邮件1]],19,FALSE),"")</f>
        <v/>
      </c>
      <c r="AB111" s="194" t="str">
        <f>IF(NOT(ISNA(VLOOKUP(表2[[#This Row],[公司简称]]&amp;表2[[#This Row],[姓名]],表1_66[[标识]:[邮件1]],20,FALSE))),VLOOKUP(表2[[#This Row],[公司简称]]&amp;表2[[#This Row],[姓名]],表1_66[[标识]:[邮件1]],20,FALSE),"")</f>
        <v/>
      </c>
      <c r="AC111" s="199"/>
      <c r="AD111" s="199" t="str">
        <f>IF(NOT(ISNA(VLOOKUP(表2[[#This Row],[公司简称]]&amp;表2[[#This Row],[姓名 ]],表1_66[[标识]:[邮件1]],18,FALSE))),VLOOKUP(表2[[#This Row],[公司简称]]&amp;表2[[#This Row],[姓名 ]],表1_66[[标识]:[邮件1]],18,FALSE),"")</f>
        <v/>
      </c>
      <c r="AE111" s="350" t="str">
        <f>IF(NOT(ISNA(VLOOKUP(表2[[#This Row],[公司简称]]&amp;表2[[#This Row],[姓名 ]],表1_66[[标识]:[邮件1]],19,FALSE))),VLOOKUP(表2[[#This Row],[公司简称]]&amp;表2[[#This Row],[姓名 ]],表1_66[[标识]:[邮件1]],19,FALSE),"")</f>
        <v/>
      </c>
      <c r="AF111" s="194" t="str">
        <f>IF(NOT(ISNA(VLOOKUP(表2[[#This Row],[公司简称]]&amp;表2[[#This Row],[姓名 ]],表1_66[[标识]:[邮件1]],20,FALSE))),VLOOKUP(表2[[#This Row],[公司简称]]&amp;表2[[#This Row],[姓名 ]],表1_66[[标识]:[邮件1]],20,FALSE),"")</f>
        <v/>
      </c>
      <c r="AG111" s="201" t="s">
        <v>6042</v>
      </c>
      <c r="AH111" s="194"/>
      <c r="AI111" s="202" t="s">
        <v>6043</v>
      </c>
      <c r="AJ111" s="202"/>
      <c r="AL111" s="203"/>
      <c r="AM111" s="199"/>
      <c r="AN111" s="204"/>
      <c r="AP111" s="199"/>
    </row>
    <row r="112" spans="1:46" ht="18" customHeight="1" x14ac:dyDescent="0.3">
      <c r="A112" s="3">
        <v>41764</v>
      </c>
      <c r="B112" s="81" t="s">
        <v>4299</v>
      </c>
      <c r="C112" s="80" t="s">
        <v>551</v>
      </c>
      <c r="D112" s="96" t="s">
        <v>5930</v>
      </c>
      <c r="E112" s="93" t="s">
        <v>3004</v>
      </c>
      <c r="F112" s="93" t="s">
        <v>557</v>
      </c>
      <c r="G112"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5.6167999999999996</v>
      </c>
      <c r="H112" s="7">
        <v>0</v>
      </c>
      <c r="I112" s="28">
        <f>SUMIF(表1_66[公司],"="&amp;表2[公司简称],表1_66[新财富票])</f>
        <v>0</v>
      </c>
      <c r="J112" s="155"/>
      <c r="K112" s="154"/>
      <c r="L112" s="154"/>
      <c r="M112" s="154"/>
      <c r="N112" s="154"/>
      <c r="P112" s="156"/>
      <c r="Q112" s="352">
        <v>4</v>
      </c>
      <c r="R112" s="157" t="s">
        <v>5939</v>
      </c>
      <c r="S112" s="157"/>
      <c r="T112" s="157" t="s">
        <v>5931</v>
      </c>
      <c r="U112" s="158"/>
      <c r="V112" s="158" t="s">
        <v>5936</v>
      </c>
      <c r="W112" s="118">
        <f ca="1">IF(ISNUMBER(MATCH(表2[[#This Row],[公司简称]],服务!E:E,0)),INDIRECT("服务!A"&amp;MATCH(表2[[#This Row],[公司简称]],服务!E:E,0)),"")</f>
        <v>42458</v>
      </c>
      <c r="X112" s="160" t="s">
        <v>5932</v>
      </c>
      <c r="Y112" s="160" t="str">
        <f>IF(ISTEXT(VLOOKUP(表2[[#This Row],[公司简称]]&amp;表2[[#This Row],[姓名]],表1_66[[标识]:[昵称]],3,FALSE)),VLOOKUP(表2[[#This Row],[公司简称]]&amp;表2[[#This Row],[姓名]],表1_66[[标识]:[昵称]],3,FALSE),"")</f>
        <v/>
      </c>
      <c r="Z112" s="199" t="str">
        <f>IF(ISTEXT(VLOOKUP(表2[[#This Row],[公司简称]]&amp;表2[[#This Row],[姓名]],表1_66[[标识]:[邮件1]],18,FALSE)),VLOOKUP(表2[[#This Row],[公司简称]]&amp;表2[[#This Row],[姓名]],表1_66[[标识]:[邮件1]],18,FALSE),"")</f>
        <v/>
      </c>
      <c r="AA112" s="350" t="str">
        <f>IF(NOT(ISNA(VLOOKUP(表2[[#This Row],[公司简称]]&amp;表2[[#This Row],[姓名]],表1_66[[标识]:[邮件1]],19,FALSE))),VLOOKUP(表2[[#This Row],[公司简称]]&amp;表2[[#This Row],[姓名]],表1_66[[标识]:[邮件1]],19,FALSE),"")</f>
        <v/>
      </c>
      <c r="AB112" s="194" t="str">
        <f>IF(NOT(ISNA(VLOOKUP(表2[[#This Row],[公司简称]]&amp;表2[[#This Row],[姓名]],表1_66[[标识]:[邮件1]],20,FALSE))),VLOOKUP(表2[[#This Row],[公司简称]]&amp;表2[[#This Row],[姓名]],表1_66[[标识]:[邮件1]],20,FALSE),"")</f>
        <v/>
      </c>
      <c r="AC112" s="199"/>
      <c r="AD112" s="199" t="str">
        <f>IF(NOT(ISNA(VLOOKUP(表2[[#This Row],[公司简称]]&amp;表2[[#This Row],[姓名 ]],表1_66[[标识]:[邮件1]],18,FALSE))),VLOOKUP(表2[[#This Row],[公司简称]]&amp;表2[[#This Row],[姓名 ]],表1_66[[标识]:[邮件1]],18,FALSE),"")</f>
        <v/>
      </c>
      <c r="AE112" s="350" t="str">
        <f>IF(NOT(ISNA(VLOOKUP(表2[[#This Row],[公司简称]]&amp;表2[[#This Row],[姓名 ]],表1_66[[标识]:[邮件1]],19,FALSE))),VLOOKUP(表2[[#This Row],[公司简称]]&amp;表2[[#This Row],[姓名 ]],表1_66[[标识]:[邮件1]],19,FALSE),"")</f>
        <v/>
      </c>
      <c r="AF112" s="194" t="str">
        <f>IF(NOT(ISNA(VLOOKUP(表2[[#This Row],[公司简称]]&amp;表2[[#This Row],[姓名 ]],表1_66[[标识]:[邮件1]],20,FALSE))),VLOOKUP(表2[[#This Row],[公司简称]]&amp;表2[[#This Row],[姓名 ]],表1_66[[标识]:[邮件1]],20,FALSE),"")</f>
        <v/>
      </c>
      <c r="AG112" s="201" t="s">
        <v>5933</v>
      </c>
      <c r="AH112" s="194">
        <v>518048</v>
      </c>
      <c r="AI112" s="202" t="s">
        <v>5934</v>
      </c>
      <c r="AJ112" s="202"/>
      <c r="AL112" s="203"/>
      <c r="AM112" s="199"/>
      <c r="AN112" s="204" t="s">
        <v>5940</v>
      </c>
      <c r="AP112" s="199"/>
    </row>
    <row r="113" spans="1:46" customFormat="1" ht="18" customHeight="1" x14ac:dyDescent="0.3">
      <c r="A113" s="2">
        <v>41712</v>
      </c>
      <c r="B113" s="81" t="s">
        <v>2338</v>
      </c>
      <c r="C113" s="81"/>
      <c r="D113" s="98" t="s">
        <v>2337</v>
      </c>
      <c r="E113" s="97" t="s">
        <v>3004</v>
      </c>
      <c r="F113" s="97" t="s">
        <v>2333</v>
      </c>
      <c r="G113"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5.5646000000000004</v>
      </c>
      <c r="H113" s="7">
        <v>0</v>
      </c>
      <c r="I113" s="28">
        <f>SUMIF(表1_66[公司],"="&amp;表2[公司简称],表1_66[新财富票])</f>
        <v>0</v>
      </c>
      <c r="J113" s="155"/>
      <c r="K113" s="154"/>
      <c r="L113" s="154"/>
      <c r="M113" s="154"/>
      <c r="N113" s="154"/>
      <c r="O113" s="156"/>
      <c r="P113" s="156"/>
      <c r="Q113" s="354"/>
      <c r="R113" s="146" t="s">
        <v>5783</v>
      </c>
      <c r="S113" s="146"/>
      <c r="T113" s="146"/>
      <c r="U113" s="145"/>
      <c r="V113" s="145"/>
      <c r="W113" s="118" t="str">
        <f ca="1">IF(ISNUMBER(MATCH(表2[[#This Row],[公司简称]],服务!E:E,0)),INDIRECT("服务!A"&amp;MATCH(表2[[#This Row],[公司简称]],服务!E:E,0)),"")</f>
        <v/>
      </c>
      <c r="X113" s="160" t="s">
        <v>2339</v>
      </c>
      <c r="Y113" s="160" t="str">
        <f>IF(ISTEXT(VLOOKUP(表2[[#This Row],[公司简称]]&amp;表2[[#This Row],[姓名]],表1_66[[标识]:[昵称]],3,FALSE)),VLOOKUP(表2[[#This Row],[公司简称]]&amp;表2[[#This Row],[姓名]],表1_66[[标识]:[昵称]],3,FALSE),"")</f>
        <v/>
      </c>
      <c r="Z113" s="199" t="str">
        <f>IF(ISTEXT(VLOOKUP(表2[[#This Row],[公司简称]]&amp;表2[[#This Row],[姓名]],表1_66[[标识]:[邮件1]],18,FALSE)),VLOOKUP(表2[[#This Row],[公司简称]]&amp;表2[[#This Row],[姓名]],表1_66[[标识]:[邮件1]],18,FALSE),"")</f>
        <v/>
      </c>
      <c r="AA113" s="350" t="str">
        <f>IF(NOT(ISNA(VLOOKUP(表2[[#This Row],[公司简称]]&amp;表2[[#This Row],[姓名]],表1_66[[标识]:[邮件1]],19,FALSE))),VLOOKUP(表2[[#This Row],[公司简称]]&amp;表2[[#This Row],[姓名]],表1_66[[标识]:[邮件1]],19,FALSE),"")</f>
        <v/>
      </c>
      <c r="AB113" s="194" t="str">
        <f>IF(NOT(ISNA(VLOOKUP(表2[[#This Row],[公司简称]]&amp;表2[[#This Row],[姓名]],表1_66[[标识]:[邮件1]],20,FALSE))),VLOOKUP(表2[[#This Row],[公司简称]]&amp;表2[[#This Row],[姓名]],表1_66[[标识]:[邮件1]],20,FALSE),"")</f>
        <v/>
      </c>
      <c r="AC113" s="194" t="s">
        <v>2343</v>
      </c>
      <c r="AD113" s="199" t="str">
        <f>IF(NOT(ISNA(VLOOKUP(表2[[#This Row],[公司简称]]&amp;表2[[#This Row],[姓名 ]],表1_66[[标识]:[邮件1]],18,FALSE))),VLOOKUP(表2[[#This Row],[公司简称]]&amp;表2[[#This Row],[姓名 ]],表1_66[[标识]:[邮件1]],18,FALSE),"")</f>
        <v/>
      </c>
      <c r="AE113" s="350" t="str">
        <f>IF(NOT(ISNA(VLOOKUP(表2[[#This Row],[公司简称]]&amp;表2[[#This Row],[姓名 ]],表1_66[[标识]:[邮件1]],19,FALSE))),VLOOKUP(表2[[#This Row],[公司简称]]&amp;表2[[#This Row],[姓名 ]],表1_66[[标识]:[邮件1]],19,FALSE),"")</f>
        <v/>
      </c>
      <c r="AF113" s="194" t="str">
        <f>IF(NOT(ISNA(VLOOKUP(表2[[#This Row],[公司简称]]&amp;表2[[#This Row],[姓名 ]],表1_66[[标识]:[邮件1]],20,FALSE))),VLOOKUP(表2[[#This Row],[公司简称]]&amp;表2[[#This Row],[姓名 ]],表1_66[[标识]:[邮件1]],20,FALSE),"")</f>
        <v/>
      </c>
      <c r="AG113" s="201" t="s">
        <v>2340</v>
      </c>
      <c r="AH113" s="194">
        <v>510623</v>
      </c>
      <c r="AI113" s="202" t="s">
        <v>2342</v>
      </c>
      <c r="AJ113" s="202"/>
      <c r="AK113" s="199"/>
      <c r="AL113" s="203"/>
      <c r="AM113" s="199"/>
      <c r="AN113" s="204"/>
      <c r="AO113" s="199"/>
      <c r="AP113" s="199"/>
      <c r="AQ113" s="199"/>
      <c r="AR113" s="199"/>
      <c r="AS113" s="199"/>
      <c r="AT113" s="114"/>
    </row>
    <row r="114" spans="1:46" customFormat="1" ht="18" customHeight="1" x14ac:dyDescent="0.3">
      <c r="A114" s="3">
        <v>41836</v>
      </c>
      <c r="B114" s="81" t="s">
        <v>4220</v>
      </c>
      <c r="C114" s="81"/>
      <c r="D114" s="96" t="s">
        <v>6067</v>
      </c>
      <c r="E114" s="97" t="s">
        <v>3174</v>
      </c>
      <c r="F114" s="97" t="s">
        <v>571</v>
      </c>
      <c r="G114"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5.0549999999999997</v>
      </c>
      <c r="H114" s="7">
        <v>0</v>
      </c>
      <c r="I114" s="28">
        <f>SUMIF(表1_66[公司],"="&amp;表2[公司简称],表1_66[新财富票])</f>
        <v>0</v>
      </c>
      <c r="J114" s="177" t="s">
        <v>6071</v>
      </c>
      <c r="K114" s="154"/>
      <c r="L114" s="154"/>
      <c r="M114" s="154"/>
      <c r="N114" s="154"/>
      <c r="O114" s="156"/>
      <c r="P114" s="156"/>
      <c r="Q114" s="354"/>
      <c r="R114" s="146"/>
      <c r="S114" s="146"/>
      <c r="T114" s="146"/>
      <c r="U114" s="145"/>
      <c r="V114" s="145"/>
      <c r="W114" s="118" t="str">
        <f ca="1">IF(ISNUMBER(MATCH(表2[[#This Row],[公司简称]],服务!E:E,0)),INDIRECT("服务!A"&amp;MATCH(表2[[#This Row],[公司简称]],服务!E:E,0)),"")</f>
        <v/>
      </c>
      <c r="X114" s="160" t="s">
        <v>6068</v>
      </c>
      <c r="Y114" s="160" t="str">
        <f>IF(ISTEXT(VLOOKUP(表2[[#This Row],[公司简称]]&amp;表2[[#This Row],[姓名]],表1_66[[标识]:[昵称]],3,FALSE)),VLOOKUP(表2[[#This Row],[公司简称]]&amp;表2[[#This Row],[姓名]],表1_66[[标识]:[昵称]],3,FALSE),"")</f>
        <v/>
      </c>
      <c r="Z114" s="199" t="str">
        <f>IF(ISTEXT(VLOOKUP(表2[[#This Row],[公司简称]]&amp;表2[[#This Row],[姓名]],表1_66[[标识]:[邮件1]],18,FALSE)),VLOOKUP(表2[[#This Row],[公司简称]]&amp;表2[[#This Row],[姓名]],表1_66[[标识]:[邮件1]],18,FALSE),"")</f>
        <v/>
      </c>
      <c r="AA114" s="350" t="str">
        <f>IF(NOT(ISNA(VLOOKUP(表2[[#This Row],[公司简称]]&amp;表2[[#This Row],[姓名]],表1_66[[标识]:[邮件1]],19,FALSE))),VLOOKUP(表2[[#This Row],[公司简称]]&amp;表2[[#This Row],[姓名]],表1_66[[标识]:[邮件1]],19,FALSE),"")</f>
        <v/>
      </c>
      <c r="AB114" s="194" t="str">
        <f>IF(NOT(ISNA(VLOOKUP(表2[[#This Row],[公司简称]]&amp;表2[[#This Row],[姓名]],表1_66[[标识]:[邮件1]],20,FALSE))),VLOOKUP(表2[[#This Row],[公司简称]]&amp;表2[[#This Row],[姓名]],表1_66[[标识]:[邮件1]],20,FALSE),"")</f>
        <v/>
      </c>
      <c r="AC114" s="199"/>
      <c r="AD114" s="199" t="str">
        <f>IF(NOT(ISNA(VLOOKUP(表2[[#This Row],[公司简称]]&amp;表2[[#This Row],[姓名 ]],表1_66[[标识]:[邮件1]],18,FALSE))),VLOOKUP(表2[[#This Row],[公司简称]]&amp;表2[[#This Row],[姓名 ]],表1_66[[标识]:[邮件1]],18,FALSE),"")</f>
        <v/>
      </c>
      <c r="AE114" s="350" t="str">
        <f>IF(NOT(ISNA(VLOOKUP(表2[[#This Row],[公司简称]]&amp;表2[[#This Row],[姓名 ]],表1_66[[标识]:[邮件1]],19,FALSE))),VLOOKUP(表2[[#This Row],[公司简称]]&amp;表2[[#This Row],[姓名 ]],表1_66[[标识]:[邮件1]],19,FALSE),"")</f>
        <v/>
      </c>
      <c r="AF114" s="194" t="str">
        <f>IF(NOT(ISNA(VLOOKUP(表2[[#This Row],[公司简称]]&amp;表2[[#This Row],[姓名 ]],表1_66[[标识]:[邮件1]],20,FALSE))),VLOOKUP(表2[[#This Row],[公司简称]]&amp;表2[[#This Row],[姓名 ]],表1_66[[标识]:[邮件1]],20,FALSE),"")</f>
        <v/>
      </c>
      <c r="AG114" s="201" t="s">
        <v>6069</v>
      </c>
      <c r="AH114" s="194">
        <v>518026</v>
      </c>
      <c r="AI114" s="202" t="s">
        <v>6070</v>
      </c>
      <c r="AJ114" s="202"/>
      <c r="AK114" s="199"/>
      <c r="AL114" s="203"/>
      <c r="AM114" s="199"/>
      <c r="AN114" s="204"/>
      <c r="AO114" s="199"/>
      <c r="AP114" s="199"/>
      <c r="AQ114" s="199"/>
      <c r="AR114" s="199"/>
      <c r="AS114" s="199"/>
      <c r="AT114" s="114"/>
    </row>
    <row r="115" spans="1:46" customFormat="1" ht="18" customHeight="1" x14ac:dyDescent="0.3">
      <c r="A115" s="3">
        <v>40836</v>
      </c>
      <c r="B115" s="80" t="s">
        <v>481</v>
      </c>
      <c r="C115" s="81" t="s">
        <v>21</v>
      </c>
      <c r="D115" s="96" t="s">
        <v>399</v>
      </c>
      <c r="E115" s="97" t="s">
        <v>3004</v>
      </c>
      <c r="F115" s="97" t="s">
        <v>122</v>
      </c>
      <c r="G115"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1.367</v>
      </c>
      <c r="H115" s="7">
        <v>0</v>
      </c>
      <c r="I115" s="28">
        <f>SUMIF(表1_66[公司],"="&amp;表2[公司简称],表1_66[新财富票])</f>
        <v>0</v>
      </c>
      <c r="J115" s="155"/>
      <c r="K115" s="154"/>
      <c r="L115" s="154"/>
      <c r="M115" s="154"/>
      <c r="N115" s="154"/>
      <c r="O115" s="156"/>
      <c r="P115" s="156"/>
      <c r="Q115" s="352"/>
      <c r="R115" s="157"/>
      <c r="S115" s="157"/>
      <c r="T115" s="157"/>
      <c r="U115" s="158"/>
      <c r="V115" s="158"/>
      <c r="W115" s="118" t="str">
        <f ca="1">IF(ISNUMBER(MATCH(表2[[#This Row],[公司简称]],服务!E:E,0)),INDIRECT("服务!A"&amp;MATCH(表2[[#This Row],[公司简称]],服务!E:E,0)),"")</f>
        <v/>
      </c>
      <c r="X115" s="160"/>
      <c r="Y115" s="160" t="str">
        <f>IF(ISTEXT(VLOOKUP(表2[[#This Row],[公司简称]]&amp;表2[[#This Row],[姓名]],表1_66[[标识]:[昵称]],3,FALSE)),VLOOKUP(表2[[#This Row],[公司简称]]&amp;表2[[#This Row],[姓名]],表1_66[[标识]:[昵称]],3,FALSE),"")</f>
        <v/>
      </c>
      <c r="Z115" s="199" t="str">
        <f>IF(ISTEXT(VLOOKUP(表2[[#This Row],[公司简称]]&amp;表2[[#This Row],[姓名]],表1_66[[标识]:[邮件1]],18,FALSE)),VLOOKUP(表2[[#This Row],[公司简称]]&amp;表2[[#This Row],[姓名]],表1_66[[标识]:[邮件1]],18,FALSE),"")</f>
        <v/>
      </c>
      <c r="AA115" s="350" t="str">
        <f>IF(NOT(ISNA(VLOOKUP(表2[[#This Row],[公司简称]]&amp;表2[[#This Row],[姓名]],表1_66[[标识]:[邮件1]],19,FALSE))),VLOOKUP(表2[[#This Row],[公司简称]]&amp;表2[[#This Row],[姓名]],表1_66[[标识]:[邮件1]],19,FALSE),"")</f>
        <v/>
      </c>
      <c r="AB115" s="194" t="str">
        <f>IF(NOT(ISNA(VLOOKUP(表2[[#This Row],[公司简称]]&amp;表2[[#This Row],[姓名]],表1_66[[标识]:[邮件1]],20,FALSE))),VLOOKUP(表2[[#This Row],[公司简称]]&amp;表2[[#This Row],[姓名]],表1_66[[标识]:[邮件1]],20,FALSE),"")</f>
        <v/>
      </c>
      <c r="AC115" s="199"/>
      <c r="AD115" s="199" t="str">
        <f>IF(NOT(ISNA(VLOOKUP(表2[[#This Row],[公司简称]]&amp;表2[[#This Row],[姓名 ]],表1_66[[标识]:[邮件1]],18,FALSE))),VLOOKUP(表2[[#This Row],[公司简称]]&amp;表2[[#This Row],[姓名 ]],表1_66[[标识]:[邮件1]],18,FALSE),"")</f>
        <v/>
      </c>
      <c r="AE115" s="350" t="str">
        <f>IF(NOT(ISNA(VLOOKUP(表2[[#This Row],[公司简称]]&amp;表2[[#This Row],[姓名 ]],表1_66[[标识]:[邮件1]],19,FALSE))),VLOOKUP(表2[[#This Row],[公司简称]]&amp;表2[[#This Row],[姓名 ]],表1_66[[标识]:[邮件1]],19,FALSE),"")</f>
        <v/>
      </c>
      <c r="AF115" s="194" t="str">
        <f>IF(NOT(ISNA(VLOOKUP(表2[[#This Row],[公司简称]]&amp;表2[[#This Row],[姓名 ]],表1_66[[标识]:[邮件1]],20,FALSE))),VLOOKUP(表2[[#This Row],[公司简称]]&amp;表2[[#This Row],[姓名 ]],表1_66[[标识]:[邮件1]],20,FALSE),"")</f>
        <v/>
      </c>
      <c r="AG115" s="201" t="s">
        <v>5626</v>
      </c>
      <c r="AH115" s="194">
        <v>518026</v>
      </c>
      <c r="AI115" s="202" t="s">
        <v>482</v>
      </c>
      <c r="AJ115" s="202"/>
      <c r="AK115" s="199"/>
      <c r="AL115" s="203"/>
      <c r="AM115" s="199"/>
      <c r="AN115" s="204"/>
      <c r="AO115" s="199"/>
      <c r="AP115" s="199"/>
      <c r="AQ115" s="199"/>
      <c r="AR115" s="199"/>
      <c r="AS115" s="199"/>
      <c r="AT115" s="114"/>
    </row>
    <row r="116" spans="1:46" customFormat="1" ht="18" customHeight="1" x14ac:dyDescent="0.3">
      <c r="A116" s="2">
        <v>40980</v>
      </c>
      <c r="B116" s="81" t="s">
        <v>2334</v>
      </c>
      <c r="C116" s="81"/>
      <c r="D116" s="98" t="s">
        <v>1265</v>
      </c>
      <c r="E116" s="97" t="s">
        <v>3004</v>
      </c>
      <c r="F116" s="97" t="s">
        <v>1172</v>
      </c>
      <c r="G116"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1.163</v>
      </c>
      <c r="H116" s="7">
        <v>0</v>
      </c>
      <c r="I116" s="28">
        <f>SUMIF(表1_66[公司],"="&amp;表2[公司简称],表1_66[新财富票])</f>
        <v>0</v>
      </c>
      <c r="J116" s="155"/>
      <c r="K116" s="154"/>
      <c r="L116" s="154"/>
      <c r="M116" s="154"/>
      <c r="N116" s="154"/>
      <c r="O116" s="156"/>
      <c r="P116" s="156"/>
      <c r="Q116" s="352"/>
      <c r="R116" s="157"/>
      <c r="S116" s="157"/>
      <c r="T116" s="157"/>
      <c r="U116" s="158"/>
      <c r="V116" s="158"/>
      <c r="W116" s="118">
        <f ca="1">IF(ISNUMBER(MATCH(表2[[#This Row],[公司简称]],服务!E:E,0)),INDIRECT("服务!A"&amp;MATCH(表2[[#This Row],[公司简称]],服务!E:E,0)),"")</f>
        <v>42459</v>
      </c>
      <c r="X116" s="160" t="s">
        <v>1175</v>
      </c>
      <c r="Y116" s="160" t="str">
        <f>IF(ISTEXT(VLOOKUP(表2[[#This Row],[公司简称]]&amp;表2[[#This Row],[姓名]],表1_66[[标识]:[昵称]],3,FALSE)),VLOOKUP(表2[[#This Row],[公司简称]]&amp;表2[[#This Row],[姓名]],表1_66[[标识]:[昵称]],3,FALSE),"")</f>
        <v/>
      </c>
      <c r="Z116" s="199" t="str">
        <f>IF(ISTEXT(VLOOKUP(表2[[#This Row],[公司简称]]&amp;表2[[#This Row],[姓名]],表1_66[[标识]:[邮件1]],18,FALSE)),VLOOKUP(表2[[#This Row],[公司简称]]&amp;表2[[#This Row],[姓名]],表1_66[[标识]:[邮件1]],18,FALSE),"")</f>
        <v/>
      </c>
      <c r="AA116" s="350" t="str">
        <f>IF(NOT(ISNA(VLOOKUP(表2[[#This Row],[公司简称]]&amp;表2[[#This Row],[姓名]],表1_66[[标识]:[邮件1]],19,FALSE))),VLOOKUP(表2[[#This Row],[公司简称]]&amp;表2[[#This Row],[姓名]],表1_66[[标识]:[邮件1]],19,FALSE),"")</f>
        <v/>
      </c>
      <c r="AB116" s="194" t="str">
        <f>IF(NOT(ISNA(VLOOKUP(表2[[#This Row],[公司简称]]&amp;表2[[#This Row],[姓名]],表1_66[[标识]:[邮件1]],20,FALSE))),VLOOKUP(表2[[#This Row],[公司简称]]&amp;表2[[#This Row],[姓名]],表1_66[[标识]:[邮件1]],20,FALSE),"")</f>
        <v/>
      </c>
      <c r="AC116" s="194"/>
      <c r="AD116" s="199" t="str">
        <f>IF(NOT(ISNA(VLOOKUP(表2[[#This Row],[公司简称]]&amp;表2[[#This Row],[姓名 ]],表1_66[[标识]:[邮件1]],18,FALSE))),VLOOKUP(表2[[#This Row],[公司简称]]&amp;表2[[#This Row],[姓名 ]],表1_66[[标识]:[邮件1]],18,FALSE),"")</f>
        <v/>
      </c>
      <c r="AE116" s="350" t="str">
        <f>IF(NOT(ISNA(VLOOKUP(表2[[#This Row],[公司简称]]&amp;表2[[#This Row],[姓名 ]],表1_66[[标识]:[邮件1]],19,FALSE))),VLOOKUP(表2[[#This Row],[公司简称]]&amp;表2[[#This Row],[姓名 ]],表1_66[[标识]:[邮件1]],19,FALSE),"")</f>
        <v/>
      </c>
      <c r="AF116" s="194" t="str">
        <f>IF(NOT(ISNA(VLOOKUP(表2[[#This Row],[公司简称]]&amp;表2[[#This Row],[姓名 ]],表1_66[[标识]:[邮件1]],20,FALSE))),VLOOKUP(表2[[#This Row],[公司简称]]&amp;表2[[#This Row],[姓名 ]],表1_66[[标识]:[邮件1]],20,FALSE),"")</f>
        <v/>
      </c>
      <c r="AG116" s="201" t="s">
        <v>1176</v>
      </c>
      <c r="AH116" s="194">
        <v>518048</v>
      </c>
      <c r="AI116" s="202"/>
      <c r="AJ116" s="202"/>
      <c r="AK116" s="199"/>
      <c r="AL116" s="203"/>
      <c r="AM116" s="199"/>
      <c r="AN116" s="204"/>
      <c r="AO116" s="199"/>
      <c r="AP116" s="199"/>
      <c r="AQ116" s="199"/>
      <c r="AR116" s="199"/>
      <c r="AS116" s="199"/>
      <c r="AT116" s="114"/>
    </row>
    <row r="117" spans="1:46" customFormat="1" ht="18" customHeight="1" x14ac:dyDescent="0.3">
      <c r="A117" s="3">
        <v>40848</v>
      </c>
      <c r="B117" s="81" t="s">
        <v>479</v>
      </c>
      <c r="C117" s="81" t="s">
        <v>550</v>
      </c>
      <c r="D117" s="98" t="s">
        <v>98</v>
      </c>
      <c r="E117" s="97" t="s">
        <v>3004</v>
      </c>
      <c r="F117" s="97" t="s">
        <v>122</v>
      </c>
      <c r="G117"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0.98021126000000003</v>
      </c>
      <c r="H117" s="7">
        <v>0</v>
      </c>
      <c r="I117" s="28">
        <f>SUMIF(表1_66[公司],"="&amp;表2[公司简称],表1_66[新财富票])</f>
        <v>0</v>
      </c>
      <c r="J117" s="155"/>
      <c r="K117" s="154"/>
      <c r="L117" s="154"/>
      <c r="M117" s="154"/>
      <c r="N117" s="154"/>
      <c r="O117" s="156"/>
      <c r="P117" s="156"/>
      <c r="Q117" s="352"/>
      <c r="R117" s="157"/>
      <c r="S117" s="157"/>
      <c r="T117" s="157"/>
      <c r="U117" s="158"/>
      <c r="V117" s="158"/>
      <c r="W117" s="118" t="str">
        <f ca="1">IF(ISNUMBER(MATCH(表2[[#This Row],[公司简称]],服务!E:E,0)),INDIRECT("服务!A"&amp;MATCH(表2[[#This Row],[公司简称]],服务!E:E,0)),"")</f>
        <v/>
      </c>
      <c r="X117" s="160" t="s">
        <v>409</v>
      </c>
      <c r="Y117" s="160" t="str">
        <f>IF(ISTEXT(VLOOKUP(表2[[#This Row],[公司简称]]&amp;表2[[#This Row],[姓名]],表1_66[[标识]:[昵称]],3,FALSE)),VLOOKUP(表2[[#This Row],[公司简称]]&amp;表2[[#This Row],[姓名]],表1_66[[标识]:[昵称]],3,FALSE),"")</f>
        <v/>
      </c>
      <c r="Z117" s="199" t="str">
        <f>IF(ISTEXT(VLOOKUP(表2[[#This Row],[公司简称]]&amp;表2[[#This Row],[姓名]],表1_66[[标识]:[邮件1]],18,FALSE)),VLOOKUP(表2[[#This Row],[公司简称]]&amp;表2[[#This Row],[姓名]],表1_66[[标识]:[邮件1]],18,FALSE),"")</f>
        <v/>
      </c>
      <c r="AA117" s="350" t="str">
        <f>IF(NOT(ISNA(VLOOKUP(表2[[#This Row],[公司简称]]&amp;表2[[#This Row],[姓名]],表1_66[[标识]:[邮件1]],19,FALSE))),VLOOKUP(表2[[#This Row],[公司简称]]&amp;表2[[#This Row],[姓名]],表1_66[[标识]:[邮件1]],19,FALSE),"")</f>
        <v/>
      </c>
      <c r="AB117" s="194" t="str">
        <f>IF(NOT(ISNA(VLOOKUP(表2[[#This Row],[公司简称]]&amp;表2[[#This Row],[姓名]],表1_66[[标识]:[邮件1]],20,FALSE))),VLOOKUP(表2[[#This Row],[公司简称]]&amp;表2[[#This Row],[姓名]],表1_66[[标识]:[邮件1]],20,FALSE),"")</f>
        <v/>
      </c>
      <c r="AC117" s="199" t="s">
        <v>283</v>
      </c>
      <c r="AD117" s="199" t="str">
        <f>IF(NOT(ISNA(VLOOKUP(表2[[#This Row],[公司简称]]&amp;表2[[#This Row],[姓名 ]],表1_66[[标识]:[邮件1]],18,FALSE))),VLOOKUP(表2[[#This Row],[公司简称]]&amp;表2[[#This Row],[姓名 ]],表1_66[[标识]:[邮件1]],18,FALSE),"")</f>
        <v/>
      </c>
      <c r="AE117" s="350" t="str">
        <f>IF(NOT(ISNA(VLOOKUP(表2[[#This Row],[公司简称]]&amp;表2[[#This Row],[姓名 ]],表1_66[[标识]:[邮件1]],19,FALSE))),VLOOKUP(表2[[#This Row],[公司简称]]&amp;表2[[#This Row],[姓名 ]],表1_66[[标识]:[邮件1]],19,FALSE),"")</f>
        <v/>
      </c>
      <c r="AF117" s="194" t="str">
        <f>IF(NOT(ISNA(VLOOKUP(表2[[#This Row],[公司简称]]&amp;表2[[#This Row],[姓名 ]],表1_66[[标识]:[邮件1]],20,FALSE))),VLOOKUP(表2[[#This Row],[公司简称]]&amp;表2[[#This Row],[姓名 ]],表1_66[[标识]:[邮件1]],20,FALSE),"")</f>
        <v/>
      </c>
      <c r="AG117" s="201" t="s">
        <v>398</v>
      </c>
      <c r="AH117" s="194">
        <v>518024</v>
      </c>
      <c r="AI117" s="202" t="s">
        <v>480</v>
      </c>
      <c r="AJ117" s="202"/>
      <c r="AK117" s="199"/>
      <c r="AL117" s="203"/>
      <c r="AM117" s="199"/>
      <c r="AN117" s="204"/>
      <c r="AO117" s="199"/>
      <c r="AP117" s="199"/>
      <c r="AQ117" s="199"/>
      <c r="AR117" s="199"/>
      <c r="AS117" s="199"/>
      <c r="AT117" s="114"/>
    </row>
    <row r="118" spans="1:46" s="6" customFormat="1" ht="18" customHeight="1" x14ac:dyDescent="0.3">
      <c r="A118" s="2">
        <v>41837</v>
      </c>
      <c r="B118" s="81" t="s">
        <v>2335</v>
      </c>
      <c r="C118" s="81" t="s">
        <v>2336</v>
      </c>
      <c r="D118" s="98" t="s">
        <v>2332</v>
      </c>
      <c r="E118" s="97" t="s">
        <v>3004</v>
      </c>
      <c r="F118" s="97" t="s">
        <v>2333</v>
      </c>
      <c r="G118"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0.497</v>
      </c>
      <c r="H118" s="7">
        <v>0</v>
      </c>
      <c r="I118" s="28">
        <f>SUMIF(表1_66[公司],"="&amp;表2[公司简称],表1_66[新财富票])</f>
        <v>0</v>
      </c>
      <c r="J118" s="155"/>
      <c r="K118" s="154"/>
      <c r="L118" s="154"/>
      <c r="M118" s="154"/>
      <c r="N118" s="154"/>
      <c r="O118" s="156"/>
      <c r="P118" s="156"/>
      <c r="Q118" s="354">
        <v>4</v>
      </c>
      <c r="R118" s="146" t="s">
        <v>5624</v>
      </c>
      <c r="S118" s="146"/>
      <c r="T118" s="146"/>
      <c r="U118" s="145"/>
      <c r="V118" s="145"/>
      <c r="W118" s="118" t="str">
        <f ca="1">IF(ISNUMBER(MATCH(表2[[#This Row],[公司简称]],服务!E:E,0)),INDIRECT("服务!A"&amp;MATCH(表2[[#This Row],[公司简称]],服务!E:E,0)),"")</f>
        <v/>
      </c>
      <c r="X118" s="160" t="s">
        <v>5625</v>
      </c>
      <c r="Y118" s="160" t="str">
        <f>IF(ISTEXT(VLOOKUP(表2[[#This Row],[公司简称]]&amp;表2[[#This Row],[姓名]],表1_66[[标识]:[昵称]],3,FALSE)),VLOOKUP(表2[[#This Row],[公司简称]]&amp;表2[[#This Row],[姓名]],表1_66[[标识]:[昵称]],3,FALSE),"")</f>
        <v/>
      </c>
      <c r="Z118" s="199" t="str">
        <f>IF(ISTEXT(VLOOKUP(表2[[#This Row],[公司简称]]&amp;表2[[#This Row],[姓名]],表1_66[[标识]:[邮件1]],18,FALSE)),VLOOKUP(表2[[#This Row],[公司简称]]&amp;表2[[#This Row],[姓名]],表1_66[[标识]:[邮件1]],18,FALSE),"")</f>
        <v/>
      </c>
      <c r="AA118" s="350" t="str">
        <f>IF(NOT(ISNA(VLOOKUP(表2[[#This Row],[公司简称]]&amp;表2[[#This Row],[姓名]],表1_66[[标识]:[邮件1]],19,FALSE))),VLOOKUP(表2[[#This Row],[公司简称]]&amp;表2[[#This Row],[姓名]],表1_66[[标识]:[邮件1]],19,FALSE),"")</f>
        <v/>
      </c>
      <c r="AB118" s="194" t="str">
        <f>IF(NOT(ISNA(VLOOKUP(表2[[#This Row],[公司简称]]&amp;表2[[#This Row],[姓名]],表1_66[[标识]:[邮件1]],20,FALSE))),VLOOKUP(表2[[#This Row],[公司简称]]&amp;表2[[#This Row],[姓名]],表1_66[[标识]:[邮件1]],20,FALSE),"")</f>
        <v/>
      </c>
      <c r="AC118" s="194" t="s">
        <v>2343</v>
      </c>
      <c r="AD118" s="199" t="str">
        <f>IF(NOT(ISNA(VLOOKUP(表2[[#This Row],[公司简称]]&amp;表2[[#This Row],[姓名 ]],表1_66[[标识]:[邮件1]],18,FALSE))),VLOOKUP(表2[[#This Row],[公司简称]]&amp;表2[[#This Row],[姓名 ]],表1_66[[标识]:[邮件1]],18,FALSE),"")</f>
        <v/>
      </c>
      <c r="AE118" s="350" t="str">
        <f>IF(NOT(ISNA(VLOOKUP(表2[[#This Row],[公司简称]]&amp;表2[[#This Row],[姓名 ]],表1_66[[标识]:[邮件1]],19,FALSE))),VLOOKUP(表2[[#This Row],[公司简称]]&amp;表2[[#This Row],[姓名 ]],表1_66[[标识]:[邮件1]],19,FALSE),"")</f>
        <v/>
      </c>
      <c r="AF118" s="194" t="str">
        <f>IF(NOT(ISNA(VLOOKUP(表2[[#This Row],[公司简称]]&amp;表2[[#This Row],[姓名 ]],表1_66[[标识]:[邮件1]],20,FALSE))),VLOOKUP(表2[[#This Row],[公司简称]]&amp;表2[[#This Row],[姓名 ]],表1_66[[标识]:[邮件1]],20,FALSE),"")</f>
        <v/>
      </c>
      <c r="AG118" s="201" t="s">
        <v>6097</v>
      </c>
      <c r="AH118" s="194">
        <v>510623</v>
      </c>
      <c r="AI118" s="202" t="s">
        <v>2341</v>
      </c>
      <c r="AJ118" s="202"/>
      <c r="AK118" s="199"/>
      <c r="AL118" s="203"/>
      <c r="AM118" s="199"/>
      <c r="AN118" s="204"/>
      <c r="AO118" s="199"/>
      <c r="AP118" s="199"/>
      <c r="AQ118" s="199"/>
      <c r="AR118" s="199"/>
      <c r="AS118" s="199"/>
      <c r="AT118" s="114"/>
    </row>
    <row r="119" spans="1:46" s="6" customFormat="1" ht="18" customHeight="1" x14ac:dyDescent="0.3">
      <c r="A119" s="3">
        <v>40848</v>
      </c>
      <c r="B119" s="80" t="s">
        <v>591</v>
      </c>
      <c r="C119" s="81" t="s">
        <v>589</v>
      </c>
      <c r="D119" s="96" t="s">
        <v>568</v>
      </c>
      <c r="E119" s="97" t="s">
        <v>3004</v>
      </c>
      <c r="F119" s="97" t="s">
        <v>571</v>
      </c>
      <c r="G119"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0.3</v>
      </c>
      <c r="H119" s="7">
        <v>0</v>
      </c>
      <c r="I119" s="28">
        <f>SUMIF(表1_66[公司],"="&amp;表2[公司简称],表1_66[新财富票])</f>
        <v>0</v>
      </c>
      <c r="J119" s="155"/>
      <c r="K119" s="154"/>
      <c r="L119" s="154"/>
      <c r="M119" s="154"/>
      <c r="N119" s="154"/>
      <c r="O119" s="156"/>
      <c r="P119" s="156"/>
      <c r="Q119" s="352"/>
      <c r="R119" s="157"/>
      <c r="S119" s="157"/>
      <c r="T119" s="157"/>
      <c r="U119" s="158"/>
      <c r="V119" s="158"/>
      <c r="W119" s="118" t="str">
        <f ca="1">IF(ISNUMBER(MATCH(表2[[#This Row],[公司简称]],服务!E:E,0)),INDIRECT("服务!A"&amp;MATCH(表2[[#This Row],[公司简称]],服务!E:E,0)),"")</f>
        <v/>
      </c>
      <c r="X119" s="160"/>
      <c r="Y119" s="160" t="str">
        <f>IF(ISTEXT(VLOOKUP(表2[[#This Row],[公司简称]]&amp;表2[[#This Row],[姓名]],表1_66[[标识]:[昵称]],3,FALSE)),VLOOKUP(表2[[#This Row],[公司简称]]&amp;表2[[#This Row],[姓名]],表1_66[[标识]:[昵称]],3,FALSE),"")</f>
        <v/>
      </c>
      <c r="Z119" s="199" t="str">
        <f>IF(ISTEXT(VLOOKUP(表2[[#This Row],[公司简称]]&amp;表2[[#This Row],[姓名]],表1_66[[标识]:[邮件1]],18,FALSE)),VLOOKUP(表2[[#This Row],[公司简称]]&amp;表2[[#This Row],[姓名]],表1_66[[标识]:[邮件1]],18,FALSE),"")</f>
        <v/>
      </c>
      <c r="AA119" s="350" t="str">
        <f>IF(NOT(ISNA(VLOOKUP(表2[[#This Row],[公司简称]]&amp;表2[[#This Row],[姓名]],表1_66[[标识]:[邮件1]],19,FALSE))),VLOOKUP(表2[[#This Row],[公司简称]]&amp;表2[[#This Row],[姓名]],表1_66[[标识]:[邮件1]],19,FALSE),"")</f>
        <v/>
      </c>
      <c r="AB119" s="194" t="str">
        <f>IF(NOT(ISNA(VLOOKUP(表2[[#This Row],[公司简称]]&amp;表2[[#This Row],[姓名]],表1_66[[标识]:[邮件1]],20,FALSE))),VLOOKUP(表2[[#This Row],[公司简称]]&amp;表2[[#This Row],[姓名]],表1_66[[标识]:[邮件1]],20,FALSE),"")</f>
        <v/>
      </c>
      <c r="AC119" s="199"/>
      <c r="AD119" s="199" t="str">
        <f>IF(NOT(ISNA(VLOOKUP(表2[[#This Row],[公司简称]]&amp;表2[[#This Row],[姓名 ]],表1_66[[标识]:[邮件1]],18,FALSE))),VLOOKUP(表2[[#This Row],[公司简称]]&amp;表2[[#This Row],[姓名 ]],表1_66[[标识]:[邮件1]],18,FALSE),"")</f>
        <v/>
      </c>
      <c r="AE119" s="350" t="str">
        <f>IF(NOT(ISNA(VLOOKUP(表2[[#This Row],[公司简称]]&amp;表2[[#This Row],[姓名 ]],表1_66[[标识]:[邮件1]],19,FALSE))),VLOOKUP(表2[[#This Row],[公司简称]]&amp;表2[[#This Row],[姓名 ]],表1_66[[标识]:[邮件1]],19,FALSE),"")</f>
        <v/>
      </c>
      <c r="AF119" s="194" t="str">
        <f>IF(NOT(ISNA(VLOOKUP(表2[[#This Row],[公司简称]]&amp;表2[[#This Row],[姓名 ]],表1_66[[标识]:[邮件1]],20,FALSE))),VLOOKUP(表2[[#This Row],[公司简称]]&amp;表2[[#This Row],[姓名 ]],表1_66[[标识]:[邮件1]],20,FALSE),"")</f>
        <v/>
      </c>
      <c r="AG119" s="201" t="s">
        <v>6073</v>
      </c>
      <c r="AH119" s="194">
        <v>518048</v>
      </c>
      <c r="AI119" s="202" t="s">
        <v>590</v>
      </c>
      <c r="AJ119" s="202"/>
      <c r="AK119" s="199"/>
      <c r="AL119" s="203"/>
      <c r="AM119" s="199"/>
      <c r="AN119" s="204"/>
      <c r="AO119" s="199"/>
      <c r="AP119" s="199"/>
      <c r="AQ119" s="199"/>
      <c r="AR119" s="199"/>
      <c r="AS119" s="199"/>
      <c r="AT119" s="114"/>
    </row>
    <row r="120" spans="1:46" s="6" customFormat="1" ht="18" customHeight="1" x14ac:dyDescent="0.3">
      <c r="A120" s="3">
        <v>41135</v>
      </c>
      <c r="B120" s="81" t="s">
        <v>478</v>
      </c>
      <c r="C120" s="81" t="s">
        <v>549</v>
      </c>
      <c r="D120" s="98" t="s">
        <v>97</v>
      </c>
      <c r="E120" s="97" t="s">
        <v>3004</v>
      </c>
      <c r="F120" s="97" t="s">
        <v>122</v>
      </c>
      <c r="G120"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0.2</v>
      </c>
      <c r="H120" s="7">
        <v>0</v>
      </c>
      <c r="I120" s="28">
        <f>SUMIF(表1_66[公司],"="&amp;表2[公司简称],表1_66[新财富票])</f>
        <v>0</v>
      </c>
      <c r="J120" s="155"/>
      <c r="K120" s="154"/>
      <c r="L120" s="154"/>
      <c r="M120" s="154"/>
      <c r="N120" s="154"/>
      <c r="O120" s="156"/>
      <c r="P120" s="156"/>
      <c r="Q120" s="352">
        <v>1</v>
      </c>
      <c r="R120" s="157" t="s">
        <v>6045</v>
      </c>
      <c r="S120" s="157"/>
      <c r="T120" s="157"/>
      <c r="U120" s="158"/>
      <c r="V120" s="158"/>
      <c r="W120" s="118" t="str">
        <f ca="1">IF(ISNUMBER(MATCH(表2[[#This Row],[公司简称]],服务!E:E,0)),INDIRECT("服务!A"&amp;MATCH(表2[[#This Row],[公司简称]],服务!E:E,0)),"")</f>
        <v/>
      </c>
      <c r="X120" s="160" t="s">
        <v>5607</v>
      </c>
      <c r="Y120" s="160" t="str">
        <f>IF(ISTEXT(VLOOKUP(表2[[#This Row],[公司简称]]&amp;表2[[#This Row],[姓名]],表1_66[[标识]:[昵称]],3,FALSE)),VLOOKUP(表2[[#This Row],[公司简称]]&amp;表2[[#This Row],[姓名]],表1_66[[标识]:[昵称]],3,FALSE),"")</f>
        <v/>
      </c>
      <c r="Z120" s="199" t="str">
        <f>IF(ISTEXT(VLOOKUP(表2[[#This Row],[公司简称]]&amp;表2[[#This Row],[姓名]],表1_66[[标识]:[邮件1]],18,FALSE)),VLOOKUP(表2[[#This Row],[公司简称]]&amp;表2[[#This Row],[姓名]],表1_66[[标识]:[邮件1]],18,FALSE),"")</f>
        <v/>
      </c>
      <c r="AA120" s="350" t="str">
        <f>IF(NOT(ISNA(VLOOKUP(表2[[#This Row],[公司简称]]&amp;表2[[#This Row],[姓名]],表1_66[[标识]:[邮件1]],19,FALSE))),VLOOKUP(表2[[#This Row],[公司简称]]&amp;表2[[#This Row],[姓名]],表1_66[[标识]:[邮件1]],19,FALSE),"")</f>
        <v/>
      </c>
      <c r="AB120" s="194" t="str">
        <f>IF(NOT(ISNA(VLOOKUP(表2[[#This Row],[公司简称]]&amp;表2[[#This Row],[姓名]],表1_66[[标识]:[邮件1]],20,FALSE))),VLOOKUP(表2[[#This Row],[公司简称]]&amp;表2[[#This Row],[姓名]],表1_66[[标识]:[邮件1]],20,FALSE),"")</f>
        <v/>
      </c>
      <c r="AC120" s="199" t="s">
        <v>283</v>
      </c>
      <c r="AD120" s="199" t="str">
        <f>IF(NOT(ISNA(VLOOKUP(表2[[#This Row],[公司简称]]&amp;表2[[#This Row],[姓名 ]],表1_66[[标识]:[邮件1]],18,FALSE))),VLOOKUP(表2[[#This Row],[公司简称]]&amp;表2[[#This Row],[姓名 ]],表1_66[[标识]:[邮件1]],18,FALSE),"")</f>
        <v/>
      </c>
      <c r="AE120" s="350" t="str">
        <f>IF(NOT(ISNA(VLOOKUP(表2[[#This Row],[公司简称]]&amp;表2[[#This Row],[姓名 ]],表1_66[[标识]:[邮件1]],19,FALSE))),VLOOKUP(表2[[#This Row],[公司简称]]&amp;表2[[#This Row],[姓名 ]],表1_66[[标识]:[邮件1]],19,FALSE),"")</f>
        <v/>
      </c>
      <c r="AF120" s="194" t="str">
        <f>IF(NOT(ISNA(VLOOKUP(表2[[#This Row],[公司简称]]&amp;表2[[#This Row],[姓名 ]],表1_66[[标识]:[邮件1]],20,FALSE))),VLOOKUP(表2[[#This Row],[公司简称]]&amp;表2[[#This Row],[姓名 ]],表1_66[[标识]:[邮件1]],20,FALSE),"")</f>
        <v/>
      </c>
      <c r="AG120" s="201" t="s">
        <v>1206</v>
      </c>
      <c r="AH120" s="194">
        <v>518026</v>
      </c>
      <c r="AI120" s="202" t="s">
        <v>467</v>
      </c>
      <c r="AJ120" s="202"/>
      <c r="AK120" s="199"/>
      <c r="AL120" s="203"/>
      <c r="AM120" s="199"/>
      <c r="AN120" s="204"/>
      <c r="AO120" s="199"/>
      <c r="AP120" s="199"/>
      <c r="AQ120" s="199"/>
      <c r="AR120" s="199"/>
      <c r="AS120" s="199"/>
      <c r="AT120" s="114"/>
    </row>
    <row r="121" spans="1:46" ht="18" customHeight="1" x14ac:dyDescent="0.3">
      <c r="A121" s="3">
        <v>42067</v>
      </c>
      <c r="B121" s="237"/>
      <c r="C121" s="237"/>
      <c r="D121" s="239" t="s">
        <v>7113</v>
      </c>
      <c r="E121" s="97" t="s">
        <v>3174</v>
      </c>
      <c r="F121" s="132" t="s">
        <v>9</v>
      </c>
      <c r="G121"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0</v>
      </c>
      <c r="H121" s="7">
        <v>0</v>
      </c>
      <c r="I121" s="28">
        <f>SUMIF(表1_66[公司],"="&amp;表2[公司简称],表1_66[新财富票])</f>
        <v>0</v>
      </c>
      <c r="J121" s="238"/>
      <c r="K121" s="194"/>
      <c r="L121" s="194"/>
      <c r="M121" s="194"/>
      <c r="N121" s="194"/>
      <c r="O121" s="202"/>
      <c r="P121" s="202"/>
      <c r="Q121" s="354"/>
      <c r="R121" s="234"/>
      <c r="S121" s="234"/>
      <c r="T121" s="234"/>
      <c r="U121" s="233"/>
      <c r="V121" s="233"/>
      <c r="W121" s="118" t="str">
        <f ca="1">IF(ISNUMBER(MATCH(表2[[#This Row],[公司简称]],服务!E:E,0)),INDIRECT("服务!A"&amp;MATCH(表2[[#This Row],[公司简称]],服务!E:E,0)),"")</f>
        <v/>
      </c>
      <c r="X121" s="200" t="s">
        <v>7114</v>
      </c>
      <c r="Y121" s="200" t="str">
        <f>IF(ISTEXT(VLOOKUP(表2[[#This Row],[公司简称]]&amp;表2[[#This Row],[姓名]],表1_66[[标识]:[昵称]],3,FALSE)),VLOOKUP(表2[[#This Row],[公司简称]]&amp;表2[[#This Row],[姓名]],表1_66[[标识]:[昵称]],3,FALSE),"")</f>
        <v/>
      </c>
      <c r="Z121" s="199" t="str">
        <f>IF(ISTEXT(VLOOKUP(表2[[#This Row],[公司简称]]&amp;表2[[#This Row],[姓名]],表1_66[[标识]:[邮件1]],18,FALSE)),VLOOKUP(表2[[#This Row],[公司简称]]&amp;表2[[#This Row],[姓名]],表1_66[[标识]:[邮件1]],18,FALSE),"")</f>
        <v/>
      </c>
      <c r="AA121" s="350" t="str">
        <f>IF(NOT(ISNA(VLOOKUP(表2[[#This Row],[公司简称]]&amp;表2[[#This Row],[姓名]],表1_66[[标识]:[邮件1]],19,FALSE))),VLOOKUP(表2[[#This Row],[公司简称]]&amp;表2[[#This Row],[姓名]],表1_66[[标识]:[邮件1]],19,FALSE),"")</f>
        <v/>
      </c>
      <c r="AB121" s="194" t="str">
        <f>IF(NOT(ISNA(VLOOKUP(表2[[#This Row],[公司简称]]&amp;表2[[#This Row],[姓名]],表1_66[[标识]:[邮件1]],20,FALSE))),VLOOKUP(表2[[#This Row],[公司简称]]&amp;表2[[#This Row],[姓名]],表1_66[[标识]:[邮件1]],20,FALSE),"")</f>
        <v/>
      </c>
      <c r="AC121" s="199"/>
      <c r="AD121" s="199" t="str">
        <f>IF(NOT(ISNA(VLOOKUP(表2[[#This Row],[公司简称]]&amp;表2[[#This Row],[姓名 ]],表1_66[[标识]:[邮件1]],18,FALSE))),VLOOKUP(表2[[#This Row],[公司简称]]&amp;表2[[#This Row],[姓名 ]],表1_66[[标识]:[邮件1]],18,FALSE),"")</f>
        <v/>
      </c>
      <c r="AE121" s="350" t="str">
        <f>IF(NOT(ISNA(VLOOKUP(表2[[#This Row],[公司简称]]&amp;表2[[#This Row],[姓名 ]],表1_66[[标识]:[邮件1]],19,FALSE))),VLOOKUP(表2[[#This Row],[公司简称]]&amp;表2[[#This Row],[姓名 ]],表1_66[[标识]:[邮件1]],19,FALSE),"")</f>
        <v/>
      </c>
      <c r="AF121" s="194" t="str">
        <f>IF(NOT(ISNA(VLOOKUP(表2[[#This Row],[公司简称]]&amp;表2[[#This Row],[姓名 ]],表1_66[[标识]:[邮件1]],20,FALSE))),VLOOKUP(表2[[#This Row],[公司简称]]&amp;表2[[#This Row],[姓名 ]],表1_66[[标识]:[邮件1]],20,FALSE),"")</f>
        <v/>
      </c>
      <c r="AG121" s="241" t="s">
        <v>7117</v>
      </c>
      <c r="AH121" s="194"/>
      <c r="AI121" s="202"/>
      <c r="AJ121" s="202"/>
      <c r="AL121" s="203"/>
      <c r="AM121" s="199"/>
      <c r="AN121" s="204"/>
      <c r="AP121" s="199"/>
    </row>
    <row r="122" spans="1:46" ht="18" customHeight="1" x14ac:dyDescent="0.3">
      <c r="A122" s="3">
        <v>42016</v>
      </c>
      <c r="C122" s="160"/>
      <c r="D122" s="137" t="s">
        <v>7067</v>
      </c>
      <c r="E122" s="97" t="s">
        <v>7068</v>
      </c>
      <c r="F122" s="154" t="s">
        <v>9</v>
      </c>
      <c r="G122"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0</v>
      </c>
      <c r="H122" s="7">
        <v>0</v>
      </c>
      <c r="I122" s="28">
        <f>SUMIF(表1_66[公司],"="&amp;表2[公司简称],表1_66[新财富票])</f>
        <v>0</v>
      </c>
      <c r="J122" s="155"/>
      <c r="K122" s="154"/>
      <c r="L122" s="154"/>
      <c r="M122" s="154"/>
      <c r="N122" s="154"/>
      <c r="P122" s="156"/>
      <c r="Q122" s="354"/>
      <c r="R122" s="146"/>
      <c r="S122" s="146"/>
      <c r="T122" s="146"/>
      <c r="U122" s="145"/>
      <c r="V122" s="145"/>
      <c r="W122" s="118" t="str">
        <f ca="1">IF(ISNUMBER(MATCH(表2[[#This Row],[公司简称]],服务!E:E,0)),INDIRECT("服务!A"&amp;MATCH(表2[[#This Row],[公司简称]],服务!E:E,0)),"")</f>
        <v/>
      </c>
      <c r="X122" s="160"/>
      <c r="Y122" s="160" t="str">
        <f>IF(ISTEXT(VLOOKUP(表2[[#This Row],[公司简称]]&amp;表2[[#This Row],[姓名]],表1_66[[标识]:[昵称]],3,FALSE)),VLOOKUP(表2[[#This Row],[公司简称]]&amp;表2[[#This Row],[姓名]],表1_66[[标识]:[昵称]],3,FALSE),"")</f>
        <v/>
      </c>
      <c r="Z122" s="199" t="str">
        <f>IF(ISTEXT(VLOOKUP(表2[[#This Row],[公司简称]]&amp;表2[[#This Row],[姓名]],表1_66[[标识]:[邮件1]],18,FALSE)),VLOOKUP(表2[[#This Row],[公司简称]]&amp;表2[[#This Row],[姓名]],表1_66[[标识]:[邮件1]],18,FALSE),"")</f>
        <v/>
      </c>
      <c r="AA122" s="350" t="str">
        <f>IF(NOT(ISNA(VLOOKUP(表2[[#This Row],[公司简称]]&amp;表2[[#This Row],[姓名]],表1_66[[标识]:[邮件1]],19,FALSE))),VLOOKUP(表2[[#This Row],[公司简称]]&amp;表2[[#This Row],[姓名]],表1_66[[标识]:[邮件1]],19,FALSE),"")</f>
        <v/>
      </c>
      <c r="AB122" s="194" t="str">
        <f>IF(NOT(ISNA(VLOOKUP(表2[[#This Row],[公司简称]]&amp;表2[[#This Row],[姓名]],表1_66[[标识]:[邮件1]],20,FALSE))),VLOOKUP(表2[[#This Row],[公司简称]]&amp;表2[[#This Row],[姓名]],表1_66[[标识]:[邮件1]],20,FALSE),"")</f>
        <v/>
      </c>
      <c r="AD122" s="199" t="str">
        <f>IF(NOT(ISNA(VLOOKUP(表2[[#This Row],[公司简称]]&amp;表2[[#This Row],[姓名 ]],表1_66[[标识]:[邮件1]],18,FALSE))),VLOOKUP(表2[[#This Row],[公司简称]]&amp;表2[[#This Row],[姓名 ]],表1_66[[标识]:[邮件1]],18,FALSE),"")</f>
        <v/>
      </c>
      <c r="AE122" s="350" t="str">
        <f>IF(NOT(ISNA(VLOOKUP(表2[[#This Row],[公司简称]]&amp;表2[[#This Row],[姓名 ]],表1_66[[标识]:[邮件1]],19,FALSE))),VLOOKUP(表2[[#This Row],[公司简称]]&amp;表2[[#This Row],[姓名 ]],表1_66[[标识]:[邮件1]],19,FALSE),"")</f>
        <v/>
      </c>
      <c r="AF122" s="194" t="str">
        <f>IF(NOT(ISNA(VLOOKUP(表2[[#This Row],[公司简称]]&amp;表2[[#This Row],[姓名 ]],表1_66[[标识]:[邮件1]],20,FALSE))),VLOOKUP(表2[[#This Row],[公司简称]]&amp;表2[[#This Row],[姓名 ]],表1_66[[标识]:[邮件1]],20,FALSE),"")</f>
        <v/>
      </c>
      <c r="AG122" s="201" t="s">
        <v>7115</v>
      </c>
      <c r="AH122" s="194"/>
      <c r="AI122" s="202"/>
      <c r="AL122" s="203"/>
      <c r="AN122" s="205"/>
    </row>
    <row r="123" spans="1:46" ht="18" customHeight="1" x14ac:dyDescent="0.3">
      <c r="A123" s="3">
        <v>41829</v>
      </c>
      <c r="B123" s="160" t="s">
        <v>587</v>
      </c>
      <c r="C123" s="81"/>
      <c r="D123" s="96" t="s">
        <v>566</v>
      </c>
      <c r="E123" s="97" t="s">
        <v>3004</v>
      </c>
      <c r="F123" s="97" t="s">
        <v>571</v>
      </c>
      <c r="G123"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0</v>
      </c>
      <c r="H123" s="7">
        <v>0</v>
      </c>
      <c r="I123" s="28">
        <f>SUMIF(表1_66[公司],"="&amp;表2[公司简称],表1_66[新财富票])</f>
        <v>0</v>
      </c>
      <c r="J123" s="155"/>
      <c r="K123" s="154"/>
      <c r="L123" s="154"/>
      <c r="M123" s="154"/>
      <c r="N123" s="154"/>
      <c r="P123" s="156"/>
      <c r="Q123" s="352"/>
      <c r="R123" s="157" t="s">
        <v>6044</v>
      </c>
      <c r="S123" s="157" t="s">
        <v>6049</v>
      </c>
      <c r="T123" s="157" t="s">
        <v>6050</v>
      </c>
      <c r="U123" s="158"/>
      <c r="V123" s="158"/>
      <c r="W123" s="118" t="str">
        <f ca="1">IF(ISNUMBER(MATCH(表2[[#This Row],[公司简称]],服务!E:E,0)),INDIRECT("服务!A"&amp;MATCH(表2[[#This Row],[公司简称]],服务!E:E,0)),"")</f>
        <v/>
      </c>
      <c r="X123" s="160" t="s">
        <v>6044</v>
      </c>
      <c r="Y123" s="160" t="str">
        <f>IF(ISTEXT(VLOOKUP(表2[[#This Row],[公司简称]]&amp;表2[[#This Row],[姓名]],表1_66[[标识]:[昵称]],3,FALSE)),VLOOKUP(表2[[#This Row],[公司简称]]&amp;表2[[#This Row],[姓名]],表1_66[[标识]:[昵称]],3,FALSE),"")</f>
        <v/>
      </c>
      <c r="Z123" s="199" t="str">
        <f>IF(ISTEXT(VLOOKUP(表2[[#This Row],[公司简称]]&amp;表2[[#This Row],[姓名]],表1_66[[标识]:[邮件1]],18,FALSE)),VLOOKUP(表2[[#This Row],[公司简称]]&amp;表2[[#This Row],[姓名]],表1_66[[标识]:[邮件1]],18,FALSE),"")</f>
        <v/>
      </c>
      <c r="AA123" s="350" t="str">
        <f>IF(NOT(ISNA(VLOOKUP(表2[[#This Row],[公司简称]]&amp;表2[[#This Row],[姓名]],表1_66[[标识]:[邮件1]],19,FALSE))),VLOOKUP(表2[[#This Row],[公司简称]]&amp;表2[[#This Row],[姓名]],表1_66[[标识]:[邮件1]],19,FALSE),"")</f>
        <v/>
      </c>
      <c r="AB123" s="194" t="str">
        <f>IF(NOT(ISNA(VLOOKUP(表2[[#This Row],[公司简称]]&amp;表2[[#This Row],[姓名]],表1_66[[标识]:[邮件1]],20,FALSE))),VLOOKUP(表2[[#This Row],[公司简称]]&amp;表2[[#This Row],[姓名]],表1_66[[标识]:[邮件1]],20,FALSE),"")</f>
        <v/>
      </c>
      <c r="AC123" s="199"/>
      <c r="AD123" s="199" t="str">
        <f>IF(NOT(ISNA(VLOOKUP(表2[[#This Row],[公司简称]]&amp;表2[[#This Row],[姓名 ]],表1_66[[标识]:[邮件1]],18,FALSE))),VLOOKUP(表2[[#This Row],[公司简称]]&amp;表2[[#This Row],[姓名 ]],表1_66[[标识]:[邮件1]],18,FALSE),"")</f>
        <v/>
      </c>
      <c r="AE123" s="350" t="str">
        <f>IF(NOT(ISNA(VLOOKUP(表2[[#This Row],[公司简称]]&amp;表2[[#This Row],[姓名 ]],表1_66[[标识]:[邮件1]],19,FALSE))),VLOOKUP(表2[[#This Row],[公司简称]]&amp;表2[[#This Row],[姓名 ]],表1_66[[标识]:[邮件1]],19,FALSE),"")</f>
        <v/>
      </c>
      <c r="AF123" s="194" t="str">
        <f>IF(NOT(ISNA(VLOOKUP(表2[[#This Row],[公司简称]]&amp;表2[[#This Row],[姓名 ]],表1_66[[标识]:[邮件1]],20,FALSE))),VLOOKUP(表2[[#This Row],[公司简称]]&amp;表2[[#This Row],[姓名 ]],表1_66[[标识]:[邮件1]],20,FALSE),"")</f>
        <v/>
      </c>
      <c r="AG123" s="201" t="s">
        <v>413</v>
      </c>
      <c r="AH123" s="194">
        <v>518010</v>
      </c>
      <c r="AI123" s="202" t="s">
        <v>586</v>
      </c>
      <c r="AJ123" s="202"/>
      <c r="AL123" s="203"/>
      <c r="AM123" s="199"/>
      <c r="AN123" s="204"/>
      <c r="AP123" s="199"/>
    </row>
    <row r="124" spans="1:46" ht="18" customHeight="1" x14ac:dyDescent="0.3">
      <c r="A124" s="3">
        <v>40865</v>
      </c>
      <c r="B124" s="81" t="s">
        <v>5776</v>
      </c>
      <c r="C124" s="81" t="s">
        <v>634</v>
      </c>
      <c r="D124" s="96" t="s">
        <v>632</v>
      </c>
      <c r="E124" s="97" t="s">
        <v>3004</v>
      </c>
      <c r="F124" s="97" t="s">
        <v>633</v>
      </c>
      <c r="G124"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0</v>
      </c>
      <c r="H124" s="7">
        <v>0</v>
      </c>
      <c r="I124" s="28">
        <f>SUMIF(表1_66[公司],"="&amp;表2[公司简称],表1_66[新财富票])</f>
        <v>0</v>
      </c>
      <c r="J124" s="155"/>
      <c r="K124" s="154"/>
      <c r="L124" s="154"/>
      <c r="M124" s="154"/>
      <c r="N124" s="154"/>
      <c r="P124" s="156"/>
      <c r="Q124" s="352"/>
      <c r="R124" s="157"/>
      <c r="S124" s="157"/>
      <c r="T124" s="157"/>
      <c r="U124" s="158"/>
      <c r="V124" s="158"/>
      <c r="W124" s="118" t="str">
        <f ca="1">IF(ISNUMBER(MATCH(表2[[#This Row],[公司简称]],服务!E:E,0)),INDIRECT("服务!A"&amp;MATCH(表2[[#This Row],[公司简称]],服务!E:E,0)),"")</f>
        <v/>
      </c>
      <c r="X124" s="160"/>
      <c r="Y124" s="160" t="str">
        <f>IF(ISTEXT(VLOOKUP(表2[[#This Row],[公司简称]]&amp;表2[[#This Row],[姓名]],表1_66[[标识]:[昵称]],3,FALSE)),VLOOKUP(表2[[#This Row],[公司简称]]&amp;表2[[#This Row],[姓名]],表1_66[[标识]:[昵称]],3,FALSE),"")</f>
        <v/>
      </c>
      <c r="Z124" s="199" t="str">
        <f>IF(ISTEXT(VLOOKUP(表2[[#This Row],[公司简称]]&amp;表2[[#This Row],[姓名]],表1_66[[标识]:[邮件1]],18,FALSE)),VLOOKUP(表2[[#This Row],[公司简称]]&amp;表2[[#This Row],[姓名]],表1_66[[标识]:[邮件1]],18,FALSE),"")</f>
        <v/>
      </c>
      <c r="AA124" s="350" t="str">
        <f>IF(NOT(ISNA(VLOOKUP(表2[[#This Row],[公司简称]]&amp;表2[[#This Row],[姓名]],表1_66[[标识]:[邮件1]],19,FALSE))),VLOOKUP(表2[[#This Row],[公司简称]]&amp;表2[[#This Row],[姓名]],表1_66[[标识]:[邮件1]],19,FALSE),"")</f>
        <v/>
      </c>
      <c r="AB124" s="194" t="str">
        <f>IF(NOT(ISNA(VLOOKUP(表2[[#This Row],[公司简称]]&amp;表2[[#This Row],[姓名]],表1_66[[标识]:[邮件1]],20,FALSE))),VLOOKUP(表2[[#This Row],[公司简称]]&amp;表2[[#This Row],[姓名]],表1_66[[标识]:[邮件1]],20,FALSE),"")</f>
        <v/>
      </c>
      <c r="AC124" s="199"/>
      <c r="AD124" s="199" t="str">
        <f>IF(NOT(ISNA(VLOOKUP(表2[[#This Row],[公司简称]]&amp;表2[[#This Row],[姓名 ]],表1_66[[标识]:[邮件1]],18,FALSE))),VLOOKUP(表2[[#This Row],[公司简称]]&amp;表2[[#This Row],[姓名 ]],表1_66[[标识]:[邮件1]],18,FALSE),"")</f>
        <v/>
      </c>
      <c r="AE124" s="350" t="str">
        <f>IF(NOT(ISNA(VLOOKUP(表2[[#This Row],[公司简称]]&amp;表2[[#This Row],[姓名 ]],表1_66[[标识]:[邮件1]],19,FALSE))),VLOOKUP(表2[[#This Row],[公司简称]]&amp;表2[[#This Row],[姓名 ]],表1_66[[标识]:[邮件1]],19,FALSE),"")</f>
        <v/>
      </c>
      <c r="AF124" s="194" t="str">
        <f>IF(NOT(ISNA(VLOOKUP(表2[[#This Row],[公司简称]]&amp;表2[[#This Row],[姓名 ]],表1_66[[标识]:[邮件1]],20,FALSE))),VLOOKUP(表2[[#This Row],[公司简称]]&amp;表2[[#This Row],[姓名 ]],表1_66[[标识]:[邮件1]],20,FALSE),"")</f>
        <v/>
      </c>
      <c r="AG124" s="201" t="s">
        <v>631</v>
      </c>
      <c r="AH124" s="194">
        <v>518035</v>
      </c>
      <c r="AI124" s="199" t="s">
        <v>630</v>
      </c>
      <c r="AJ124" s="199"/>
      <c r="AL124" s="203"/>
      <c r="AM124" s="199"/>
      <c r="AN124" s="204"/>
      <c r="AP124" s="199"/>
    </row>
    <row r="125" spans="1:46" ht="18" customHeight="1" x14ac:dyDescent="0.3">
      <c r="A125" s="3">
        <v>41764</v>
      </c>
      <c r="B125" s="81" t="s">
        <v>4267</v>
      </c>
      <c r="C125" s="81" t="s">
        <v>588</v>
      </c>
      <c r="D125" s="138" t="s">
        <v>567</v>
      </c>
      <c r="E125" s="132" t="s">
        <v>3174</v>
      </c>
      <c r="F125" s="132" t="s">
        <v>571</v>
      </c>
      <c r="G125"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0</v>
      </c>
      <c r="H125" s="7">
        <v>0</v>
      </c>
      <c r="I125" s="28">
        <f>SUMIF(表1_66[公司],"="&amp;表2[公司简称],表1_66[新财富票])</f>
        <v>0</v>
      </c>
      <c r="J125" s="155"/>
      <c r="K125" s="154"/>
      <c r="L125" s="154"/>
      <c r="M125" s="154"/>
      <c r="N125" s="154"/>
      <c r="P125" s="156"/>
      <c r="Q125" s="352"/>
      <c r="R125" s="157"/>
      <c r="S125" s="157"/>
      <c r="T125" s="157"/>
      <c r="U125" s="158"/>
      <c r="V125" s="158"/>
      <c r="W125" s="118" t="str">
        <f ca="1">IF(ISNUMBER(MATCH(表2[[#This Row],[公司简称]],服务!E:E,0)),INDIRECT("服务!A"&amp;MATCH(表2[[#This Row],[公司简称]],服务!E:E,0)),"")</f>
        <v/>
      </c>
      <c r="X125" s="160" t="s">
        <v>5919</v>
      </c>
      <c r="Y125" s="160" t="str">
        <f>IF(ISTEXT(VLOOKUP(表2[[#This Row],[公司简称]]&amp;表2[[#This Row],[姓名]],表1_66[[标识]:[昵称]],3,FALSE)),VLOOKUP(表2[[#This Row],[公司简称]]&amp;表2[[#This Row],[姓名]],表1_66[[标识]:[昵称]],3,FALSE),"")</f>
        <v/>
      </c>
      <c r="Z125" s="199" t="str">
        <f>IF(ISTEXT(VLOOKUP(表2[[#This Row],[公司简称]]&amp;表2[[#This Row],[姓名]],表1_66[[标识]:[邮件1]],18,FALSE)),VLOOKUP(表2[[#This Row],[公司简称]]&amp;表2[[#This Row],[姓名]],表1_66[[标识]:[邮件1]],18,FALSE),"")</f>
        <v/>
      </c>
      <c r="AA125" s="350" t="str">
        <f>IF(NOT(ISNA(VLOOKUP(表2[[#This Row],[公司简称]]&amp;表2[[#This Row],[姓名]],表1_66[[标识]:[邮件1]],19,FALSE))),VLOOKUP(表2[[#This Row],[公司简称]]&amp;表2[[#This Row],[姓名]],表1_66[[标识]:[邮件1]],19,FALSE),"")</f>
        <v/>
      </c>
      <c r="AB125" s="194" t="str">
        <f>IF(NOT(ISNA(VLOOKUP(表2[[#This Row],[公司简称]]&amp;表2[[#This Row],[姓名]],表1_66[[标识]:[邮件1]],20,FALSE))),VLOOKUP(表2[[#This Row],[公司简称]]&amp;表2[[#This Row],[姓名]],表1_66[[标识]:[邮件1]],20,FALSE),"")</f>
        <v/>
      </c>
      <c r="AC125" s="199" t="s">
        <v>2295</v>
      </c>
      <c r="AD125" s="199" t="str">
        <f>IF(NOT(ISNA(VLOOKUP(表2[[#This Row],[公司简称]]&amp;表2[[#This Row],[姓名 ]],表1_66[[标识]:[邮件1]],18,FALSE))),VLOOKUP(表2[[#This Row],[公司简称]]&amp;表2[[#This Row],[姓名 ]],表1_66[[标识]:[邮件1]],18,FALSE),"")</f>
        <v/>
      </c>
      <c r="AE125" s="350" t="str">
        <f>IF(NOT(ISNA(VLOOKUP(表2[[#This Row],[公司简称]]&amp;表2[[#This Row],[姓名 ]],表1_66[[标识]:[邮件1]],19,FALSE))),VLOOKUP(表2[[#This Row],[公司简称]]&amp;表2[[#This Row],[姓名 ]],表1_66[[标识]:[邮件1]],19,FALSE),"")</f>
        <v/>
      </c>
      <c r="AF125" s="194" t="str">
        <f>IF(NOT(ISNA(VLOOKUP(表2[[#This Row],[公司简称]]&amp;表2[[#This Row],[姓名 ]],表1_66[[标识]:[邮件1]],20,FALSE))),VLOOKUP(表2[[#This Row],[公司简称]]&amp;表2[[#This Row],[姓名 ]],表1_66[[标识]:[邮件1]],20,FALSE),"")</f>
        <v/>
      </c>
      <c r="AG125" s="201" t="s">
        <v>1207</v>
      </c>
      <c r="AH125" s="194">
        <v>518048</v>
      </c>
      <c r="AI125" s="202" t="s">
        <v>414</v>
      </c>
      <c r="AJ125" s="202"/>
      <c r="AL125" s="203"/>
      <c r="AM125" s="199"/>
      <c r="AN125" s="204"/>
      <c r="AP125" s="199"/>
      <c r="AT125" s="191"/>
    </row>
    <row r="126" spans="1:46" ht="18" customHeight="1" x14ac:dyDescent="0.3">
      <c r="A126" s="2">
        <v>41130</v>
      </c>
      <c r="B126" s="81" t="s">
        <v>2875</v>
      </c>
      <c r="C126" s="81"/>
      <c r="D126" s="102" t="s">
        <v>2297</v>
      </c>
      <c r="E126" s="97" t="s">
        <v>3004</v>
      </c>
      <c r="F126" s="97" t="s">
        <v>2299</v>
      </c>
      <c r="G126"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91.67197227150001</v>
      </c>
      <c r="H126" s="7">
        <v>0</v>
      </c>
      <c r="I126" s="28">
        <f>SUMIF(表1_66[公司],"="&amp;表2[公司简称],表1_66[新财富票])</f>
        <v>0</v>
      </c>
      <c r="J126" s="155"/>
      <c r="K126" s="154"/>
      <c r="L126" s="154"/>
      <c r="M126" s="154"/>
      <c r="N126" s="154"/>
      <c r="P126" s="156"/>
      <c r="Q126" s="354">
        <v>2</v>
      </c>
      <c r="R126" s="146"/>
      <c r="S126" s="146"/>
      <c r="T126" s="146" t="s">
        <v>3692</v>
      </c>
      <c r="U126" s="145"/>
      <c r="V126" s="145"/>
      <c r="W126" s="118">
        <f ca="1">IF(ISNUMBER(MATCH(表2[[#This Row],[公司简称]],服务!E:E,0)),INDIRECT("服务!A"&amp;MATCH(表2[[#This Row],[公司简称]],服务!E:E,0)),"")</f>
        <v>42454</v>
      </c>
      <c r="X126" s="160" t="s">
        <v>2301</v>
      </c>
      <c r="Y126" s="160" t="str">
        <f>IF(ISTEXT(VLOOKUP(表2[[#This Row],[公司简称]]&amp;表2[[#This Row],[姓名]],表1_66[[标识]:[昵称]],3,FALSE)),VLOOKUP(表2[[#This Row],[公司简称]]&amp;表2[[#This Row],[姓名]],表1_66[[标识]:[昵称]],3,FALSE),"")</f>
        <v/>
      </c>
      <c r="Z126" s="199" t="str">
        <f>IF(ISTEXT(VLOOKUP(表2[[#This Row],[公司简称]]&amp;表2[[#This Row],[姓名]],表1_66[[标识]:[邮件1]],18,FALSE)),VLOOKUP(表2[[#This Row],[公司简称]]&amp;表2[[#This Row],[姓名]],表1_66[[标识]:[邮件1]],18,FALSE),"")</f>
        <v/>
      </c>
      <c r="AA126" s="350" t="str">
        <f>IF(NOT(ISNA(VLOOKUP(表2[[#This Row],[公司简称]]&amp;表2[[#This Row],[姓名]],表1_66[[标识]:[邮件1]],19,FALSE))),VLOOKUP(表2[[#This Row],[公司简称]]&amp;表2[[#This Row],[姓名]],表1_66[[标识]:[邮件1]],19,FALSE),"")</f>
        <v/>
      </c>
      <c r="AB126" s="194" t="str">
        <f>IF(NOT(ISNA(VLOOKUP(表2[[#This Row],[公司简称]]&amp;表2[[#This Row],[姓名]],表1_66[[标识]:[邮件1]],20,FALSE))),VLOOKUP(表2[[#This Row],[公司简称]]&amp;表2[[#This Row],[姓名]],表1_66[[标识]:[邮件1]],20,FALSE),"")</f>
        <v/>
      </c>
      <c r="AC126" s="199"/>
      <c r="AD126" s="199" t="str">
        <f>IF(NOT(ISNA(VLOOKUP(表2[[#This Row],[公司简称]]&amp;表2[[#This Row],[姓名 ]],表1_66[[标识]:[邮件1]],18,FALSE))),VLOOKUP(表2[[#This Row],[公司简称]]&amp;表2[[#This Row],[姓名 ]],表1_66[[标识]:[邮件1]],18,FALSE),"")</f>
        <v/>
      </c>
      <c r="AE126" s="350" t="str">
        <f>IF(NOT(ISNA(VLOOKUP(表2[[#This Row],[公司简称]]&amp;表2[[#This Row],[姓名 ]],表1_66[[标识]:[邮件1]],19,FALSE))),VLOOKUP(表2[[#This Row],[公司简称]]&amp;表2[[#This Row],[姓名 ]],表1_66[[标识]:[邮件1]],19,FALSE),"")</f>
        <v/>
      </c>
      <c r="AF126" s="194" t="str">
        <f>IF(NOT(ISNA(VLOOKUP(表2[[#This Row],[公司简称]]&amp;表2[[#This Row],[姓名 ]],表1_66[[标识]:[邮件1]],20,FALSE))),VLOOKUP(表2[[#This Row],[公司简称]]&amp;表2[[#This Row],[姓名 ]],表1_66[[标识]:[邮件1]],20,FALSE),"")</f>
        <v/>
      </c>
      <c r="AG126" s="201" t="s">
        <v>4094</v>
      </c>
      <c r="AH126" s="194">
        <v>510075</v>
      </c>
      <c r="AI126" s="202" t="s">
        <v>2303</v>
      </c>
      <c r="AJ126" s="202"/>
      <c r="AL126" s="203"/>
      <c r="AM126" s="199"/>
      <c r="AN126" s="204"/>
      <c r="AP126" s="199"/>
    </row>
    <row r="127" spans="1:46" customFormat="1" ht="18" customHeight="1" x14ac:dyDescent="0.3">
      <c r="A127" s="2">
        <v>41709</v>
      </c>
      <c r="B127" s="81" t="s">
        <v>3006</v>
      </c>
      <c r="C127" s="81"/>
      <c r="D127" s="103" t="s">
        <v>3005</v>
      </c>
      <c r="E127" s="97" t="s">
        <v>3004</v>
      </c>
      <c r="F127" s="97" t="s">
        <v>121</v>
      </c>
      <c r="G127"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64.668920395400008</v>
      </c>
      <c r="H127" s="7">
        <v>0</v>
      </c>
      <c r="I127" s="28">
        <f>SUMIF(表1_66[公司],"="&amp;表2[公司简称],表1_66[新财富票])</f>
        <v>0</v>
      </c>
      <c r="J127" s="155"/>
      <c r="K127" s="154"/>
      <c r="L127" s="154"/>
      <c r="M127" s="154"/>
      <c r="N127" s="154"/>
      <c r="O127" s="156"/>
      <c r="P127" s="156"/>
      <c r="Q127" s="355"/>
      <c r="R127" s="146" t="s">
        <v>5620</v>
      </c>
      <c r="S127" s="163"/>
      <c r="T127" s="146"/>
      <c r="U127" s="164"/>
      <c r="V127" s="164"/>
      <c r="W127" s="118" t="str">
        <f ca="1">IF(ISNUMBER(MATCH(表2[[#This Row],[公司简称]],服务!E:E,0)),INDIRECT("服务!A"&amp;MATCH(表2[[#This Row],[公司简称]],服务!E:E,0)),"")</f>
        <v/>
      </c>
      <c r="X127" s="160" t="s">
        <v>5619</v>
      </c>
      <c r="Y127" s="160" t="str">
        <f>IF(ISTEXT(VLOOKUP(表2[[#This Row],[公司简称]]&amp;表2[[#This Row],[姓名]],表1_66[[标识]:[昵称]],3,FALSE)),VLOOKUP(表2[[#This Row],[公司简称]]&amp;表2[[#This Row],[姓名]],表1_66[[标识]:[昵称]],3,FALSE),"")</f>
        <v/>
      </c>
      <c r="Z127" s="199" t="str">
        <f>IF(ISTEXT(VLOOKUP(表2[[#This Row],[公司简称]]&amp;表2[[#This Row],[姓名]],表1_66[[标识]:[邮件1]],18,FALSE)),VLOOKUP(表2[[#This Row],[公司简称]]&amp;表2[[#This Row],[姓名]],表1_66[[标识]:[邮件1]],18,FALSE),"")</f>
        <v/>
      </c>
      <c r="AA127" s="350" t="str">
        <f>IF(NOT(ISNA(VLOOKUP(表2[[#This Row],[公司简称]]&amp;表2[[#This Row],[姓名]],表1_66[[标识]:[邮件1]],19,FALSE))),VLOOKUP(表2[[#This Row],[公司简称]]&amp;表2[[#This Row],[姓名]],表1_66[[标识]:[邮件1]],19,FALSE),"")</f>
        <v/>
      </c>
      <c r="AB127" s="194" t="str">
        <f>IF(NOT(ISNA(VLOOKUP(表2[[#This Row],[公司简称]]&amp;表2[[#This Row],[姓名]],表1_66[[标识]:[邮件1]],20,FALSE))),VLOOKUP(表2[[#This Row],[公司简称]]&amp;表2[[#This Row],[姓名]],表1_66[[标识]:[邮件1]],20,FALSE),"")</f>
        <v/>
      </c>
      <c r="AC127" s="199"/>
      <c r="AD127" s="199" t="str">
        <f>IF(NOT(ISNA(VLOOKUP(表2[[#This Row],[公司简称]]&amp;表2[[#This Row],[姓名 ]],表1_66[[标识]:[邮件1]],18,FALSE))),VLOOKUP(表2[[#This Row],[公司简称]]&amp;表2[[#This Row],[姓名 ]],表1_66[[标识]:[邮件1]],18,FALSE),"")</f>
        <v/>
      </c>
      <c r="AE127" s="350" t="str">
        <f>IF(NOT(ISNA(VLOOKUP(表2[[#This Row],[公司简称]]&amp;表2[[#This Row],[姓名 ]],表1_66[[标识]:[邮件1]],19,FALSE))),VLOOKUP(表2[[#This Row],[公司简称]]&amp;表2[[#This Row],[姓名 ]],表1_66[[标识]:[邮件1]],19,FALSE),"")</f>
        <v/>
      </c>
      <c r="AF127" s="194" t="str">
        <f>IF(NOT(ISNA(VLOOKUP(表2[[#This Row],[公司简称]]&amp;表2[[#This Row],[姓名 ]],表1_66[[标识]:[邮件1]],20,FALSE))),VLOOKUP(表2[[#This Row],[公司简称]]&amp;表2[[#This Row],[姓名 ]],表1_66[[标识]:[邮件1]],20,FALSE),"")</f>
        <v/>
      </c>
      <c r="AG127" s="201" t="s">
        <v>5627</v>
      </c>
      <c r="AH127" s="194"/>
      <c r="AI127" s="202"/>
      <c r="AJ127" s="202"/>
      <c r="AK127" s="199"/>
      <c r="AL127" s="203"/>
      <c r="AM127" s="199"/>
      <c r="AN127" s="204"/>
      <c r="AO127" s="199"/>
      <c r="AP127" s="199"/>
      <c r="AQ127" s="199"/>
      <c r="AR127" s="199"/>
      <c r="AS127" s="199"/>
      <c r="AT127" s="114"/>
    </row>
    <row r="128" spans="1:46" customFormat="1" ht="18" customHeight="1" x14ac:dyDescent="0.3">
      <c r="A128" s="2">
        <v>41225</v>
      </c>
      <c r="B128" s="81" t="s">
        <v>2881</v>
      </c>
      <c r="C128" s="81"/>
      <c r="D128" s="103" t="s">
        <v>2358</v>
      </c>
      <c r="E128" s="97" t="s">
        <v>3004</v>
      </c>
      <c r="F128" s="97" t="s">
        <v>2359</v>
      </c>
      <c r="G128"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40.566066785299995</v>
      </c>
      <c r="H128" s="7">
        <v>0</v>
      </c>
      <c r="I128" s="28">
        <f>SUMIF(表1_66[公司],"="&amp;表2[公司简称],表1_66[新财富票])</f>
        <v>0</v>
      </c>
      <c r="J128" s="155"/>
      <c r="K128" s="154"/>
      <c r="L128" s="154"/>
      <c r="M128" s="154"/>
      <c r="N128" s="154"/>
      <c r="O128" s="156"/>
      <c r="P128" s="156"/>
      <c r="Q128" s="354">
        <v>4</v>
      </c>
      <c r="R128" s="146" t="s">
        <v>5621</v>
      </c>
      <c r="S128" s="146" t="s">
        <v>5622</v>
      </c>
      <c r="T128" s="146"/>
      <c r="U128" s="145"/>
      <c r="V128" s="145"/>
      <c r="W128" s="118">
        <f ca="1">IF(ISNUMBER(MATCH(表2[[#This Row],[公司简称]],服务!E:E,0)),INDIRECT("服务!A"&amp;MATCH(表2[[#This Row],[公司简称]],服务!E:E,0)),"")</f>
        <v>42335</v>
      </c>
      <c r="X128" s="160" t="s">
        <v>2316</v>
      </c>
      <c r="Y128" s="160" t="str">
        <f>IF(ISTEXT(VLOOKUP(表2[[#This Row],[公司简称]]&amp;表2[[#This Row],[姓名]],表1_66[[标识]:[昵称]],3,FALSE)),VLOOKUP(表2[[#This Row],[公司简称]]&amp;表2[[#This Row],[姓名]],表1_66[[标识]:[昵称]],3,FALSE),"")</f>
        <v/>
      </c>
      <c r="Z128" s="199" t="str">
        <f>IF(ISTEXT(VLOOKUP(表2[[#This Row],[公司简称]]&amp;表2[[#This Row],[姓名]],表1_66[[标识]:[邮件1]],18,FALSE)),VLOOKUP(表2[[#This Row],[公司简称]]&amp;表2[[#This Row],[姓名]],表1_66[[标识]:[邮件1]],18,FALSE),"")</f>
        <v/>
      </c>
      <c r="AA128" s="350" t="str">
        <f>IF(NOT(ISNA(VLOOKUP(表2[[#This Row],[公司简称]]&amp;表2[[#This Row],[姓名]],表1_66[[标识]:[邮件1]],19,FALSE))),VLOOKUP(表2[[#This Row],[公司简称]]&amp;表2[[#This Row],[姓名]],表1_66[[标识]:[邮件1]],19,FALSE),"")</f>
        <v/>
      </c>
      <c r="AB128" s="194" t="str">
        <f>IF(NOT(ISNA(VLOOKUP(表2[[#This Row],[公司简称]]&amp;表2[[#This Row],[姓名]],表1_66[[标识]:[邮件1]],20,FALSE))),VLOOKUP(表2[[#This Row],[公司简称]]&amp;表2[[#This Row],[姓名]],表1_66[[标识]:[邮件1]],20,FALSE),"")</f>
        <v/>
      </c>
      <c r="AC128" s="194" t="s">
        <v>2356</v>
      </c>
      <c r="AD128" s="199" t="str">
        <f>IF(NOT(ISNA(VLOOKUP(表2[[#This Row],[公司简称]]&amp;表2[[#This Row],[姓名 ]],表1_66[[标识]:[邮件1]],18,FALSE))),VLOOKUP(表2[[#This Row],[公司简称]]&amp;表2[[#This Row],[姓名 ]],表1_66[[标识]:[邮件1]],18,FALSE),"")</f>
        <v/>
      </c>
      <c r="AE128" s="350" t="str">
        <f>IF(NOT(ISNA(VLOOKUP(表2[[#This Row],[公司简称]]&amp;表2[[#This Row],[姓名 ]],表1_66[[标识]:[邮件1]],19,FALSE))),VLOOKUP(表2[[#This Row],[公司简称]]&amp;表2[[#This Row],[姓名 ]],表1_66[[标识]:[邮件1]],19,FALSE),"")</f>
        <v/>
      </c>
      <c r="AF128" s="194" t="str">
        <f>IF(NOT(ISNA(VLOOKUP(表2[[#This Row],[公司简称]]&amp;表2[[#This Row],[姓名 ]],表1_66[[标识]:[邮件1]],20,FALSE))),VLOOKUP(表2[[#This Row],[公司简称]]&amp;表2[[#This Row],[姓名 ]],表1_66[[标识]:[邮件1]],20,FALSE),"")</f>
        <v/>
      </c>
      <c r="AG128" s="201" t="s">
        <v>2317</v>
      </c>
      <c r="AH128" s="194">
        <v>518048</v>
      </c>
      <c r="AI128" s="202" t="s">
        <v>2318</v>
      </c>
      <c r="AJ128" s="202" t="s">
        <v>2566</v>
      </c>
      <c r="AK128" s="199" t="s">
        <v>2567</v>
      </c>
      <c r="AL128" s="203"/>
      <c r="AM128" s="199"/>
      <c r="AN128" s="204"/>
      <c r="AO128" s="199"/>
      <c r="AP128" s="199"/>
      <c r="AQ128" s="199"/>
      <c r="AR128" s="199"/>
      <c r="AS128" s="199"/>
      <c r="AT128" s="114"/>
    </row>
    <row r="129" spans="1:46" s="6" customFormat="1" ht="18" customHeight="1" x14ac:dyDescent="0.3">
      <c r="A129" s="3">
        <v>41226</v>
      </c>
      <c r="B129" s="80" t="s">
        <v>2876</v>
      </c>
      <c r="C129" s="80"/>
      <c r="D129" s="103" t="s">
        <v>2493</v>
      </c>
      <c r="E129" s="93" t="s">
        <v>3004</v>
      </c>
      <c r="F129" s="93" t="s">
        <v>12</v>
      </c>
      <c r="G129"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22.602336976699991</v>
      </c>
      <c r="H129" s="7">
        <v>0</v>
      </c>
      <c r="I129" s="28">
        <f>SUMIF(表1_66[公司],"="&amp;表2[公司简称],表1_66[新财富票])</f>
        <v>0</v>
      </c>
      <c r="J129" s="155"/>
      <c r="K129" s="154"/>
      <c r="L129" s="154"/>
      <c r="M129" s="154"/>
      <c r="N129" s="154"/>
      <c r="O129" s="156"/>
      <c r="P129" s="156"/>
      <c r="Q129" s="356">
        <v>4</v>
      </c>
      <c r="R129" s="146" t="s">
        <v>2578</v>
      </c>
      <c r="S129" s="178"/>
      <c r="T129" s="159" t="s">
        <v>3691</v>
      </c>
      <c r="U129" s="166"/>
      <c r="V129" s="166"/>
      <c r="W129" s="118" t="str">
        <f ca="1">IF(ISNUMBER(MATCH(表2[[#This Row],[公司简称]],服务!E:E,0)),INDIRECT("服务!A"&amp;MATCH(表2[[#This Row],[公司简称]],服务!E:E,0)),"")</f>
        <v/>
      </c>
      <c r="X129" s="160" t="s">
        <v>2585</v>
      </c>
      <c r="Y129" s="160" t="str">
        <f>IF(ISTEXT(VLOOKUP(表2[[#This Row],[公司简称]]&amp;表2[[#This Row],[姓名]],表1_66[[标识]:[昵称]],3,FALSE)),VLOOKUP(表2[[#This Row],[公司简称]]&amp;表2[[#This Row],[姓名]],表1_66[[标识]:[昵称]],3,FALSE),"")</f>
        <v/>
      </c>
      <c r="Z129" s="199" t="str">
        <f>IF(ISTEXT(VLOOKUP(表2[[#This Row],[公司简称]]&amp;表2[[#This Row],[姓名]],表1_66[[标识]:[邮件1]],18,FALSE)),VLOOKUP(表2[[#This Row],[公司简称]]&amp;表2[[#This Row],[姓名]],表1_66[[标识]:[邮件1]],18,FALSE),"")</f>
        <v/>
      </c>
      <c r="AA129" s="350" t="str">
        <f>IF(NOT(ISNA(VLOOKUP(表2[[#This Row],[公司简称]]&amp;表2[[#This Row],[姓名]],表1_66[[标识]:[邮件1]],19,FALSE))),VLOOKUP(表2[[#This Row],[公司简称]]&amp;表2[[#This Row],[姓名]],表1_66[[标识]:[邮件1]],19,FALSE),"")</f>
        <v/>
      </c>
      <c r="AB129" s="194" t="str">
        <f>IF(NOT(ISNA(VLOOKUP(表2[[#This Row],[公司简称]]&amp;表2[[#This Row],[姓名]],表1_66[[标识]:[邮件1]],20,FALSE))),VLOOKUP(表2[[#This Row],[公司简称]]&amp;表2[[#This Row],[姓名]],表1_66[[标识]:[邮件1]],20,FALSE),"")</f>
        <v/>
      </c>
      <c r="AC129" s="199"/>
      <c r="AD129" s="199" t="str">
        <f>IF(NOT(ISNA(VLOOKUP(表2[[#This Row],[公司简称]]&amp;表2[[#This Row],[姓名 ]],表1_66[[标识]:[邮件1]],18,FALSE))),VLOOKUP(表2[[#This Row],[公司简称]]&amp;表2[[#This Row],[姓名 ]],表1_66[[标识]:[邮件1]],18,FALSE),"")</f>
        <v/>
      </c>
      <c r="AE129" s="350" t="str">
        <f>IF(NOT(ISNA(VLOOKUP(表2[[#This Row],[公司简称]]&amp;表2[[#This Row],[姓名 ]],表1_66[[标识]:[邮件1]],19,FALSE))),VLOOKUP(表2[[#This Row],[公司简称]]&amp;表2[[#This Row],[姓名 ]],表1_66[[标识]:[邮件1]],19,FALSE),"")</f>
        <v/>
      </c>
      <c r="AF129" s="194" t="str">
        <f>IF(NOT(ISNA(VLOOKUP(表2[[#This Row],[公司简称]]&amp;表2[[#This Row],[姓名 ]],表1_66[[标识]:[邮件1]],20,FALSE))),VLOOKUP(表2[[#This Row],[公司简称]]&amp;表2[[#This Row],[姓名 ]],表1_66[[标识]:[邮件1]],20,FALSE),"")</f>
        <v/>
      </c>
      <c r="AG129" s="201" t="s">
        <v>2580</v>
      </c>
      <c r="AH129" s="194">
        <v>518024</v>
      </c>
      <c r="AI129" s="202"/>
      <c r="AJ129" s="202" t="s">
        <v>2581</v>
      </c>
      <c r="AK129" s="199" t="s">
        <v>2582</v>
      </c>
      <c r="AL129" s="203" t="s">
        <v>2583</v>
      </c>
      <c r="AM129" s="199"/>
      <c r="AN129" s="204"/>
      <c r="AO129" s="199"/>
      <c r="AP129" s="199"/>
      <c r="AQ129" s="199"/>
      <c r="AR129" s="199"/>
      <c r="AS129" s="199"/>
      <c r="AT129" s="114"/>
    </row>
    <row r="130" spans="1:46" s="6" customFormat="1" ht="18" customHeight="1" x14ac:dyDescent="0.3">
      <c r="A130" s="2">
        <v>41138</v>
      </c>
      <c r="B130" s="81" t="s">
        <v>2878</v>
      </c>
      <c r="C130" s="81"/>
      <c r="D130" s="103" t="s">
        <v>1266</v>
      </c>
      <c r="E130" s="97" t="s">
        <v>3004</v>
      </c>
      <c r="F130" s="97" t="s">
        <v>1178</v>
      </c>
      <c r="G130"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17.2165865224</v>
      </c>
      <c r="H130" s="7">
        <v>0</v>
      </c>
      <c r="I130" s="28">
        <f>SUMIF(表1_66[公司],"="&amp;表2[公司简称],表1_66[新财富票])</f>
        <v>0</v>
      </c>
      <c r="J130" s="155"/>
      <c r="K130" s="154"/>
      <c r="L130" s="154"/>
      <c r="M130" s="154"/>
      <c r="N130" s="154"/>
      <c r="O130" s="156"/>
      <c r="P130" s="156"/>
      <c r="Q130" s="352">
        <v>4</v>
      </c>
      <c r="R130" s="157" t="s">
        <v>3690</v>
      </c>
      <c r="S130" s="157"/>
      <c r="T130" s="157" t="s">
        <v>5613</v>
      </c>
      <c r="U130" s="158"/>
      <c r="V130" s="158"/>
      <c r="W130" s="118">
        <f ca="1">IF(ISNUMBER(MATCH(表2[[#This Row],[公司简称]],服务!E:E,0)),INDIRECT("服务!A"&amp;MATCH(表2[[#This Row],[公司简称]],服务!E:E,0)),"")</f>
        <v>42453</v>
      </c>
      <c r="X130" s="160" t="s">
        <v>3685</v>
      </c>
      <c r="Y130" s="160" t="str">
        <f>IF(ISTEXT(VLOOKUP(表2[[#This Row],[公司简称]]&amp;表2[[#This Row],[姓名]],表1_66[[标识]:[昵称]],3,FALSE)),VLOOKUP(表2[[#This Row],[公司简称]]&amp;表2[[#This Row],[姓名]],表1_66[[标识]:[昵称]],3,FALSE),"")</f>
        <v/>
      </c>
      <c r="Z130" s="199" t="str">
        <f>IF(ISTEXT(VLOOKUP(表2[[#This Row],[公司简称]]&amp;表2[[#This Row],[姓名]],表1_66[[标识]:[邮件1]],18,FALSE)),VLOOKUP(表2[[#This Row],[公司简称]]&amp;表2[[#This Row],[姓名]],表1_66[[标识]:[邮件1]],18,FALSE),"")</f>
        <v/>
      </c>
      <c r="AA130" s="350" t="str">
        <f>IF(NOT(ISNA(VLOOKUP(表2[[#This Row],[公司简称]]&amp;表2[[#This Row],[姓名]],表1_66[[标识]:[邮件1]],19,FALSE))),VLOOKUP(表2[[#This Row],[公司简称]]&amp;表2[[#This Row],[姓名]],表1_66[[标识]:[邮件1]],19,FALSE),"")</f>
        <v/>
      </c>
      <c r="AB130" s="194" t="str">
        <f>IF(NOT(ISNA(VLOOKUP(表2[[#This Row],[公司简称]]&amp;表2[[#This Row],[姓名]],表1_66[[标识]:[邮件1]],20,FALSE))),VLOOKUP(表2[[#This Row],[公司简称]]&amp;表2[[#This Row],[姓名]],表1_66[[标识]:[邮件1]],20,FALSE),"")</f>
        <v/>
      </c>
      <c r="AC130" s="194" t="s">
        <v>1256</v>
      </c>
      <c r="AD130" s="199" t="str">
        <f>IF(NOT(ISNA(VLOOKUP(表2[[#This Row],[公司简称]]&amp;表2[[#This Row],[姓名 ]],表1_66[[标识]:[邮件1]],18,FALSE))),VLOOKUP(表2[[#This Row],[公司简称]]&amp;表2[[#This Row],[姓名 ]],表1_66[[标识]:[邮件1]],18,FALSE),"")</f>
        <v/>
      </c>
      <c r="AE130" s="350" t="str">
        <f>IF(NOT(ISNA(VLOOKUP(表2[[#This Row],[公司简称]]&amp;表2[[#This Row],[姓名 ]],表1_66[[标识]:[邮件1]],19,FALSE))),VLOOKUP(表2[[#This Row],[公司简称]]&amp;表2[[#This Row],[姓名 ]],表1_66[[标识]:[邮件1]],19,FALSE),"")</f>
        <v/>
      </c>
      <c r="AF130" s="194" t="str">
        <f>IF(NOT(ISNA(VLOOKUP(表2[[#This Row],[公司简称]]&amp;表2[[#This Row],[姓名 ]],表1_66[[标识]:[邮件1]],20,FALSE))),VLOOKUP(表2[[#This Row],[公司简称]]&amp;表2[[#This Row],[姓名 ]],表1_66[[标识]:[邮件1]],20,FALSE),"")</f>
        <v/>
      </c>
      <c r="AG130" s="201" t="s">
        <v>2311</v>
      </c>
      <c r="AH130" s="194">
        <v>518048</v>
      </c>
      <c r="AI130" s="202"/>
      <c r="AJ130" s="202"/>
      <c r="AK130" s="199"/>
      <c r="AL130" s="203"/>
      <c r="AM130" s="199"/>
      <c r="AN130" s="204"/>
      <c r="AO130" s="199"/>
      <c r="AP130" s="199"/>
      <c r="AQ130" s="199"/>
      <c r="AR130" s="199"/>
      <c r="AS130" s="199"/>
      <c r="AT130" s="114"/>
    </row>
    <row r="131" spans="1:46" customFormat="1" ht="18" customHeight="1" x14ac:dyDescent="0.3">
      <c r="A131" s="2">
        <v>41533</v>
      </c>
      <c r="B131" s="81" t="s">
        <v>4195</v>
      </c>
      <c r="C131" s="81"/>
      <c r="D131" s="103" t="s">
        <v>4091</v>
      </c>
      <c r="E131" s="97" t="s">
        <v>3004</v>
      </c>
      <c r="F131" s="97" t="s">
        <v>12</v>
      </c>
      <c r="G131"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13.035605718800001</v>
      </c>
      <c r="H131" s="7">
        <v>0</v>
      </c>
      <c r="I131" s="28">
        <f>SUMIF(表1_66[公司],"="&amp;表2[公司简称],表1_66[新财富票])</f>
        <v>0</v>
      </c>
      <c r="J131" s="155"/>
      <c r="K131" s="154"/>
      <c r="L131" s="154"/>
      <c r="M131" s="154"/>
      <c r="N131" s="154"/>
      <c r="O131" s="156"/>
      <c r="P131" s="156"/>
      <c r="Q131" s="354"/>
      <c r="R131" s="146"/>
      <c r="S131" s="146"/>
      <c r="T131" s="175" t="s">
        <v>4092</v>
      </c>
      <c r="U131" s="145"/>
      <c r="V131" s="145"/>
      <c r="W131" s="118" t="str">
        <f ca="1">IF(ISNUMBER(MATCH(表2[[#This Row],[公司简称]],服务!E:E,0)),INDIRECT("服务!A"&amp;MATCH(表2[[#This Row],[公司简称]],服务!E:E,0)),"")</f>
        <v/>
      </c>
      <c r="X131" s="160" t="s">
        <v>4092</v>
      </c>
      <c r="Y131" s="160" t="str">
        <f>IF(ISTEXT(VLOOKUP(表2[[#This Row],[公司简称]]&amp;表2[[#This Row],[姓名]],表1_66[[标识]:[昵称]],3,FALSE)),VLOOKUP(表2[[#This Row],[公司简称]]&amp;表2[[#This Row],[姓名]],表1_66[[标识]:[昵称]],3,FALSE),"")</f>
        <v/>
      </c>
      <c r="Z131" s="199" t="str">
        <f>IF(ISTEXT(VLOOKUP(表2[[#This Row],[公司简称]]&amp;表2[[#This Row],[姓名]],表1_66[[标识]:[邮件1]],18,FALSE)),VLOOKUP(表2[[#This Row],[公司简称]]&amp;表2[[#This Row],[姓名]],表1_66[[标识]:[邮件1]],18,FALSE),"")</f>
        <v/>
      </c>
      <c r="AA131" s="350" t="str">
        <f>IF(NOT(ISNA(VLOOKUP(表2[[#This Row],[公司简称]]&amp;表2[[#This Row],[姓名]],表1_66[[标识]:[邮件1]],19,FALSE))),VLOOKUP(表2[[#This Row],[公司简称]]&amp;表2[[#This Row],[姓名]],表1_66[[标识]:[邮件1]],19,FALSE),"")</f>
        <v/>
      </c>
      <c r="AB131" s="194" t="str">
        <f>IF(NOT(ISNA(VLOOKUP(表2[[#This Row],[公司简称]]&amp;表2[[#This Row],[姓名]],表1_66[[标识]:[邮件1]],20,FALSE))),VLOOKUP(表2[[#This Row],[公司简称]]&amp;表2[[#This Row],[姓名]],表1_66[[标识]:[邮件1]],20,FALSE),"")</f>
        <v/>
      </c>
      <c r="AC131" s="194"/>
      <c r="AD131" s="199" t="str">
        <f>IF(NOT(ISNA(VLOOKUP(表2[[#This Row],[公司简称]]&amp;表2[[#This Row],[姓名 ]],表1_66[[标识]:[邮件1]],18,FALSE))),VLOOKUP(表2[[#This Row],[公司简称]]&amp;表2[[#This Row],[姓名 ]],表1_66[[标识]:[邮件1]],18,FALSE),"")</f>
        <v/>
      </c>
      <c r="AE131" s="350" t="str">
        <f>IF(NOT(ISNA(VLOOKUP(表2[[#This Row],[公司简称]]&amp;表2[[#This Row],[姓名 ]],表1_66[[标识]:[邮件1]],19,FALSE))),VLOOKUP(表2[[#This Row],[公司简称]]&amp;表2[[#This Row],[姓名 ]],表1_66[[标识]:[邮件1]],19,FALSE),"")</f>
        <v/>
      </c>
      <c r="AF131" s="194" t="str">
        <f>IF(NOT(ISNA(VLOOKUP(表2[[#This Row],[公司简称]]&amp;表2[[#This Row],[姓名 ]],表1_66[[标识]:[邮件1]],20,FALSE))),VLOOKUP(表2[[#This Row],[公司简称]]&amp;表2[[#This Row],[姓名 ]],表1_66[[标识]:[邮件1]],20,FALSE),"")</f>
        <v/>
      </c>
      <c r="AG131" s="201" t="s">
        <v>4093</v>
      </c>
      <c r="AH131" s="194"/>
      <c r="AI131" s="202"/>
      <c r="AJ131" s="202"/>
      <c r="AK131" s="199"/>
      <c r="AL131" s="203"/>
      <c r="AM131" s="199"/>
      <c r="AN131" s="204"/>
      <c r="AO131" s="199"/>
      <c r="AP131" s="199"/>
      <c r="AQ131" s="199"/>
      <c r="AR131" s="199"/>
      <c r="AS131" s="199"/>
      <c r="AT131" s="114"/>
    </row>
    <row r="132" spans="1:46" s="6" customFormat="1" ht="18" customHeight="1" x14ac:dyDescent="0.3">
      <c r="A132" s="2">
        <v>41598</v>
      </c>
      <c r="B132" s="81" t="s">
        <v>2879</v>
      </c>
      <c r="C132" s="81"/>
      <c r="D132" s="103" t="s">
        <v>1302</v>
      </c>
      <c r="E132" s="97" t="s">
        <v>3004</v>
      </c>
      <c r="F132" s="97" t="s">
        <v>12</v>
      </c>
      <c r="G132"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8.7536054108000005</v>
      </c>
      <c r="H132" s="7">
        <v>0</v>
      </c>
      <c r="I132" s="28">
        <f>SUMIF(表1_66[公司],"="&amp;表2[公司简称],表1_66[新财富票])</f>
        <v>0</v>
      </c>
      <c r="J132" s="155"/>
      <c r="K132" s="154"/>
      <c r="L132" s="154"/>
      <c r="M132" s="154"/>
      <c r="N132" s="154"/>
      <c r="O132" s="156"/>
      <c r="P132" s="156"/>
      <c r="Q132" s="352"/>
      <c r="R132" s="157"/>
      <c r="S132" s="157"/>
      <c r="T132" s="157"/>
      <c r="U132" s="158"/>
      <c r="V132" s="158"/>
      <c r="W132" s="118" t="str">
        <f ca="1">IF(ISNUMBER(MATCH(表2[[#This Row],[公司简称]],服务!E:E,0)),INDIRECT("服务!A"&amp;MATCH(表2[[#This Row],[公司简称]],服务!E:E,0)),"")</f>
        <v/>
      </c>
      <c r="X132" s="160" t="s">
        <v>5559</v>
      </c>
      <c r="Y132" s="160" t="str">
        <f>IF(ISTEXT(VLOOKUP(表2[[#This Row],[公司简称]]&amp;表2[[#This Row],[姓名]],表1_66[[标识]:[昵称]],3,FALSE)),VLOOKUP(表2[[#This Row],[公司简称]]&amp;表2[[#This Row],[姓名]],表1_66[[标识]:[昵称]],3,FALSE),"")</f>
        <v/>
      </c>
      <c r="Z132" s="199" t="str">
        <f>IF(ISTEXT(VLOOKUP(表2[[#This Row],[公司简称]]&amp;表2[[#This Row],[姓名]],表1_66[[标识]:[邮件1]],18,FALSE)),VLOOKUP(表2[[#This Row],[公司简称]]&amp;表2[[#This Row],[姓名]],表1_66[[标识]:[邮件1]],18,FALSE),"")</f>
        <v/>
      </c>
      <c r="AA132" s="350" t="str">
        <f>IF(NOT(ISNA(VLOOKUP(表2[[#This Row],[公司简称]]&amp;表2[[#This Row],[姓名]],表1_66[[标识]:[邮件1]],19,FALSE))),VLOOKUP(表2[[#This Row],[公司简称]]&amp;表2[[#This Row],[姓名]],表1_66[[标识]:[邮件1]],19,FALSE),"")</f>
        <v/>
      </c>
      <c r="AB132" s="194" t="str">
        <f>IF(NOT(ISNA(VLOOKUP(表2[[#This Row],[公司简称]]&amp;表2[[#This Row],[姓名]],表1_66[[标识]:[邮件1]],20,FALSE))),VLOOKUP(表2[[#This Row],[公司简称]]&amp;表2[[#This Row],[姓名]],表1_66[[标识]:[邮件1]],20,FALSE),"")</f>
        <v/>
      </c>
      <c r="AC132" s="194" t="s">
        <v>1256</v>
      </c>
      <c r="AD132" s="199" t="str">
        <f>IF(NOT(ISNA(VLOOKUP(表2[[#This Row],[公司简称]]&amp;表2[[#This Row],[姓名 ]],表1_66[[标识]:[邮件1]],18,FALSE))),VLOOKUP(表2[[#This Row],[公司简称]]&amp;表2[[#This Row],[姓名 ]],表1_66[[标识]:[邮件1]],18,FALSE),"")</f>
        <v/>
      </c>
      <c r="AE132" s="350" t="str">
        <f>IF(NOT(ISNA(VLOOKUP(表2[[#This Row],[公司简称]]&amp;表2[[#This Row],[姓名 ]],表1_66[[标识]:[邮件1]],19,FALSE))),VLOOKUP(表2[[#This Row],[公司简称]]&amp;表2[[#This Row],[姓名 ]],表1_66[[标识]:[邮件1]],19,FALSE),"")</f>
        <v/>
      </c>
      <c r="AF132" s="194" t="str">
        <f>IF(NOT(ISNA(VLOOKUP(表2[[#This Row],[公司简称]]&amp;表2[[#This Row],[姓名 ]],表1_66[[标识]:[邮件1]],20,FALSE))),VLOOKUP(表2[[#This Row],[公司简称]]&amp;表2[[#This Row],[姓名 ]],表1_66[[标识]:[邮件1]],20,FALSE),"")</f>
        <v/>
      </c>
      <c r="AG132" s="201" t="s">
        <v>5557</v>
      </c>
      <c r="AH132" s="194">
        <v>518048</v>
      </c>
      <c r="AI132" s="202"/>
      <c r="AJ132" s="202"/>
      <c r="AK132" s="199"/>
      <c r="AL132" s="203"/>
      <c r="AM132" s="199"/>
      <c r="AN132" s="204"/>
      <c r="AO132" s="199"/>
      <c r="AP132" s="199"/>
      <c r="AQ132" s="199"/>
      <c r="AR132" s="199"/>
      <c r="AS132" s="199"/>
      <c r="AT132" s="114"/>
    </row>
    <row r="133" spans="1:46" s="6" customFormat="1" ht="18" customHeight="1" x14ac:dyDescent="0.3">
      <c r="A133" s="2">
        <v>41704</v>
      </c>
      <c r="B133" s="81" t="s">
        <v>2882</v>
      </c>
      <c r="C133" s="81"/>
      <c r="D133" s="103" t="s">
        <v>1267</v>
      </c>
      <c r="E133" s="97" t="s">
        <v>3004</v>
      </c>
      <c r="F133" s="97" t="s">
        <v>1174</v>
      </c>
      <c r="G133"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8.6055625657999997</v>
      </c>
      <c r="H133" s="7">
        <v>0</v>
      </c>
      <c r="I133" s="28">
        <f>SUMIF(表1_66[公司],"="&amp;表2[公司简称],表1_66[新财富票])</f>
        <v>0</v>
      </c>
      <c r="J133" s="155"/>
      <c r="K133" s="154"/>
      <c r="L133" s="154"/>
      <c r="M133" s="154"/>
      <c r="N133" s="154"/>
      <c r="O133" s="156"/>
      <c r="P133" s="156"/>
      <c r="Q133" s="352"/>
      <c r="R133" s="157"/>
      <c r="S133" s="157"/>
      <c r="T133" s="157" t="s">
        <v>5944</v>
      </c>
      <c r="U133" s="158"/>
      <c r="V133" s="158"/>
      <c r="W133" s="118" t="str">
        <f ca="1">IF(ISNUMBER(MATCH(表2[[#This Row],[公司简称]],服务!E:E,0)),INDIRECT("服务!A"&amp;MATCH(表2[[#This Row],[公司简称]],服务!E:E,0)),"")</f>
        <v/>
      </c>
      <c r="X133" s="160" t="s">
        <v>5942</v>
      </c>
      <c r="Y133" s="160" t="str">
        <f>IF(ISTEXT(VLOOKUP(表2[[#This Row],[公司简称]]&amp;表2[[#This Row],[姓名]],表1_66[[标识]:[昵称]],3,FALSE)),VLOOKUP(表2[[#This Row],[公司简称]]&amp;表2[[#This Row],[姓名]],表1_66[[标识]:[昵称]],3,FALSE),"")</f>
        <v/>
      </c>
      <c r="Z133" s="199" t="str">
        <f>IF(ISTEXT(VLOOKUP(表2[[#This Row],[公司简称]]&amp;表2[[#This Row],[姓名]],表1_66[[标识]:[邮件1]],18,FALSE)),VLOOKUP(表2[[#This Row],[公司简称]]&amp;表2[[#This Row],[姓名]],表1_66[[标识]:[邮件1]],18,FALSE),"")</f>
        <v/>
      </c>
      <c r="AA133" s="350" t="str">
        <f>IF(NOT(ISNA(VLOOKUP(表2[[#This Row],[公司简称]]&amp;表2[[#This Row],[姓名]],表1_66[[标识]:[邮件1]],19,FALSE))),VLOOKUP(表2[[#This Row],[公司简称]]&amp;表2[[#This Row],[姓名]],表1_66[[标识]:[邮件1]],19,FALSE),"")</f>
        <v/>
      </c>
      <c r="AB133" s="194" t="str">
        <f>IF(NOT(ISNA(VLOOKUP(表2[[#This Row],[公司简称]]&amp;表2[[#This Row],[姓名]],表1_66[[标识]:[邮件1]],20,FALSE))),VLOOKUP(表2[[#This Row],[公司简称]]&amp;表2[[#This Row],[姓名]],表1_66[[标识]:[邮件1]],20,FALSE),"")</f>
        <v/>
      </c>
      <c r="AC133" s="194" t="s">
        <v>1256</v>
      </c>
      <c r="AD133" s="199" t="str">
        <f>IF(NOT(ISNA(VLOOKUP(表2[[#This Row],[公司简称]]&amp;表2[[#This Row],[姓名 ]],表1_66[[标识]:[邮件1]],18,FALSE))),VLOOKUP(表2[[#This Row],[公司简称]]&amp;表2[[#This Row],[姓名 ]],表1_66[[标识]:[邮件1]],18,FALSE),"")</f>
        <v/>
      </c>
      <c r="AE133" s="350" t="str">
        <f>IF(NOT(ISNA(VLOOKUP(表2[[#This Row],[公司简称]]&amp;表2[[#This Row],[姓名 ]],表1_66[[标识]:[邮件1]],19,FALSE))),VLOOKUP(表2[[#This Row],[公司简称]]&amp;表2[[#This Row],[姓名 ]],表1_66[[标识]:[邮件1]],19,FALSE),"")</f>
        <v/>
      </c>
      <c r="AF133" s="194" t="str">
        <f>IF(NOT(ISNA(VLOOKUP(表2[[#This Row],[公司简称]]&amp;表2[[#This Row],[姓名 ]],表1_66[[标识]:[邮件1]],20,FALSE))),VLOOKUP(表2[[#This Row],[公司简称]]&amp;表2[[#This Row],[姓名 ]],表1_66[[标识]:[邮件1]],20,FALSE),"")</f>
        <v/>
      </c>
      <c r="AG133" s="201" t="s">
        <v>5599</v>
      </c>
      <c r="AH133" s="194">
        <v>518048</v>
      </c>
      <c r="AI133" s="202"/>
      <c r="AJ133" s="202"/>
      <c r="AK133" s="199"/>
      <c r="AL133" s="203"/>
      <c r="AM133" s="199"/>
      <c r="AN133" s="204"/>
      <c r="AO133" s="199"/>
      <c r="AP133" s="199"/>
      <c r="AQ133" s="199"/>
      <c r="AR133" s="199"/>
      <c r="AS133" s="199"/>
      <c r="AT133" s="114"/>
    </row>
    <row r="134" spans="1:46" s="6" customFormat="1" ht="18" customHeight="1" x14ac:dyDescent="0.3">
      <c r="A134" s="2">
        <v>41138</v>
      </c>
      <c r="B134" s="81" t="s">
        <v>2880</v>
      </c>
      <c r="C134" s="81"/>
      <c r="D134" s="103" t="s">
        <v>2351</v>
      </c>
      <c r="E134" s="97" t="s">
        <v>3004</v>
      </c>
      <c r="F134" s="97" t="s">
        <v>12</v>
      </c>
      <c r="G134"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3.9436070547000002</v>
      </c>
      <c r="H134" s="7">
        <v>0</v>
      </c>
      <c r="I134" s="28">
        <f>SUMIF(表1_66[公司],"="&amp;表2[公司简称],表1_66[新财富票])</f>
        <v>0</v>
      </c>
      <c r="J134" s="155"/>
      <c r="K134" s="154"/>
      <c r="L134" s="154"/>
      <c r="M134" s="154"/>
      <c r="N134" s="154"/>
      <c r="O134" s="156"/>
      <c r="P134" s="156"/>
      <c r="Q134" s="354"/>
      <c r="R134" s="146"/>
      <c r="S134" s="146"/>
      <c r="T134" s="146"/>
      <c r="U134" s="145"/>
      <c r="V134" s="145"/>
      <c r="W134" s="118">
        <f ca="1">IF(ISNUMBER(MATCH(表2[[#This Row],[公司简称]],服务!E:E,0)),INDIRECT("服务!A"&amp;MATCH(表2[[#This Row],[公司简称]],服务!E:E,0)),"")</f>
        <v>42432</v>
      </c>
      <c r="X134" s="160"/>
      <c r="Y134" s="160" t="str">
        <f>IF(ISTEXT(VLOOKUP(表2[[#This Row],[公司简称]]&amp;表2[[#This Row],[姓名]],表1_66[[标识]:[昵称]],3,FALSE)),VLOOKUP(表2[[#This Row],[公司简称]]&amp;表2[[#This Row],[姓名]],表1_66[[标识]:[昵称]],3,FALSE),"")</f>
        <v/>
      </c>
      <c r="Z134" s="199" t="str">
        <f>IF(ISTEXT(VLOOKUP(表2[[#This Row],[公司简称]]&amp;表2[[#This Row],[姓名]],表1_66[[标识]:[邮件1]],18,FALSE)),VLOOKUP(表2[[#This Row],[公司简称]]&amp;表2[[#This Row],[姓名]],表1_66[[标识]:[邮件1]],18,FALSE),"")</f>
        <v/>
      </c>
      <c r="AA134" s="350" t="str">
        <f>IF(NOT(ISNA(VLOOKUP(表2[[#This Row],[公司简称]]&amp;表2[[#This Row],[姓名]],表1_66[[标识]:[邮件1]],19,FALSE))),VLOOKUP(表2[[#This Row],[公司简称]]&amp;表2[[#This Row],[姓名]],表1_66[[标识]:[邮件1]],19,FALSE),"")</f>
        <v/>
      </c>
      <c r="AB134" s="194" t="str">
        <f>IF(NOT(ISNA(VLOOKUP(表2[[#This Row],[公司简称]]&amp;表2[[#This Row],[姓名]],表1_66[[标识]:[邮件1]],20,FALSE))),VLOOKUP(表2[[#This Row],[公司简称]]&amp;表2[[#This Row],[姓名]],表1_66[[标识]:[邮件1]],20,FALSE),"")</f>
        <v/>
      </c>
      <c r="AC134" s="194" t="s">
        <v>2356</v>
      </c>
      <c r="AD134" s="199" t="str">
        <f>IF(NOT(ISNA(VLOOKUP(表2[[#This Row],[公司简称]]&amp;表2[[#This Row],[姓名 ]],表1_66[[标识]:[邮件1]],18,FALSE))),VLOOKUP(表2[[#This Row],[公司简称]]&amp;表2[[#This Row],[姓名 ]],表1_66[[标识]:[邮件1]],18,FALSE),"")</f>
        <v/>
      </c>
      <c r="AE134" s="350" t="str">
        <f>IF(NOT(ISNA(VLOOKUP(表2[[#This Row],[公司简称]]&amp;表2[[#This Row],[姓名 ]],表1_66[[标识]:[邮件1]],19,FALSE))),VLOOKUP(表2[[#This Row],[公司简称]]&amp;表2[[#This Row],[姓名 ]],表1_66[[标识]:[邮件1]],19,FALSE),"")</f>
        <v/>
      </c>
      <c r="AF134" s="194" t="str">
        <f>IF(NOT(ISNA(VLOOKUP(表2[[#This Row],[公司简称]]&amp;表2[[#This Row],[姓名 ]],表1_66[[标识]:[邮件1]],20,FALSE))),VLOOKUP(表2[[#This Row],[公司简称]]&amp;表2[[#This Row],[姓名 ]],表1_66[[标识]:[邮件1]],20,FALSE),"")</f>
        <v/>
      </c>
      <c r="AG134" s="201" t="s">
        <v>2579</v>
      </c>
      <c r="AH134" s="194"/>
      <c r="AI134" s="202"/>
      <c r="AJ134" s="202"/>
      <c r="AK134" s="199"/>
      <c r="AL134" s="203"/>
      <c r="AM134" s="199"/>
      <c r="AN134" s="204"/>
      <c r="AO134" s="199"/>
      <c r="AP134" s="199"/>
      <c r="AQ134" s="199"/>
      <c r="AR134" s="199"/>
      <c r="AS134" s="199"/>
      <c r="AT134" s="114"/>
    </row>
    <row r="135" spans="1:46" customFormat="1" ht="18" customHeight="1" x14ac:dyDescent="0.3">
      <c r="A135" s="2">
        <v>41764</v>
      </c>
      <c r="B135" s="80" t="s">
        <v>2877</v>
      </c>
      <c r="C135" s="80"/>
      <c r="D135" s="103" t="s">
        <v>2755</v>
      </c>
      <c r="E135" s="93" t="s">
        <v>3004</v>
      </c>
      <c r="F135" s="93" t="s">
        <v>12</v>
      </c>
      <c r="G135"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2.0350257296000001</v>
      </c>
      <c r="H135" s="7">
        <v>0</v>
      </c>
      <c r="I135" s="28">
        <f>SUMIF(表1_66[公司],"="&amp;表2[公司简称],表1_66[新财富票])</f>
        <v>0</v>
      </c>
      <c r="J135" s="155"/>
      <c r="K135" s="154"/>
      <c r="L135" s="154"/>
      <c r="M135" s="154"/>
      <c r="N135" s="154"/>
      <c r="O135" s="156"/>
      <c r="P135" s="156"/>
      <c r="Q135" s="354">
        <v>1</v>
      </c>
      <c r="R135" s="146" t="s">
        <v>5941</v>
      </c>
      <c r="S135" s="146"/>
      <c r="T135" s="146"/>
      <c r="U135" s="145"/>
      <c r="V135" s="145"/>
      <c r="W135" s="118" t="str">
        <f ca="1">IF(ISNUMBER(MATCH(表2[[#This Row],[公司简称]],服务!E:E,0)),INDIRECT("服务!A"&amp;MATCH(表2[[#This Row],[公司简称]],服务!E:E,0)),"")</f>
        <v/>
      </c>
      <c r="X135" s="160" t="s">
        <v>2756</v>
      </c>
      <c r="Y135" s="160" t="str">
        <f>IF(ISTEXT(VLOOKUP(表2[[#This Row],[公司简称]]&amp;表2[[#This Row],[姓名]],表1_66[[标识]:[昵称]],3,FALSE)),VLOOKUP(表2[[#This Row],[公司简称]]&amp;表2[[#This Row],[姓名]],表1_66[[标识]:[昵称]],3,FALSE),"")</f>
        <v/>
      </c>
      <c r="Z135" s="199" t="str">
        <f>IF(ISTEXT(VLOOKUP(表2[[#This Row],[公司简称]]&amp;表2[[#This Row],[姓名]],表1_66[[标识]:[邮件1]],18,FALSE)),VLOOKUP(表2[[#This Row],[公司简称]]&amp;表2[[#This Row],[姓名]],表1_66[[标识]:[邮件1]],18,FALSE),"")</f>
        <v/>
      </c>
      <c r="AA135" s="350" t="str">
        <f>IF(NOT(ISNA(VLOOKUP(表2[[#This Row],[公司简称]]&amp;表2[[#This Row],[姓名]],表1_66[[标识]:[邮件1]],19,FALSE))),VLOOKUP(表2[[#This Row],[公司简称]]&amp;表2[[#This Row],[姓名]],表1_66[[标识]:[邮件1]],19,FALSE),"")</f>
        <v/>
      </c>
      <c r="AB135" s="194" t="str">
        <f>IF(NOT(ISNA(VLOOKUP(表2[[#This Row],[公司简称]]&amp;表2[[#This Row],[姓名]],表1_66[[标识]:[邮件1]],20,FALSE))),VLOOKUP(表2[[#This Row],[公司简称]]&amp;表2[[#This Row],[姓名]],表1_66[[标识]:[邮件1]],20,FALSE),"")</f>
        <v/>
      </c>
      <c r="AC135" s="199"/>
      <c r="AD135" s="199" t="str">
        <f>IF(NOT(ISNA(VLOOKUP(表2[[#This Row],[公司简称]]&amp;表2[[#This Row],[姓名 ]],表1_66[[标识]:[邮件1]],18,FALSE))),VLOOKUP(表2[[#This Row],[公司简称]]&amp;表2[[#This Row],[姓名 ]],表1_66[[标识]:[邮件1]],18,FALSE),"")</f>
        <v/>
      </c>
      <c r="AE135" s="350" t="str">
        <f>IF(NOT(ISNA(VLOOKUP(表2[[#This Row],[公司简称]]&amp;表2[[#This Row],[姓名 ]],表1_66[[标识]:[邮件1]],19,FALSE))),VLOOKUP(表2[[#This Row],[公司简称]]&amp;表2[[#This Row],[姓名 ]],表1_66[[标识]:[邮件1]],19,FALSE),"")</f>
        <v/>
      </c>
      <c r="AF135" s="194" t="str">
        <f>IF(NOT(ISNA(VLOOKUP(表2[[#This Row],[公司简称]]&amp;表2[[#This Row],[姓名 ]],表1_66[[标识]:[邮件1]],20,FALSE))),VLOOKUP(表2[[#This Row],[公司简称]]&amp;表2[[#This Row],[姓名 ]],表1_66[[标识]:[邮件1]],20,FALSE),"")</f>
        <v/>
      </c>
      <c r="AG135" s="201" t="s">
        <v>5938</v>
      </c>
      <c r="AH135" s="194"/>
      <c r="AI135" s="202"/>
      <c r="AJ135" s="202"/>
      <c r="AK135" s="199"/>
      <c r="AL135" s="203"/>
      <c r="AM135" s="199"/>
      <c r="AN135" s="204"/>
      <c r="AO135" s="199"/>
      <c r="AP135" s="199"/>
      <c r="AQ135" s="199"/>
      <c r="AR135" s="199"/>
      <c r="AS135" s="199"/>
      <c r="AT135" s="114"/>
    </row>
    <row r="136" spans="1:46" s="6" customFormat="1" ht="18" customHeight="1" x14ac:dyDescent="0.3">
      <c r="A136" s="2">
        <v>41540</v>
      </c>
      <c r="B136" s="81" t="s">
        <v>4196</v>
      </c>
      <c r="C136" s="81"/>
      <c r="D136" s="103" t="s">
        <v>4089</v>
      </c>
      <c r="E136" s="97" t="s">
        <v>3004</v>
      </c>
      <c r="F136" s="97" t="s">
        <v>12</v>
      </c>
      <c r="G136"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1.5499992927999997</v>
      </c>
      <c r="H136" s="7">
        <v>0</v>
      </c>
      <c r="I136" s="28">
        <f>SUMIF(表1_66[公司],"="&amp;表2[公司简称],表1_66[新财富票])</f>
        <v>0</v>
      </c>
      <c r="J136" s="155"/>
      <c r="K136" s="154"/>
      <c r="L136" s="154"/>
      <c r="M136" s="154"/>
      <c r="N136" s="154"/>
      <c r="O136" s="156"/>
      <c r="P136" s="156"/>
      <c r="Q136" s="354"/>
      <c r="R136" s="146"/>
      <c r="S136" s="146"/>
      <c r="T136" s="159" t="s">
        <v>4090</v>
      </c>
      <c r="U136" s="145"/>
      <c r="V136" s="145"/>
      <c r="W136" s="118" t="str">
        <f ca="1">IF(ISNUMBER(MATCH(表2[[#This Row],[公司简称]],服务!E:E,0)),INDIRECT("服务!A"&amp;MATCH(表2[[#This Row],[公司简称]],服务!E:E,0)),"")</f>
        <v/>
      </c>
      <c r="X136" s="160" t="s">
        <v>3942</v>
      </c>
      <c r="Y136" s="160" t="str">
        <f>IF(ISTEXT(VLOOKUP(表2[[#This Row],[公司简称]]&amp;表2[[#This Row],[姓名]],表1_66[[标识]:[昵称]],3,FALSE)),VLOOKUP(表2[[#This Row],[公司简称]]&amp;表2[[#This Row],[姓名]],表1_66[[标识]:[昵称]],3,FALSE),"")</f>
        <v/>
      </c>
      <c r="Z136" s="199" t="str">
        <f>IF(ISTEXT(VLOOKUP(表2[[#This Row],[公司简称]]&amp;表2[[#This Row],[姓名]],表1_66[[标识]:[邮件1]],18,FALSE)),VLOOKUP(表2[[#This Row],[公司简称]]&amp;表2[[#This Row],[姓名]],表1_66[[标识]:[邮件1]],18,FALSE),"")</f>
        <v/>
      </c>
      <c r="AA136" s="350" t="str">
        <f>IF(NOT(ISNA(VLOOKUP(表2[[#This Row],[公司简称]]&amp;表2[[#This Row],[姓名]],表1_66[[标识]:[邮件1]],19,FALSE))),VLOOKUP(表2[[#This Row],[公司简称]]&amp;表2[[#This Row],[姓名]],表1_66[[标识]:[邮件1]],19,FALSE),"")</f>
        <v/>
      </c>
      <c r="AB136" s="194" t="str">
        <f>IF(NOT(ISNA(VLOOKUP(表2[[#This Row],[公司简称]]&amp;表2[[#This Row],[姓名]],表1_66[[标识]:[邮件1]],20,FALSE))),VLOOKUP(表2[[#This Row],[公司简称]]&amp;表2[[#This Row],[姓名]],表1_66[[标识]:[邮件1]],20,FALSE),"")</f>
        <v/>
      </c>
      <c r="AC136" s="194"/>
      <c r="AD136" s="199" t="str">
        <f>IF(NOT(ISNA(VLOOKUP(表2[[#This Row],[公司简称]]&amp;表2[[#This Row],[姓名 ]],表1_66[[标识]:[邮件1]],18,FALSE))),VLOOKUP(表2[[#This Row],[公司简称]]&amp;表2[[#This Row],[姓名 ]],表1_66[[标识]:[邮件1]],18,FALSE),"")</f>
        <v/>
      </c>
      <c r="AE136" s="350" t="str">
        <f>IF(NOT(ISNA(VLOOKUP(表2[[#This Row],[公司简称]]&amp;表2[[#This Row],[姓名 ]],表1_66[[标识]:[邮件1]],19,FALSE))),VLOOKUP(表2[[#This Row],[公司简称]]&amp;表2[[#This Row],[姓名 ]],表1_66[[标识]:[邮件1]],19,FALSE),"")</f>
        <v/>
      </c>
      <c r="AF136" s="194" t="str">
        <f>IF(NOT(ISNA(VLOOKUP(表2[[#This Row],[公司简称]]&amp;表2[[#This Row],[姓名 ]],表1_66[[标识]:[邮件1]],20,FALSE))),VLOOKUP(表2[[#This Row],[公司简称]]&amp;表2[[#This Row],[姓名 ]],表1_66[[标识]:[邮件1]],20,FALSE),"")</f>
        <v/>
      </c>
      <c r="AG136" s="201" t="s">
        <v>5618</v>
      </c>
      <c r="AH136" s="194"/>
      <c r="AI136" s="202"/>
      <c r="AJ136" s="202"/>
      <c r="AK136" s="199"/>
      <c r="AL136" s="203"/>
      <c r="AM136" s="199"/>
      <c r="AN136" s="204"/>
      <c r="AO136" s="199"/>
      <c r="AP136" s="199"/>
      <c r="AQ136" s="199"/>
      <c r="AR136" s="199"/>
      <c r="AS136" s="199"/>
      <c r="AT136" s="114"/>
    </row>
    <row r="137" spans="1:46" s="6" customFormat="1" ht="18" customHeight="1" x14ac:dyDescent="0.3">
      <c r="A137" s="3">
        <v>41764</v>
      </c>
      <c r="B137" s="80"/>
      <c r="C137" s="80"/>
      <c r="D137" s="99" t="s">
        <v>5908</v>
      </c>
      <c r="E137" s="93" t="s">
        <v>5909</v>
      </c>
      <c r="F137" s="93" t="s">
        <v>5910</v>
      </c>
      <c r="G137"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0</v>
      </c>
      <c r="H137" s="7">
        <v>0</v>
      </c>
      <c r="I137" s="28">
        <f>SUMIF(表1_66[公司],"="&amp;表2[公司简称],表1_66[新财富票])</f>
        <v>0</v>
      </c>
      <c r="J137" s="155"/>
      <c r="K137" s="154"/>
      <c r="L137" s="154"/>
      <c r="M137" s="154"/>
      <c r="N137" s="154"/>
      <c r="O137" s="156"/>
      <c r="P137" s="156"/>
      <c r="Q137" s="354"/>
      <c r="R137" s="146" t="s">
        <v>5911</v>
      </c>
      <c r="S137" s="146"/>
      <c r="T137" s="146" t="s">
        <v>5912</v>
      </c>
      <c r="U137" s="145"/>
      <c r="V137" s="145"/>
      <c r="W137" s="118" t="str">
        <f ca="1">IF(ISNUMBER(MATCH(表2[[#This Row],[公司简称]],服务!E:E,0)),INDIRECT("服务!A"&amp;MATCH(表2[[#This Row],[公司简称]],服务!E:E,0)),"")</f>
        <v/>
      </c>
      <c r="X137" s="160" t="s">
        <v>5913</v>
      </c>
      <c r="Y137" s="160" t="str">
        <f>IF(ISTEXT(VLOOKUP(表2[[#This Row],[公司简称]]&amp;表2[[#This Row],[姓名]],表1_66[[标识]:[昵称]],3,FALSE)),VLOOKUP(表2[[#This Row],[公司简称]]&amp;表2[[#This Row],[姓名]],表1_66[[标识]:[昵称]],3,FALSE),"")</f>
        <v/>
      </c>
      <c r="Z137" s="199" t="str">
        <f>IF(ISTEXT(VLOOKUP(表2[[#This Row],[公司简称]]&amp;表2[[#This Row],[姓名]],表1_66[[标识]:[邮件1]],18,FALSE)),VLOOKUP(表2[[#This Row],[公司简称]]&amp;表2[[#This Row],[姓名]],表1_66[[标识]:[邮件1]],18,FALSE),"")</f>
        <v/>
      </c>
      <c r="AA137" s="350" t="str">
        <f>IF(NOT(ISNA(VLOOKUP(表2[[#This Row],[公司简称]]&amp;表2[[#This Row],[姓名]],表1_66[[标识]:[邮件1]],19,FALSE))),VLOOKUP(表2[[#This Row],[公司简称]]&amp;表2[[#This Row],[姓名]],表1_66[[标识]:[邮件1]],19,FALSE),"")</f>
        <v/>
      </c>
      <c r="AB137" s="194" t="str">
        <f>IF(NOT(ISNA(VLOOKUP(表2[[#This Row],[公司简称]]&amp;表2[[#This Row],[姓名]],表1_66[[标识]:[邮件1]],20,FALSE))),VLOOKUP(表2[[#This Row],[公司简称]]&amp;表2[[#This Row],[姓名]],表1_66[[标识]:[邮件1]],20,FALSE),"")</f>
        <v/>
      </c>
      <c r="AC137" s="200"/>
      <c r="AD137" s="199" t="str">
        <f>IF(NOT(ISNA(VLOOKUP(表2[[#This Row],[公司简称]]&amp;表2[[#This Row],[姓名 ]],表1_66[[标识]:[邮件1]],18,FALSE))),VLOOKUP(表2[[#This Row],[公司简称]]&amp;表2[[#This Row],[姓名 ]],表1_66[[标识]:[邮件1]],18,FALSE),"")</f>
        <v/>
      </c>
      <c r="AE137" s="350" t="str">
        <f>IF(NOT(ISNA(VLOOKUP(表2[[#This Row],[公司简称]]&amp;表2[[#This Row],[姓名 ]],表1_66[[标识]:[邮件1]],19,FALSE))),VLOOKUP(表2[[#This Row],[公司简称]]&amp;表2[[#This Row],[姓名 ]],表1_66[[标识]:[邮件1]],19,FALSE),"")</f>
        <v/>
      </c>
      <c r="AF137" s="194" t="str">
        <f>IF(NOT(ISNA(VLOOKUP(表2[[#This Row],[公司简称]]&amp;表2[[#This Row],[姓名 ]],表1_66[[标识]:[邮件1]],20,FALSE))),VLOOKUP(表2[[#This Row],[公司简称]]&amp;表2[[#This Row],[姓名 ]],表1_66[[标识]:[邮件1]],20,FALSE),"")</f>
        <v/>
      </c>
      <c r="AG137" s="201" t="s">
        <v>5914</v>
      </c>
      <c r="AH137" s="194"/>
      <c r="AI137" s="202"/>
      <c r="AJ137" s="194"/>
      <c r="AK137" s="199"/>
      <c r="AL137" s="203"/>
      <c r="AM137" s="194"/>
      <c r="AN137" s="205"/>
      <c r="AO137" s="199"/>
      <c r="AP137" s="200"/>
      <c r="AQ137" s="199"/>
      <c r="AR137" s="199"/>
      <c r="AS137" s="199"/>
      <c r="AT137" s="114"/>
    </row>
    <row r="138" spans="1:46" s="6" customFormat="1" ht="18" customHeight="1" x14ac:dyDescent="0.3">
      <c r="A138" s="3">
        <v>41806</v>
      </c>
      <c r="B138" s="80"/>
      <c r="C138" s="80"/>
      <c r="D138" s="99" t="s">
        <v>5990</v>
      </c>
      <c r="E138" s="93" t="s">
        <v>5991</v>
      </c>
      <c r="F138" s="93" t="s">
        <v>5992</v>
      </c>
      <c r="G138" s="52" t="str">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
      </c>
      <c r="H138" s="7">
        <v>0</v>
      </c>
      <c r="I138" s="28">
        <f>SUMIF(表1_66[公司],"="&amp;表2[公司简称],表1_66[新财富票])</f>
        <v>0</v>
      </c>
      <c r="J138" s="155"/>
      <c r="K138" s="154"/>
      <c r="L138" s="154"/>
      <c r="M138" s="154"/>
      <c r="N138" s="154"/>
      <c r="O138" s="156"/>
      <c r="P138" s="156"/>
      <c r="Q138" s="354">
        <v>11</v>
      </c>
      <c r="R138" s="146" t="s">
        <v>5947</v>
      </c>
      <c r="S138" s="146" t="s">
        <v>5575</v>
      </c>
      <c r="T138" s="146" t="s">
        <v>5993</v>
      </c>
      <c r="U138" s="145"/>
      <c r="V138" s="145"/>
      <c r="W138" s="118" t="str">
        <f ca="1">IF(ISNUMBER(MATCH(表2[[#This Row],[公司简称]],服务!E:E,0)),INDIRECT("服务!A"&amp;MATCH(表2[[#This Row],[公司简称]],服务!E:E,0)),"")</f>
        <v/>
      </c>
      <c r="X138" s="160" t="s">
        <v>6062</v>
      </c>
      <c r="Y138" s="160" t="str">
        <f>IF(ISTEXT(VLOOKUP(表2[[#This Row],[公司简称]]&amp;表2[[#This Row],[姓名]],表1_66[[标识]:[昵称]],3,FALSE)),VLOOKUP(表2[[#This Row],[公司简称]]&amp;表2[[#This Row],[姓名]],表1_66[[标识]:[昵称]],3,FALSE),"")</f>
        <v/>
      </c>
      <c r="Z138" s="199" t="str">
        <f>IF(ISTEXT(VLOOKUP(表2[[#This Row],[公司简称]]&amp;表2[[#This Row],[姓名]],表1_66[[标识]:[邮件1]],18,FALSE)),VLOOKUP(表2[[#This Row],[公司简称]]&amp;表2[[#This Row],[姓名]],表1_66[[标识]:[邮件1]],18,FALSE),"")</f>
        <v/>
      </c>
      <c r="AA138" s="350" t="str">
        <f>IF(NOT(ISNA(VLOOKUP(表2[[#This Row],[公司简称]]&amp;表2[[#This Row],[姓名]],表1_66[[标识]:[邮件1]],19,FALSE))),VLOOKUP(表2[[#This Row],[公司简称]]&amp;表2[[#This Row],[姓名]],表1_66[[标识]:[邮件1]],19,FALSE),"")</f>
        <v/>
      </c>
      <c r="AB138" s="194" t="str">
        <f>IF(NOT(ISNA(VLOOKUP(表2[[#This Row],[公司简称]]&amp;表2[[#This Row],[姓名]],表1_66[[标识]:[邮件1]],20,FALSE))),VLOOKUP(表2[[#This Row],[公司简称]]&amp;表2[[#This Row],[姓名]],表1_66[[标识]:[邮件1]],20,FALSE),"")</f>
        <v/>
      </c>
      <c r="AC138" s="200"/>
      <c r="AD138" s="199" t="str">
        <f>IF(NOT(ISNA(VLOOKUP(表2[[#This Row],[公司简称]]&amp;表2[[#This Row],[姓名 ]],表1_66[[标识]:[邮件1]],18,FALSE))),VLOOKUP(表2[[#This Row],[公司简称]]&amp;表2[[#This Row],[姓名 ]],表1_66[[标识]:[邮件1]],18,FALSE),"")</f>
        <v/>
      </c>
      <c r="AE138" s="350" t="str">
        <f>IF(NOT(ISNA(VLOOKUP(表2[[#This Row],[公司简称]]&amp;表2[[#This Row],[姓名 ]],表1_66[[标识]:[邮件1]],19,FALSE))),VLOOKUP(表2[[#This Row],[公司简称]]&amp;表2[[#This Row],[姓名 ]],表1_66[[标识]:[邮件1]],19,FALSE),"")</f>
        <v/>
      </c>
      <c r="AF138" s="194" t="str">
        <f>IF(NOT(ISNA(VLOOKUP(表2[[#This Row],[公司简称]]&amp;表2[[#This Row],[姓名 ]],表1_66[[标识]:[邮件1]],20,FALSE))),VLOOKUP(表2[[#This Row],[公司简称]]&amp;表2[[#This Row],[姓名 ]],表1_66[[标识]:[邮件1]],20,FALSE),"")</f>
        <v/>
      </c>
      <c r="AG138" s="201" t="s">
        <v>5994</v>
      </c>
      <c r="AH138" s="194">
        <v>518026</v>
      </c>
      <c r="AI138" s="202" t="s">
        <v>5995</v>
      </c>
      <c r="AJ138" s="194"/>
      <c r="AK138" s="199"/>
      <c r="AL138" s="203"/>
      <c r="AM138" s="194"/>
      <c r="AN138" s="205"/>
      <c r="AO138" s="199"/>
      <c r="AP138" s="200"/>
      <c r="AQ138" s="199"/>
      <c r="AR138" s="199"/>
      <c r="AS138" s="199"/>
      <c r="AT138" s="114"/>
    </row>
    <row r="139" spans="1:46" customFormat="1" ht="18" customHeight="1" x14ac:dyDescent="0.3">
      <c r="A139" s="2">
        <v>41130</v>
      </c>
      <c r="B139" s="81"/>
      <c r="C139" s="81"/>
      <c r="D139" s="102" t="s">
        <v>2298</v>
      </c>
      <c r="E139" s="97" t="s">
        <v>3004</v>
      </c>
      <c r="F139" s="97" t="s">
        <v>2300</v>
      </c>
      <c r="G139" s="52" t="str">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
      </c>
      <c r="H139" s="7">
        <v>0</v>
      </c>
      <c r="I139" s="28">
        <f>SUMIF(表1_66[公司],"="&amp;表2[公司简称],表1_66[新财富票])</f>
        <v>0</v>
      </c>
      <c r="J139" s="155"/>
      <c r="K139" s="154"/>
      <c r="L139" s="154"/>
      <c r="M139" s="154"/>
      <c r="N139" s="154"/>
      <c r="O139" s="156"/>
      <c r="P139" s="156"/>
      <c r="Q139" s="354"/>
      <c r="R139" s="146"/>
      <c r="S139" s="146"/>
      <c r="T139" s="146"/>
      <c r="U139" s="145"/>
      <c r="V139" s="145"/>
      <c r="W139" s="118" t="str">
        <f ca="1">IF(ISNUMBER(MATCH(表2[[#This Row],[公司简称]],服务!E:E,0)),INDIRECT("服务!A"&amp;MATCH(表2[[#This Row],[公司简称]],服务!E:E,0)),"")</f>
        <v/>
      </c>
      <c r="X139" s="160" t="s">
        <v>2302</v>
      </c>
      <c r="Y139" s="160" t="str">
        <f>IF(ISTEXT(VLOOKUP(表2[[#This Row],[公司简称]]&amp;表2[[#This Row],[姓名]],表1_66[[标识]:[昵称]],3,FALSE)),VLOOKUP(表2[[#This Row],[公司简称]]&amp;表2[[#This Row],[姓名]],表1_66[[标识]:[昵称]],3,FALSE),"")</f>
        <v/>
      </c>
      <c r="Z139" s="199" t="str">
        <f>IF(ISTEXT(VLOOKUP(表2[[#This Row],[公司简称]]&amp;表2[[#This Row],[姓名]],表1_66[[标识]:[邮件1]],18,FALSE)),VLOOKUP(表2[[#This Row],[公司简称]]&amp;表2[[#This Row],[姓名]],表1_66[[标识]:[邮件1]],18,FALSE),"")</f>
        <v/>
      </c>
      <c r="AA139" s="350" t="str">
        <f>IF(NOT(ISNA(VLOOKUP(表2[[#This Row],[公司简称]]&amp;表2[[#This Row],[姓名]],表1_66[[标识]:[邮件1]],19,FALSE))),VLOOKUP(表2[[#This Row],[公司简称]]&amp;表2[[#This Row],[姓名]],表1_66[[标识]:[邮件1]],19,FALSE),"")</f>
        <v/>
      </c>
      <c r="AB139" s="194" t="str">
        <f>IF(NOT(ISNA(VLOOKUP(表2[[#This Row],[公司简称]]&amp;表2[[#This Row],[姓名]],表1_66[[标识]:[邮件1]],20,FALSE))),VLOOKUP(表2[[#This Row],[公司简称]]&amp;表2[[#This Row],[姓名]],表1_66[[标识]:[邮件1]],20,FALSE),"")</f>
        <v/>
      </c>
      <c r="AC139" s="199"/>
      <c r="AD139" s="199" t="str">
        <f>IF(NOT(ISNA(VLOOKUP(表2[[#This Row],[公司简称]]&amp;表2[[#This Row],[姓名 ]],表1_66[[标识]:[邮件1]],18,FALSE))),VLOOKUP(表2[[#This Row],[公司简称]]&amp;表2[[#This Row],[姓名 ]],表1_66[[标识]:[邮件1]],18,FALSE),"")</f>
        <v/>
      </c>
      <c r="AE139" s="350" t="str">
        <f>IF(NOT(ISNA(VLOOKUP(表2[[#This Row],[公司简称]]&amp;表2[[#This Row],[姓名 ]],表1_66[[标识]:[邮件1]],19,FALSE))),VLOOKUP(表2[[#This Row],[公司简称]]&amp;表2[[#This Row],[姓名 ]],表1_66[[标识]:[邮件1]],19,FALSE),"")</f>
        <v/>
      </c>
      <c r="AF139" s="194" t="str">
        <f>IF(NOT(ISNA(VLOOKUP(表2[[#This Row],[公司简称]]&amp;表2[[#This Row],[姓名 ]],表1_66[[标识]:[邮件1]],20,FALSE))),VLOOKUP(表2[[#This Row],[公司简称]]&amp;表2[[#This Row],[姓名 ]],表1_66[[标识]:[邮件1]],20,FALSE),"")</f>
        <v/>
      </c>
      <c r="AG139" s="201" t="s">
        <v>2304</v>
      </c>
      <c r="AH139" s="194">
        <v>510075</v>
      </c>
      <c r="AI139" s="202" t="s">
        <v>2303</v>
      </c>
      <c r="AJ139" s="202"/>
      <c r="AK139" s="199"/>
      <c r="AL139" s="203"/>
      <c r="AM139" s="199"/>
      <c r="AN139" s="204"/>
      <c r="AO139" s="199"/>
      <c r="AP139" s="199"/>
      <c r="AQ139" s="199"/>
      <c r="AR139" s="199"/>
      <c r="AS139" s="199"/>
      <c r="AT139" s="114"/>
    </row>
    <row r="140" spans="1:46" customFormat="1" ht="18" customHeight="1" x14ac:dyDescent="0.3">
      <c r="A140" s="2">
        <v>41598</v>
      </c>
      <c r="B140" s="81"/>
      <c r="C140" s="81"/>
      <c r="D140" s="103" t="s">
        <v>3577</v>
      </c>
      <c r="E140" s="97" t="s">
        <v>3174</v>
      </c>
      <c r="F140" s="97" t="s">
        <v>583</v>
      </c>
      <c r="G140" s="52" t="str">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
      </c>
      <c r="H140" s="7">
        <v>0</v>
      </c>
      <c r="I140" s="28">
        <f>SUMIF(表1_66[公司],"="&amp;表2[公司简称],表1_66[新财富票])</f>
        <v>0</v>
      </c>
      <c r="J140" s="155"/>
      <c r="K140" s="154"/>
      <c r="L140" s="154"/>
      <c r="M140" s="154"/>
      <c r="N140" s="154"/>
      <c r="O140" s="156"/>
      <c r="P140" s="156"/>
      <c r="Q140" s="360"/>
      <c r="R140" s="179"/>
      <c r="S140" s="179"/>
      <c r="T140" s="179"/>
      <c r="U140" s="180"/>
      <c r="V140" s="180"/>
      <c r="W140" s="118" t="str">
        <f ca="1">IF(ISNUMBER(MATCH(表2[[#This Row],[公司简称]],服务!E:E,0)),INDIRECT("服务!A"&amp;MATCH(表2[[#This Row],[公司简称]],服务!E:E,0)),"")</f>
        <v/>
      </c>
      <c r="X140" s="160" t="s">
        <v>3506</v>
      </c>
      <c r="Y140" s="160" t="str">
        <f>IF(ISTEXT(VLOOKUP(表2[[#This Row],[公司简称]]&amp;表2[[#This Row],[姓名]],表1_66[[标识]:[昵称]],3,FALSE)),VLOOKUP(表2[[#This Row],[公司简称]]&amp;表2[[#This Row],[姓名]],表1_66[[标识]:[昵称]],3,FALSE),"")</f>
        <v/>
      </c>
      <c r="Z140" s="199" t="str">
        <f>IF(ISTEXT(VLOOKUP(表2[[#This Row],[公司简称]]&amp;表2[[#This Row],[姓名]],表1_66[[标识]:[邮件1]],18,FALSE)),VLOOKUP(表2[[#This Row],[公司简称]]&amp;表2[[#This Row],[姓名]],表1_66[[标识]:[邮件1]],18,FALSE),"")</f>
        <v/>
      </c>
      <c r="AA140" s="350" t="str">
        <f>IF(NOT(ISNA(VLOOKUP(表2[[#This Row],[公司简称]]&amp;表2[[#This Row],[姓名]],表1_66[[标识]:[邮件1]],19,FALSE))),VLOOKUP(表2[[#This Row],[公司简称]]&amp;表2[[#This Row],[姓名]],表1_66[[标识]:[邮件1]],19,FALSE),"")</f>
        <v/>
      </c>
      <c r="AB140" s="194" t="str">
        <f>IF(NOT(ISNA(VLOOKUP(表2[[#This Row],[公司简称]]&amp;表2[[#This Row],[姓名]],表1_66[[标识]:[邮件1]],20,FALSE))),VLOOKUP(表2[[#This Row],[公司简称]]&amp;表2[[#This Row],[姓名]],表1_66[[标识]:[邮件1]],20,FALSE),"")</f>
        <v/>
      </c>
      <c r="AC140" s="194"/>
      <c r="AD140" s="199" t="str">
        <f>IF(NOT(ISNA(VLOOKUP(表2[[#This Row],[公司简称]]&amp;表2[[#This Row],[姓名 ]],表1_66[[标识]:[邮件1]],18,FALSE))),VLOOKUP(表2[[#This Row],[公司简称]]&amp;表2[[#This Row],[姓名 ]],表1_66[[标识]:[邮件1]],18,FALSE),"")</f>
        <v/>
      </c>
      <c r="AE140" s="350" t="str">
        <f>IF(NOT(ISNA(VLOOKUP(表2[[#This Row],[公司简称]]&amp;表2[[#This Row],[姓名 ]],表1_66[[标识]:[邮件1]],19,FALSE))),VLOOKUP(表2[[#This Row],[公司简称]]&amp;表2[[#This Row],[姓名 ]],表1_66[[标识]:[邮件1]],19,FALSE),"")</f>
        <v/>
      </c>
      <c r="AF140" s="194" t="str">
        <f>IF(NOT(ISNA(VLOOKUP(表2[[#This Row],[公司简称]]&amp;表2[[#This Row],[姓名 ]],表1_66[[标识]:[邮件1]],20,FALSE))),VLOOKUP(表2[[#This Row],[公司简称]]&amp;表2[[#This Row],[姓名 ]],表1_66[[标识]:[邮件1]],20,FALSE),"")</f>
        <v/>
      </c>
      <c r="AG140" s="201" t="s">
        <v>5557</v>
      </c>
      <c r="AH140" s="194">
        <v>518048</v>
      </c>
      <c r="AI140" s="207"/>
      <c r="AJ140" s="202"/>
      <c r="AK140" s="199"/>
      <c r="AL140" s="203"/>
      <c r="AM140" s="199"/>
      <c r="AN140" s="204"/>
      <c r="AO140" s="199"/>
      <c r="AP140" s="199"/>
      <c r="AQ140" s="199"/>
      <c r="AR140" s="199"/>
      <c r="AS140" s="199"/>
      <c r="AT140" s="114"/>
    </row>
    <row r="141" spans="1:46" customFormat="1" ht="18" customHeight="1" x14ac:dyDescent="0.3">
      <c r="A141" s="2">
        <v>41138</v>
      </c>
      <c r="B141" s="81"/>
      <c r="C141" s="81"/>
      <c r="D141" s="103" t="s">
        <v>2352</v>
      </c>
      <c r="E141" s="97" t="s">
        <v>3004</v>
      </c>
      <c r="F141" s="97" t="s">
        <v>583</v>
      </c>
      <c r="G141" s="52" t="str">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
      </c>
      <c r="H141" s="7">
        <v>0</v>
      </c>
      <c r="I141" s="28">
        <f>SUMIF(表1_66[公司],"="&amp;表2[公司简称],表1_66[新财富票])</f>
        <v>0</v>
      </c>
      <c r="J141" s="155"/>
      <c r="K141" s="154"/>
      <c r="L141" s="154"/>
      <c r="M141" s="154"/>
      <c r="N141" s="154"/>
      <c r="O141" s="156"/>
      <c r="P141" s="156"/>
      <c r="Q141" s="354"/>
      <c r="R141" s="146"/>
      <c r="S141" s="146"/>
      <c r="T141" s="146"/>
      <c r="U141" s="145"/>
      <c r="V141" s="145"/>
      <c r="W141" s="118" t="str">
        <f ca="1">IF(ISNUMBER(MATCH(表2[[#This Row],[公司简称]],服务!E:E,0)),INDIRECT("服务!A"&amp;MATCH(表2[[#This Row],[公司简称]],服务!E:E,0)),"")</f>
        <v/>
      </c>
      <c r="X141" s="160" t="s">
        <v>2354</v>
      </c>
      <c r="Y141" s="160" t="str">
        <f>IF(ISTEXT(VLOOKUP(表2[[#This Row],[公司简称]]&amp;表2[[#This Row],[姓名]],表1_66[[标识]:[昵称]],3,FALSE)),VLOOKUP(表2[[#This Row],[公司简称]]&amp;表2[[#This Row],[姓名]],表1_66[[标识]:[昵称]],3,FALSE),"")</f>
        <v/>
      </c>
      <c r="Z141" s="199" t="str">
        <f>IF(ISTEXT(VLOOKUP(表2[[#This Row],[公司简称]]&amp;表2[[#This Row],[姓名]],表1_66[[标识]:[邮件1]],18,FALSE)),VLOOKUP(表2[[#This Row],[公司简称]]&amp;表2[[#This Row],[姓名]],表1_66[[标识]:[邮件1]],18,FALSE),"")</f>
        <v/>
      </c>
      <c r="AA141" s="350" t="str">
        <f>IF(NOT(ISNA(VLOOKUP(表2[[#This Row],[公司简称]]&amp;表2[[#This Row],[姓名]],表1_66[[标识]:[邮件1]],19,FALSE))),VLOOKUP(表2[[#This Row],[公司简称]]&amp;表2[[#This Row],[姓名]],表1_66[[标识]:[邮件1]],19,FALSE),"")</f>
        <v/>
      </c>
      <c r="AB141" s="194" t="str">
        <f>IF(NOT(ISNA(VLOOKUP(表2[[#This Row],[公司简称]]&amp;表2[[#This Row],[姓名]],表1_66[[标识]:[邮件1]],20,FALSE))),VLOOKUP(表2[[#This Row],[公司简称]]&amp;表2[[#This Row],[姓名]],表1_66[[标识]:[邮件1]],20,FALSE),"")</f>
        <v/>
      </c>
      <c r="AC141" s="194" t="s">
        <v>2356</v>
      </c>
      <c r="AD141" s="199" t="str">
        <f>IF(NOT(ISNA(VLOOKUP(表2[[#This Row],[公司简称]]&amp;表2[[#This Row],[姓名 ]],表1_66[[标识]:[邮件1]],18,FALSE))),VLOOKUP(表2[[#This Row],[公司简称]]&amp;表2[[#This Row],[姓名 ]],表1_66[[标识]:[邮件1]],18,FALSE),"")</f>
        <v/>
      </c>
      <c r="AE141" s="350" t="str">
        <f>IF(NOT(ISNA(VLOOKUP(表2[[#This Row],[公司简称]]&amp;表2[[#This Row],[姓名 ]],表1_66[[标识]:[邮件1]],19,FALSE))),VLOOKUP(表2[[#This Row],[公司简称]]&amp;表2[[#This Row],[姓名 ]],表1_66[[标识]:[邮件1]],19,FALSE),"")</f>
        <v/>
      </c>
      <c r="AF141" s="194" t="str">
        <f>IF(NOT(ISNA(VLOOKUP(表2[[#This Row],[公司简称]]&amp;表2[[#This Row],[姓名 ]],表1_66[[标识]:[邮件1]],20,FALSE))),VLOOKUP(表2[[#This Row],[公司简称]]&amp;表2[[#This Row],[姓名 ]],表1_66[[标识]:[邮件1]],20,FALSE),"")</f>
        <v/>
      </c>
      <c r="AG141" s="201" t="s">
        <v>2357</v>
      </c>
      <c r="AH141" s="194"/>
      <c r="AI141" s="202"/>
      <c r="AJ141" s="202"/>
      <c r="AK141" s="199"/>
      <c r="AL141" s="203"/>
      <c r="AM141" s="199"/>
      <c r="AN141" s="204"/>
      <c r="AO141" s="199"/>
      <c r="AP141" s="199"/>
      <c r="AQ141" s="199"/>
      <c r="AR141" s="199"/>
      <c r="AS141" s="199"/>
      <c r="AT141" s="114"/>
    </row>
    <row r="142" spans="1:46" s="6" customFormat="1" ht="18" customHeight="1" x14ac:dyDescent="0.3">
      <c r="A142" s="2">
        <v>41713</v>
      </c>
      <c r="B142" s="81" t="s">
        <v>4196</v>
      </c>
      <c r="C142" s="81"/>
      <c r="D142" s="103" t="s">
        <v>5784</v>
      </c>
      <c r="E142" s="97" t="s">
        <v>3004</v>
      </c>
      <c r="F142" s="97" t="s">
        <v>5785</v>
      </c>
      <c r="G142" s="52" t="str">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
      </c>
      <c r="H142" s="7">
        <v>0</v>
      </c>
      <c r="I142" s="28">
        <f>SUMIF(表1_66[公司],"="&amp;表2[公司简称],表1_66[新财富票])</f>
        <v>0</v>
      </c>
      <c r="J142" s="155"/>
      <c r="K142" s="154"/>
      <c r="L142" s="154"/>
      <c r="M142" s="154"/>
      <c r="N142" s="154"/>
      <c r="O142" s="156"/>
      <c r="P142" s="156"/>
      <c r="Q142" s="354"/>
      <c r="R142" s="146" t="s">
        <v>3940</v>
      </c>
      <c r="S142" s="146"/>
      <c r="T142" s="146"/>
      <c r="U142" s="145"/>
      <c r="V142" s="145"/>
      <c r="W142" s="118" t="str">
        <f ca="1">IF(ISNUMBER(MATCH(表2[[#This Row],[公司简称]],服务!E:E,0)),INDIRECT("服务!A"&amp;MATCH(表2[[#This Row],[公司简称]],服务!E:E,0)),"")</f>
        <v/>
      </c>
      <c r="X142" s="160" t="s">
        <v>5786</v>
      </c>
      <c r="Y142" s="160" t="str">
        <f>IF(ISTEXT(VLOOKUP(表2[[#This Row],[公司简称]]&amp;表2[[#This Row],[姓名]],表1_66[[标识]:[昵称]],3,FALSE)),VLOOKUP(表2[[#This Row],[公司简称]]&amp;表2[[#This Row],[姓名]],表1_66[[标识]:[昵称]],3,FALSE),"")</f>
        <v/>
      </c>
      <c r="Z142" s="199" t="str">
        <f>IF(ISTEXT(VLOOKUP(表2[[#This Row],[公司简称]]&amp;表2[[#This Row],[姓名]],表1_66[[标识]:[邮件1]],18,FALSE)),VLOOKUP(表2[[#This Row],[公司简称]]&amp;表2[[#This Row],[姓名]],表1_66[[标识]:[邮件1]],18,FALSE),"")</f>
        <v/>
      </c>
      <c r="AA142" s="350" t="str">
        <f>IF(NOT(ISNA(VLOOKUP(表2[[#This Row],[公司简称]]&amp;表2[[#This Row],[姓名]],表1_66[[标识]:[邮件1]],19,FALSE))),VLOOKUP(表2[[#This Row],[公司简称]]&amp;表2[[#This Row],[姓名]],表1_66[[标识]:[邮件1]],19,FALSE),"")</f>
        <v/>
      </c>
      <c r="AB142" s="194" t="str">
        <f>IF(NOT(ISNA(VLOOKUP(表2[[#This Row],[公司简称]]&amp;表2[[#This Row],[姓名]],表1_66[[标识]:[邮件1]],20,FALSE))),VLOOKUP(表2[[#This Row],[公司简称]]&amp;表2[[#This Row],[姓名]],表1_66[[标识]:[邮件1]],20,FALSE),"")</f>
        <v/>
      </c>
      <c r="AC142" s="194"/>
      <c r="AD142" s="199" t="str">
        <f>IF(NOT(ISNA(VLOOKUP(表2[[#This Row],[公司简称]]&amp;表2[[#This Row],[姓名 ]],表1_66[[标识]:[邮件1]],18,FALSE))),VLOOKUP(表2[[#This Row],[公司简称]]&amp;表2[[#This Row],[姓名 ]],表1_66[[标识]:[邮件1]],18,FALSE),"")</f>
        <v/>
      </c>
      <c r="AE142" s="350" t="str">
        <f>IF(NOT(ISNA(VLOOKUP(表2[[#This Row],[公司简称]]&amp;表2[[#This Row],[姓名 ]],表1_66[[标识]:[邮件1]],19,FALSE))),VLOOKUP(表2[[#This Row],[公司简称]]&amp;表2[[#This Row],[姓名 ]],表1_66[[标识]:[邮件1]],19,FALSE),"")</f>
        <v/>
      </c>
      <c r="AF142" s="194" t="str">
        <f>IF(NOT(ISNA(VLOOKUP(表2[[#This Row],[公司简称]]&amp;表2[[#This Row],[姓名 ]],表1_66[[标识]:[邮件1]],20,FALSE))),VLOOKUP(表2[[#This Row],[公司简称]]&amp;表2[[#This Row],[姓名 ]],表1_66[[标识]:[邮件1]],20,FALSE),"")</f>
        <v/>
      </c>
      <c r="AG142" s="201" t="s">
        <v>5618</v>
      </c>
      <c r="AH142" s="194"/>
      <c r="AI142" s="202"/>
      <c r="AJ142" s="202"/>
      <c r="AK142" s="199"/>
      <c r="AL142" s="203"/>
      <c r="AM142" s="199"/>
      <c r="AN142" s="204"/>
      <c r="AO142" s="199"/>
      <c r="AP142" s="199"/>
      <c r="AQ142" s="199"/>
      <c r="AR142" s="199"/>
      <c r="AS142" s="199"/>
      <c r="AT142" s="114"/>
    </row>
    <row r="143" spans="1:46" customFormat="1" ht="18" customHeight="1" x14ac:dyDescent="0.3">
      <c r="A143" s="2">
        <v>41295</v>
      </c>
      <c r="B143" s="81"/>
      <c r="C143" s="81"/>
      <c r="D143" s="103" t="s">
        <v>2748</v>
      </c>
      <c r="E143" s="97" t="s">
        <v>3004</v>
      </c>
      <c r="F143" s="97" t="s">
        <v>2710</v>
      </c>
      <c r="G143" s="52" t="str">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
      </c>
      <c r="H143" s="7">
        <v>0</v>
      </c>
      <c r="I143" s="28">
        <f>SUMIF(表1_66[公司],"="&amp;表2[公司简称],表1_66[新财富票])</f>
        <v>0</v>
      </c>
      <c r="J143" s="155"/>
      <c r="K143" s="154"/>
      <c r="L143" s="154"/>
      <c r="M143" s="154"/>
      <c r="N143" s="154"/>
      <c r="O143" s="156"/>
      <c r="P143" s="156"/>
      <c r="Q143" s="354"/>
      <c r="R143" s="146"/>
      <c r="S143" s="146" t="s">
        <v>2749</v>
      </c>
      <c r="T143" s="146"/>
      <c r="U143" s="145"/>
      <c r="V143" s="145"/>
      <c r="W143" s="118" t="str">
        <f ca="1">IF(ISNUMBER(MATCH(表2[[#This Row],[公司简称]],服务!E:E,0)),INDIRECT("服务!A"&amp;MATCH(表2[[#This Row],[公司简称]],服务!E:E,0)),"")</f>
        <v/>
      </c>
      <c r="X143" s="160" t="s">
        <v>5614</v>
      </c>
      <c r="Y143" s="160" t="str">
        <f>IF(ISTEXT(VLOOKUP(表2[[#This Row],[公司简称]]&amp;表2[[#This Row],[姓名]],表1_66[[标识]:[昵称]],3,FALSE)),VLOOKUP(表2[[#This Row],[公司简称]]&amp;表2[[#This Row],[姓名]],表1_66[[标识]:[昵称]],3,FALSE),"")</f>
        <v/>
      </c>
      <c r="Z143" s="199" t="str">
        <f>IF(ISTEXT(VLOOKUP(表2[[#This Row],[公司简称]]&amp;表2[[#This Row],[姓名]],表1_66[[标识]:[邮件1]],18,FALSE)),VLOOKUP(表2[[#This Row],[公司简称]]&amp;表2[[#This Row],[姓名]],表1_66[[标识]:[邮件1]],18,FALSE),"")</f>
        <v/>
      </c>
      <c r="AA143" s="350" t="str">
        <f>IF(NOT(ISNA(VLOOKUP(表2[[#This Row],[公司简称]]&amp;表2[[#This Row],[姓名]],表1_66[[标识]:[邮件1]],19,FALSE))),VLOOKUP(表2[[#This Row],[公司简称]]&amp;表2[[#This Row],[姓名]],表1_66[[标识]:[邮件1]],19,FALSE),"")</f>
        <v/>
      </c>
      <c r="AB143" s="194" t="str">
        <f>IF(NOT(ISNA(VLOOKUP(表2[[#This Row],[公司简称]]&amp;表2[[#This Row],[姓名]],表1_66[[标识]:[邮件1]],20,FALSE))),VLOOKUP(表2[[#This Row],[公司简称]]&amp;表2[[#This Row],[姓名]],表1_66[[标识]:[邮件1]],20,FALSE),"")</f>
        <v/>
      </c>
      <c r="AC143" s="194"/>
      <c r="AD143" s="199" t="str">
        <f>IF(NOT(ISNA(VLOOKUP(表2[[#This Row],[公司简称]]&amp;表2[[#This Row],[姓名 ]],表1_66[[标识]:[邮件1]],18,FALSE))),VLOOKUP(表2[[#This Row],[公司简称]]&amp;表2[[#This Row],[姓名 ]],表1_66[[标识]:[邮件1]],18,FALSE),"")</f>
        <v/>
      </c>
      <c r="AE143" s="350" t="str">
        <f>IF(NOT(ISNA(VLOOKUP(表2[[#This Row],[公司简称]]&amp;表2[[#This Row],[姓名 ]],表1_66[[标识]:[邮件1]],19,FALSE))),VLOOKUP(表2[[#This Row],[公司简称]]&amp;表2[[#This Row],[姓名 ]],表1_66[[标识]:[邮件1]],19,FALSE),"")</f>
        <v/>
      </c>
      <c r="AF143" s="194" t="str">
        <f>IF(NOT(ISNA(VLOOKUP(表2[[#This Row],[公司简称]]&amp;表2[[#This Row],[姓名 ]],表1_66[[标识]:[邮件1]],20,FALSE))),VLOOKUP(表2[[#This Row],[公司简称]]&amp;表2[[#This Row],[姓名 ]],表1_66[[标识]:[邮件1]],20,FALSE),"")</f>
        <v/>
      </c>
      <c r="AG143" s="201" t="s">
        <v>2750</v>
      </c>
      <c r="AH143" s="194"/>
      <c r="AI143" s="202"/>
      <c r="AJ143" s="202"/>
      <c r="AK143" s="199"/>
      <c r="AL143" s="203"/>
      <c r="AM143" s="199"/>
      <c r="AN143" s="204"/>
      <c r="AO143" s="199"/>
      <c r="AP143" s="199"/>
      <c r="AQ143" s="199"/>
      <c r="AR143" s="199"/>
      <c r="AS143" s="199"/>
      <c r="AT143" s="114"/>
    </row>
    <row r="144" spans="1:46" customFormat="1" ht="18" customHeight="1" x14ac:dyDescent="0.3">
      <c r="A144" s="2">
        <v>41830</v>
      </c>
      <c r="B144" s="81"/>
      <c r="C144" s="81"/>
      <c r="D144" s="103" t="s">
        <v>6056</v>
      </c>
      <c r="E144" s="97" t="s">
        <v>3174</v>
      </c>
      <c r="F144" s="97" t="s">
        <v>583</v>
      </c>
      <c r="G144" s="52" t="str">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
      </c>
      <c r="H144" s="7">
        <v>0</v>
      </c>
      <c r="I144" s="28">
        <f>SUMIF(表1_66[公司],"="&amp;表2[公司简称],表1_66[新财富票])</f>
        <v>0</v>
      </c>
      <c r="J144" s="155"/>
      <c r="K144" s="154"/>
      <c r="L144" s="154"/>
      <c r="M144" s="154"/>
      <c r="N144" s="154"/>
      <c r="O144" s="156"/>
      <c r="P144" s="156"/>
      <c r="Q144" s="354"/>
      <c r="R144" s="146" t="s">
        <v>6057</v>
      </c>
      <c r="S144" s="146"/>
      <c r="T144" s="146"/>
      <c r="U144" s="145"/>
      <c r="V144" s="145"/>
      <c r="W144" s="118" t="str">
        <f ca="1">IF(ISNUMBER(MATCH(表2[[#This Row],[公司简称]],服务!E:E,0)),INDIRECT("服务!A"&amp;MATCH(表2[[#This Row],[公司简称]],服务!E:E,0)),"")</f>
        <v/>
      </c>
      <c r="X144" s="160" t="s">
        <v>6058</v>
      </c>
      <c r="Y144" s="160" t="str">
        <f>IF(ISTEXT(VLOOKUP(表2[[#This Row],[公司简称]]&amp;表2[[#This Row],[姓名]],表1_66[[标识]:[昵称]],3,FALSE)),VLOOKUP(表2[[#This Row],[公司简称]]&amp;表2[[#This Row],[姓名]],表1_66[[标识]:[昵称]],3,FALSE),"")</f>
        <v/>
      </c>
      <c r="Z144" s="199" t="str">
        <f>IF(ISTEXT(VLOOKUP(表2[[#This Row],[公司简称]]&amp;表2[[#This Row],[姓名]],表1_66[[标识]:[邮件1]],18,FALSE)),VLOOKUP(表2[[#This Row],[公司简称]]&amp;表2[[#This Row],[姓名]],表1_66[[标识]:[邮件1]],18,FALSE),"")</f>
        <v/>
      </c>
      <c r="AA144" s="350" t="str">
        <f>IF(NOT(ISNA(VLOOKUP(表2[[#This Row],[公司简称]]&amp;表2[[#This Row],[姓名]],表1_66[[标识]:[邮件1]],19,FALSE))),VLOOKUP(表2[[#This Row],[公司简称]]&amp;表2[[#This Row],[姓名]],表1_66[[标识]:[邮件1]],19,FALSE),"")</f>
        <v/>
      </c>
      <c r="AB144" s="194" t="str">
        <f>IF(NOT(ISNA(VLOOKUP(表2[[#This Row],[公司简称]]&amp;表2[[#This Row],[姓名]],表1_66[[标识]:[邮件1]],20,FALSE))),VLOOKUP(表2[[#This Row],[公司简称]]&amp;表2[[#This Row],[姓名]],表1_66[[标识]:[邮件1]],20,FALSE),"")</f>
        <v/>
      </c>
      <c r="AC144" s="194"/>
      <c r="AD144" s="199" t="str">
        <f>IF(NOT(ISNA(VLOOKUP(表2[[#This Row],[公司简称]]&amp;表2[[#This Row],[姓名 ]],表1_66[[标识]:[邮件1]],18,FALSE))),VLOOKUP(表2[[#This Row],[公司简称]]&amp;表2[[#This Row],[姓名 ]],表1_66[[标识]:[邮件1]],18,FALSE),"")</f>
        <v/>
      </c>
      <c r="AE144" s="350" t="str">
        <f>IF(NOT(ISNA(VLOOKUP(表2[[#This Row],[公司简称]]&amp;表2[[#This Row],[姓名 ]],表1_66[[标识]:[邮件1]],19,FALSE))),VLOOKUP(表2[[#This Row],[公司简称]]&amp;表2[[#This Row],[姓名 ]],表1_66[[标识]:[邮件1]],19,FALSE),"")</f>
        <v/>
      </c>
      <c r="AF144" s="194" t="str">
        <f>IF(NOT(ISNA(VLOOKUP(表2[[#This Row],[公司简称]]&amp;表2[[#This Row],[姓名 ]],表1_66[[标识]:[邮件1]],20,FALSE))),VLOOKUP(表2[[#This Row],[公司简称]]&amp;表2[[#This Row],[姓名 ]],表1_66[[标识]:[邮件1]],20,FALSE),"")</f>
        <v/>
      </c>
      <c r="AG144" s="201" t="s">
        <v>6059</v>
      </c>
      <c r="AH144" s="194">
        <v>518031</v>
      </c>
      <c r="AI144" s="207" t="s">
        <v>6060</v>
      </c>
      <c r="AJ144" s="202"/>
      <c r="AK144" s="199"/>
      <c r="AL144" s="203"/>
      <c r="AM144" s="199"/>
      <c r="AN144" s="204"/>
      <c r="AO144" s="199"/>
      <c r="AP144" s="199"/>
      <c r="AQ144" s="199"/>
      <c r="AR144" s="199"/>
      <c r="AS144" s="199"/>
      <c r="AT144" s="114"/>
    </row>
    <row r="145" spans="1:46" customFormat="1" ht="18" customHeight="1" x14ac:dyDescent="0.3">
      <c r="A145" s="2">
        <v>40981</v>
      </c>
      <c r="B145" s="81"/>
      <c r="C145" s="81"/>
      <c r="D145" s="103" t="s">
        <v>2757</v>
      </c>
      <c r="E145" s="97" t="s">
        <v>3004</v>
      </c>
      <c r="F145" s="97" t="s">
        <v>2758</v>
      </c>
      <c r="G145" s="52" t="str">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
      </c>
      <c r="H145" s="7">
        <v>0</v>
      </c>
      <c r="I145" s="28">
        <f>SUMIF(表1_66[公司],"="&amp;表2[公司简称],表1_66[新财富票])</f>
        <v>0</v>
      </c>
      <c r="J145" s="155"/>
      <c r="K145" s="154"/>
      <c r="L145" s="154"/>
      <c r="M145" s="154"/>
      <c r="N145" s="154"/>
      <c r="O145" s="156"/>
      <c r="P145" s="156"/>
      <c r="Q145" s="352"/>
      <c r="R145" s="157"/>
      <c r="S145" s="157"/>
      <c r="T145" s="157"/>
      <c r="U145" s="158"/>
      <c r="V145" s="158"/>
      <c r="W145" s="118" t="str">
        <f ca="1">IF(ISNUMBER(MATCH(表2[[#This Row],[公司简称]],服务!E:E,0)),INDIRECT("服务!A"&amp;MATCH(表2[[#This Row],[公司简称]],服务!E:E,0)),"")</f>
        <v/>
      </c>
      <c r="X145" s="160" t="s">
        <v>5615</v>
      </c>
      <c r="Y145" s="160" t="str">
        <f>IF(ISTEXT(VLOOKUP(表2[[#This Row],[公司简称]]&amp;表2[[#This Row],[姓名]],表1_66[[标识]:[昵称]],3,FALSE)),VLOOKUP(表2[[#This Row],[公司简称]]&amp;表2[[#This Row],[姓名]],表1_66[[标识]:[昵称]],3,FALSE),"")</f>
        <v/>
      </c>
      <c r="Z145" s="199" t="str">
        <f>IF(ISTEXT(VLOOKUP(表2[[#This Row],[公司简称]]&amp;表2[[#This Row],[姓名]],表1_66[[标识]:[邮件1]],18,FALSE)),VLOOKUP(表2[[#This Row],[公司简称]]&amp;表2[[#This Row],[姓名]],表1_66[[标识]:[邮件1]],18,FALSE),"")</f>
        <v/>
      </c>
      <c r="AA145" s="350" t="str">
        <f>IF(NOT(ISNA(VLOOKUP(表2[[#This Row],[公司简称]]&amp;表2[[#This Row],[姓名]],表1_66[[标识]:[邮件1]],19,FALSE))),VLOOKUP(表2[[#This Row],[公司简称]]&amp;表2[[#This Row],[姓名]],表1_66[[标识]:[邮件1]],19,FALSE),"")</f>
        <v/>
      </c>
      <c r="AB145" s="194" t="str">
        <f>IF(NOT(ISNA(VLOOKUP(表2[[#This Row],[公司简称]]&amp;表2[[#This Row],[姓名]],表1_66[[标识]:[邮件1]],20,FALSE))),VLOOKUP(表2[[#This Row],[公司简称]]&amp;表2[[#This Row],[姓名]],表1_66[[标识]:[邮件1]],20,FALSE),"")</f>
        <v/>
      </c>
      <c r="AC145" s="194" t="s">
        <v>1256</v>
      </c>
      <c r="AD145" s="199" t="str">
        <f>IF(NOT(ISNA(VLOOKUP(表2[[#This Row],[公司简称]]&amp;表2[[#This Row],[姓名 ]],表1_66[[标识]:[邮件1]],18,FALSE))),VLOOKUP(表2[[#This Row],[公司简称]]&amp;表2[[#This Row],[姓名 ]],表1_66[[标识]:[邮件1]],18,FALSE),"")</f>
        <v/>
      </c>
      <c r="AE145" s="350" t="str">
        <f>IF(NOT(ISNA(VLOOKUP(表2[[#This Row],[公司简称]]&amp;表2[[#This Row],[姓名 ]],表1_66[[标识]:[邮件1]],19,FALSE))),VLOOKUP(表2[[#This Row],[公司简称]]&amp;表2[[#This Row],[姓名 ]],表1_66[[标识]:[邮件1]],19,FALSE),"")</f>
        <v/>
      </c>
      <c r="AF145" s="194" t="str">
        <f>IF(NOT(ISNA(VLOOKUP(表2[[#This Row],[公司简称]]&amp;表2[[#This Row],[姓名 ]],表1_66[[标识]:[邮件1]],20,FALSE))),VLOOKUP(表2[[#This Row],[公司简称]]&amp;表2[[#This Row],[姓名 ]],表1_66[[标识]:[邮件1]],20,FALSE),"")</f>
        <v/>
      </c>
      <c r="AG145" s="201" t="s">
        <v>5609</v>
      </c>
      <c r="AH145" s="194">
        <v>518048</v>
      </c>
      <c r="AI145" s="202"/>
      <c r="AJ145" s="202"/>
      <c r="AK145" s="199"/>
      <c r="AL145" s="203"/>
      <c r="AM145" s="199"/>
      <c r="AN145" s="204"/>
      <c r="AO145" s="199"/>
      <c r="AP145" s="199"/>
      <c r="AQ145" s="199"/>
      <c r="AR145" s="199"/>
      <c r="AS145" s="199"/>
      <c r="AT145" s="114"/>
    </row>
    <row r="146" spans="1:46" s="6" customFormat="1" ht="18" customHeight="1" x14ac:dyDescent="0.3">
      <c r="A146" s="2">
        <v>41764</v>
      </c>
      <c r="B146" s="81"/>
      <c r="C146" s="81"/>
      <c r="D146" s="103" t="s">
        <v>2751</v>
      </c>
      <c r="E146" s="97" t="s">
        <v>3004</v>
      </c>
      <c r="F146" s="97" t="s">
        <v>2710</v>
      </c>
      <c r="G146" s="52" t="str">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
      </c>
      <c r="H146" s="7">
        <v>0</v>
      </c>
      <c r="I146" s="28">
        <f>SUMIF(表1_66[公司],"="&amp;表2[公司简称],表1_66[新财富票])</f>
        <v>0</v>
      </c>
      <c r="J146" s="155"/>
      <c r="K146" s="154"/>
      <c r="L146" s="154"/>
      <c r="M146" s="154"/>
      <c r="N146" s="154"/>
      <c r="O146" s="156"/>
      <c r="P146" s="156"/>
      <c r="Q146" s="354"/>
      <c r="R146" s="146"/>
      <c r="S146" s="146"/>
      <c r="T146" s="146" t="s">
        <v>5945</v>
      </c>
      <c r="U146" s="145"/>
      <c r="V146" s="145"/>
      <c r="W146" s="118" t="str">
        <f ca="1">IF(ISNUMBER(MATCH(表2[[#This Row],[公司简称]],服务!E:E,0)),INDIRECT("服务!A"&amp;MATCH(表2[[#This Row],[公司简称]],服务!E:E,0)),"")</f>
        <v/>
      </c>
      <c r="X146" s="160" t="s">
        <v>2752</v>
      </c>
      <c r="Y146" s="160" t="str">
        <f>IF(ISTEXT(VLOOKUP(表2[[#This Row],[公司简称]]&amp;表2[[#This Row],[姓名]],表1_66[[标识]:[昵称]],3,FALSE)),VLOOKUP(表2[[#This Row],[公司简称]]&amp;表2[[#This Row],[姓名]],表1_66[[标识]:[昵称]],3,FALSE),"")</f>
        <v/>
      </c>
      <c r="Z146" s="199" t="str">
        <f>IF(ISTEXT(VLOOKUP(表2[[#This Row],[公司简称]]&amp;表2[[#This Row],[姓名]],表1_66[[标识]:[邮件1]],18,FALSE)),VLOOKUP(表2[[#This Row],[公司简称]]&amp;表2[[#This Row],[姓名]],表1_66[[标识]:[邮件1]],18,FALSE),"")</f>
        <v/>
      </c>
      <c r="AA146" s="350" t="str">
        <f>IF(NOT(ISNA(VLOOKUP(表2[[#This Row],[公司简称]]&amp;表2[[#This Row],[姓名]],表1_66[[标识]:[邮件1]],19,FALSE))),VLOOKUP(表2[[#This Row],[公司简称]]&amp;表2[[#This Row],[姓名]],表1_66[[标识]:[邮件1]],19,FALSE),"")</f>
        <v/>
      </c>
      <c r="AB146" s="194" t="str">
        <f>IF(NOT(ISNA(VLOOKUP(表2[[#This Row],[公司简称]]&amp;表2[[#This Row],[姓名]],表1_66[[标识]:[邮件1]],20,FALSE))),VLOOKUP(表2[[#This Row],[公司简称]]&amp;表2[[#This Row],[姓名]],表1_66[[标识]:[邮件1]],20,FALSE),"")</f>
        <v/>
      </c>
      <c r="AC146" s="194"/>
      <c r="AD146" s="199" t="str">
        <f>IF(NOT(ISNA(VLOOKUP(表2[[#This Row],[公司简称]]&amp;表2[[#This Row],[姓名 ]],表1_66[[标识]:[邮件1]],18,FALSE))),VLOOKUP(表2[[#This Row],[公司简称]]&amp;表2[[#This Row],[姓名 ]],表1_66[[标识]:[邮件1]],18,FALSE),"")</f>
        <v/>
      </c>
      <c r="AE146" s="350" t="str">
        <f>IF(NOT(ISNA(VLOOKUP(表2[[#This Row],[公司简称]]&amp;表2[[#This Row],[姓名 ]],表1_66[[标识]:[邮件1]],19,FALSE))),VLOOKUP(表2[[#This Row],[公司简称]]&amp;表2[[#This Row],[姓名 ]],表1_66[[标识]:[邮件1]],19,FALSE),"")</f>
        <v/>
      </c>
      <c r="AF146" s="194" t="str">
        <f>IF(NOT(ISNA(VLOOKUP(表2[[#This Row],[公司简称]]&amp;表2[[#This Row],[姓名 ]],表1_66[[标识]:[邮件1]],20,FALSE))),VLOOKUP(表2[[#This Row],[公司简称]]&amp;表2[[#This Row],[姓名 ]],表1_66[[标识]:[邮件1]],20,FALSE),"")</f>
        <v/>
      </c>
      <c r="AG146" s="201" t="s">
        <v>5946</v>
      </c>
      <c r="AH146" s="194">
        <v>518048</v>
      </c>
      <c r="AI146" s="202"/>
      <c r="AJ146" s="202"/>
      <c r="AK146" s="199"/>
      <c r="AL146" s="203"/>
      <c r="AM146" s="199"/>
      <c r="AN146" s="204"/>
      <c r="AO146" s="199"/>
      <c r="AP146" s="199"/>
      <c r="AQ146" s="199"/>
      <c r="AR146" s="199"/>
      <c r="AS146" s="199"/>
      <c r="AT146" s="114"/>
    </row>
    <row r="147" spans="1:46" s="6" customFormat="1" ht="18" customHeight="1" x14ac:dyDescent="0.3">
      <c r="A147" s="3">
        <v>40977</v>
      </c>
      <c r="B147" s="80" t="s">
        <v>454</v>
      </c>
      <c r="C147" s="80" t="s">
        <v>1162</v>
      </c>
      <c r="D147" s="103" t="s">
        <v>1327</v>
      </c>
      <c r="E147" s="93" t="s">
        <v>3004</v>
      </c>
      <c r="F147" s="93" t="s">
        <v>1161</v>
      </c>
      <c r="G147" s="52" t="str">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
      </c>
      <c r="H147" s="7">
        <v>0</v>
      </c>
      <c r="I147" s="28">
        <f>SUMIF(表1_66[公司],"="&amp;表2[公司简称],表1_66[新财富票])</f>
        <v>0</v>
      </c>
      <c r="J147" s="155"/>
      <c r="K147" s="154"/>
      <c r="L147" s="154"/>
      <c r="M147" s="154"/>
      <c r="N147" s="154"/>
      <c r="O147" s="156"/>
      <c r="P147" s="156"/>
      <c r="Q147" s="352"/>
      <c r="R147" s="157"/>
      <c r="S147" s="157"/>
      <c r="T147" s="157"/>
      <c r="U147" s="158"/>
      <c r="V147" s="158"/>
      <c r="W147" s="118" t="str">
        <f ca="1">IF(ISNUMBER(MATCH(表2[[#This Row],[公司简称]],服务!E:E,0)),INDIRECT("服务!A"&amp;MATCH(表2[[#This Row],[公司简称]],服务!E:E,0)),"")</f>
        <v/>
      </c>
      <c r="X147" s="160"/>
      <c r="Y147" s="160" t="str">
        <f>IF(ISTEXT(VLOOKUP(表2[[#This Row],[公司简称]]&amp;表2[[#This Row],[姓名]],表1_66[[标识]:[昵称]],3,FALSE)),VLOOKUP(表2[[#This Row],[公司简称]]&amp;表2[[#This Row],[姓名]],表1_66[[标识]:[昵称]],3,FALSE),"")</f>
        <v/>
      </c>
      <c r="Z147" s="199" t="str">
        <f>IF(ISTEXT(VLOOKUP(表2[[#This Row],[公司简称]]&amp;表2[[#This Row],[姓名]],表1_66[[标识]:[邮件1]],18,FALSE)),VLOOKUP(表2[[#This Row],[公司简称]]&amp;表2[[#This Row],[姓名]],表1_66[[标识]:[邮件1]],18,FALSE),"")</f>
        <v/>
      </c>
      <c r="AA147" s="350" t="str">
        <f>IF(NOT(ISNA(VLOOKUP(表2[[#This Row],[公司简称]]&amp;表2[[#This Row],[姓名]],表1_66[[标识]:[邮件1]],19,FALSE))),VLOOKUP(表2[[#This Row],[公司简称]]&amp;表2[[#This Row],[姓名]],表1_66[[标识]:[邮件1]],19,FALSE),"")</f>
        <v/>
      </c>
      <c r="AB147" s="194" t="str">
        <f>IF(NOT(ISNA(VLOOKUP(表2[[#This Row],[公司简称]]&amp;表2[[#This Row],[姓名]],表1_66[[标识]:[邮件1]],20,FALSE))),VLOOKUP(表2[[#This Row],[公司简称]]&amp;表2[[#This Row],[姓名]],表1_66[[标识]:[邮件1]],20,FALSE),"")</f>
        <v/>
      </c>
      <c r="AC147" s="199" t="s">
        <v>1163</v>
      </c>
      <c r="AD147" s="199" t="str">
        <f>IF(NOT(ISNA(VLOOKUP(表2[[#This Row],[公司简称]]&amp;表2[[#This Row],[姓名 ]],表1_66[[标识]:[邮件1]],18,FALSE))),VLOOKUP(表2[[#This Row],[公司简称]]&amp;表2[[#This Row],[姓名 ]],表1_66[[标识]:[邮件1]],18,FALSE),"")</f>
        <v/>
      </c>
      <c r="AE147" s="350" t="str">
        <f>IF(NOT(ISNA(VLOOKUP(表2[[#This Row],[公司简称]]&amp;表2[[#This Row],[姓名 ]],表1_66[[标识]:[邮件1]],19,FALSE))),VLOOKUP(表2[[#This Row],[公司简称]]&amp;表2[[#This Row],[姓名 ]],表1_66[[标识]:[邮件1]],19,FALSE),"")</f>
        <v/>
      </c>
      <c r="AF147" s="194" t="str">
        <f>IF(NOT(ISNA(VLOOKUP(表2[[#This Row],[公司简称]]&amp;表2[[#This Row],[姓名 ]],表1_66[[标识]:[邮件1]],20,FALSE))),VLOOKUP(表2[[#This Row],[公司简称]]&amp;表2[[#This Row],[姓名 ]],表1_66[[标识]:[邮件1]],20,FALSE),"")</f>
        <v/>
      </c>
      <c r="AG147" s="201" t="s">
        <v>1165</v>
      </c>
      <c r="AH147" s="194">
        <v>518048</v>
      </c>
      <c r="AI147" s="202" t="s">
        <v>1164</v>
      </c>
      <c r="AJ147" s="202"/>
      <c r="AK147" s="199"/>
      <c r="AL147" s="203"/>
      <c r="AM147" s="199"/>
      <c r="AN147" s="204"/>
      <c r="AO147" s="199"/>
      <c r="AP147" s="199"/>
      <c r="AQ147" s="199"/>
      <c r="AR147" s="199"/>
      <c r="AS147" s="199"/>
      <c r="AT147" s="114"/>
    </row>
    <row r="148" spans="1:46" s="6" customFormat="1" ht="18" customHeight="1" x14ac:dyDescent="0.3">
      <c r="A148" s="2">
        <v>41388</v>
      </c>
      <c r="B148" s="81"/>
      <c r="C148" s="81"/>
      <c r="D148" s="103" t="s">
        <v>3610</v>
      </c>
      <c r="E148" s="97" t="s">
        <v>3186</v>
      </c>
      <c r="F148" s="97" t="s">
        <v>3187</v>
      </c>
      <c r="G148" s="52">
        <v>7</v>
      </c>
      <c r="H148" s="7">
        <v>0</v>
      </c>
      <c r="I148" s="28">
        <f>SUMIF(表1_66[公司],"="&amp;表2[公司简称],表1_66[新财富票])</f>
        <v>0</v>
      </c>
      <c r="J148" s="155"/>
      <c r="K148" s="154"/>
      <c r="L148" s="154"/>
      <c r="M148" s="154"/>
      <c r="N148" s="154"/>
      <c r="O148" s="156"/>
      <c r="P148" s="156"/>
      <c r="Q148" s="354"/>
      <c r="R148" s="146"/>
      <c r="S148" s="146"/>
      <c r="T148" s="146"/>
      <c r="U148" s="145"/>
      <c r="V148" s="145"/>
      <c r="W148" s="118" t="str">
        <f ca="1">IF(ISNUMBER(MATCH(表2[[#This Row],[公司简称]],服务!E:E,0)),INDIRECT("服务!A"&amp;MATCH(表2[[#This Row],[公司简称]],服务!E:E,0)),"")</f>
        <v/>
      </c>
      <c r="X148" s="160" t="s">
        <v>3611</v>
      </c>
      <c r="Y148" s="160" t="str">
        <f>IF(ISTEXT(VLOOKUP(表2[[#This Row],[公司简称]]&amp;表2[[#This Row],[姓名]],表1_66[[标识]:[昵称]],3,FALSE)),VLOOKUP(表2[[#This Row],[公司简称]]&amp;表2[[#This Row],[姓名]],表1_66[[标识]:[昵称]],3,FALSE),"")</f>
        <v/>
      </c>
      <c r="Z148" s="199" t="str">
        <f>IF(ISTEXT(VLOOKUP(表2[[#This Row],[公司简称]]&amp;表2[[#This Row],[姓名]],表1_66[[标识]:[邮件1]],18,FALSE)),VLOOKUP(表2[[#This Row],[公司简称]]&amp;表2[[#This Row],[姓名]],表1_66[[标识]:[邮件1]],18,FALSE),"")</f>
        <v/>
      </c>
      <c r="AA148" s="350" t="str">
        <f>IF(NOT(ISNA(VLOOKUP(表2[[#This Row],[公司简称]]&amp;表2[[#This Row],[姓名]],表1_66[[标识]:[邮件1]],19,FALSE))),VLOOKUP(表2[[#This Row],[公司简称]]&amp;表2[[#This Row],[姓名]],表1_66[[标识]:[邮件1]],19,FALSE),"")</f>
        <v/>
      </c>
      <c r="AB148" s="194" t="str">
        <f>IF(NOT(ISNA(VLOOKUP(表2[[#This Row],[公司简称]]&amp;表2[[#This Row],[姓名]],表1_66[[标识]:[邮件1]],20,FALSE))),VLOOKUP(表2[[#This Row],[公司简称]]&amp;表2[[#This Row],[姓名]],表1_66[[标识]:[邮件1]],20,FALSE),"")</f>
        <v/>
      </c>
      <c r="AC148" s="194"/>
      <c r="AD148" s="199" t="str">
        <f>IF(NOT(ISNA(VLOOKUP(表2[[#This Row],[公司简称]]&amp;表2[[#This Row],[姓名 ]],表1_66[[标识]:[邮件1]],18,FALSE))),VLOOKUP(表2[[#This Row],[公司简称]]&amp;表2[[#This Row],[姓名 ]],表1_66[[标识]:[邮件1]],18,FALSE),"")</f>
        <v/>
      </c>
      <c r="AE148" s="350" t="str">
        <f>IF(NOT(ISNA(VLOOKUP(表2[[#This Row],[公司简称]]&amp;表2[[#This Row],[姓名 ]],表1_66[[标识]:[邮件1]],19,FALSE))),VLOOKUP(表2[[#This Row],[公司简称]]&amp;表2[[#This Row],[姓名 ]],表1_66[[标识]:[邮件1]],19,FALSE),"")</f>
        <v/>
      </c>
      <c r="AF148" s="194" t="str">
        <f>IF(NOT(ISNA(VLOOKUP(表2[[#This Row],[公司简称]]&amp;表2[[#This Row],[姓名 ]],表1_66[[标识]:[邮件1]],20,FALSE))),VLOOKUP(表2[[#This Row],[公司简称]]&amp;表2[[#This Row],[姓名 ]],表1_66[[标识]:[邮件1]],20,FALSE),"")</f>
        <v/>
      </c>
      <c r="AG148" s="201" t="s">
        <v>3612</v>
      </c>
      <c r="AH148" s="194"/>
      <c r="AI148" s="207"/>
      <c r="AJ148" s="202"/>
      <c r="AK148" s="199"/>
      <c r="AL148" s="203"/>
      <c r="AM148" s="199"/>
      <c r="AN148" s="204"/>
      <c r="AO148" s="199"/>
      <c r="AP148" s="199"/>
      <c r="AQ148" s="199"/>
      <c r="AR148" s="199"/>
      <c r="AS148" s="199"/>
      <c r="AT148" s="114"/>
    </row>
    <row r="149" spans="1:46" customFormat="1" ht="18" customHeight="1" x14ac:dyDescent="0.3">
      <c r="A149" s="2">
        <v>41830</v>
      </c>
      <c r="B149" s="81"/>
      <c r="C149" s="81"/>
      <c r="D149" s="103" t="s">
        <v>3185</v>
      </c>
      <c r="E149" s="97" t="s">
        <v>3186</v>
      </c>
      <c r="F149" s="97" t="s">
        <v>3187</v>
      </c>
      <c r="G149" s="52">
        <v>4</v>
      </c>
      <c r="H149" s="7">
        <v>0</v>
      </c>
      <c r="I149" s="28">
        <f>SUMIF(表1_66[公司],"="&amp;表2[公司简称],表1_66[新财富票])</f>
        <v>0</v>
      </c>
      <c r="J149" s="155"/>
      <c r="K149" s="154"/>
      <c r="L149" s="154"/>
      <c r="M149" s="154"/>
      <c r="N149" s="154"/>
      <c r="O149" s="156"/>
      <c r="P149" s="156"/>
      <c r="Q149" s="361"/>
      <c r="R149" s="146" t="s">
        <v>6055</v>
      </c>
      <c r="S149" s="181"/>
      <c r="T149" s="181"/>
      <c r="U149" s="182"/>
      <c r="V149" s="182"/>
      <c r="W149" s="118" t="str">
        <f ca="1">IF(ISNUMBER(MATCH(表2[[#This Row],[公司简称]],服务!E:E,0)),INDIRECT("服务!A"&amp;MATCH(表2[[#This Row],[公司简称]],服务!E:E,0)),"")</f>
        <v/>
      </c>
      <c r="X149" s="160" t="s">
        <v>3188</v>
      </c>
      <c r="Y149" s="160" t="s">
        <v>3189</v>
      </c>
      <c r="Z149" s="199" t="str">
        <f>IF(ISTEXT(VLOOKUP(表2[[#This Row],[公司简称]]&amp;表2[[#This Row],[姓名]],表1_66[[标识]:[邮件1]],18,FALSE)),VLOOKUP(表2[[#This Row],[公司简称]]&amp;表2[[#This Row],[姓名]],表1_66[[标识]:[邮件1]],18,FALSE),"")</f>
        <v/>
      </c>
      <c r="AA149" s="350" t="str">
        <f>IF(NOT(ISNA(VLOOKUP(表2[[#This Row],[公司简称]]&amp;表2[[#This Row],[姓名]],表1_66[[标识]:[邮件1]],19,FALSE))),VLOOKUP(表2[[#This Row],[公司简称]]&amp;表2[[#This Row],[姓名]],表1_66[[标识]:[邮件1]],19,FALSE),"")</f>
        <v/>
      </c>
      <c r="AB149" s="194" t="str">
        <f>IF(NOT(ISNA(VLOOKUP(表2[[#This Row],[公司简称]]&amp;表2[[#This Row],[姓名]],表1_66[[标识]:[邮件1]],20,FALSE))),VLOOKUP(表2[[#This Row],[公司简称]]&amp;表2[[#This Row],[姓名]],表1_66[[标识]:[邮件1]],20,FALSE),"")</f>
        <v/>
      </c>
      <c r="AC149" s="194"/>
      <c r="AD149" s="199" t="str">
        <f>IF(NOT(ISNA(VLOOKUP(表2[[#This Row],[公司简称]]&amp;表2[[#This Row],[姓名 ]],表1_66[[标识]:[邮件1]],18,FALSE))),VLOOKUP(表2[[#This Row],[公司简称]]&amp;表2[[#This Row],[姓名 ]],表1_66[[标识]:[邮件1]],18,FALSE),"")</f>
        <v/>
      </c>
      <c r="AE149" s="350" t="str">
        <f>IF(NOT(ISNA(VLOOKUP(表2[[#This Row],[公司简称]]&amp;表2[[#This Row],[姓名 ]],表1_66[[标识]:[邮件1]],19,FALSE))),VLOOKUP(表2[[#This Row],[公司简称]]&amp;表2[[#This Row],[姓名 ]],表1_66[[标识]:[邮件1]],19,FALSE),"")</f>
        <v/>
      </c>
      <c r="AF149" s="194" t="str">
        <f>IF(NOT(ISNA(VLOOKUP(表2[[#This Row],[公司简称]]&amp;表2[[#This Row],[姓名 ]],表1_66[[标识]:[邮件1]],20,FALSE))),VLOOKUP(表2[[#This Row],[公司简称]]&amp;表2[[#This Row],[姓名 ]],表1_66[[标识]:[邮件1]],20,FALSE),"")</f>
        <v/>
      </c>
      <c r="AG149" s="201" t="s">
        <v>3190</v>
      </c>
      <c r="AH149" s="194">
        <v>518026</v>
      </c>
      <c r="AI149" s="208" t="s">
        <v>3191</v>
      </c>
      <c r="AJ149" s="202"/>
      <c r="AK149" s="199"/>
      <c r="AL149" s="203"/>
      <c r="AM149" s="199"/>
      <c r="AN149" s="204"/>
      <c r="AO149" s="199"/>
      <c r="AP149" s="199"/>
      <c r="AQ149" s="199"/>
      <c r="AR149" s="199"/>
      <c r="AS149" s="199"/>
      <c r="AT149" s="114"/>
    </row>
    <row r="150" spans="1:46" customFormat="1" ht="18" customHeight="1" x14ac:dyDescent="0.3">
      <c r="A150" s="2">
        <v>41871</v>
      </c>
      <c r="B150" s="81"/>
      <c r="C150" s="81"/>
      <c r="D150" s="103" t="s">
        <v>6851</v>
      </c>
      <c r="E150" s="97" t="s">
        <v>6852</v>
      </c>
      <c r="F150" s="97" t="s">
        <v>6853</v>
      </c>
      <c r="G150" s="52">
        <v>5</v>
      </c>
      <c r="H150" s="7"/>
      <c r="I150" s="28">
        <f>SUMIF(表1_66[公司],"="&amp;表2[公司简称],表1_66[新财富票])</f>
        <v>0</v>
      </c>
      <c r="J150" s="155"/>
      <c r="K150" s="154"/>
      <c r="L150" s="154"/>
      <c r="M150" s="154"/>
      <c r="N150" s="154"/>
      <c r="O150" s="156"/>
      <c r="P150" s="156"/>
      <c r="Q150" s="354"/>
      <c r="R150" s="146" t="s">
        <v>6854</v>
      </c>
      <c r="S150" s="146"/>
      <c r="T150" s="146"/>
      <c r="U150" s="145"/>
      <c r="V150" s="145"/>
      <c r="W150" s="118" t="str">
        <f ca="1">IF(ISNUMBER(MATCH(表2[[#This Row],[公司简称]],服务!E:E,0)),INDIRECT("服务!A"&amp;MATCH(表2[[#This Row],[公司简称]],服务!E:E,0)),"")</f>
        <v/>
      </c>
      <c r="X150" s="160" t="s">
        <v>6855</v>
      </c>
      <c r="Y150" s="160" t="str">
        <f>IF(ISTEXT(VLOOKUP(表2[[#This Row],[公司简称]]&amp;表2[[#This Row],[姓名]],表1_66[[标识]:[昵称]],3,FALSE)),VLOOKUP(表2[[#This Row],[公司简称]]&amp;表2[[#This Row],[姓名]],表1_66[[标识]:[昵称]],3,FALSE),"")</f>
        <v/>
      </c>
      <c r="Z150" s="199" t="str">
        <f>IF(ISTEXT(VLOOKUP(表2[[#This Row],[公司简称]]&amp;表2[[#This Row],[姓名]],表1_66[[标识]:[邮件1]],18,FALSE)),VLOOKUP(表2[[#This Row],[公司简称]]&amp;表2[[#This Row],[姓名]],表1_66[[标识]:[邮件1]],18,FALSE),"")</f>
        <v/>
      </c>
      <c r="AA150" s="350" t="str">
        <f>IF(NOT(ISNA(VLOOKUP(表2[[#This Row],[公司简称]]&amp;表2[[#This Row],[姓名]],表1_66[[标识]:[邮件1]],19,FALSE))),VLOOKUP(表2[[#This Row],[公司简称]]&amp;表2[[#This Row],[姓名]],表1_66[[标识]:[邮件1]],19,FALSE),"")</f>
        <v/>
      </c>
      <c r="AB150" s="194" t="str">
        <f>IF(NOT(ISNA(VLOOKUP(表2[[#This Row],[公司简称]]&amp;表2[[#This Row],[姓名]],表1_66[[标识]:[邮件1]],20,FALSE))),VLOOKUP(表2[[#This Row],[公司简称]]&amp;表2[[#This Row],[姓名]],表1_66[[标识]:[邮件1]],20,FALSE),"")</f>
        <v/>
      </c>
      <c r="AC150" s="194"/>
      <c r="AD150" s="199" t="str">
        <f>IF(NOT(ISNA(VLOOKUP(表2[[#This Row],[公司简称]]&amp;表2[[#This Row],[姓名 ]],表1_66[[标识]:[邮件1]],18,FALSE))),VLOOKUP(表2[[#This Row],[公司简称]]&amp;表2[[#This Row],[姓名 ]],表1_66[[标识]:[邮件1]],18,FALSE),"")</f>
        <v/>
      </c>
      <c r="AE150" s="350" t="str">
        <f>IF(NOT(ISNA(VLOOKUP(表2[[#This Row],[公司简称]]&amp;表2[[#This Row],[姓名 ]],表1_66[[标识]:[邮件1]],19,FALSE))),VLOOKUP(表2[[#This Row],[公司简称]]&amp;表2[[#This Row],[姓名 ]],表1_66[[标识]:[邮件1]],19,FALSE),"")</f>
        <v/>
      </c>
      <c r="AF150" s="194" t="str">
        <f>IF(NOT(ISNA(VLOOKUP(表2[[#This Row],[公司简称]]&amp;表2[[#This Row],[姓名 ]],表1_66[[标识]:[邮件1]],20,FALSE))),VLOOKUP(表2[[#This Row],[公司简称]]&amp;表2[[#This Row],[姓名 ]],表1_66[[标识]:[邮件1]],20,FALSE),"")</f>
        <v/>
      </c>
      <c r="AG150" s="201" t="s">
        <v>6856</v>
      </c>
      <c r="AH150" s="194"/>
      <c r="AI150" s="207"/>
      <c r="AJ150" s="202"/>
      <c r="AK150" s="199"/>
      <c r="AL150" s="203"/>
      <c r="AM150" s="199"/>
      <c r="AN150" s="204"/>
      <c r="AO150" s="199"/>
      <c r="AP150" s="199"/>
      <c r="AQ150" s="199"/>
      <c r="AR150" s="199"/>
      <c r="AS150" s="199"/>
      <c r="AT150" s="114"/>
    </row>
    <row r="151" spans="1:46" customFormat="1" ht="18" customHeight="1" x14ac:dyDescent="0.3">
      <c r="A151" s="2">
        <v>41127</v>
      </c>
      <c r="B151" s="81" t="s">
        <v>2492</v>
      </c>
      <c r="C151" s="81"/>
      <c r="D151" s="250" t="s">
        <v>2284</v>
      </c>
      <c r="E151" s="251" t="s">
        <v>2285</v>
      </c>
      <c r="F151" s="251" t="s">
        <v>4</v>
      </c>
      <c r="G151"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0.35281271250000001</v>
      </c>
      <c r="H151" s="7">
        <v>0</v>
      </c>
      <c r="I151" s="28">
        <f>SUMIF(表1_66[公司],"="&amp;表2[公司简称],表1_66[新财富票])</f>
        <v>0</v>
      </c>
      <c r="J151" s="155"/>
      <c r="K151" s="154"/>
      <c r="L151" s="154"/>
      <c r="M151" s="154"/>
      <c r="N151" s="154"/>
      <c r="O151" s="156"/>
      <c r="P151" s="156"/>
      <c r="Q151" s="354"/>
      <c r="R151" s="234"/>
      <c r="S151" s="234"/>
      <c r="T151" s="234"/>
      <c r="U151" s="233"/>
      <c r="V151" s="233"/>
      <c r="W151" s="118" t="str">
        <f ca="1">IF(ISNUMBER(MATCH(表2[[#This Row],[公司简称]],服务!E:E,0)),INDIRECT("服务!A"&amp;MATCH(表2[[#This Row],[公司简称]],服务!E:E,0)),"")</f>
        <v/>
      </c>
      <c r="X151" s="160" t="s">
        <v>2286</v>
      </c>
      <c r="Y151" s="160" t="str">
        <f>IF(ISTEXT(VLOOKUP(表2[[#This Row],[公司简称]]&amp;表2[[#This Row],[姓名]],表1_66[[标识]:[昵称]],3,FALSE)),VLOOKUP(表2[[#This Row],[公司简称]]&amp;表2[[#This Row],[姓名]],表1_66[[标识]:[昵称]],3,FALSE),"")</f>
        <v/>
      </c>
      <c r="Z151" s="199" t="str">
        <f>IF(ISTEXT(VLOOKUP(表2[[#This Row],[公司简称]]&amp;表2[[#This Row],[姓名]],表1_66[[标识]:[邮件1]],18,FALSE)),VLOOKUP(表2[[#This Row],[公司简称]]&amp;表2[[#This Row],[姓名]],表1_66[[标识]:[邮件1]],18,FALSE),"")</f>
        <v/>
      </c>
      <c r="AA151" s="350" t="str">
        <f>IF(NOT(ISNA(VLOOKUP(表2[[#This Row],[公司简称]]&amp;表2[[#This Row],[姓名]],表1_66[[标识]:[邮件1]],19,FALSE))),VLOOKUP(表2[[#This Row],[公司简称]]&amp;表2[[#This Row],[姓名]],表1_66[[标识]:[邮件1]],19,FALSE),"")</f>
        <v/>
      </c>
      <c r="AB151" s="194" t="str">
        <f>IF(NOT(ISNA(VLOOKUP(表2[[#This Row],[公司简称]]&amp;表2[[#This Row],[姓名]],表1_66[[标识]:[邮件1]],20,FALSE))),VLOOKUP(表2[[#This Row],[公司简称]]&amp;表2[[#This Row],[姓名]],表1_66[[标识]:[邮件1]],20,FALSE),"")</f>
        <v/>
      </c>
      <c r="AC151" s="199" t="s">
        <v>2292</v>
      </c>
      <c r="AD151" s="199" t="str">
        <f>IF(NOT(ISNA(VLOOKUP(表2[[#This Row],[公司简称]]&amp;表2[[#This Row],[姓名 ]],表1_66[[标识]:[邮件1]],18,FALSE))),VLOOKUP(表2[[#This Row],[公司简称]]&amp;表2[[#This Row],[姓名 ]],表1_66[[标识]:[邮件1]],18,FALSE),"")</f>
        <v/>
      </c>
      <c r="AE151" s="350" t="str">
        <f>IF(NOT(ISNA(VLOOKUP(表2[[#This Row],[公司简称]]&amp;表2[[#This Row],[姓名 ]],表1_66[[标识]:[邮件1]],19,FALSE))),VLOOKUP(表2[[#This Row],[公司简称]]&amp;表2[[#This Row],[姓名 ]],表1_66[[标识]:[邮件1]],19,FALSE),"")</f>
        <v/>
      </c>
      <c r="AF151" s="194" t="str">
        <f>IF(NOT(ISNA(VLOOKUP(表2[[#This Row],[公司简称]]&amp;表2[[#This Row],[姓名 ]],表1_66[[标识]:[邮件1]],20,FALSE))),VLOOKUP(表2[[#This Row],[公司简称]]&amp;表2[[#This Row],[姓名 ]],表1_66[[标识]:[邮件1]],20,FALSE),"")</f>
        <v/>
      </c>
      <c r="AG151" s="201" t="s">
        <v>2287</v>
      </c>
      <c r="AH151" s="194">
        <v>200085</v>
      </c>
      <c r="AI151" s="202" t="s">
        <v>2288</v>
      </c>
      <c r="AJ151" s="202"/>
      <c r="AK151" s="199"/>
      <c r="AL151" s="203"/>
      <c r="AM151" s="199"/>
      <c r="AN151" s="204" t="s">
        <v>2289</v>
      </c>
      <c r="AO151" s="199"/>
      <c r="AP151" s="199" t="s">
        <v>2290</v>
      </c>
      <c r="AQ151" s="199"/>
      <c r="AR151" s="199" t="s">
        <v>2291</v>
      </c>
      <c r="AS151" s="199"/>
      <c r="AT151" s="114"/>
    </row>
    <row r="152" spans="1:46" customFormat="1" ht="18" customHeight="1" x14ac:dyDescent="0.3">
      <c r="A152" s="3">
        <v>41542</v>
      </c>
      <c r="B152" s="237" t="s">
        <v>4284</v>
      </c>
      <c r="C152" s="200"/>
      <c r="D152" s="138" t="s">
        <v>4108</v>
      </c>
      <c r="E152" s="194" t="s">
        <v>4109</v>
      </c>
      <c r="F152" s="194" t="s">
        <v>4110</v>
      </c>
      <c r="G152"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1.82</v>
      </c>
      <c r="H152" s="7">
        <v>0</v>
      </c>
      <c r="I152" s="28">
        <f>SUMIF(表1_66[公司],"="&amp;表2[公司简称],表1_66[新财富票])</f>
        <v>0</v>
      </c>
      <c r="J152" s="155"/>
      <c r="K152" s="154"/>
      <c r="L152" s="154"/>
      <c r="M152" s="154"/>
      <c r="N152" s="154"/>
      <c r="O152" s="156"/>
      <c r="P152" s="156"/>
      <c r="Q152" s="362"/>
      <c r="R152" s="234"/>
      <c r="S152" s="234"/>
      <c r="T152" s="234"/>
      <c r="U152" s="233"/>
      <c r="V152" s="233"/>
      <c r="W152" s="118" t="str">
        <f ca="1">IF(ISNUMBER(MATCH(表2[[#This Row],[公司简称]],服务!E:E,0)),INDIRECT("服务!A"&amp;MATCH(表2[[#This Row],[公司简称]],服务!E:E,0)),"")</f>
        <v/>
      </c>
      <c r="X152" s="160" t="s">
        <v>4113</v>
      </c>
      <c r="Y152" s="160" t="str">
        <f>IF(ISTEXT(VLOOKUP(表2[[#This Row],[公司简称]]&amp;表2[[#This Row],[姓名]],表1_66[[标识]:[昵称]],3,FALSE)),VLOOKUP(表2[[#This Row],[公司简称]]&amp;表2[[#This Row],[姓名]],表1_66[[标识]:[昵称]],3,FALSE),"")</f>
        <v/>
      </c>
      <c r="Z152" s="199" t="str">
        <f>IF(ISTEXT(VLOOKUP(表2[[#This Row],[公司简称]]&amp;表2[[#This Row],[姓名]],表1_66[[标识]:[邮件1]],18,FALSE)),VLOOKUP(表2[[#This Row],[公司简称]]&amp;表2[[#This Row],[姓名]],表1_66[[标识]:[邮件1]],18,FALSE),"")</f>
        <v/>
      </c>
      <c r="AA152" s="350" t="str">
        <f>IF(NOT(ISNA(VLOOKUP(表2[[#This Row],[公司简称]]&amp;表2[[#This Row],[姓名]],表1_66[[标识]:[邮件1]],19,FALSE))),VLOOKUP(表2[[#This Row],[公司简称]]&amp;表2[[#This Row],[姓名]],表1_66[[标识]:[邮件1]],19,FALSE),"")</f>
        <v/>
      </c>
      <c r="AB152" s="194" t="str">
        <f>IF(NOT(ISNA(VLOOKUP(表2[[#This Row],[公司简称]]&amp;表2[[#This Row],[姓名]],表1_66[[标识]:[邮件1]],20,FALSE))),VLOOKUP(表2[[#This Row],[公司简称]]&amp;表2[[#This Row],[姓名]],表1_66[[标识]:[邮件1]],20,FALSE),"")</f>
        <v/>
      </c>
      <c r="AC152" s="194"/>
      <c r="AD152" s="199" t="str">
        <f>IF(NOT(ISNA(VLOOKUP(表2[[#This Row],[公司简称]]&amp;表2[[#This Row],[姓名 ]],表1_66[[标识]:[邮件1]],18,FALSE))),VLOOKUP(表2[[#This Row],[公司简称]]&amp;表2[[#This Row],[姓名 ]],表1_66[[标识]:[邮件1]],18,FALSE),"")</f>
        <v/>
      </c>
      <c r="AE152" s="350" t="str">
        <f>IF(NOT(ISNA(VLOOKUP(表2[[#This Row],[公司简称]]&amp;表2[[#This Row],[姓名 ]],表1_66[[标识]:[邮件1]],19,FALSE))),VLOOKUP(表2[[#This Row],[公司简称]]&amp;表2[[#This Row],[姓名 ]],表1_66[[标识]:[邮件1]],19,FALSE),"")</f>
        <v/>
      </c>
      <c r="AF152" s="194" t="str">
        <f>IF(NOT(ISNA(VLOOKUP(表2[[#This Row],[公司简称]]&amp;表2[[#This Row],[姓名 ]],表1_66[[标识]:[邮件1]],20,FALSE))),VLOOKUP(表2[[#This Row],[公司简称]]&amp;表2[[#This Row],[姓名 ]],表1_66[[标识]:[邮件1]],20,FALSE),"")</f>
        <v/>
      </c>
      <c r="AG152" s="201" t="s">
        <v>4111</v>
      </c>
      <c r="AH152" s="194"/>
      <c r="AI152" s="202" t="s">
        <v>4112</v>
      </c>
      <c r="AJ152" s="194"/>
      <c r="AK152" s="199"/>
      <c r="AL152" s="203"/>
      <c r="AM152" s="194"/>
      <c r="AN152" s="205"/>
      <c r="AO152" s="199"/>
      <c r="AP152" s="200"/>
      <c r="AQ152" s="199"/>
      <c r="AR152" s="199"/>
      <c r="AS152" s="199"/>
      <c r="AT152" s="114"/>
    </row>
    <row r="153" spans="1:46" customFormat="1" ht="18" customHeight="1" x14ac:dyDescent="0.3">
      <c r="A153" s="3">
        <v>40881</v>
      </c>
      <c r="B153" s="81" t="s">
        <v>5443</v>
      </c>
      <c r="C153" s="81" t="s">
        <v>651</v>
      </c>
      <c r="D153" s="138" t="s">
        <v>648</v>
      </c>
      <c r="E153" s="251" t="s">
        <v>570</v>
      </c>
      <c r="F153" s="251" t="s">
        <v>301</v>
      </c>
      <c r="G153"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0.6</v>
      </c>
      <c r="H153" s="7">
        <v>0</v>
      </c>
      <c r="I153" s="28">
        <f>SUMIF(表1_66[公司],"="&amp;表2[公司简称],表1_66[新财富票])</f>
        <v>0</v>
      </c>
      <c r="J153" s="155"/>
      <c r="K153" s="154"/>
      <c r="L153" s="154"/>
      <c r="M153" s="154"/>
      <c r="N153" s="154"/>
      <c r="O153" s="156"/>
      <c r="P153" s="156"/>
      <c r="Q153" s="352"/>
      <c r="R153" s="157"/>
      <c r="S153" s="157"/>
      <c r="T153" s="157"/>
      <c r="U153" s="158"/>
      <c r="V153" s="158"/>
      <c r="W153" s="118" t="str">
        <f ca="1">IF(ISNUMBER(MATCH(表2[[#This Row],[公司简称]],服务!E:E,0)),INDIRECT("服务!A"&amp;MATCH(表2[[#This Row],[公司简称]],服务!E:E,0)),"")</f>
        <v/>
      </c>
      <c r="X153" s="160" t="s">
        <v>649</v>
      </c>
      <c r="Y153" s="160" t="str">
        <f>IF(ISTEXT(VLOOKUP(表2[[#This Row],[公司简称]]&amp;表2[[#This Row],[姓名]],表1_66[[标识]:[昵称]],3,FALSE)),VLOOKUP(表2[[#This Row],[公司简称]]&amp;表2[[#This Row],[姓名]],表1_66[[标识]:[昵称]],3,FALSE),"")</f>
        <v/>
      </c>
      <c r="Z153" s="199" t="str">
        <f>IF(ISTEXT(VLOOKUP(表2[[#This Row],[公司简称]]&amp;表2[[#This Row],[姓名]],表1_66[[标识]:[邮件1]],18,FALSE)),VLOOKUP(表2[[#This Row],[公司简称]]&amp;表2[[#This Row],[姓名]],表1_66[[标识]:[邮件1]],18,FALSE),"")</f>
        <v/>
      </c>
      <c r="AA153" s="350" t="str">
        <f>IF(NOT(ISNA(VLOOKUP(表2[[#This Row],[公司简称]]&amp;表2[[#This Row],[姓名]],表1_66[[标识]:[邮件1]],19,FALSE))),VLOOKUP(表2[[#This Row],[公司简称]]&amp;表2[[#This Row],[姓名]],表1_66[[标识]:[邮件1]],19,FALSE),"")</f>
        <v/>
      </c>
      <c r="AB153" s="194" t="str">
        <f>IF(NOT(ISNA(VLOOKUP(表2[[#This Row],[公司简称]]&amp;表2[[#This Row],[姓名]],表1_66[[标识]:[邮件1]],20,FALSE))),VLOOKUP(表2[[#This Row],[公司简称]]&amp;表2[[#This Row],[姓名]],表1_66[[标识]:[邮件1]],20,FALSE),"")</f>
        <v/>
      </c>
      <c r="AC153" s="199" t="s">
        <v>650</v>
      </c>
      <c r="AD153" s="199" t="str">
        <f>IF(NOT(ISNA(VLOOKUP(表2[[#This Row],[公司简称]]&amp;表2[[#This Row],[姓名 ]],表1_66[[标识]:[邮件1]],18,FALSE))),VLOOKUP(表2[[#This Row],[公司简称]]&amp;表2[[#This Row],[姓名 ]],表1_66[[标识]:[邮件1]],18,FALSE),"")</f>
        <v/>
      </c>
      <c r="AE153" s="350" t="str">
        <f>IF(NOT(ISNA(VLOOKUP(表2[[#This Row],[公司简称]]&amp;表2[[#This Row],[姓名 ]],表1_66[[标识]:[邮件1]],19,FALSE))),VLOOKUP(表2[[#This Row],[公司简称]]&amp;表2[[#This Row],[姓名 ]],表1_66[[标识]:[邮件1]],19,FALSE),"")</f>
        <v/>
      </c>
      <c r="AF153" s="194" t="str">
        <f>IF(NOT(ISNA(VLOOKUP(表2[[#This Row],[公司简称]]&amp;表2[[#This Row],[姓名 ]],表1_66[[标识]:[邮件1]],20,FALSE))),VLOOKUP(表2[[#This Row],[公司简称]]&amp;表2[[#This Row],[姓名 ]],表1_66[[标识]:[邮件1]],20,FALSE),"")</f>
        <v/>
      </c>
      <c r="AG153" s="201" t="s">
        <v>1224</v>
      </c>
      <c r="AH153" s="194">
        <v>200122</v>
      </c>
      <c r="AI153" s="199" t="s">
        <v>831</v>
      </c>
      <c r="AJ153" s="199"/>
      <c r="AK153" s="199"/>
      <c r="AL153" s="203"/>
      <c r="AM153" s="199"/>
      <c r="AN153" s="204"/>
      <c r="AO153" s="199"/>
      <c r="AP153" s="199"/>
      <c r="AQ153" s="199"/>
      <c r="AR153" s="199"/>
      <c r="AS153" s="199"/>
      <c r="AT153" s="114"/>
    </row>
    <row r="154" spans="1:46" customFormat="1" ht="18" customHeight="1" x14ac:dyDescent="0.3">
      <c r="A154" s="3">
        <v>41764</v>
      </c>
      <c r="B154" s="81" t="s">
        <v>6788</v>
      </c>
      <c r="C154" s="81"/>
      <c r="D154" s="102" t="s">
        <v>5920</v>
      </c>
      <c r="E154" s="194" t="s">
        <v>353</v>
      </c>
      <c r="F154" s="194" t="s">
        <v>354</v>
      </c>
      <c r="G154"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0</v>
      </c>
      <c r="H154" s="7">
        <v>0</v>
      </c>
      <c r="I154" s="28">
        <f>SUMIF(表1_66[公司],"="&amp;表2[公司简称],表1_66[新财富票])</f>
        <v>0</v>
      </c>
      <c r="J154" s="155"/>
      <c r="K154" s="154"/>
      <c r="L154" s="154"/>
      <c r="M154" s="154"/>
      <c r="N154" s="154"/>
      <c r="O154" s="156"/>
      <c r="P154" s="156"/>
      <c r="Q154" s="354"/>
      <c r="R154" s="234" t="s">
        <v>5922</v>
      </c>
      <c r="S154" s="234" t="s">
        <v>5923</v>
      </c>
      <c r="T154" s="234"/>
      <c r="U154" s="233"/>
      <c r="V154" s="233"/>
      <c r="W154" s="118" t="str">
        <f ca="1">IF(ISNUMBER(MATCH(表2[[#This Row],[公司简称]],服务!E:E,0)),INDIRECT("服务!A"&amp;MATCH(表2[[#This Row],[公司简称]],服务!E:E,0)),"")</f>
        <v/>
      </c>
      <c r="X154" s="160" t="s">
        <v>5921</v>
      </c>
      <c r="Y154" s="160" t="str">
        <f>IF(ISTEXT(VLOOKUP(表2[[#This Row],[公司简称]]&amp;表2[[#This Row],[姓名]],表1_66[[标识]:[昵称]],3,FALSE)),VLOOKUP(表2[[#This Row],[公司简称]]&amp;表2[[#This Row],[姓名]],表1_66[[标识]:[昵称]],3,FALSE),"")</f>
        <v/>
      </c>
      <c r="Z154" s="199" t="str">
        <f>IF(ISTEXT(VLOOKUP(表2[[#This Row],[公司简称]]&amp;表2[[#This Row],[姓名]],表1_66[[标识]:[邮件1]],18,FALSE)),VLOOKUP(表2[[#This Row],[公司简称]]&amp;表2[[#This Row],[姓名]],表1_66[[标识]:[邮件1]],18,FALSE),"")</f>
        <v/>
      </c>
      <c r="AA154" s="350" t="str">
        <f>IF(NOT(ISNA(VLOOKUP(表2[[#This Row],[公司简称]]&amp;表2[[#This Row],[姓名]],表1_66[[标识]:[邮件1]],19,FALSE))),VLOOKUP(表2[[#This Row],[公司简称]]&amp;表2[[#This Row],[姓名]],表1_66[[标识]:[邮件1]],19,FALSE),"")</f>
        <v/>
      </c>
      <c r="AB154" s="194" t="str">
        <f>IF(NOT(ISNA(VLOOKUP(表2[[#This Row],[公司简称]]&amp;表2[[#This Row],[姓名]],表1_66[[标识]:[邮件1]],20,FALSE))),VLOOKUP(表2[[#This Row],[公司简称]]&amp;表2[[#This Row],[姓名]],表1_66[[标识]:[邮件1]],20,FALSE),"")</f>
        <v/>
      </c>
      <c r="AC154" s="199"/>
      <c r="AD154" s="199" t="str">
        <f>IF(NOT(ISNA(VLOOKUP(表2[[#This Row],[公司简称]]&amp;表2[[#This Row],[姓名 ]],表1_66[[标识]:[邮件1]],18,FALSE))),VLOOKUP(表2[[#This Row],[公司简称]]&amp;表2[[#This Row],[姓名 ]],表1_66[[标识]:[邮件1]],18,FALSE),"")</f>
        <v/>
      </c>
      <c r="AE154" s="350" t="str">
        <f>IF(NOT(ISNA(VLOOKUP(表2[[#This Row],[公司简称]]&amp;表2[[#This Row],[姓名 ]],表1_66[[标识]:[邮件1]],19,FALSE))),VLOOKUP(表2[[#This Row],[公司简称]]&amp;表2[[#This Row],[姓名 ]],表1_66[[标识]:[邮件1]],19,FALSE),"")</f>
        <v/>
      </c>
      <c r="AF154" s="194" t="str">
        <f>IF(NOT(ISNA(VLOOKUP(表2[[#This Row],[公司简称]]&amp;表2[[#This Row],[姓名 ]],表1_66[[标识]:[邮件1]],20,FALSE))),VLOOKUP(表2[[#This Row],[公司简称]]&amp;表2[[#This Row],[姓名 ]],表1_66[[标识]:[邮件1]],20,FALSE),"")</f>
        <v/>
      </c>
      <c r="AG154" s="204"/>
      <c r="AH154" s="194"/>
      <c r="AI154" s="202"/>
      <c r="AJ154" s="199"/>
      <c r="AK154" s="199"/>
      <c r="AL154" s="203"/>
      <c r="AM154" s="199"/>
      <c r="AN154" s="204"/>
      <c r="AO154" s="199"/>
      <c r="AP154" s="199"/>
      <c r="AQ154" s="199"/>
      <c r="AR154" s="199"/>
      <c r="AS154" s="199"/>
      <c r="AT154" s="114"/>
    </row>
    <row r="155" spans="1:46" customFormat="1" ht="18" customHeight="1" x14ac:dyDescent="0.3">
      <c r="A155" s="3">
        <v>41992</v>
      </c>
      <c r="B155" s="200"/>
      <c r="C155" s="200"/>
      <c r="D155" s="137" t="s">
        <v>7029</v>
      </c>
      <c r="E155" s="251" t="s">
        <v>118</v>
      </c>
      <c r="F155" s="194" t="s">
        <v>301</v>
      </c>
      <c r="G155"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0</v>
      </c>
      <c r="H155" s="7"/>
      <c r="I155" s="28">
        <f>SUMIF(表1_66[公司],"="&amp;表2[公司简称],表1_66[新财富票])</f>
        <v>0</v>
      </c>
      <c r="J155" s="155"/>
      <c r="K155" s="154"/>
      <c r="L155" s="154"/>
      <c r="M155" s="154"/>
      <c r="N155" s="154"/>
      <c r="O155" s="156"/>
      <c r="P155" s="156"/>
      <c r="Q155" s="354"/>
      <c r="R155" s="234"/>
      <c r="S155" s="234"/>
      <c r="T155" s="234"/>
      <c r="U155" s="233"/>
      <c r="V155" s="233"/>
      <c r="W155" s="118" t="str">
        <f ca="1">IF(ISNUMBER(MATCH(表2[[#This Row],[公司简称]],服务!E:E,0)),INDIRECT("服务!A"&amp;MATCH(表2[[#This Row],[公司简称]],服务!E:E,0)),"")</f>
        <v/>
      </c>
      <c r="X155" s="160"/>
      <c r="Y155" s="160" t="str">
        <f>IF(ISTEXT(VLOOKUP(表2[[#This Row],[公司简称]]&amp;表2[[#This Row],[姓名]],表1_66[[标识]:[昵称]],3,FALSE)),VLOOKUP(表2[[#This Row],[公司简称]]&amp;表2[[#This Row],[姓名]],表1_66[[标识]:[昵称]],3,FALSE),"")</f>
        <v/>
      </c>
      <c r="Z155" s="199" t="str">
        <f>IF(ISTEXT(VLOOKUP(表2[[#This Row],[公司简称]]&amp;表2[[#This Row],[姓名]],表1_66[[标识]:[邮件1]],18,FALSE)),VLOOKUP(表2[[#This Row],[公司简称]]&amp;表2[[#This Row],[姓名]],表1_66[[标识]:[邮件1]],18,FALSE),"")</f>
        <v/>
      </c>
      <c r="AA155" s="350" t="str">
        <f>IF(NOT(ISNA(VLOOKUP(表2[[#This Row],[公司简称]]&amp;表2[[#This Row],[姓名]],表1_66[[标识]:[邮件1]],19,FALSE))),VLOOKUP(表2[[#This Row],[公司简称]]&amp;表2[[#This Row],[姓名]],表1_66[[标识]:[邮件1]],19,FALSE),"")</f>
        <v/>
      </c>
      <c r="AB155" s="194" t="str">
        <f>IF(NOT(ISNA(VLOOKUP(表2[[#This Row],[公司简称]]&amp;表2[[#This Row],[姓名]],表1_66[[标识]:[邮件1]],20,FALSE))),VLOOKUP(表2[[#This Row],[公司简称]]&amp;表2[[#This Row],[姓名]],表1_66[[标识]:[邮件1]],20,FALSE),"")</f>
        <v/>
      </c>
      <c r="AC155" s="200"/>
      <c r="AD155" s="199" t="str">
        <f>IF(NOT(ISNA(VLOOKUP(表2[[#This Row],[公司简称]]&amp;表2[[#This Row],[姓名 ]],表1_66[[标识]:[邮件1]],18,FALSE))),VLOOKUP(表2[[#This Row],[公司简称]]&amp;表2[[#This Row],[姓名 ]],表1_66[[标识]:[邮件1]],18,FALSE),"")</f>
        <v/>
      </c>
      <c r="AE155" s="350" t="str">
        <f>IF(NOT(ISNA(VLOOKUP(表2[[#This Row],[公司简称]]&amp;表2[[#This Row],[姓名 ]],表1_66[[标识]:[邮件1]],19,FALSE))),VLOOKUP(表2[[#This Row],[公司简称]]&amp;表2[[#This Row],[姓名 ]],表1_66[[标识]:[邮件1]],19,FALSE),"")</f>
        <v/>
      </c>
      <c r="AF155" s="194" t="str">
        <f>IF(NOT(ISNA(VLOOKUP(表2[[#This Row],[公司简称]]&amp;表2[[#This Row],[姓名 ]],表1_66[[标识]:[邮件1]],20,FALSE))),VLOOKUP(表2[[#This Row],[公司简称]]&amp;表2[[#This Row],[姓名 ]],表1_66[[标识]:[邮件1]],20,FALSE),"")</f>
        <v/>
      </c>
      <c r="AG155" s="204" t="s">
        <v>6988</v>
      </c>
      <c r="AH155" s="194"/>
      <c r="AI155" s="202"/>
      <c r="AJ155" s="194"/>
      <c r="AK155" s="199"/>
      <c r="AL155" s="203"/>
      <c r="AM155" s="194"/>
      <c r="AN155" s="205"/>
      <c r="AO155" s="199"/>
      <c r="AP155" s="200"/>
      <c r="AQ155" s="199"/>
      <c r="AR155" s="199"/>
      <c r="AS155" s="199"/>
      <c r="AT155" s="114"/>
    </row>
    <row r="156" spans="1:46" customFormat="1" ht="18" customHeight="1" x14ac:dyDescent="0.3">
      <c r="A156" s="3">
        <v>41992</v>
      </c>
      <c r="B156" s="200"/>
      <c r="C156" s="200"/>
      <c r="D156" s="137" t="s">
        <v>6975</v>
      </c>
      <c r="E156" s="251" t="s">
        <v>118</v>
      </c>
      <c r="F156" s="194" t="s">
        <v>301</v>
      </c>
      <c r="G156"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0</v>
      </c>
      <c r="H156" s="7"/>
      <c r="I156" s="28">
        <f>SUMIF(表1_66[公司],"="&amp;表2[公司简称],表1_66[新财富票])</f>
        <v>0</v>
      </c>
      <c r="J156" s="155"/>
      <c r="K156" s="154"/>
      <c r="L156" s="154"/>
      <c r="M156" s="154"/>
      <c r="N156" s="154"/>
      <c r="O156" s="156"/>
      <c r="P156" s="156"/>
      <c r="Q156" s="354"/>
      <c r="R156" s="234"/>
      <c r="S156" s="234"/>
      <c r="T156" s="234"/>
      <c r="U156" s="233"/>
      <c r="V156" s="233"/>
      <c r="W156" s="118" t="str">
        <f ca="1">IF(ISNUMBER(MATCH(表2[[#This Row],[公司简称]],服务!E:E,0)),INDIRECT("服务!A"&amp;MATCH(表2[[#This Row],[公司简称]],服务!E:E,0)),"")</f>
        <v/>
      </c>
      <c r="X156" s="160"/>
      <c r="Y156" s="160" t="str">
        <f>IF(ISTEXT(VLOOKUP(表2[[#This Row],[公司简称]]&amp;表2[[#This Row],[姓名]],表1_66[[标识]:[昵称]],3,FALSE)),VLOOKUP(表2[[#This Row],[公司简称]]&amp;表2[[#This Row],[姓名]],表1_66[[标识]:[昵称]],3,FALSE),"")</f>
        <v/>
      </c>
      <c r="Z156" s="199" t="str">
        <f>IF(ISTEXT(VLOOKUP(表2[[#This Row],[公司简称]]&amp;表2[[#This Row],[姓名]],表1_66[[标识]:[邮件1]],18,FALSE)),VLOOKUP(表2[[#This Row],[公司简称]]&amp;表2[[#This Row],[姓名]],表1_66[[标识]:[邮件1]],18,FALSE),"")</f>
        <v/>
      </c>
      <c r="AA156" s="350" t="str">
        <f>IF(NOT(ISNA(VLOOKUP(表2[[#This Row],[公司简称]]&amp;表2[[#This Row],[姓名]],表1_66[[标识]:[邮件1]],19,FALSE))),VLOOKUP(表2[[#This Row],[公司简称]]&amp;表2[[#This Row],[姓名]],表1_66[[标识]:[邮件1]],19,FALSE),"")</f>
        <v/>
      </c>
      <c r="AB156" s="194" t="str">
        <f>IF(NOT(ISNA(VLOOKUP(表2[[#This Row],[公司简称]]&amp;表2[[#This Row],[姓名]],表1_66[[标识]:[邮件1]],20,FALSE))),VLOOKUP(表2[[#This Row],[公司简称]]&amp;表2[[#This Row],[姓名]],表1_66[[标识]:[邮件1]],20,FALSE),"")</f>
        <v/>
      </c>
      <c r="AC156" s="200"/>
      <c r="AD156" s="199" t="str">
        <f>IF(NOT(ISNA(VLOOKUP(表2[[#This Row],[公司简称]]&amp;表2[[#This Row],[姓名 ]],表1_66[[标识]:[邮件1]],18,FALSE))),VLOOKUP(表2[[#This Row],[公司简称]]&amp;表2[[#This Row],[姓名 ]],表1_66[[标识]:[邮件1]],18,FALSE),"")</f>
        <v/>
      </c>
      <c r="AE156" s="350" t="str">
        <f>IF(NOT(ISNA(VLOOKUP(表2[[#This Row],[公司简称]]&amp;表2[[#This Row],[姓名 ]],表1_66[[标识]:[邮件1]],19,FALSE))),VLOOKUP(表2[[#This Row],[公司简称]]&amp;表2[[#This Row],[姓名 ]],表1_66[[标识]:[邮件1]],19,FALSE),"")</f>
        <v/>
      </c>
      <c r="AF156" s="194" t="str">
        <f>IF(NOT(ISNA(VLOOKUP(表2[[#This Row],[公司简称]]&amp;表2[[#This Row],[姓名 ]],表1_66[[标识]:[邮件1]],20,FALSE))),VLOOKUP(表2[[#This Row],[公司简称]]&amp;表2[[#This Row],[姓名 ]],表1_66[[标识]:[邮件1]],20,FALSE),"")</f>
        <v/>
      </c>
      <c r="AG156" s="204" t="s">
        <v>6985</v>
      </c>
      <c r="AH156" s="194"/>
      <c r="AI156" s="202"/>
      <c r="AJ156" s="194"/>
      <c r="AK156" s="199"/>
      <c r="AL156" s="203"/>
      <c r="AM156" s="194"/>
      <c r="AN156" s="205"/>
      <c r="AO156" s="199"/>
      <c r="AP156" s="200"/>
      <c r="AQ156" s="199"/>
      <c r="AR156" s="199"/>
      <c r="AS156" s="199"/>
      <c r="AT156" s="114"/>
    </row>
    <row r="157" spans="1:46" customFormat="1" ht="18" customHeight="1" x14ac:dyDescent="0.3">
      <c r="A157" s="3">
        <v>41992</v>
      </c>
      <c r="B157" s="200"/>
      <c r="C157" s="200"/>
      <c r="D157" s="137" t="s">
        <v>6973</v>
      </c>
      <c r="E157" s="251" t="s">
        <v>118</v>
      </c>
      <c r="F157" s="194" t="s">
        <v>301</v>
      </c>
      <c r="G157"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0</v>
      </c>
      <c r="H157" s="7"/>
      <c r="I157" s="28">
        <f>SUMIF(表1_66[公司],"="&amp;表2[公司简称],表1_66[新财富票])</f>
        <v>0</v>
      </c>
      <c r="J157" s="155"/>
      <c r="K157" s="154"/>
      <c r="L157" s="154"/>
      <c r="M157" s="154"/>
      <c r="N157" s="154"/>
      <c r="O157" s="156"/>
      <c r="P157" s="156"/>
      <c r="Q157" s="354"/>
      <c r="R157" s="234"/>
      <c r="S157" s="234"/>
      <c r="T157" s="234"/>
      <c r="U157" s="233"/>
      <c r="V157" s="233"/>
      <c r="W157" s="118" t="str">
        <f ca="1">IF(ISNUMBER(MATCH(表2[[#This Row],[公司简称]],服务!E:E,0)),INDIRECT("服务!A"&amp;MATCH(表2[[#This Row],[公司简称]],服务!E:E,0)),"")</f>
        <v/>
      </c>
      <c r="X157" s="160"/>
      <c r="Y157" s="160" t="str">
        <f>IF(ISTEXT(VLOOKUP(表2[[#This Row],[公司简称]]&amp;表2[[#This Row],[姓名]],表1_66[[标识]:[昵称]],3,FALSE)),VLOOKUP(表2[[#This Row],[公司简称]]&amp;表2[[#This Row],[姓名]],表1_66[[标识]:[昵称]],3,FALSE),"")</f>
        <v/>
      </c>
      <c r="Z157" s="199" t="str">
        <f>IF(ISTEXT(VLOOKUP(表2[[#This Row],[公司简称]]&amp;表2[[#This Row],[姓名]],表1_66[[标识]:[邮件1]],18,FALSE)),VLOOKUP(表2[[#This Row],[公司简称]]&amp;表2[[#This Row],[姓名]],表1_66[[标识]:[邮件1]],18,FALSE),"")</f>
        <v/>
      </c>
      <c r="AA157" s="350" t="str">
        <f>IF(NOT(ISNA(VLOOKUP(表2[[#This Row],[公司简称]]&amp;表2[[#This Row],[姓名]],表1_66[[标识]:[邮件1]],19,FALSE))),VLOOKUP(表2[[#This Row],[公司简称]]&amp;表2[[#This Row],[姓名]],表1_66[[标识]:[邮件1]],19,FALSE),"")</f>
        <v/>
      </c>
      <c r="AB157" s="194" t="str">
        <f>IF(NOT(ISNA(VLOOKUP(表2[[#This Row],[公司简称]]&amp;表2[[#This Row],[姓名]],表1_66[[标识]:[邮件1]],20,FALSE))),VLOOKUP(表2[[#This Row],[公司简称]]&amp;表2[[#This Row],[姓名]],表1_66[[标识]:[邮件1]],20,FALSE),"")</f>
        <v/>
      </c>
      <c r="AC157" s="200"/>
      <c r="AD157" s="199" t="str">
        <f>IF(NOT(ISNA(VLOOKUP(表2[[#This Row],[公司简称]]&amp;表2[[#This Row],[姓名 ]],表1_66[[标识]:[邮件1]],18,FALSE))),VLOOKUP(表2[[#This Row],[公司简称]]&amp;表2[[#This Row],[姓名 ]],表1_66[[标识]:[邮件1]],18,FALSE),"")</f>
        <v/>
      </c>
      <c r="AE157" s="350" t="str">
        <f>IF(NOT(ISNA(VLOOKUP(表2[[#This Row],[公司简称]]&amp;表2[[#This Row],[姓名 ]],表1_66[[标识]:[邮件1]],19,FALSE))),VLOOKUP(表2[[#This Row],[公司简称]]&amp;表2[[#This Row],[姓名 ]],表1_66[[标识]:[邮件1]],19,FALSE),"")</f>
        <v/>
      </c>
      <c r="AF157" s="194" t="str">
        <f>IF(NOT(ISNA(VLOOKUP(表2[[#This Row],[公司简称]]&amp;表2[[#This Row],[姓名 ]],表1_66[[标识]:[邮件1]],20,FALSE))),VLOOKUP(表2[[#This Row],[公司简称]]&amp;表2[[#This Row],[姓名 ]],表1_66[[标识]:[邮件1]],20,FALSE),"")</f>
        <v/>
      </c>
      <c r="AG157" s="204" t="s">
        <v>6983</v>
      </c>
      <c r="AH157" s="194"/>
      <c r="AI157" s="202"/>
      <c r="AJ157" s="194"/>
      <c r="AK157" s="199"/>
      <c r="AL157" s="203"/>
      <c r="AM157" s="194"/>
      <c r="AN157" s="205"/>
      <c r="AO157" s="199"/>
      <c r="AP157" s="200"/>
      <c r="AQ157" s="199"/>
      <c r="AR157" s="199"/>
      <c r="AS157" s="199"/>
      <c r="AT157" s="114"/>
    </row>
    <row r="158" spans="1:46" customFormat="1" x14ac:dyDescent="0.3">
      <c r="A158" s="3">
        <v>41992</v>
      </c>
      <c r="B158" s="200"/>
      <c r="C158" s="200"/>
      <c r="D158" s="137" t="s">
        <v>6968</v>
      </c>
      <c r="E158" s="251" t="s">
        <v>118</v>
      </c>
      <c r="F158" s="194" t="s">
        <v>301</v>
      </c>
      <c r="G158"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0</v>
      </c>
      <c r="H158" s="7"/>
      <c r="I158" s="28">
        <f>SUMIF(表1_66[公司],"="&amp;表2[公司简称],表1_66[新财富票])</f>
        <v>0</v>
      </c>
      <c r="J158" s="155"/>
      <c r="K158" s="154"/>
      <c r="L158" s="154"/>
      <c r="M158" s="154"/>
      <c r="N158" s="154"/>
      <c r="O158" s="156"/>
      <c r="P158" s="156"/>
      <c r="Q158" s="354"/>
      <c r="R158" s="234"/>
      <c r="S158" s="234"/>
      <c r="T158" s="234"/>
      <c r="U158" s="233"/>
      <c r="V158" s="233"/>
      <c r="W158" s="118" t="str">
        <f ca="1">IF(ISNUMBER(MATCH(表2[[#This Row],[公司简称]],服务!E:E,0)),INDIRECT("服务!A"&amp;MATCH(表2[[#This Row],[公司简称]],服务!E:E,0)),"")</f>
        <v/>
      </c>
      <c r="X158" s="160"/>
      <c r="Y158" s="160" t="str">
        <f>IF(ISTEXT(VLOOKUP(表2[[#This Row],[公司简称]]&amp;表2[[#This Row],[姓名]],表1_66[[标识]:[昵称]],3,FALSE)),VLOOKUP(表2[[#This Row],[公司简称]]&amp;表2[[#This Row],[姓名]],表1_66[[标识]:[昵称]],3,FALSE),"")</f>
        <v/>
      </c>
      <c r="Z158" s="199" t="str">
        <f>IF(ISTEXT(VLOOKUP(表2[[#This Row],[公司简称]]&amp;表2[[#This Row],[姓名]],表1_66[[标识]:[邮件1]],18,FALSE)),VLOOKUP(表2[[#This Row],[公司简称]]&amp;表2[[#This Row],[姓名]],表1_66[[标识]:[邮件1]],18,FALSE),"")</f>
        <v/>
      </c>
      <c r="AA158" s="350" t="str">
        <f>IF(NOT(ISNA(VLOOKUP(表2[[#This Row],[公司简称]]&amp;表2[[#This Row],[姓名]],表1_66[[标识]:[邮件1]],19,FALSE))),VLOOKUP(表2[[#This Row],[公司简称]]&amp;表2[[#This Row],[姓名]],表1_66[[标识]:[邮件1]],19,FALSE),"")</f>
        <v/>
      </c>
      <c r="AB158" s="194" t="str">
        <f>IF(NOT(ISNA(VLOOKUP(表2[[#This Row],[公司简称]]&amp;表2[[#This Row],[姓名]],表1_66[[标识]:[邮件1]],20,FALSE))),VLOOKUP(表2[[#This Row],[公司简称]]&amp;表2[[#This Row],[姓名]],表1_66[[标识]:[邮件1]],20,FALSE),"")</f>
        <v/>
      </c>
      <c r="AC158" s="200"/>
      <c r="AD158" s="199" t="str">
        <f>IF(NOT(ISNA(VLOOKUP(表2[[#This Row],[公司简称]]&amp;表2[[#This Row],[姓名 ]],表1_66[[标识]:[邮件1]],18,FALSE))),VLOOKUP(表2[[#This Row],[公司简称]]&amp;表2[[#This Row],[姓名 ]],表1_66[[标识]:[邮件1]],18,FALSE),"")</f>
        <v/>
      </c>
      <c r="AE158" s="350" t="str">
        <f>IF(NOT(ISNA(VLOOKUP(表2[[#This Row],[公司简称]]&amp;表2[[#This Row],[姓名 ]],表1_66[[标识]:[邮件1]],19,FALSE))),VLOOKUP(表2[[#This Row],[公司简称]]&amp;表2[[#This Row],[姓名 ]],表1_66[[标识]:[邮件1]],19,FALSE),"")</f>
        <v/>
      </c>
      <c r="AF158" s="194" t="str">
        <f>IF(NOT(ISNA(VLOOKUP(表2[[#This Row],[公司简称]]&amp;表2[[#This Row],[姓名 ]],表1_66[[标识]:[邮件1]],20,FALSE))),VLOOKUP(表2[[#This Row],[公司简称]]&amp;表2[[#This Row],[姓名 ]],表1_66[[标识]:[邮件1]],20,FALSE),"")</f>
        <v/>
      </c>
      <c r="AG158" s="204" t="s">
        <v>6982</v>
      </c>
      <c r="AH158" s="194"/>
      <c r="AI158" s="202"/>
      <c r="AJ158" s="194"/>
      <c r="AK158" s="199"/>
      <c r="AL158" s="203"/>
      <c r="AM158" s="194"/>
      <c r="AN158" s="205"/>
      <c r="AO158" s="199"/>
      <c r="AP158" s="200"/>
      <c r="AQ158" s="199"/>
      <c r="AR158" s="199"/>
      <c r="AS158" s="199"/>
      <c r="AT158" s="114"/>
    </row>
    <row r="159" spans="1:46" s="6" customFormat="1" x14ac:dyDescent="0.3">
      <c r="A159" s="3">
        <v>41992</v>
      </c>
      <c r="B159" s="200"/>
      <c r="C159" s="200"/>
      <c r="D159" s="137" t="s">
        <v>6977</v>
      </c>
      <c r="E159" s="97" t="s">
        <v>118</v>
      </c>
      <c r="F159" s="194" t="s">
        <v>301</v>
      </c>
      <c r="G159"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0</v>
      </c>
      <c r="H159" s="7"/>
      <c r="I159" s="28">
        <f>SUMIF(表1_66[公司],"="&amp;表2[公司简称],表1_66[新财富票])</f>
        <v>0</v>
      </c>
      <c r="J159" s="155"/>
      <c r="K159" s="154"/>
      <c r="L159" s="154"/>
      <c r="M159" s="154"/>
      <c r="N159" s="154"/>
      <c r="O159" s="156"/>
      <c r="P159" s="156"/>
      <c r="Q159" s="354"/>
      <c r="R159" s="234"/>
      <c r="S159" s="234"/>
      <c r="T159" s="234"/>
      <c r="U159" s="233"/>
      <c r="V159" s="233"/>
      <c r="W159" s="118" t="str">
        <f ca="1">IF(ISNUMBER(MATCH(表2[[#This Row],[公司简称]],服务!E:E,0)),INDIRECT("服务!A"&amp;MATCH(表2[[#This Row],[公司简称]],服务!E:E,0)),"")</f>
        <v/>
      </c>
      <c r="X159" s="160"/>
      <c r="Y159" s="160" t="str">
        <f>IF(ISTEXT(VLOOKUP(表2[[#This Row],[公司简称]]&amp;表2[[#This Row],[姓名]],表1_66[[标识]:[昵称]],3,FALSE)),VLOOKUP(表2[[#This Row],[公司简称]]&amp;表2[[#This Row],[姓名]],表1_66[[标识]:[昵称]],3,FALSE),"")</f>
        <v/>
      </c>
      <c r="Z159" s="199" t="str">
        <f>IF(ISTEXT(VLOOKUP(表2[[#This Row],[公司简称]]&amp;表2[[#This Row],[姓名]],表1_66[[标识]:[邮件1]],18,FALSE)),VLOOKUP(表2[[#This Row],[公司简称]]&amp;表2[[#This Row],[姓名]],表1_66[[标识]:[邮件1]],18,FALSE),"")</f>
        <v/>
      </c>
      <c r="AA159" s="350" t="str">
        <f>IF(NOT(ISNA(VLOOKUP(表2[[#This Row],[公司简称]]&amp;表2[[#This Row],[姓名]],表1_66[[标识]:[邮件1]],19,FALSE))),VLOOKUP(表2[[#This Row],[公司简称]]&amp;表2[[#This Row],[姓名]],表1_66[[标识]:[邮件1]],19,FALSE),"")</f>
        <v/>
      </c>
      <c r="AB159" s="194" t="str">
        <f>IF(NOT(ISNA(VLOOKUP(表2[[#This Row],[公司简称]]&amp;表2[[#This Row],[姓名]],表1_66[[标识]:[邮件1]],20,FALSE))),VLOOKUP(表2[[#This Row],[公司简称]]&amp;表2[[#This Row],[姓名]],表1_66[[标识]:[邮件1]],20,FALSE),"")</f>
        <v/>
      </c>
      <c r="AC159" s="200"/>
      <c r="AD159" s="199" t="str">
        <f>IF(NOT(ISNA(VLOOKUP(表2[[#This Row],[公司简称]]&amp;表2[[#This Row],[姓名 ]],表1_66[[标识]:[邮件1]],18,FALSE))),VLOOKUP(表2[[#This Row],[公司简称]]&amp;表2[[#This Row],[姓名 ]],表1_66[[标识]:[邮件1]],18,FALSE),"")</f>
        <v/>
      </c>
      <c r="AE159" s="350" t="str">
        <f>IF(NOT(ISNA(VLOOKUP(表2[[#This Row],[公司简称]]&amp;表2[[#This Row],[姓名 ]],表1_66[[标识]:[邮件1]],19,FALSE))),VLOOKUP(表2[[#This Row],[公司简称]]&amp;表2[[#This Row],[姓名 ]],表1_66[[标识]:[邮件1]],19,FALSE),"")</f>
        <v/>
      </c>
      <c r="AF159" s="194" t="str">
        <f>IF(NOT(ISNA(VLOOKUP(表2[[#This Row],[公司简称]]&amp;表2[[#This Row],[姓名 ]],表1_66[[标识]:[邮件1]],20,FALSE))),VLOOKUP(表2[[#This Row],[公司简称]]&amp;表2[[#This Row],[姓名 ]],表1_66[[标识]:[邮件1]],20,FALSE),"")</f>
        <v/>
      </c>
      <c r="AG159" s="204" t="s">
        <v>6987</v>
      </c>
      <c r="AH159" s="194"/>
      <c r="AI159" s="202"/>
      <c r="AJ159" s="194"/>
      <c r="AK159" s="199"/>
      <c r="AL159" s="203"/>
      <c r="AM159" s="194"/>
      <c r="AN159" s="205"/>
      <c r="AO159" s="199"/>
      <c r="AP159" s="200"/>
      <c r="AQ159" s="199"/>
      <c r="AR159" s="199"/>
      <c r="AS159" s="199"/>
      <c r="AT159" s="114"/>
    </row>
    <row r="160" spans="1:46" s="6" customFormat="1" x14ac:dyDescent="0.3">
      <c r="A160" s="3">
        <v>42060</v>
      </c>
      <c r="B160" s="200"/>
      <c r="C160" s="200"/>
      <c r="D160" s="137" t="s">
        <v>7071</v>
      </c>
      <c r="E160" s="194" t="s">
        <v>7072</v>
      </c>
      <c r="F160" s="194" t="s">
        <v>7073</v>
      </c>
      <c r="G160"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0</v>
      </c>
      <c r="H160" s="7"/>
      <c r="I160" s="28">
        <f>SUMIF(表1_66[公司],"="&amp;表2[公司简称],表1_66[新财富票])</f>
        <v>0</v>
      </c>
      <c r="J160" s="155"/>
      <c r="K160" s="154"/>
      <c r="L160" s="154"/>
      <c r="M160" s="154"/>
      <c r="N160" s="154"/>
      <c r="O160" s="156"/>
      <c r="P160" s="156"/>
      <c r="Q160" s="354"/>
      <c r="R160" s="234"/>
      <c r="S160" s="234"/>
      <c r="T160" s="234"/>
      <c r="U160" s="233"/>
      <c r="V160" s="233"/>
      <c r="W160" s="118" t="str">
        <f ca="1">IF(ISNUMBER(MATCH(表2[[#This Row],[公司简称]],服务!E:E,0)),INDIRECT("服务!A"&amp;MATCH(表2[[#This Row],[公司简称]],服务!E:E,0)),"")</f>
        <v/>
      </c>
      <c r="X160" s="160" t="s">
        <v>7075</v>
      </c>
      <c r="Y160" s="160" t="str">
        <f>IF(ISTEXT(VLOOKUP(表2[[#This Row],[公司简称]]&amp;表2[[#This Row],[姓名]],表1_66[[标识]:[昵称]],3,FALSE)),VLOOKUP(表2[[#This Row],[公司简称]]&amp;表2[[#This Row],[姓名]],表1_66[[标识]:[昵称]],3,FALSE),"")</f>
        <v/>
      </c>
      <c r="Z160" s="199" t="str">
        <f>IF(ISTEXT(VLOOKUP(表2[[#This Row],[公司简称]]&amp;表2[[#This Row],[姓名]],表1_66[[标识]:[邮件1]],18,FALSE)),VLOOKUP(表2[[#This Row],[公司简称]]&amp;表2[[#This Row],[姓名]],表1_66[[标识]:[邮件1]],18,FALSE),"")</f>
        <v/>
      </c>
      <c r="AA160" s="350" t="str">
        <f>IF(NOT(ISNA(VLOOKUP(表2[[#This Row],[公司简称]]&amp;表2[[#This Row],[姓名]],表1_66[[标识]:[邮件1]],19,FALSE))),VLOOKUP(表2[[#This Row],[公司简称]]&amp;表2[[#This Row],[姓名]],表1_66[[标识]:[邮件1]],19,FALSE),"")</f>
        <v/>
      </c>
      <c r="AB160" s="194" t="str">
        <f>IF(NOT(ISNA(VLOOKUP(表2[[#This Row],[公司简称]]&amp;表2[[#This Row],[姓名]],表1_66[[标识]:[邮件1]],20,FALSE))),VLOOKUP(表2[[#This Row],[公司简称]]&amp;表2[[#This Row],[姓名]],表1_66[[标识]:[邮件1]],20,FALSE),"")</f>
        <v/>
      </c>
      <c r="AC160" s="200"/>
      <c r="AD160" s="199" t="str">
        <f>IF(NOT(ISNA(VLOOKUP(表2[[#This Row],[公司简称]]&amp;表2[[#This Row],[姓名 ]],表1_66[[标识]:[邮件1]],18,FALSE))),VLOOKUP(表2[[#This Row],[公司简称]]&amp;表2[[#This Row],[姓名 ]],表1_66[[标识]:[邮件1]],18,FALSE),"")</f>
        <v/>
      </c>
      <c r="AE160" s="350" t="str">
        <f>IF(NOT(ISNA(VLOOKUP(表2[[#This Row],[公司简称]]&amp;表2[[#This Row],[姓名 ]],表1_66[[标识]:[邮件1]],19,FALSE))),VLOOKUP(表2[[#This Row],[公司简称]]&amp;表2[[#This Row],[姓名 ]],表1_66[[标识]:[邮件1]],19,FALSE),"")</f>
        <v/>
      </c>
      <c r="AF160" s="194" t="str">
        <f>IF(NOT(ISNA(VLOOKUP(表2[[#This Row],[公司简称]]&amp;表2[[#This Row],[姓名 ]],表1_66[[标识]:[邮件1]],20,FALSE))),VLOOKUP(表2[[#This Row],[公司简称]]&amp;表2[[#This Row],[姓名 ]],表1_66[[标识]:[邮件1]],20,FALSE),"")</f>
        <v/>
      </c>
      <c r="AG160" s="204" t="s">
        <v>7074</v>
      </c>
      <c r="AH160" s="194"/>
      <c r="AI160" s="202"/>
      <c r="AJ160" s="194"/>
      <c r="AK160" s="199"/>
      <c r="AL160" s="203"/>
      <c r="AM160" s="194"/>
      <c r="AN160" s="205"/>
      <c r="AO160" s="199"/>
      <c r="AP160" s="200"/>
      <c r="AQ160" s="199"/>
      <c r="AR160" s="199"/>
      <c r="AS160" s="199"/>
      <c r="AT160" s="114"/>
    </row>
    <row r="161" spans="1:46" s="6" customFormat="1" x14ac:dyDescent="0.3">
      <c r="A161" s="3">
        <v>41992</v>
      </c>
      <c r="B161" s="200"/>
      <c r="C161" s="200"/>
      <c r="D161" s="137" t="s">
        <v>6976</v>
      </c>
      <c r="E161" s="97" t="s">
        <v>118</v>
      </c>
      <c r="F161" s="194" t="s">
        <v>301</v>
      </c>
      <c r="G161"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0</v>
      </c>
      <c r="H161" s="7"/>
      <c r="I161" s="28">
        <f>SUMIF(表1_66[公司],"="&amp;表2[公司简称],表1_66[新财富票])</f>
        <v>0</v>
      </c>
      <c r="J161" s="155"/>
      <c r="K161" s="154"/>
      <c r="L161" s="154"/>
      <c r="M161" s="154"/>
      <c r="N161" s="154"/>
      <c r="O161" s="156"/>
      <c r="P161" s="156"/>
      <c r="Q161" s="354"/>
      <c r="R161" s="234"/>
      <c r="S161" s="234"/>
      <c r="T161" s="234"/>
      <c r="U161" s="233"/>
      <c r="V161" s="233"/>
      <c r="W161" s="118" t="str">
        <f ca="1">IF(ISNUMBER(MATCH(表2[[#This Row],[公司简称]],服务!E:E,0)),INDIRECT("服务!A"&amp;MATCH(表2[[#This Row],[公司简称]],服务!E:E,0)),"")</f>
        <v/>
      </c>
      <c r="X161" s="160"/>
      <c r="Y161" s="160" t="str">
        <f>IF(ISTEXT(VLOOKUP(表2[[#This Row],[公司简称]]&amp;表2[[#This Row],[姓名]],表1_66[[标识]:[昵称]],3,FALSE)),VLOOKUP(表2[[#This Row],[公司简称]]&amp;表2[[#This Row],[姓名]],表1_66[[标识]:[昵称]],3,FALSE),"")</f>
        <v/>
      </c>
      <c r="Z161" s="199" t="str">
        <f>IF(ISTEXT(VLOOKUP(表2[[#This Row],[公司简称]]&amp;表2[[#This Row],[姓名]],表1_66[[标识]:[邮件1]],18,FALSE)),VLOOKUP(表2[[#This Row],[公司简称]]&amp;表2[[#This Row],[姓名]],表1_66[[标识]:[邮件1]],18,FALSE),"")</f>
        <v/>
      </c>
      <c r="AA161" s="350" t="str">
        <f>IF(NOT(ISNA(VLOOKUP(表2[[#This Row],[公司简称]]&amp;表2[[#This Row],[姓名]],表1_66[[标识]:[邮件1]],19,FALSE))),VLOOKUP(表2[[#This Row],[公司简称]]&amp;表2[[#This Row],[姓名]],表1_66[[标识]:[邮件1]],19,FALSE),"")</f>
        <v/>
      </c>
      <c r="AB161" s="194" t="str">
        <f>IF(NOT(ISNA(VLOOKUP(表2[[#This Row],[公司简称]]&amp;表2[[#This Row],[姓名]],表1_66[[标识]:[邮件1]],20,FALSE))),VLOOKUP(表2[[#This Row],[公司简称]]&amp;表2[[#This Row],[姓名]],表1_66[[标识]:[邮件1]],20,FALSE),"")</f>
        <v/>
      </c>
      <c r="AC161" s="200"/>
      <c r="AD161" s="199" t="str">
        <f>IF(NOT(ISNA(VLOOKUP(表2[[#This Row],[公司简称]]&amp;表2[[#This Row],[姓名 ]],表1_66[[标识]:[邮件1]],18,FALSE))),VLOOKUP(表2[[#This Row],[公司简称]]&amp;表2[[#This Row],[姓名 ]],表1_66[[标识]:[邮件1]],18,FALSE),"")</f>
        <v/>
      </c>
      <c r="AE161" s="350" t="str">
        <f>IF(NOT(ISNA(VLOOKUP(表2[[#This Row],[公司简称]]&amp;表2[[#This Row],[姓名 ]],表1_66[[标识]:[邮件1]],19,FALSE))),VLOOKUP(表2[[#This Row],[公司简称]]&amp;表2[[#This Row],[姓名 ]],表1_66[[标识]:[邮件1]],19,FALSE),"")</f>
        <v/>
      </c>
      <c r="AF161" s="194" t="str">
        <f>IF(NOT(ISNA(VLOOKUP(表2[[#This Row],[公司简称]]&amp;表2[[#This Row],[姓名 ]],表1_66[[标识]:[邮件1]],20,FALSE))),VLOOKUP(表2[[#This Row],[公司简称]]&amp;表2[[#This Row],[姓名 ]],表1_66[[标识]:[邮件1]],20,FALSE),"")</f>
        <v/>
      </c>
      <c r="AG161" s="204" t="s">
        <v>6986</v>
      </c>
      <c r="AH161" s="194"/>
      <c r="AI161" s="202"/>
      <c r="AJ161" s="194"/>
      <c r="AK161" s="199"/>
      <c r="AL161" s="203"/>
      <c r="AM161" s="194"/>
      <c r="AN161" s="205"/>
      <c r="AO161" s="199"/>
      <c r="AP161" s="200"/>
      <c r="AQ161" s="199"/>
      <c r="AR161" s="199"/>
      <c r="AS161" s="199"/>
      <c r="AT161" s="114"/>
    </row>
    <row r="162" spans="1:46" s="6" customFormat="1" x14ac:dyDescent="0.3">
      <c r="A162" s="3">
        <v>41992</v>
      </c>
      <c r="B162" s="200"/>
      <c r="C162" s="200"/>
      <c r="D162" s="137" t="s">
        <v>6974</v>
      </c>
      <c r="E162" s="97" t="s">
        <v>118</v>
      </c>
      <c r="F162" s="194" t="s">
        <v>301</v>
      </c>
      <c r="G162"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0</v>
      </c>
      <c r="H162" s="7"/>
      <c r="I162" s="28">
        <f>SUMIF(表1_66[公司],"="&amp;表2[公司简称],表1_66[新财富票])</f>
        <v>0</v>
      </c>
      <c r="J162" s="155"/>
      <c r="K162" s="154"/>
      <c r="L162" s="154"/>
      <c r="M162" s="154"/>
      <c r="N162" s="154"/>
      <c r="O162" s="156"/>
      <c r="P162" s="156"/>
      <c r="Q162" s="354"/>
      <c r="R162" s="234"/>
      <c r="S162" s="234"/>
      <c r="T162" s="234"/>
      <c r="U162" s="233"/>
      <c r="V162" s="233"/>
      <c r="W162" s="118" t="str">
        <f ca="1">IF(ISNUMBER(MATCH(表2[[#This Row],[公司简称]],服务!E:E,0)),INDIRECT("服务!A"&amp;MATCH(表2[[#This Row],[公司简称]],服务!E:E,0)),"")</f>
        <v/>
      </c>
      <c r="X162" s="160"/>
      <c r="Y162" s="160" t="str">
        <f>IF(ISTEXT(VLOOKUP(表2[[#This Row],[公司简称]]&amp;表2[[#This Row],[姓名]],表1_66[[标识]:[昵称]],3,FALSE)),VLOOKUP(表2[[#This Row],[公司简称]]&amp;表2[[#This Row],[姓名]],表1_66[[标识]:[昵称]],3,FALSE),"")</f>
        <v/>
      </c>
      <c r="Z162" s="199" t="str">
        <f>IF(ISTEXT(VLOOKUP(表2[[#This Row],[公司简称]]&amp;表2[[#This Row],[姓名]],表1_66[[标识]:[邮件1]],18,FALSE)),VLOOKUP(表2[[#This Row],[公司简称]]&amp;表2[[#This Row],[姓名]],表1_66[[标识]:[邮件1]],18,FALSE),"")</f>
        <v/>
      </c>
      <c r="AA162" s="350" t="str">
        <f>IF(NOT(ISNA(VLOOKUP(表2[[#This Row],[公司简称]]&amp;表2[[#This Row],[姓名]],表1_66[[标识]:[邮件1]],19,FALSE))),VLOOKUP(表2[[#This Row],[公司简称]]&amp;表2[[#This Row],[姓名]],表1_66[[标识]:[邮件1]],19,FALSE),"")</f>
        <v/>
      </c>
      <c r="AB162" s="194" t="str">
        <f>IF(NOT(ISNA(VLOOKUP(表2[[#This Row],[公司简称]]&amp;表2[[#This Row],[姓名]],表1_66[[标识]:[邮件1]],20,FALSE))),VLOOKUP(表2[[#This Row],[公司简称]]&amp;表2[[#This Row],[姓名]],表1_66[[标识]:[邮件1]],20,FALSE),"")</f>
        <v/>
      </c>
      <c r="AC162" s="200"/>
      <c r="AD162" s="199" t="str">
        <f>IF(NOT(ISNA(VLOOKUP(表2[[#This Row],[公司简称]]&amp;表2[[#This Row],[姓名 ]],表1_66[[标识]:[邮件1]],18,FALSE))),VLOOKUP(表2[[#This Row],[公司简称]]&amp;表2[[#This Row],[姓名 ]],表1_66[[标识]:[邮件1]],18,FALSE),"")</f>
        <v/>
      </c>
      <c r="AE162" s="350" t="str">
        <f>IF(NOT(ISNA(VLOOKUP(表2[[#This Row],[公司简称]]&amp;表2[[#This Row],[姓名 ]],表1_66[[标识]:[邮件1]],19,FALSE))),VLOOKUP(表2[[#This Row],[公司简称]]&amp;表2[[#This Row],[姓名 ]],表1_66[[标识]:[邮件1]],19,FALSE),"")</f>
        <v/>
      </c>
      <c r="AF162" s="194" t="str">
        <f>IF(NOT(ISNA(VLOOKUP(表2[[#This Row],[公司简称]]&amp;表2[[#This Row],[姓名 ]],表1_66[[标识]:[邮件1]],20,FALSE))),VLOOKUP(表2[[#This Row],[公司简称]]&amp;表2[[#This Row],[姓名 ]],表1_66[[标识]:[邮件1]],20,FALSE),"")</f>
        <v/>
      </c>
      <c r="AG162" s="204" t="s">
        <v>6984</v>
      </c>
      <c r="AH162" s="194"/>
      <c r="AI162" s="202"/>
      <c r="AJ162" s="194"/>
      <c r="AK162" s="199"/>
      <c r="AL162" s="203"/>
      <c r="AM162" s="194"/>
      <c r="AN162" s="205"/>
      <c r="AO162" s="199"/>
      <c r="AP162" s="200"/>
      <c r="AQ162" s="199"/>
      <c r="AR162" s="199"/>
      <c r="AS162" s="199"/>
      <c r="AT162" s="114"/>
    </row>
    <row r="163" spans="1:46" s="6" customFormat="1" x14ac:dyDescent="0.3">
      <c r="A163" s="3">
        <v>41992</v>
      </c>
      <c r="B163" s="200"/>
      <c r="C163" s="200"/>
      <c r="D163" s="137" t="s">
        <v>6980</v>
      </c>
      <c r="E163" s="251" t="s">
        <v>118</v>
      </c>
      <c r="F163" s="194" t="s">
        <v>301</v>
      </c>
      <c r="G163"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0</v>
      </c>
      <c r="H163" s="7"/>
      <c r="I163" s="28">
        <f>SUMIF(表1_66[公司],"="&amp;表2[公司简称],表1_66[新财富票])</f>
        <v>0</v>
      </c>
      <c r="J163" s="155"/>
      <c r="K163" s="154"/>
      <c r="L163" s="154"/>
      <c r="M163" s="154"/>
      <c r="N163" s="154"/>
      <c r="O163" s="156"/>
      <c r="P163" s="156"/>
      <c r="Q163" s="354"/>
      <c r="R163" s="234"/>
      <c r="S163" s="234"/>
      <c r="T163" s="234"/>
      <c r="U163" s="233"/>
      <c r="V163" s="233"/>
      <c r="W163" s="118" t="str">
        <f ca="1">IF(ISNUMBER(MATCH(表2[[#This Row],[公司简称]],服务!E:E,0)),INDIRECT("服务!A"&amp;MATCH(表2[[#This Row],[公司简称]],服务!E:E,0)),"")</f>
        <v/>
      </c>
      <c r="X163" s="160"/>
      <c r="Y163" s="160" t="str">
        <f>IF(ISTEXT(VLOOKUP(表2[[#This Row],[公司简称]]&amp;表2[[#This Row],[姓名]],表1_66[[标识]:[昵称]],3,FALSE)),VLOOKUP(表2[[#This Row],[公司简称]]&amp;表2[[#This Row],[姓名]],表1_66[[标识]:[昵称]],3,FALSE),"")</f>
        <v/>
      </c>
      <c r="Z163" s="199" t="str">
        <f>IF(ISTEXT(VLOOKUP(表2[[#This Row],[公司简称]]&amp;表2[[#This Row],[姓名]],表1_66[[标识]:[邮件1]],18,FALSE)),VLOOKUP(表2[[#This Row],[公司简称]]&amp;表2[[#This Row],[姓名]],表1_66[[标识]:[邮件1]],18,FALSE),"")</f>
        <v/>
      </c>
      <c r="AA163" s="350" t="str">
        <f>IF(NOT(ISNA(VLOOKUP(表2[[#This Row],[公司简称]]&amp;表2[[#This Row],[姓名]],表1_66[[标识]:[邮件1]],19,FALSE))),VLOOKUP(表2[[#This Row],[公司简称]]&amp;表2[[#This Row],[姓名]],表1_66[[标识]:[邮件1]],19,FALSE),"")</f>
        <v/>
      </c>
      <c r="AB163" s="194" t="str">
        <f>IF(NOT(ISNA(VLOOKUP(表2[[#This Row],[公司简称]]&amp;表2[[#This Row],[姓名]],表1_66[[标识]:[邮件1]],20,FALSE))),VLOOKUP(表2[[#This Row],[公司简称]]&amp;表2[[#This Row],[姓名]],表1_66[[标识]:[邮件1]],20,FALSE),"")</f>
        <v/>
      </c>
      <c r="AC163" s="200"/>
      <c r="AD163" s="199" t="str">
        <f>IF(NOT(ISNA(VLOOKUP(表2[[#This Row],[公司简称]]&amp;表2[[#This Row],[姓名 ]],表1_66[[标识]:[邮件1]],18,FALSE))),VLOOKUP(表2[[#This Row],[公司简称]]&amp;表2[[#This Row],[姓名 ]],表1_66[[标识]:[邮件1]],18,FALSE),"")</f>
        <v/>
      </c>
      <c r="AE163" s="350" t="str">
        <f>IF(NOT(ISNA(VLOOKUP(表2[[#This Row],[公司简称]]&amp;表2[[#This Row],[姓名 ]],表1_66[[标识]:[邮件1]],19,FALSE))),VLOOKUP(表2[[#This Row],[公司简称]]&amp;表2[[#This Row],[姓名 ]],表1_66[[标识]:[邮件1]],19,FALSE),"")</f>
        <v/>
      </c>
      <c r="AF163" s="194" t="str">
        <f>IF(NOT(ISNA(VLOOKUP(表2[[#This Row],[公司简称]]&amp;表2[[#This Row],[姓名 ]],表1_66[[标识]:[邮件1]],20,FALSE))),VLOOKUP(表2[[#This Row],[公司简称]]&amp;表2[[#This Row],[姓名 ]],表1_66[[标识]:[邮件1]],20,FALSE),"")</f>
        <v/>
      </c>
      <c r="AG163" s="204" t="s">
        <v>6991</v>
      </c>
      <c r="AH163" s="194"/>
      <c r="AI163" s="202"/>
      <c r="AJ163" s="194"/>
      <c r="AK163" s="199"/>
      <c r="AL163" s="203"/>
      <c r="AM163" s="194"/>
      <c r="AN163" s="205"/>
      <c r="AO163" s="199"/>
      <c r="AP163" s="200"/>
      <c r="AQ163" s="199"/>
      <c r="AR163" s="199"/>
      <c r="AS163" s="199"/>
      <c r="AT163" s="114"/>
    </row>
    <row r="164" spans="1:46" s="6" customFormat="1" x14ac:dyDescent="0.3">
      <c r="A164" s="3">
        <v>41992</v>
      </c>
      <c r="B164" s="200"/>
      <c r="C164" s="200"/>
      <c r="D164" s="137" t="s">
        <v>6979</v>
      </c>
      <c r="E164" s="97" t="s">
        <v>118</v>
      </c>
      <c r="F164" s="194" t="s">
        <v>301</v>
      </c>
      <c r="G164"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0</v>
      </c>
      <c r="H164" s="7"/>
      <c r="I164" s="28">
        <f>SUMIF(表1_66[公司],"="&amp;表2[公司简称],表1_66[新财富票])</f>
        <v>0</v>
      </c>
      <c r="J164" s="155"/>
      <c r="K164" s="154"/>
      <c r="L164" s="154"/>
      <c r="M164" s="154"/>
      <c r="N164" s="154"/>
      <c r="O164" s="156"/>
      <c r="P164" s="156"/>
      <c r="Q164" s="354"/>
      <c r="R164" s="234"/>
      <c r="S164" s="234"/>
      <c r="T164" s="234"/>
      <c r="U164" s="233"/>
      <c r="V164" s="233"/>
      <c r="W164" s="118" t="str">
        <f ca="1">IF(ISNUMBER(MATCH(表2[[#This Row],[公司简称]],服务!E:E,0)),INDIRECT("服务!A"&amp;MATCH(表2[[#This Row],[公司简称]],服务!E:E,0)),"")</f>
        <v/>
      </c>
      <c r="X164" s="160"/>
      <c r="Y164" s="160" t="str">
        <f>IF(ISTEXT(VLOOKUP(表2[[#This Row],[公司简称]]&amp;表2[[#This Row],[姓名]],表1_66[[标识]:[昵称]],3,FALSE)),VLOOKUP(表2[[#This Row],[公司简称]]&amp;表2[[#This Row],[姓名]],表1_66[[标识]:[昵称]],3,FALSE),"")</f>
        <v/>
      </c>
      <c r="Z164" s="199" t="str">
        <f>IF(ISTEXT(VLOOKUP(表2[[#This Row],[公司简称]]&amp;表2[[#This Row],[姓名]],表1_66[[标识]:[邮件1]],18,FALSE)),VLOOKUP(表2[[#This Row],[公司简称]]&amp;表2[[#This Row],[姓名]],表1_66[[标识]:[邮件1]],18,FALSE),"")</f>
        <v/>
      </c>
      <c r="AA164" s="350" t="str">
        <f>IF(NOT(ISNA(VLOOKUP(表2[[#This Row],[公司简称]]&amp;表2[[#This Row],[姓名]],表1_66[[标识]:[邮件1]],19,FALSE))),VLOOKUP(表2[[#This Row],[公司简称]]&amp;表2[[#This Row],[姓名]],表1_66[[标识]:[邮件1]],19,FALSE),"")</f>
        <v/>
      </c>
      <c r="AB164" s="194" t="str">
        <f>IF(NOT(ISNA(VLOOKUP(表2[[#This Row],[公司简称]]&amp;表2[[#This Row],[姓名]],表1_66[[标识]:[邮件1]],20,FALSE))),VLOOKUP(表2[[#This Row],[公司简称]]&amp;表2[[#This Row],[姓名]],表1_66[[标识]:[邮件1]],20,FALSE),"")</f>
        <v/>
      </c>
      <c r="AC164" s="200"/>
      <c r="AD164" s="199" t="str">
        <f>IF(NOT(ISNA(VLOOKUP(表2[[#This Row],[公司简称]]&amp;表2[[#This Row],[姓名 ]],表1_66[[标识]:[邮件1]],18,FALSE))),VLOOKUP(表2[[#This Row],[公司简称]]&amp;表2[[#This Row],[姓名 ]],表1_66[[标识]:[邮件1]],18,FALSE),"")</f>
        <v/>
      </c>
      <c r="AE164" s="350" t="str">
        <f>IF(NOT(ISNA(VLOOKUP(表2[[#This Row],[公司简称]]&amp;表2[[#This Row],[姓名 ]],表1_66[[标识]:[邮件1]],19,FALSE))),VLOOKUP(表2[[#This Row],[公司简称]]&amp;表2[[#This Row],[姓名 ]],表1_66[[标识]:[邮件1]],19,FALSE),"")</f>
        <v/>
      </c>
      <c r="AF164" s="194" t="str">
        <f>IF(NOT(ISNA(VLOOKUP(表2[[#This Row],[公司简称]]&amp;表2[[#This Row],[姓名 ]],表1_66[[标识]:[邮件1]],20,FALSE))),VLOOKUP(表2[[#This Row],[公司简称]]&amp;表2[[#This Row],[姓名 ]],表1_66[[标识]:[邮件1]],20,FALSE),"")</f>
        <v/>
      </c>
      <c r="AG164" s="204" t="s">
        <v>6990</v>
      </c>
      <c r="AH164" s="194"/>
      <c r="AI164" s="202"/>
      <c r="AJ164" s="194"/>
      <c r="AK164" s="199"/>
      <c r="AL164" s="203"/>
      <c r="AM164" s="194"/>
      <c r="AN164" s="205"/>
      <c r="AO164" s="199"/>
      <c r="AP164" s="200"/>
      <c r="AQ164" s="199"/>
      <c r="AR164" s="199"/>
      <c r="AS164" s="199"/>
      <c r="AT164" s="114"/>
    </row>
    <row r="165" spans="1:46" s="6" customFormat="1" x14ac:dyDescent="0.3">
      <c r="A165" s="3">
        <v>41992</v>
      </c>
      <c r="B165" s="200"/>
      <c r="C165" s="200"/>
      <c r="D165" s="137" t="s">
        <v>6969</v>
      </c>
      <c r="E165" s="97" t="s">
        <v>118</v>
      </c>
      <c r="F165" s="194" t="s">
        <v>301</v>
      </c>
      <c r="G165"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0</v>
      </c>
      <c r="H165" s="7"/>
      <c r="I165" s="28">
        <f>SUMIF(表1_66[公司],"="&amp;表2[公司简称],表1_66[新财富票])</f>
        <v>0</v>
      </c>
      <c r="J165" s="155"/>
      <c r="K165" s="154"/>
      <c r="L165" s="154"/>
      <c r="M165" s="154"/>
      <c r="N165" s="154"/>
      <c r="O165" s="156"/>
      <c r="P165" s="156"/>
      <c r="Q165" s="354"/>
      <c r="R165" s="146"/>
      <c r="S165" s="234"/>
      <c r="T165" s="234"/>
      <c r="U165" s="233"/>
      <c r="V165" s="233"/>
      <c r="W165" s="118" t="str">
        <f ca="1">IF(ISNUMBER(MATCH(表2[[#This Row],[公司简称]],服务!E:E,0)),INDIRECT("服务!A"&amp;MATCH(表2[[#This Row],[公司简称]],服务!E:E,0)),"")</f>
        <v/>
      </c>
      <c r="X165" s="160"/>
      <c r="Y165" s="160" t="str">
        <f>IF(ISTEXT(VLOOKUP(表2[[#This Row],[公司简称]]&amp;表2[[#This Row],[姓名]],表1_66[[标识]:[昵称]],3,FALSE)),VLOOKUP(表2[[#This Row],[公司简称]]&amp;表2[[#This Row],[姓名]],表1_66[[标识]:[昵称]],3,FALSE),"")</f>
        <v/>
      </c>
      <c r="Z165" s="199" t="str">
        <f>IF(ISTEXT(VLOOKUP(表2[[#This Row],[公司简称]]&amp;表2[[#This Row],[姓名]],表1_66[[标识]:[邮件1]],18,FALSE)),VLOOKUP(表2[[#This Row],[公司简称]]&amp;表2[[#This Row],[姓名]],表1_66[[标识]:[邮件1]],18,FALSE),"")</f>
        <v/>
      </c>
      <c r="AA165" s="350" t="str">
        <f>IF(NOT(ISNA(VLOOKUP(表2[[#This Row],[公司简称]]&amp;表2[[#This Row],[姓名]],表1_66[[标识]:[邮件1]],19,FALSE))),VLOOKUP(表2[[#This Row],[公司简称]]&amp;表2[[#This Row],[姓名]],表1_66[[标识]:[邮件1]],19,FALSE),"")</f>
        <v/>
      </c>
      <c r="AB165" s="194" t="str">
        <f>IF(NOT(ISNA(VLOOKUP(表2[[#This Row],[公司简称]]&amp;表2[[#This Row],[姓名]],表1_66[[标识]:[邮件1]],20,FALSE))),VLOOKUP(表2[[#This Row],[公司简称]]&amp;表2[[#This Row],[姓名]],表1_66[[标识]:[邮件1]],20,FALSE),"")</f>
        <v/>
      </c>
      <c r="AC165" s="200"/>
      <c r="AD165" s="199" t="str">
        <f>IF(NOT(ISNA(VLOOKUP(表2[[#This Row],[公司简称]]&amp;表2[[#This Row],[姓名 ]],表1_66[[标识]:[邮件1]],18,FALSE))),VLOOKUP(表2[[#This Row],[公司简称]]&amp;表2[[#This Row],[姓名 ]],表1_66[[标识]:[邮件1]],18,FALSE),"")</f>
        <v/>
      </c>
      <c r="AE165" s="350" t="str">
        <f>IF(NOT(ISNA(VLOOKUP(表2[[#This Row],[公司简称]]&amp;表2[[#This Row],[姓名 ]],表1_66[[标识]:[邮件1]],19,FALSE))),VLOOKUP(表2[[#This Row],[公司简称]]&amp;表2[[#This Row],[姓名 ]],表1_66[[标识]:[邮件1]],19,FALSE),"")</f>
        <v/>
      </c>
      <c r="AF165" s="194" t="str">
        <f>IF(NOT(ISNA(VLOOKUP(表2[[#This Row],[公司简称]]&amp;表2[[#This Row],[姓名 ]],表1_66[[标识]:[邮件1]],20,FALSE))),VLOOKUP(表2[[#This Row],[公司简称]]&amp;表2[[#This Row],[姓名 ]],表1_66[[标识]:[邮件1]],20,FALSE),"")</f>
        <v/>
      </c>
      <c r="AG165" s="204" t="s">
        <v>6981</v>
      </c>
      <c r="AH165" s="194"/>
      <c r="AI165" s="202"/>
      <c r="AJ165" s="194"/>
      <c r="AK165" s="199"/>
      <c r="AL165" s="203"/>
      <c r="AM165" s="194"/>
      <c r="AN165" s="205"/>
      <c r="AO165" s="199"/>
      <c r="AP165" s="200"/>
      <c r="AQ165" s="199"/>
      <c r="AR165" s="199"/>
      <c r="AS165" s="199"/>
      <c r="AT165" s="114"/>
    </row>
    <row r="166" spans="1:46" s="6" customFormat="1" x14ac:dyDescent="0.3">
      <c r="A166" s="3">
        <v>41992</v>
      </c>
      <c r="B166" s="200"/>
      <c r="C166" s="200"/>
      <c r="D166" s="137" t="s">
        <v>6978</v>
      </c>
      <c r="E166" s="97" t="s">
        <v>118</v>
      </c>
      <c r="F166" s="194" t="s">
        <v>301</v>
      </c>
      <c r="G166"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0</v>
      </c>
      <c r="H166" s="7"/>
      <c r="I166" s="28">
        <f>SUMIF(表1_66[公司],"="&amp;表2[公司简称],表1_66[新财富票])</f>
        <v>0</v>
      </c>
      <c r="J166" s="155"/>
      <c r="K166" s="154"/>
      <c r="L166" s="154"/>
      <c r="M166" s="154"/>
      <c r="N166" s="154"/>
      <c r="O166" s="156"/>
      <c r="P166" s="156"/>
      <c r="Q166" s="354"/>
      <c r="R166" s="234"/>
      <c r="S166" s="234"/>
      <c r="T166" s="234"/>
      <c r="U166" s="233"/>
      <c r="V166" s="233"/>
      <c r="W166" s="118" t="str">
        <f ca="1">IF(ISNUMBER(MATCH(表2[[#This Row],[公司简称]],服务!E:E,0)),INDIRECT("服务!A"&amp;MATCH(表2[[#This Row],[公司简称]],服务!E:E,0)),"")</f>
        <v/>
      </c>
      <c r="X166" s="160"/>
      <c r="Y166" s="160" t="str">
        <f>IF(ISTEXT(VLOOKUP(表2[[#This Row],[公司简称]]&amp;表2[[#This Row],[姓名]],表1_66[[标识]:[昵称]],3,FALSE)),VLOOKUP(表2[[#This Row],[公司简称]]&amp;表2[[#This Row],[姓名]],表1_66[[标识]:[昵称]],3,FALSE),"")</f>
        <v/>
      </c>
      <c r="Z166" s="199" t="str">
        <f>IF(ISTEXT(VLOOKUP(表2[[#This Row],[公司简称]]&amp;表2[[#This Row],[姓名]],表1_66[[标识]:[邮件1]],18,FALSE)),VLOOKUP(表2[[#This Row],[公司简称]]&amp;表2[[#This Row],[姓名]],表1_66[[标识]:[邮件1]],18,FALSE),"")</f>
        <v/>
      </c>
      <c r="AA166" s="350" t="str">
        <f>IF(NOT(ISNA(VLOOKUP(表2[[#This Row],[公司简称]]&amp;表2[[#This Row],[姓名]],表1_66[[标识]:[邮件1]],19,FALSE))),VLOOKUP(表2[[#This Row],[公司简称]]&amp;表2[[#This Row],[姓名]],表1_66[[标识]:[邮件1]],19,FALSE),"")</f>
        <v/>
      </c>
      <c r="AB166" s="194" t="str">
        <f>IF(NOT(ISNA(VLOOKUP(表2[[#This Row],[公司简称]]&amp;表2[[#This Row],[姓名]],表1_66[[标识]:[邮件1]],20,FALSE))),VLOOKUP(表2[[#This Row],[公司简称]]&amp;表2[[#This Row],[姓名]],表1_66[[标识]:[邮件1]],20,FALSE),"")</f>
        <v/>
      </c>
      <c r="AC166" s="200"/>
      <c r="AD166" s="199" t="str">
        <f>IF(NOT(ISNA(VLOOKUP(表2[[#This Row],[公司简称]]&amp;表2[[#This Row],[姓名 ]],表1_66[[标识]:[邮件1]],18,FALSE))),VLOOKUP(表2[[#This Row],[公司简称]]&amp;表2[[#This Row],[姓名 ]],表1_66[[标识]:[邮件1]],18,FALSE),"")</f>
        <v/>
      </c>
      <c r="AE166" s="350" t="str">
        <f>IF(NOT(ISNA(VLOOKUP(表2[[#This Row],[公司简称]]&amp;表2[[#This Row],[姓名 ]],表1_66[[标识]:[邮件1]],19,FALSE))),VLOOKUP(表2[[#This Row],[公司简称]]&amp;表2[[#This Row],[姓名 ]],表1_66[[标识]:[邮件1]],19,FALSE),"")</f>
        <v/>
      </c>
      <c r="AF166" s="194" t="str">
        <f>IF(NOT(ISNA(VLOOKUP(表2[[#This Row],[公司简称]]&amp;表2[[#This Row],[姓名 ]],表1_66[[标识]:[邮件1]],20,FALSE))),VLOOKUP(表2[[#This Row],[公司简称]]&amp;表2[[#This Row],[姓名 ]],表1_66[[标识]:[邮件1]],20,FALSE),"")</f>
        <v/>
      </c>
      <c r="AG166" s="204" t="s">
        <v>6989</v>
      </c>
      <c r="AH166" s="194"/>
      <c r="AI166" s="202"/>
      <c r="AJ166" s="194"/>
      <c r="AK166" s="199"/>
      <c r="AL166" s="203"/>
      <c r="AM166" s="194"/>
      <c r="AN166" s="205"/>
      <c r="AO166" s="199"/>
      <c r="AP166" s="200"/>
      <c r="AQ166" s="199"/>
      <c r="AR166" s="199"/>
      <c r="AS166" s="199"/>
      <c r="AT166" s="114"/>
    </row>
    <row r="167" spans="1:46" s="6" customFormat="1" x14ac:dyDescent="0.3">
      <c r="A167" s="2">
        <v>42097</v>
      </c>
      <c r="B167" s="81"/>
      <c r="C167" s="81"/>
      <c r="D167" s="98" t="s">
        <v>7132</v>
      </c>
      <c r="E167" s="97" t="s">
        <v>118</v>
      </c>
      <c r="F167" s="97" t="s">
        <v>7133</v>
      </c>
      <c r="G167" s="52" t="str">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
      </c>
      <c r="H167" s="7"/>
      <c r="I167" s="28">
        <f>SUMIF(表1_66[公司],"="&amp;表2[公司简称],表1_66[新财富票])</f>
        <v>0</v>
      </c>
      <c r="J167" s="155"/>
      <c r="K167" s="154"/>
      <c r="L167" s="154"/>
      <c r="M167" s="154"/>
      <c r="N167" s="154"/>
      <c r="O167" s="156"/>
      <c r="P167" s="156"/>
      <c r="Q167" s="354"/>
      <c r="R167" s="234"/>
      <c r="S167" s="234"/>
      <c r="T167" s="234"/>
      <c r="U167" s="233"/>
      <c r="V167" s="233"/>
      <c r="W167" s="118" t="str">
        <f ca="1">IF(ISNUMBER(MATCH(表2[[#This Row],[公司简称]],服务!E:E,0)),INDIRECT("服务!A"&amp;MATCH(表2[[#This Row],[公司简称]],服务!E:E,0)),"")</f>
        <v/>
      </c>
      <c r="X167" s="160" t="s">
        <v>2936</v>
      </c>
      <c r="Y167" s="160" t="str">
        <f>IF(ISTEXT(VLOOKUP(表2[[#This Row],[公司简称]]&amp;表2[[#This Row],[姓名]],表1_66[[标识]:[昵称]],3,FALSE)),VLOOKUP(表2[[#This Row],[公司简称]]&amp;表2[[#This Row],[姓名]],表1_66[[标识]:[昵称]],3,FALSE),"")</f>
        <v/>
      </c>
      <c r="Z167" s="199" t="str">
        <f>IF(ISTEXT(VLOOKUP(表2[[#This Row],[公司简称]]&amp;表2[[#This Row],[姓名]],表1_66[[标识]:[邮件1]],18,FALSE)),VLOOKUP(表2[[#This Row],[公司简称]]&amp;表2[[#This Row],[姓名]],表1_66[[标识]:[邮件1]],18,FALSE),"")</f>
        <v/>
      </c>
      <c r="AA167" s="350" t="str">
        <f>IF(NOT(ISNA(VLOOKUP(表2[[#This Row],[公司简称]]&amp;表2[[#This Row],[姓名]],表1_66[[标识]:[邮件1]],19,FALSE))),VLOOKUP(表2[[#This Row],[公司简称]]&amp;表2[[#This Row],[姓名]],表1_66[[标识]:[邮件1]],19,FALSE),"")</f>
        <v/>
      </c>
      <c r="AB167" s="194" t="str">
        <f>IF(NOT(ISNA(VLOOKUP(表2[[#This Row],[公司简称]]&amp;表2[[#This Row],[姓名]],表1_66[[标识]:[邮件1]],20,FALSE))),VLOOKUP(表2[[#This Row],[公司简称]]&amp;表2[[#This Row],[姓名]],表1_66[[标识]:[邮件1]],20,FALSE),"")</f>
        <v/>
      </c>
      <c r="AC167" s="199"/>
      <c r="AD167" s="199" t="str">
        <f>IF(NOT(ISNA(VLOOKUP(表2[[#This Row],[公司简称]]&amp;表2[[#This Row],[姓名 ]],表1_66[[标识]:[邮件1]],18,FALSE))),VLOOKUP(表2[[#This Row],[公司简称]]&amp;表2[[#This Row],[姓名 ]],表1_66[[标识]:[邮件1]],18,FALSE),"")</f>
        <v/>
      </c>
      <c r="AE167" s="350" t="str">
        <f>IF(NOT(ISNA(VLOOKUP(表2[[#This Row],[公司简称]]&amp;表2[[#This Row],[姓名 ]],表1_66[[标识]:[邮件1]],19,FALSE))),VLOOKUP(表2[[#This Row],[公司简称]]&amp;表2[[#This Row],[姓名 ]],表1_66[[标识]:[邮件1]],19,FALSE),"")</f>
        <v/>
      </c>
      <c r="AF167" s="194" t="str">
        <f>IF(NOT(ISNA(VLOOKUP(表2[[#This Row],[公司简称]]&amp;表2[[#This Row],[姓名 ]],表1_66[[标识]:[邮件1]],20,FALSE))),VLOOKUP(表2[[#This Row],[公司简称]]&amp;表2[[#This Row],[姓名 ]],表1_66[[标识]:[邮件1]],20,FALSE),"")</f>
        <v/>
      </c>
      <c r="AG167" s="201" t="s">
        <v>7134</v>
      </c>
      <c r="AH167" s="194"/>
      <c r="AI167" s="202"/>
      <c r="AJ167" s="199"/>
      <c r="AK167" s="199"/>
      <c r="AL167" s="203"/>
      <c r="AM167" s="199"/>
      <c r="AN167" s="204"/>
      <c r="AO167" s="199"/>
      <c r="AP167" s="199"/>
      <c r="AQ167" s="199"/>
      <c r="AR167" s="199"/>
      <c r="AS167" s="199"/>
      <c r="AT167" s="114"/>
    </row>
    <row r="168" spans="1:46" s="6" customFormat="1" x14ac:dyDescent="0.3">
      <c r="A168" s="3">
        <v>41856</v>
      </c>
      <c r="B168" s="200"/>
      <c r="C168" s="200"/>
      <c r="D168" s="137" t="s">
        <v>6812</v>
      </c>
      <c r="E168" s="194" t="s">
        <v>6813</v>
      </c>
      <c r="F168" s="194" t="s">
        <v>6815</v>
      </c>
      <c r="G168"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0</v>
      </c>
      <c r="H168" s="7"/>
      <c r="I168" s="28">
        <f>SUMIF(表1_66[公司],"="&amp;表2[公司简称],表1_66[新财富票])</f>
        <v>0</v>
      </c>
      <c r="J168" s="155"/>
      <c r="K168" s="154"/>
      <c r="L168" s="154"/>
      <c r="M168" s="154"/>
      <c r="N168" s="154"/>
      <c r="O168" s="156"/>
      <c r="P168" s="156"/>
      <c r="Q168" s="354"/>
      <c r="R168" s="234"/>
      <c r="S168" s="234"/>
      <c r="T168" s="234"/>
      <c r="U168" s="233"/>
      <c r="V168" s="233"/>
      <c r="W168" s="118" t="str">
        <f ca="1">IF(ISNUMBER(MATCH(表2[[#This Row],[公司简称]],服务!E:E,0)),INDIRECT("服务!A"&amp;MATCH(表2[[#This Row],[公司简称]],服务!E:E,0)),"")</f>
        <v/>
      </c>
      <c r="X168" s="202" t="s">
        <v>6810</v>
      </c>
      <c r="Y168" s="160" t="str">
        <f>IF(ISTEXT(VLOOKUP(表2[[#This Row],[公司简称]]&amp;表2[[#This Row],[姓名]],表1_66[[标识]:[昵称]],3,FALSE)),VLOOKUP(表2[[#This Row],[公司简称]]&amp;表2[[#This Row],[姓名]],表1_66[[标识]:[昵称]],3,FALSE),"")</f>
        <v/>
      </c>
      <c r="Z168" s="199" t="str">
        <f>IF(ISTEXT(VLOOKUP(表2[[#This Row],[公司简称]]&amp;表2[[#This Row],[姓名]],表1_66[[标识]:[邮件1]],18,FALSE)),VLOOKUP(表2[[#This Row],[公司简称]]&amp;表2[[#This Row],[姓名]],表1_66[[标识]:[邮件1]],18,FALSE),"")</f>
        <v/>
      </c>
      <c r="AA168" s="350" t="str">
        <f>IF(NOT(ISNA(VLOOKUP(表2[[#This Row],[公司简称]]&amp;表2[[#This Row],[姓名]],表1_66[[标识]:[邮件1]],19,FALSE))),VLOOKUP(表2[[#This Row],[公司简称]]&amp;表2[[#This Row],[姓名]],表1_66[[标识]:[邮件1]],19,FALSE),"")</f>
        <v/>
      </c>
      <c r="AB168" s="194" t="str">
        <f>IF(NOT(ISNA(VLOOKUP(表2[[#This Row],[公司简称]]&amp;表2[[#This Row],[姓名]],表1_66[[标识]:[邮件1]],20,FALSE))),VLOOKUP(表2[[#This Row],[公司简称]]&amp;表2[[#This Row],[姓名]],表1_66[[标识]:[邮件1]],20,FALSE),"")</f>
        <v/>
      </c>
      <c r="AC168" s="200"/>
      <c r="AD168" s="199" t="str">
        <f>IF(NOT(ISNA(VLOOKUP(表2[[#This Row],[公司简称]]&amp;表2[[#This Row],[姓名 ]],表1_66[[标识]:[邮件1]],18,FALSE))),VLOOKUP(表2[[#This Row],[公司简称]]&amp;表2[[#This Row],[姓名 ]],表1_66[[标识]:[邮件1]],18,FALSE),"")</f>
        <v/>
      </c>
      <c r="AE168" s="350" t="str">
        <f>IF(NOT(ISNA(VLOOKUP(表2[[#This Row],[公司简称]]&amp;表2[[#This Row],[姓名 ]],表1_66[[标识]:[邮件1]],19,FALSE))),VLOOKUP(表2[[#This Row],[公司简称]]&amp;表2[[#This Row],[姓名 ]],表1_66[[标识]:[邮件1]],19,FALSE),"")</f>
        <v/>
      </c>
      <c r="AF168" s="194" t="str">
        <f>IF(NOT(ISNA(VLOOKUP(表2[[#This Row],[公司简称]]&amp;表2[[#This Row],[姓名 ]],表1_66[[标识]:[邮件1]],20,FALSE))),VLOOKUP(表2[[#This Row],[公司简称]]&amp;表2[[#This Row],[姓名 ]],表1_66[[标识]:[邮件1]],20,FALSE),"")</f>
        <v/>
      </c>
      <c r="AG168" s="204"/>
      <c r="AH168" s="194"/>
      <c r="AI168" s="202"/>
      <c r="AJ168" s="194"/>
      <c r="AK168" s="199"/>
      <c r="AL168" s="203"/>
      <c r="AM168" s="194"/>
      <c r="AN168" s="205"/>
      <c r="AO168" s="199"/>
      <c r="AP168" s="200"/>
      <c r="AQ168" s="199"/>
      <c r="AR168" s="199"/>
      <c r="AS168" s="199"/>
      <c r="AT168" s="114"/>
    </row>
    <row r="169" spans="1:46" s="6" customFormat="1" x14ac:dyDescent="0.3">
      <c r="A169" s="3">
        <v>41296</v>
      </c>
      <c r="B169" s="200"/>
      <c r="C169" s="200"/>
      <c r="D169" s="137" t="s">
        <v>2741</v>
      </c>
      <c r="E169" s="194" t="s">
        <v>1</v>
      </c>
      <c r="F169" s="194" t="s">
        <v>583</v>
      </c>
      <c r="G169" s="52" t="str">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
      </c>
      <c r="H169" s="7">
        <v>0</v>
      </c>
      <c r="I169" s="28">
        <f>SUMIF(表1_66[公司],"="&amp;表2[公司简称],表1_66[新财富票])</f>
        <v>0</v>
      </c>
      <c r="J169" s="155"/>
      <c r="K169" s="154"/>
      <c r="L169" s="154"/>
      <c r="M169" s="154"/>
      <c r="N169" s="154"/>
      <c r="O169" s="156"/>
      <c r="P169" s="156"/>
      <c r="Q169" s="354"/>
      <c r="R169" s="234"/>
      <c r="S169" s="234"/>
      <c r="T169" s="234"/>
      <c r="U169" s="233"/>
      <c r="V169" s="158"/>
      <c r="W169" s="118" t="str">
        <f ca="1">IF(ISNUMBER(MATCH(表2[[#This Row],[公司简称]],服务!E:E,0)),INDIRECT("服务!A"&amp;MATCH(表2[[#This Row],[公司简称]],服务!E:E,0)),"")</f>
        <v/>
      </c>
      <c r="X169" s="160" t="s">
        <v>1952</v>
      </c>
      <c r="Y169" s="160" t="str">
        <f>IF(ISTEXT(VLOOKUP(表2[[#This Row],[公司简称]]&amp;表2[[#This Row],[姓名]],表1_66[[标识]:[昵称]],3,FALSE)),VLOOKUP(表2[[#This Row],[公司简称]]&amp;表2[[#This Row],[姓名]],表1_66[[标识]:[昵称]],3,FALSE),"")</f>
        <v/>
      </c>
      <c r="Z169" s="199" t="str">
        <f>IF(ISTEXT(VLOOKUP(表2[[#This Row],[公司简称]]&amp;表2[[#This Row],[姓名]],表1_66[[标识]:[邮件1]],18,FALSE)),VLOOKUP(表2[[#This Row],[公司简称]]&amp;表2[[#This Row],[姓名]],表1_66[[标识]:[邮件1]],18,FALSE),"")</f>
        <v/>
      </c>
      <c r="AA169" s="350" t="str">
        <f>IF(NOT(ISNA(VLOOKUP(表2[[#This Row],[公司简称]]&amp;表2[[#This Row],[姓名]],表1_66[[标识]:[邮件1]],19,FALSE))),VLOOKUP(表2[[#This Row],[公司简称]]&amp;表2[[#This Row],[姓名]],表1_66[[标识]:[邮件1]],19,FALSE),"")</f>
        <v/>
      </c>
      <c r="AB169" s="194" t="str">
        <f>IF(NOT(ISNA(VLOOKUP(表2[[#This Row],[公司简称]]&amp;表2[[#This Row],[姓名]],表1_66[[标识]:[邮件1]],20,FALSE))),VLOOKUP(表2[[#This Row],[公司简称]]&amp;表2[[#This Row],[姓名]],表1_66[[标识]:[邮件1]],20,FALSE),"")</f>
        <v/>
      </c>
      <c r="AC169" s="199" t="s">
        <v>2720</v>
      </c>
      <c r="AD169" s="199" t="str">
        <f>IF(NOT(ISNA(VLOOKUP(表2[[#This Row],[公司简称]]&amp;表2[[#This Row],[姓名 ]],表1_66[[标识]:[邮件1]],18,FALSE))),VLOOKUP(表2[[#This Row],[公司简称]]&amp;表2[[#This Row],[姓名 ]],表1_66[[标识]:[邮件1]],18,FALSE),"")</f>
        <v/>
      </c>
      <c r="AE169" s="350" t="str">
        <f>IF(NOT(ISNA(VLOOKUP(表2[[#This Row],[公司简称]]&amp;表2[[#This Row],[姓名 ]],表1_66[[标识]:[邮件1]],19,FALSE))),VLOOKUP(表2[[#This Row],[公司简称]]&amp;表2[[#This Row],[姓名 ]],表1_66[[标识]:[邮件1]],19,FALSE),"")</f>
        <v/>
      </c>
      <c r="AF169" s="194" t="str">
        <f>IF(NOT(ISNA(VLOOKUP(表2[[#This Row],[公司简称]]&amp;表2[[#This Row],[姓名 ]],表1_66[[标识]:[邮件1]],20,FALSE))),VLOOKUP(表2[[#This Row],[公司简称]]&amp;表2[[#This Row],[姓名 ]],表1_66[[标识]:[邮件1]],20,FALSE),"")</f>
        <v/>
      </c>
      <c r="AG169" s="201" t="s">
        <v>2929</v>
      </c>
      <c r="AH169" s="194"/>
      <c r="AI169" s="202"/>
      <c r="AJ169" s="194"/>
      <c r="AK169" s="199"/>
      <c r="AL169" s="203"/>
      <c r="AM169" s="194"/>
      <c r="AN169" s="205"/>
      <c r="AO169" s="199"/>
      <c r="AP169" s="200"/>
      <c r="AQ169" s="199"/>
      <c r="AR169" s="199"/>
      <c r="AS169" s="199"/>
      <c r="AT169" s="114"/>
    </row>
    <row r="170" spans="1:46" s="6" customFormat="1" x14ac:dyDescent="0.3">
      <c r="A170" s="3">
        <v>41571</v>
      </c>
      <c r="B170" s="200"/>
      <c r="C170" s="200"/>
      <c r="D170" s="137" t="s">
        <v>4172</v>
      </c>
      <c r="E170" s="251" t="s">
        <v>1</v>
      </c>
      <c r="F170" s="194" t="s">
        <v>4173</v>
      </c>
      <c r="G170" s="52" t="str">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
      </c>
      <c r="H170" s="7">
        <v>0</v>
      </c>
      <c r="I170" s="28">
        <f>SUMIF(表1_66[公司],"="&amp;表2[公司简称],表1_66[新财富票])</f>
        <v>0</v>
      </c>
      <c r="J170" s="155"/>
      <c r="K170" s="154"/>
      <c r="L170" s="154"/>
      <c r="M170" s="154"/>
      <c r="N170" s="154"/>
      <c r="O170" s="156"/>
      <c r="P170" s="156"/>
      <c r="Q170" s="354"/>
      <c r="R170" s="234"/>
      <c r="S170" s="234"/>
      <c r="T170" s="234"/>
      <c r="U170" s="233"/>
      <c r="V170" s="233"/>
      <c r="W170" s="118" t="str">
        <f ca="1">IF(ISNUMBER(MATCH(表2[[#This Row],[公司简称]],服务!E:E,0)),INDIRECT("服务!A"&amp;MATCH(表2[[#This Row],[公司简称]],服务!E:E,0)),"")</f>
        <v/>
      </c>
      <c r="X170" s="160" t="s">
        <v>4166</v>
      </c>
      <c r="Y170" s="160" t="str">
        <f>IF(ISTEXT(VLOOKUP(表2[[#This Row],[公司简称]]&amp;表2[[#This Row],[姓名]],表1_66[[标识]:[昵称]],3,FALSE)),VLOOKUP(表2[[#This Row],[公司简称]]&amp;表2[[#This Row],[姓名]],表1_66[[标识]:[昵称]],3,FALSE),"")</f>
        <v/>
      </c>
      <c r="Z170" s="199" t="str">
        <f>IF(ISTEXT(VLOOKUP(表2[[#This Row],[公司简称]]&amp;表2[[#This Row],[姓名]],表1_66[[标识]:[邮件1]],18,FALSE)),VLOOKUP(表2[[#This Row],[公司简称]]&amp;表2[[#This Row],[姓名]],表1_66[[标识]:[邮件1]],18,FALSE),"")</f>
        <v/>
      </c>
      <c r="AA170" s="350" t="str">
        <f>IF(NOT(ISNA(VLOOKUP(表2[[#This Row],[公司简称]]&amp;表2[[#This Row],[姓名]],表1_66[[标识]:[邮件1]],19,FALSE))),VLOOKUP(表2[[#This Row],[公司简称]]&amp;表2[[#This Row],[姓名]],表1_66[[标识]:[邮件1]],19,FALSE),"")</f>
        <v/>
      </c>
      <c r="AB170" s="194" t="str">
        <f>IF(NOT(ISNA(VLOOKUP(表2[[#This Row],[公司简称]]&amp;表2[[#This Row],[姓名]],表1_66[[标识]:[邮件1]],20,FALSE))),VLOOKUP(表2[[#This Row],[公司简称]]&amp;表2[[#This Row],[姓名]],表1_66[[标识]:[邮件1]],20,FALSE),"")</f>
        <v/>
      </c>
      <c r="AC170" s="200"/>
      <c r="AD170" s="199" t="str">
        <f>IF(NOT(ISNA(VLOOKUP(表2[[#This Row],[公司简称]]&amp;表2[[#This Row],[姓名 ]],表1_66[[标识]:[邮件1]],18,FALSE))),VLOOKUP(表2[[#This Row],[公司简称]]&amp;表2[[#This Row],[姓名 ]],表1_66[[标识]:[邮件1]],18,FALSE),"")</f>
        <v/>
      </c>
      <c r="AE170" s="350" t="str">
        <f>IF(NOT(ISNA(VLOOKUP(表2[[#This Row],[公司简称]]&amp;表2[[#This Row],[姓名 ]],表1_66[[标识]:[邮件1]],19,FALSE))),VLOOKUP(表2[[#This Row],[公司简称]]&amp;表2[[#This Row],[姓名 ]],表1_66[[标识]:[邮件1]],19,FALSE),"")</f>
        <v/>
      </c>
      <c r="AF170" s="194" t="str">
        <f>IF(NOT(ISNA(VLOOKUP(表2[[#This Row],[公司简称]]&amp;表2[[#This Row],[姓名 ]],表1_66[[标识]:[邮件1]],20,FALSE))),VLOOKUP(表2[[#This Row],[公司简称]]&amp;表2[[#This Row],[姓名 ]],表1_66[[标识]:[邮件1]],20,FALSE),"")</f>
        <v/>
      </c>
      <c r="AG170" s="204"/>
      <c r="AH170" s="194"/>
      <c r="AI170" s="202"/>
      <c r="AJ170" s="194"/>
      <c r="AK170" s="199"/>
      <c r="AL170" s="203"/>
      <c r="AM170" s="194"/>
      <c r="AN170" s="205"/>
      <c r="AO170" s="199"/>
      <c r="AP170" s="200"/>
      <c r="AQ170" s="199"/>
      <c r="AR170" s="199"/>
      <c r="AS170" s="199"/>
      <c r="AT170" s="114"/>
    </row>
    <row r="171" spans="1:46" s="6" customFormat="1" x14ac:dyDescent="0.3">
      <c r="A171" s="2">
        <v>41308</v>
      </c>
      <c r="B171" s="237" t="s">
        <v>221</v>
      </c>
      <c r="C171" s="81" t="s">
        <v>529</v>
      </c>
      <c r="D171" s="250" t="s">
        <v>95</v>
      </c>
      <c r="E171" s="97" t="s">
        <v>118</v>
      </c>
      <c r="F171" s="97" t="s">
        <v>120</v>
      </c>
      <c r="G171"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23.9624752886</v>
      </c>
      <c r="H171" s="4">
        <v>1</v>
      </c>
      <c r="I171" s="28">
        <f>SUMIF(表1_66[公司],"="&amp;表2[公司简称],表1_66[新财富票])</f>
        <v>0</v>
      </c>
      <c r="J171" s="155"/>
      <c r="K171" s="154"/>
      <c r="L171" s="154"/>
      <c r="M171" s="154"/>
      <c r="N171" s="154"/>
      <c r="O171" s="156"/>
      <c r="P171" s="156"/>
      <c r="Q171" s="352">
        <v>4</v>
      </c>
      <c r="R171" s="157" t="s">
        <v>1697</v>
      </c>
      <c r="S171" s="232"/>
      <c r="T171" s="157"/>
      <c r="U171" s="158"/>
      <c r="V171" s="158"/>
      <c r="W171" s="118" t="str">
        <f ca="1">IF(ISNUMBER(MATCH(表2[[#This Row],[公司简称]],服务!E:E,0)),INDIRECT("服务!A"&amp;MATCH(表2[[#This Row],[公司简称]],服务!E:E,0)),"")</f>
        <v/>
      </c>
      <c r="X171" s="200" t="s">
        <v>1697</v>
      </c>
      <c r="Y171" s="160" t="str">
        <f>IF(ISTEXT(VLOOKUP(表2[[#This Row],[公司简称]]&amp;表2[[#This Row],[姓名]],表1_66[[标识]:[昵称]],3,FALSE)),VLOOKUP(表2[[#This Row],[公司简称]]&amp;表2[[#This Row],[姓名]],表1_66[[标识]:[昵称]],3,FALSE),"")</f>
        <v/>
      </c>
      <c r="Z171" s="199" t="str">
        <f>IF(ISTEXT(VLOOKUP(表2[[#This Row],[公司简称]]&amp;表2[[#This Row],[姓名]],表1_66[[标识]:[邮件1]],18,FALSE)),VLOOKUP(表2[[#This Row],[公司简称]]&amp;表2[[#This Row],[姓名]],表1_66[[标识]:[邮件1]],18,FALSE),"")</f>
        <v/>
      </c>
      <c r="AA171" s="350" t="str">
        <f>IF(NOT(ISNA(VLOOKUP(表2[[#This Row],[公司简称]]&amp;表2[[#This Row],[姓名]],表1_66[[标识]:[邮件1]],19,FALSE))),VLOOKUP(表2[[#This Row],[公司简称]]&amp;表2[[#This Row],[姓名]],表1_66[[标识]:[邮件1]],19,FALSE),"")</f>
        <v/>
      </c>
      <c r="AB171" s="194" t="str">
        <f>IF(NOT(ISNA(VLOOKUP(表2[[#This Row],[公司简称]]&amp;表2[[#This Row],[姓名]],表1_66[[标识]:[邮件1]],20,FALSE))),VLOOKUP(表2[[#This Row],[公司简称]]&amp;表2[[#This Row],[姓名]],表1_66[[标识]:[邮件1]],20,FALSE),"")</f>
        <v/>
      </c>
      <c r="AC171" s="199" t="s">
        <v>269</v>
      </c>
      <c r="AD171" s="199" t="str">
        <f>IF(NOT(ISNA(VLOOKUP(表2[[#This Row],[公司简称]]&amp;表2[[#This Row],[姓名 ]],表1_66[[标识]:[邮件1]],18,FALSE))),VLOOKUP(表2[[#This Row],[公司简称]]&amp;表2[[#This Row],[姓名 ]],表1_66[[标识]:[邮件1]],18,FALSE),"")</f>
        <v/>
      </c>
      <c r="AE171" s="350" t="str">
        <f>IF(NOT(ISNA(VLOOKUP(表2[[#This Row],[公司简称]]&amp;表2[[#This Row],[姓名 ]],表1_66[[标识]:[邮件1]],19,FALSE))),VLOOKUP(表2[[#This Row],[公司简称]]&amp;表2[[#This Row],[姓名 ]],表1_66[[标识]:[邮件1]],19,FALSE),"")</f>
        <v/>
      </c>
      <c r="AF171" s="194" t="str">
        <f>IF(NOT(ISNA(VLOOKUP(表2[[#This Row],[公司简称]]&amp;表2[[#This Row],[姓名 ]],表1_66[[标识]:[邮件1]],20,FALSE))),VLOOKUP(表2[[#This Row],[公司简称]]&amp;表2[[#This Row],[姓名 ]],表1_66[[标识]:[邮件1]],20,FALSE),"")</f>
        <v/>
      </c>
      <c r="AG171" s="201" t="s">
        <v>1217</v>
      </c>
      <c r="AH171" s="194">
        <v>200120</v>
      </c>
      <c r="AI171" s="202" t="s">
        <v>222</v>
      </c>
      <c r="AJ171" s="202"/>
      <c r="AK171" s="199"/>
      <c r="AL171" s="203"/>
      <c r="AM171" s="199"/>
      <c r="AN171" s="204" t="s">
        <v>1083</v>
      </c>
      <c r="AO171" s="199">
        <v>49</v>
      </c>
      <c r="AP171" s="199" t="s">
        <v>1084</v>
      </c>
      <c r="AQ171" s="199">
        <v>30</v>
      </c>
      <c r="AR171" s="199" t="s">
        <v>1085</v>
      </c>
      <c r="AS171" s="199">
        <v>21</v>
      </c>
      <c r="AT171" s="114"/>
    </row>
    <row r="172" spans="1:46" s="6" customFormat="1" x14ac:dyDescent="0.3">
      <c r="A172" s="2">
        <v>41305</v>
      </c>
      <c r="B172" s="237" t="s">
        <v>465</v>
      </c>
      <c r="C172" s="81" t="s">
        <v>556</v>
      </c>
      <c r="D172" s="250" t="s">
        <v>327</v>
      </c>
      <c r="E172" s="97" t="s">
        <v>5</v>
      </c>
      <c r="F172" s="97" t="s">
        <v>10</v>
      </c>
      <c r="G172"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2.3714358034000003</v>
      </c>
      <c r="H172" s="7">
        <v>1</v>
      </c>
      <c r="I172" s="28">
        <f>SUMIF(表1_66[公司],"="&amp;表2[公司简称],表1_66[新财富票])</f>
        <v>0</v>
      </c>
      <c r="J172" s="155"/>
      <c r="K172" s="154"/>
      <c r="L172" s="154"/>
      <c r="M172" s="154"/>
      <c r="N172" s="154"/>
      <c r="O172" s="156"/>
      <c r="P172" s="156"/>
      <c r="Q172" s="352">
        <v>2</v>
      </c>
      <c r="R172" s="157" t="s">
        <v>2946</v>
      </c>
      <c r="S172" s="157"/>
      <c r="T172" s="157" t="s">
        <v>2947</v>
      </c>
      <c r="U172" s="158"/>
      <c r="V172" s="158"/>
      <c r="W172" s="118" t="str">
        <f ca="1">IF(ISNUMBER(MATCH(表2[[#This Row],[公司简称]],服务!E:E,0)),INDIRECT("服务!A"&amp;MATCH(表2[[#This Row],[公司简称]],服务!E:E,0)),"")</f>
        <v/>
      </c>
      <c r="X172" s="160" t="s">
        <v>2946</v>
      </c>
      <c r="Y172" s="160" t="str">
        <f>IF(ISTEXT(VLOOKUP(表2[[#This Row],[公司简称]]&amp;表2[[#This Row],[姓名]],表1_66[[标识]:[昵称]],3,FALSE)),VLOOKUP(表2[[#This Row],[公司简称]]&amp;表2[[#This Row],[姓名]],表1_66[[标识]:[昵称]],3,FALSE),"")</f>
        <v/>
      </c>
      <c r="Z172" s="199" t="str">
        <f>IF(ISTEXT(VLOOKUP(表2[[#This Row],[公司简称]]&amp;表2[[#This Row],[姓名]],表1_66[[标识]:[邮件1]],18,FALSE)),VLOOKUP(表2[[#This Row],[公司简称]]&amp;表2[[#This Row],[姓名]],表1_66[[标识]:[邮件1]],18,FALSE),"")</f>
        <v/>
      </c>
      <c r="AA172" s="350" t="str">
        <f>IF(NOT(ISNA(VLOOKUP(表2[[#This Row],[公司简称]]&amp;表2[[#This Row],[姓名]],表1_66[[标识]:[邮件1]],19,FALSE))),VLOOKUP(表2[[#This Row],[公司简称]]&amp;表2[[#This Row],[姓名]],表1_66[[标识]:[邮件1]],19,FALSE),"")</f>
        <v/>
      </c>
      <c r="AB172" s="194" t="str">
        <f>IF(NOT(ISNA(VLOOKUP(表2[[#This Row],[公司简称]]&amp;表2[[#This Row],[姓名]],表1_66[[标识]:[邮件1]],20,FALSE))),VLOOKUP(表2[[#This Row],[公司简称]]&amp;表2[[#This Row],[姓名]],表1_66[[标识]:[邮件1]],20,FALSE),"")</f>
        <v/>
      </c>
      <c r="AC172" s="199" t="s">
        <v>5606</v>
      </c>
      <c r="AD172" s="199" t="str">
        <f>IF(NOT(ISNA(VLOOKUP(表2[[#This Row],[公司简称]]&amp;表2[[#This Row],[姓名 ]],表1_66[[标识]:[邮件1]],18,FALSE))),VLOOKUP(表2[[#This Row],[公司简称]]&amp;表2[[#This Row],[姓名 ]],表1_66[[标识]:[邮件1]],18,FALSE),"")</f>
        <v/>
      </c>
      <c r="AE172" s="350" t="str">
        <f>IF(NOT(ISNA(VLOOKUP(表2[[#This Row],[公司简称]]&amp;表2[[#This Row],[姓名 ]],表1_66[[标识]:[邮件1]],19,FALSE))),VLOOKUP(表2[[#This Row],[公司简称]]&amp;表2[[#This Row],[姓名 ]],表1_66[[标识]:[邮件1]],19,FALSE),"")</f>
        <v/>
      </c>
      <c r="AF172" s="194" t="str">
        <f>IF(NOT(ISNA(VLOOKUP(表2[[#This Row],[公司简称]]&amp;表2[[#This Row],[姓名 ]],表1_66[[标识]:[邮件1]],20,FALSE))),VLOOKUP(表2[[#This Row],[公司简称]]&amp;表2[[#This Row],[姓名 ]],表1_66[[标识]:[邮件1]],20,FALSE),"")</f>
        <v/>
      </c>
      <c r="AG172" s="201" t="s">
        <v>605</v>
      </c>
      <c r="AH172" s="194">
        <v>200122</v>
      </c>
      <c r="AI172" s="202" t="s">
        <v>466</v>
      </c>
      <c r="AJ172" s="202"/>
      <c r="AK172" s="199"/>
      <c r="AL172" s="203"/>
      <c r="AM172" s="199"/>
      <c r="AN172" s="204" t="s">
        <v>1003</v>
      </c>
      <c r="AO172" s="199">
        <v>49</v>
      </c>
      <c r="AP172" s="199" t="s">
        <v>1004</v>
      </c>
      <c r="AQ172" s="199">
        <v>26</v>
      </c>
      <c r="AR172" s="199" t="s">
        <v>1005</v>
      </c>
      <c r="AS172" s="199">
        <v>25</v>
      </c>
      <c r="AT172" s="114"/>
    </row>
    <row r="173" spans="1:46" s="6" customFormat="1" x14ac:dyDescent="0.3">
      <c r="A173" s="2">
        <v>41296</v>
      </c>
      <c r="B173" s="237" t="s">
        <v>182</v>
      </c>
      <c r="C173" s="81" t="s">
        <v>517</v>
      </c>
      <c r="D173" s="250" t="s">
        <v>87</v>
      </c>
      <c r="E173" s="97" t="s">
        <v>118</v>
      </c>
      <c r="F173" s="97" t="s">
        <v>120</v>
      </c>
      <c r="G173"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61.900894565000016</v>
      </c>
      <c r="H173" s="4">
        <v>2</v>
      </c>
      <c r="I173" s="28">
        <f>SUMIF(表1_66[公司],"="&amp;表2[公司简称],表1_66[新财富票])</f>
        <v>0</v>
      </c>
      <c r="J173" s="155"/>
      <c r="K173" s="154"/>
      <c r="L173" s="154"/>
      <c r="M173" s="154"/>
      <c r="N173" s="154"/>
      <c r="O173" s="156"/>
      <c r="P173" s="156"/>
      <c r="Q173" s="352">
        <v>5</v>
      </c>
      <c r="R173" s="157" t="s">
        <v>2414</v>
      </c>
      <c r="S173" s="157" t="s">
        <v>2703</v>
      </c>
      <c r="T173" s="157" t="s">
        <v>6081</v>
      </c>
      <c r="U173" s="158"/>
      <c r="V173" s="158"/>
      <c r="W173" s="118">
        <f ca="1">IF(ISNUMBER(MATCH(表2[[#This Row],[公司简称]],服务!E:E,0)),INDIRECT("服务!A"&amp;MATCH(表2[[#This Row],[公司简称]],服务!E:E,0)),"")</f>
        <v>42449</v>
      </c>
      <c r="X173" s="160" t="s">
        <v>3101</v>
      </c>
      <c r="Y173" s="160" t="str">
        <f>IF(ISTEXT(VLOOKUP(表2[[#This Row],[公司简称]]&amp;表2[[#This Row],[姓名]],表1_66[[标识]:[昵称]],3,FALSE)),VLOOKUP(表2[[#This Row],[公司简称]]&amp;表2[[#This Row],[姓名]],表1_66[[标识]:[昵称]],3,FALSE),"")</f>
        <v/>
      </c>
      <c r="Z173" s="199" t="str">
        <f>IF(ISTEXT(VLOOKUP(表2[[#This Row],[公司简称]]&amp;表2[[#This Row],[姓名]],表1_66[[标识]:[邮件1]],18,FALSE)),VLOOKUP(表2[[#This Row],[公司简称]]&amp;表2[[#This Row],[姓名]],表1_66[[标识]:[邮件1]],18,FALSE),"")</f>
        <v/>
      </c>
      <c r="AA173" s="350" t="str">
        <f>IF(NOT(ISNA(VLOOKUP(表2[[#This Row],[公司简称]]&amp;表2[[#This Row],[姓名]],表1_66[[标识]:[邮件1]],19,FALSE))),VLOOKUP(表2[[#This Row],[公司简称]]&amp;表2[[#This Row],[姓名]],表1_66[[标识]:[邮件1]],19,FALSE),"")</f>
        <v/>
      </c>
      <c r="AB173" s="194" t="str">
        <f>IF(NOT(ISNA(VLOOKUP(表2[[#This Row],[公司简称]]&amp;表2[[#This Row],[姓名]],表1_66[[标识]:[邮件1]],20,FALSE))),VLOOKUP(表2[[#This Row],[公司简称]]&amp;表2[[#This Row],[姓名]],表1_66[[标识]:[邮件1]],20,FALSE),"")</f>
        <v/>
      </c>
      <c r="AC173" s="199" t="s">
        <v>249</v>
      </c>
      <c r="AD173" s="199" t="str">
        <f>IF(NOT(ISNA(VLOOKUP(表2[[#This Row],[公司简称]]&amp;表2[[#This Row],[姓名 ]],表1_66[[标识]:[邮件1]],18,FALSE))),VLOOKUP(表2[[#This Row],[公司简称]]&amp;表2[[#This Row],[姓名 ]],表1_66[[标识]:[邮件1]],18,FALSE),"")</f>
        <v/>
      </c>
      <c r="AE173" s="350" t="str">
        <f>IF(NOT(ISNA(VLOOKUP(表2[[#This Row],[公司简称]]&amp;表2[[#This Row],[姓名 ]],表1_66[[标识]:[邮件1]],19,FALSE))),VLOOKUP(表2[[#This Row],[公司简称]]&amp;表2[[#This Row],[姓名 ]],表1_66[[标识]:[邮件1]],19,FALSE),"")</f>
        <v/>
      </c>
      <c r="AF173" s="194" t="str">
        <f>IF(NOT(ISNA(VLOOKUP(表2[[#This Row],[公司简称]]&amp;表2[[#This Row],[姓名 ]],表1_66[[标识]:[邮件1]],20,FALSE))),VLOOKUP(表2[[#This Row],[公司简称]]&amp;表2[[#This Row],[姓名 ]],表1_66[[标识]:[邮件1]],20,FALSE),"")</f>
        <v/>
      </c>
      <c r="AG173" s="201" t="s">
        <v>1212</v>
      </c>
      <c r="AH173" s="194">
        <v>200120</v>
      </c>
      <c r="AI173" s="202" t="s">
        <v>183</v>
      </c>
      <c r="AJ173" s="202" t="s">
        <v>2704</v>
      </c>
      <c r="AK173" s="199" t="s">
        <v>2705</v>
      </c>
      <c r="AL173" s="203"/>
      <c r="AM173" s="199"/>
      <c r="AN173" s="204" t="s">
        <v>1147</v>
      </c>
      <c r="AO173" s="199">
        <v>41.591000000000001</v>
      </c>
      <c r="AP173" s="199" t="s">
        <v>1148</v>
      </c>
      <c r="AQ173" s="199">
        <v>25</v>
      </c>
      <c r="AR173" s="199" t="s">
        <v>1149</v>
      </c>
      <c r="AS173" s="199">
        <v>25</v>
      </c>
      <c r="AT173" s="114"/>
    </row>
    <row r="174" spans="1:46" s="6" customFormat="1" x14ac:dyDescent="0.3">
      <c r="A174" s="2">
        <v>41282</v>
      </c>
      <c r="B174" s="237" t="s">
        <v>201</v>
      </c>
      <c r="C174" s="81" t="s">
        <v>25</v>
      </c>
      <c r="D174" s="250" t="s">
        <v>92</v>
      </c>
      <c r="E174" s="97" t="s">
        <v>118</v>
      </c>
      <c r="F174" s="97" t="s">
        <v>120</v>
      </c>
      <c r="G174"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61.075157100099986</v>
      </c>
      <c r="H174" s="4">
        <v>1</v>
      </c>
      <c r="I174" s="28">
        <f>SUMIF(表1_66[公司],"="&amp;表2[公司简称],表1_66[新财富票])</f>
        <v>0</v>
      </c>
      <c r="J174" s="155"/>
      <c r="K174" s="154"/>
      <c r="L174" s="154"/>
      <c r="M174" s="154"/>
      <c r="N174" s="154"/>
      <c r="O174" s="156"/>
      <c r="P174" s="156"/>
      <c r="Q174" s="352">
        <v>4</v>
      </c>
      <c r="R174" s="157"/>
      <c r="S174" s="157"/>
      <c r="T174" s="157" t="s">
        <v>8737</v>
      </c>
      <c r="U174" s="158"/>
      <c r="V174" s="158"/>
      <c r="W174" s="118" t="str">
        <f ca="1">IF(ISNUMBER(MATCH(表2[[#This Row],[公司简称]],服务!E:E,0)),INDIRECT("服务!A"&amp;MATCH(表2[[#This Row],[公司简称]],服务!E:E,0)),"")</f>
        <v/>
      </c>
      <c r="X174" s="160" t="s">
        <v>7129</v>
      </c>
      <c r="Y174" s="160" t="str">
        <f>IF(ISTEXT(VLOOKUP(表2[[#This Row],[公司简称]]&amp;表2[[#This Row],[姓名]],表1_66[[标识]:[昵称]],3,FALSE)),VLOOKUP(表2[[#This Row],[公司简称]]&amp;表2[[#This Row],[姓名]],表1_66[[标识]:[昵称]],3,FALSE),"")</f>
        <v/>
      </c>
      <c r="Z174" s="199" t="str">
        <f>IF(ISTEXT(VLOOKUP(表2[[#This Row],[公司简称]]&amp;表2[[#This Row],[姓名]],表1_66[[标识]:[邮件1]],18,FALSE)),VLOOKUP(表2[[#This Row],[公司简称]]&amp;表2[[#This Row],[姓名]],表1_66[[标识]:[邮件1]],18,FALSE),"")</f>
        <v/>
      </c>
      <c r="AA174" s="350" t="str">
        <f>IF(NOT(ISNA(VLOOKUP(表2[[#This Row],[公司简称]]&amp;表2[[#This Row],[姓名]],表1_66[[标识]:[邮件1]],19,FALSE))),VLOOKUP(表2[[#This Row],[公司简称]]&amp;表2[[#This Row],[姓名]],表1_66[[标识]:[邮件1]],19,FALSE),"")</f>
        <v/>
      </c>
      <c r="AB174" s="194" t="str">
        <f>IF(NOT(ISNA(VLOOKUP(表2[[#This Row],[公司简称]]&amp;表2[[#This Row],[姓名]],表1_66[[标识]:[邮件1]],20,FALSE))),VLOOKUP(表2[[#This Row],[公司简称]]&amp;表2[[#This Row],[姓名]],表1_66[[标识]:[邮件1]],20,FALSE),"")</f>
        <v/>
      </c>
      <c r="AC174" s="199" t="s">
        <v>2490</v>
      </c>
      <c r="AD174" s="199" t="str">
        <f>IF(NOT(ISNA(VLOOKUP(表2[[#This Row],[公司简称]]&amp;表2[[#This Row],[姓名 ]],表1_66[[标识]:[邮件1]],18,FALSE))),VLOOKUP(表2[[#This Row],[公司简称]]&amp;表2[[#This Row],[姓名 ]],表1_66[[标识]:[邮件1]],18,FALSE),"")</f>
        <v/>
      </c>
      <c r="AE174" s="350" t="str">
        <f>IF(NOT(ISNA(VLOOKUP(表2[[#This Row],[公司简称]]&amp;表2[[#This Row],[姓名 ]],表1_66[[标识]:[邮件1]],19,FALSE))),VLOOKUP(表2[[#This Row],[公司简称]]&amp;表2[[#This Row],[姓名 ]],表1_66[[标识]:[邮件1]],19,FALSE),"")</f>
        <v/>
      </c>
      <c r="AF174" s="194" t="str">
        <f>IF(NOT(ISNA(VLOOKUP(表2[[#This Row],[公司简称]]&amp;表2[[#This Row],[姓名 ]],表1_66[[标识]:[邮件1]],20,FALSE))),VLOOKUP(表2[[#This Row],[公司简称]]&amp;表2[[#This Row],[姓名 ]],表1_66[[标识]:[邮件1]],20,FALSE),"")</f>
        <v/>
      </c>
      <c r="AG174" s="201" t="s">
        <v>1315</v>
      </c>
      <c r="AH174" s="194">
        <v>200120</v>
      </c>
      <c r="AI174" s="202" t="s">
        <v>202</v>
      </c>
      <c r="AJ174" s="202" t="s">
        <v>2634</v>
      </c>
      <c r="AK174" s="199" t="s">
        <v>2635</v>
      </c>
      <c r="AL174" s="203"/>
      <c r="AM174" s="199"/>
      <c r="AN174" s="204" t="s">
        <v>1101</v>
      </c>
      <c r="AO174" s="199">
        <v>45</v>
      </c>
      <c r="AP174" s="199" t="s">
        <v>1102</v>
      </c>
      <c r="AQ174" s="199">
        <v>30</v>
      </c>
      <c r="AR174" s="199" t="s">
        <v>1103</v>
      </c>
      <c r="AS174" s="199">
        <v>25</v>
      </c>
      <c r="AT174" s="114"/>
    </row>
    <row r="175" spans="1:46" s="6" customFormat="1" x14ac:dyDescent="0.3">
      <c r="A175" s="2">
        <v>41298</v>
      </c>
      <c r="B175" s="237" t="s">
        <v>184</v>
      </c>
      <c r="C175" s="237" t="s">
        <v>522</v>
      </c>
      <c r="D175" s="250" t="s">
        <v>88</v>
      </c>
      <c r="E175" s="251" t="s">
        <v>118</v>
      </c>
      <c r="F175" s="251" t="s">
        <v>120</v>
      </c>
      <c r="G175"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0</v>
      </c>
      <c r="H175" s="4">
        <v>1</v>
      </c>
      <c r="I175" s="28">
        <f>SUMIF(表1_66[公司],"="&amp;表2[公司简称],表1_66[新财富票])</f>
        <v>0</v>
      </c>
      <c r="J175" s="155"/>
      <c r="K175" s="154"/>
      <c r="L175" s="154"/>
      <c r="M175" s="154"/>
      <c r="N175" s="154"/>
      <c r="O175" s="156"/>
      <c r="P175" s="156"/>
      <c r="Q175" s="352">
        <v>4</v>
      </c>
      <c r="R175" s="157" t="s">
        <v>3495</v>
      </c>
      <c r="S175" s="157" t="s">
        <v>2437</v>
      </c>
      <c r="T175" s="157" t="s">
        <v>6089</v>
      </c>
      <c r="U175" s="158" t="s">
        <v>2438</v>
      </c>
      <c r="V175" s="158"/>
      <c r="W175" s="118">
        <f ca="1">IF(ISNUMBER(MATCH(表2[[#This Row],[公司简称]],服务!E:E,0)),INDIRECT("服务!A"&amp;MATCH(表2[[#This Row],[公司简称]],服务!E:E,0)),"")</f>
        <v>42452</v>
      </c>
      <c r="X175" s="160" t="s">
        <v>7136</v>
      </c>
      <c r="Y175" s="160" t="str">
        <f>IF(ISTEXT(VLOOKUP(表2[[#This Row],[公司简称]]&amp;表2[[#This Row],[姓名]],表1_66[[标识]:[昵称]],3,FALSE)),VLOOKUP(表2[[#This Row],[公司简称]]&amp;表2[[#This Row],[姓名]],表1_66[[标识]:[昵称]],3,FALSE),"")</f>
        <v/>
      </c>
      <c r="Z175" s="199" t="str">
        <f>IF(ISTEXT(VLOOKUP(表2[[#This Row],[公司简称]]&amp;表2[[#This Row],[姓名]],表1_66[[标识]:[邮件1]],18,FALSE)),VLOOKUP(表2[[#This Row],[公司简称]]&amp;表2[[#This Row],[姓名]],表1_66[[标识]:[邮件1]],18,FALSE),"")</f>
        <v/>
      </c>
      <c r="AA175" s="350" t="str">
        <f>IF(NOT(ISNA(VLOOKUP(表2[[#This Row],[公司简称]]&amp;表2[[#This Row],[姓名]],表1_66[[标识]:[邮件1]],19,FALSE))),VLOOKUP(表2[[#This Row],[公司简称]]&amp;表2[[#This Row],[姓名]],表1_66[[标识]:[邮件1]],19,FALSE),"")</f>
        <v/>
      </c>
      <c r="AB175" s="194" t="str">
        <f>IF(NOT(ISNA(VLOOKUP(表2[[#This Row],[公司简称]]&amp;表2[[#This Row],[姓名]],表1_66[[标识]:[邮件1]],20,FALSE))),VLOOKUP(表2[[#This Row],[公司简称]]&amp;表2[[#This Row],[姓名]],表1_66[[标识]:[邮件1]],20,FALSE),"")</f>
        <v/>
      </c>
      <c r="AC175" s="199" t="s">
        <v>259</v>
      </c>
      <c r="AD175" s="199" t="str">
        <f>IF(NOT(ISNA(VLOOKUP(表2[[#This Row],[公司简称]]&amp;表2[[#This Row],[姓名 ]],表1_66[[标识]:[邮件1]],18,FALSE))),VLOOKUP(表2[[#This Row],[公司简称]]&amp;表2[[#This Row],[姓名 ]],表1_66[[标识]:[邮件1]],18,FALSE),"")</f>
        <v/>
      </c>
      <c r="AE175" s="350" t="str">
        <f>IF(NOT(ISNA(VLOOKUP(表2[[#This Row],[公司简称]]&amp;表2[[#This Row],[姓名 ]],表1_66[[标识]:[邮件1]],19,FALSE))),VLOOKUP(表2[[#This Row],[公司简称]]&amp;表2[[#This Row],[姓名 ]],表1_66[[标识]:[邮件1]],19,FALSE),"")</f>
        <v/>
      </c>
      <c r="AF175" s="194" t="str">
        <f>IF(NOT(ISNA(VLOOKUP(表2[[#This Row],[公司简称]]&amp;表2[[#This Row],[姓名 ]],表1_66[[标识]:[邮件1]],20,FALSE))),VLOOKUP(表2[[#This Row],[公司简称]]&amp;表2[[#This Row],[姓名 ]],表1_66[[标识]:[邮件1]],20,FALSE),"")</f>
        <v/>
      </c>
      <c r="AG175" s="201" t="s">
        <v>185</v>
      </c>
      <c r="AH175" s="194">
        <v>200120</v>
      </c>
      <c r="AI175" s="202" t="s">
        <v>186</v>
      </c>
      <c r="AJ175" s="202" t="s">
        <v>2785</v>
      </c>
      <c r="AK175" s="199" t="s">
        <v>2786</v>
      </c>
      <c r="AL175" s="203"/>
      <c r="AM175" s="199"/>
      <c r="AN175" s="204" t="s">
        <v>1139</v>
      </c>
      <c r="AO175" s="199">
        <v>49</v>
      </c>
      <c r="AP175" s="199" t="s">
        <v>1140</v>
      </c>
      <c r="AQ175" s="199">
        <v>34.33</v>
      </c>
      <c r="AR175" s="199" t="s">
        <v>1141</v>
      </c>
      <c r="AS175" s="199">
        <v>16.670000000000002</v>
      </c>
      <c r="AT175" s="114"/>
    </row>
    <row r="176" spans="1:46" s="6" customFormat="1" x14ac:dyDescent="0.3">
      <c r="A176" s="2">
        <v>41492</v>
      </c>
      <c r="B176" s="81" t="s">
        <v>146</v>
      </c>
      <c r="C176" s="81" t="s">
        <v>496</v>
      </c>
      <c r="D176" s="98" t="s">
        <v>65</v>
      </c>
      <c r="E176" s="97" t="s">
        <v>3765</v>
      </c>
      <c r="F176" s="97" t="s">
        <v>120</v>
      </c>
      <c r="G176"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356.8984153610001</v>
      </c>
      <c r="H176" s="4">
        <v>4</v>
      </c>
      <c r="I176" s="28">
        <f>SUMIF(表1_66[公司],"="&amp;表2[公司简称],表1_66[新财富票])</f>
        <v>0</v>
      </c>
      <c r="J176" s="155"/>
      <c r="K176" s="154"/>
      <c r="L176" s="154"/>
      <c r="M176" s="154"/>
      <c r="N176" s="154"/>
      <c r="O176" s="156"/>
      <c r="P176" s="156"/>
      <c r="Q176" s="353">
        <v>8</v>
      </c>
      <c r="R176" s="159" t="s">
        <v>2383</v>
      </c>
      <c r="S176" s="159" t="s">
        <v>2384</v>
      </c>
      <c r="T176" s="159" t="s">
        <v>3200</v>
      </c>
      <c r="U176" s="233" t="s">
        <v>2432</v>
      </c>
      <c r="V176" s="233"/>
      <c r="W176" s="118">
        <f ca="1">IF(ISNUMBER(MATCH(表2[[#This Row],[公司简称]],服务!E:E,0)),INDIRECT("服务!A"&amp;MATCH(表2[[#This Row],[公司简称]],服务!E:E,0)),"")</f>
        <v>42430</v>
      </c>
      <c r="X176" s="160" t="s">
        <v>7135</v>
      </c>
      <c r="Y176" s="160" t="str">
        <f>IF(ISTEXT(VLOOKUP(表2[[#This Row],[公司简称]]&amp;表2[[#This Row],[姓名]],表1_66[[标识]:[昵称]],3,FALSE)),VLOOKUP(表2[[#This Row],[公司简称]]&amp;表2[[#This Row],[姓名]],表1_66[[标识]:[昵称]],3,FALSE),"")</f>
        <v/>
      </c>
      <c r="Z176" s="199" t="str">
        <f>IF(ISTEXT(VLOOKUP(表2[[#This Row],[公司简称]]&amp;表2[[#This Row],[姓名]],表1_66[[标识]:[邮件1]],18,FALSE)),VLOOKUP(表2[[#This Row],[公司简称]]&amp;表2[[#This Row],[姓名]],表1_66[[标识]:[邮件1]],18,FALSE),"")</f>
        <v/>
      </c>
      <c r="AA176" s="350" t="str">
        <f>IF(NOT(ISNA(VLOOKUP(表2[[#This Row],[公司简称]]&amp;表2[[#This Row],[姓名]],表1_66[[标识]:[邮件1]],19,FALSE))),VLOOKUP(表2[[#This Row],[公司简称]]&amp;表2[[#This Row],[姓名]],表1_66[[标识]:[邮件1]],19,FALSE),"")</f>
        <v/>
      </c>
      <c r="AB176" s="194" t="str">
        <f>IF(NOT(ISNA(VLOOKUP(表2[[#This Row],[公司简称]]&amp;表2[[#This Row],[姓名]],表1_66[[标识]:[邮件1]],20,FALSE))),VLOOKUP(表2[[#This Row],[公司简称]]&amp;表2[[#This Row],[姓名]],表1_66[[标识]:[邮件1]],20,FALSE),"")</f>
        <v/>
      </c>
      <c r="AC176" s="199"/>
      <c r="AD176" s="199" t="str">
        <f>IF(NOT(ISNA(VLOOKUP(表2[[#This Row],[公司简称]]&amp;表2[[#This Row],[姓名 ]],表1_66[[标识]:[邮件1]],18,FALSE))),VLOOKUP(表2[[#This Row],[公司简称]]&amp;表2[[#This Row],[姓名 ]],表1_66[[标识]:[邮件1]],18,FALSE),"")</f>
        <v/>
      </c>
      <c r="AE176" s="350" t="str">
        <f>IF(NOT(ISNA(VLOOKUP(表2[[#This Row],[公司简称]]&amp;表2[[#This Row],[姓名 ]],表1_66[[标识]:[邮件1]],19,FALSE))),VLOOKUP(表2[[#This Row],[公司简称]]&amp;表2[[#This Row],[姓名 ]],表1_66[[标识]:[邮件1]],19,FALSE),"")</f>
        <v/>
      </c>
      <c r="AF176" s="194" t="str">
        <f>IF(NOT(ISNA(VLOOKUP(表2[[#This Row],[公司简称]]&amp;表2[[#This Row],[姓名 ]],表1_66[[标识]:[邮件1]],20,FALSE))),VLOOKUP(表2[[#This Row],[公司简称]]&amp;表2[[#This Row],[姓名 ]],表1_66[[标识]:[邮件1]],20,FALSE),"")</f>
        <v/>
      </c>
      <c r="AG176" s="201" t="s">
        <v>3803</v>
      </c>
      <c r="AH176" s="194">
        <v>100033</v>
      </c>
      <c r="AI176" s="202" t="s">
        <v>435</v>
      </c>
      <c r="AJ176" s="202"/>
      <c r="AK176" s="199" t="s">
        <v>335</v>
      </c>
      <c r="AL176" s="203"/>
      <c r="AM176" s="199"/>
      <c r="AN176" s="204" t="s">
        <v>1006</v>
      </c>
      <c r="AO176" s="199">
        <v>27.774999999999999</v>
      </c>
      <c r="AP176" s="199" t="s">
        <v>1007</v>
      </c>
      <c r="AQ176" s="199">
        <v>27.774999999999999</v>
      </c>
      <c r="AR176" s="199" t="s">
        <v>1008</v>
      </c>
      <c r="AS176" s="199">
        <v>27.774999999999999</v>
      </c>
      <c r="AT176" s="114"/>
    </row>
    <row r="177" spans="1:46" s="6" customFormat="1" x14ac:dyDescent="0.3">
      <c r="A177" s="2">
        <v>41295</v>
      </c>
      <c r="B177" s="81" t="s">
        <v>205</v>
      </c>
      <c r="C177" s="81" t="s">
        <v>22</v>
      </c>
      <c r="D177" s="250" t="s">
        <v>94</v>
      </c>
      <c r="E177" s="251" t="s">
        <v>118</v>
      </c>
      <c r="F177" s="251" t="s">
        <v>120</v>
      </c>
      <c r="G177"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24.738305664399999</v>
      </c>
      <c r="H177" s="4">
        <v>1</v>
      </c>
      <c r="I177" s="28">
        <f>SUMIF(表1_66[公司],"="&amp;表2[公司简称],表1_66[新财富票])</f>
        <v>0</v>
      </c>
      <c r="J177" s="155"/>
      <c r="K177" s="154"/>
      <c r="L177" s="154"/>
      <c r="M177" s="154"/>
      <c r="N177" s="154"/>
      <c r="O177" s="156"/>
      <c r="P177" s="156"/>
      <c r="Q177" s="352">
        <v>4</v>
      </c>
      <c r="R177" s="157" t="s">
        <v>2420</v>
      </c>
      <c r="S177" s="157" t="s">
        <v>2692</v>
      </c>
      <c r="T177" s="157" t="s">
        <v>2693</v>
      </c>
      <c r="U177" s="158" t="s">
        <v>1910</v>
      </c>
      <c r="V177" s="158"/>
      <c r="W177" s="118">
        <f ca="1">IF(ISNUMBER(MATCH(表2[[#This Row],[公司简称]],服务!E:E,0)),INDIRECT("服务!A"&amp;MATCH(表2[[#This Row],[公司简称]],服务!E:E,0)),"")</f>
        <v>42424</v>
      </c>
      <c r="X177" s="160" t="s">
        <v>241</v>
      </c>
      <c r="Y177" s="160" t="str">
        <f>IF(ISTEXT(VLOOKUP(表2[[#This Row],[公司简称]]&amp;表2[[#This Row],[姓名]],表1_66[[标识]:[昵称]],3,FALSE)),VLOOKUP(表2[[#This Row],[公司简称]]&amp;表2[[#This Row],[姓名]],表1_66[[标识]:[昵称]],3,FALSE),"")</f>
        <v/>
      </c>
      <c r="Z177" s="199" t="str">
        <f>IF(ISTEXT(VLOOKUP(表2[[#This Row],[公司简称]]&amp;表2[[#This Row],[姓名]],表1_66[[标识]:[邮件1]],18,FALSE)),VLOOKUP(表2[[#This Row],[公司简称]]&amp;表2[[#This Row],[姓名]],表1_66[[标识]:[邮件1]],18,FALSE),"")</f>
        <v/>
      </c>
      <c r="AA177" s="350" t="str">
        <f>IF(NOT(ISNA(VLOOKUP(表2[[#This Row],[公司简称]]&amp;表2[[#This Row],[姓名]],表1_66[[标识]:[邮件1]],19,FALSE))),VLOOKUP(表2[[#This Row],[公司简称]]&amp;表2[[#This Row],[姓名]],表1_66[[标识]:[邮件1]],19,FALSE),"")</f>
        <v/>
      </c>
      <c r="AB177" s="194" t="str">
        <f>IF(NOT(ISNA(VLOOKUP(表2[[#This Row],[公司简称]]&amp;表2[[#This Row],[姓名]],表1_66[[标识]:[邮件1]],20,FALSE))),VLOOKUP(表2[[#This Row],[公司简称]]&amp;表2[[#This Row],[姓名]],表1_66[[标识]:[邮件1]],20,FALSE),"")</f>
        <v/>
      </c>
      <c r="AC177" s="199" t="s">
        <v>2364</v>
      </c>
      <c r="AD177" s="199" t="str">
        <f>IF(NOT(ISNA(VLOOKUP(表2[[#This Row],[公司简称]]&amp;表2[[#This Row],[姓名 ]],表1_66[[标识]:[邮件1]],18,FALSE))),VLOOKUP(表2[[#This Row],[公司简称]]&amp;表2[[#This Row],[姓名 ]],表1_66[[标识]:[邮件1]],18,FALSE),"")</f>
        <v/>
      </c>
      <c r="AE177" s="350" t="str">
        <f>IF(NOT(ISNA(VLOOKUP(表2[[#This Row],[公司简称]]&amp;表2[[#This Row],[姓名 ]],表1_66[[标识]:[邮件1]],19,FALSE))),VLOOKUP(表2[[#This Row],[公司简称]]&amp;表2[[#This Row],[姓名 ]],表1_66[[标识]:[邮件1]],19,FALSE),"")</f>
        <v/>
      </c>
      <c r="AF177" s="194" t="str">
        <f>IF(NOT(ISNA(VLOOKUP(表2[[#This Row],[公司简称]]&amp;表2[[#This Row],[姓名 ]],表1_66[[标识]:[邮件1]],20,FALSE))),VLOOKUP(表2[[#This Row],[公司简称]]&amp;表2[[#This Row],[姓名 ]],表1_66[[标识]:[邮件1]],20,FALSE),"")</f>
        <v/>
      </c>
      <c r="AG177" s="201" t="s">
        <v>1216</v>
      </c>
      <c r="AH177" s="194">
        <v>200120</v>
      </c>
      <c r="AI177" s="202" t="s">
        <v>206</v>
      </c>
      <c r="AJ177" s="202" t="s">
        <v>2696</v>
      </c>
      <c r="AK177" s="199" t="s">
        <v>2697</v>
      </c>
      <c r="AL177" s="203"/>
      <c r="AM177" s="199"/>
      <c r="AN177" s="204" t="s">
        <v>1033</v>
      </c>
      <c r="AO177" s="199">
        <v>49</v>
      </c>
      <c r="AP177" s="199" t="s">
        <v>1034</v>
      </c>
      <c r="AQ177" s="199">
        <v>27</v>
      </c>
      <c r="AR177" s="199" t="s">
        <v>1035</v>
      </c>
      <c r="AS177" s="199">
        <v>24</v>
      </c>
      <c r="AT177" s="114"/>
    </row>
    <row r="178" spans="1:46" s="6" customFormat="1" x14ac:dyDescent="0.3">
      <c r="A178" s="2">
        <v>41961</v>
      </c>
      <c r="B178" s="237" t="s">
        <v>227</v>
      </c>
      <c r="C178" s="237" t="s">
        <v>532</v>
      </c>
      <c r="D178" s="250" t="s">
        <v>6936</v>
      </c>
      <c r="E178" s="251" t="s">
        <v>118</v>
      </c>
      <c r="F178" s="251" t="s">
        <v>10</v>
      </c>
      <c r="G178"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2.7199422969999998</v>
      </c>
      <c r="H178" s="4">
        <v>1</v>
      </c>
      <c r="I178" s="28">
        <f>SUMIF(表1_66[公司],"="&amp;表2[公司简称],表1_66[新财富票])</f>
        <v>0</v>
      </c>
      <c r="J178" s="155"/>
      <c r="K178" s="154"/>
      <c r="L178" s="154"/>
      <c r="M178" s="154"/>
      <c r="N178" s="154"/>
      <c r="O178" s="156"/>
      <c r="P178" s="156"/>
      <c r="Q178" s="352"/>
      <c r="R178" s="157" t="s">
        <v>6937</v>
      </c>
      <c r="S178" s="157"/>
      <c r="T178" s="157"/>
      <c r="U178" s="158"/>
      <c r="V178" s="158"/>
      <c r="W178" s="118" t="str">
        <f ca="1">IF(ISNUMBER(MATCH(表2[[#This Row],[公司简称]],服务!E:E,0)),INDIRECT("服务!A"&amp;MATCH(表2[[#This Row],[公司简称]],服务!E:E,0)),"")</f>
        <v/>
      </c>
      <c r="X178" s="160" t="s">
        <v>6938</v>
      </c>
      <c r="Y178" s="160" t="str">
        <f>IF(ISTEXT(VLOOKUP(表2[[#This Row],[公司简称]]&amp;表2[[#This Row],[姓名]],表1_66[[标识]:[昵称]],3,FALSE)),VLOOKUP(表2[[#This Row],[公司简称]]&amp;表2[[#This Row],[姓名]],表1_66[[标识]:[昵称]],3,FALSE),"")</f>
        <v/>
      </c>
      <c r="Z178" s="199" t="str">
        <f>IF(ISTEXT(VLOOKUP(表2[[#This Row],[公司简称]]&amp;表2[[#This Row],[姓名]],表1_66[[标识]:[邮件1]],18,FALSE)),VLOOKUP(表2[[#This Row],[公司简称]]&amp;表2[[#This Row],[姓名]],表1_66[[标识]:[邮件1]],18,FALSE),"")</f>
        <v/>
      </c>
      <c r="AA178" s="350" t="str">
        <f>IF(NOT(ISNA(VLOOKUP(表2[[#This Row],[公司简称]]&amp;表2[[#This Row],[姓名]],表1_66[[标识]:[邮件1]],19,FALSE))),VLOOKUP(表2[[#This Row],[公司简称]]&amp;表2[[#This Row],[姓名]],表1_66[[标识]:[邮件1]],19,FALSE),"")</f>
        <v/>
      </c>
      <c r="AB178" s="194" t="str">
        <f>IF(NOT(ISNA(VLOOKUP(表2[[#This Row],[公司简称]]&amp;表2[[#This Row],[姓名]],表1_66[[标识]:[邮件1]],20,FALSE))),VLOOKUP(表2[[#This Row],[公司简称]]&amp;表2[[#This Row],[姓名]],表1_66[[标识]:[邮件1]],20,FALSE),"")</f>
        <v/>
      </c>
      <c r="AC178" s="199" t="s">
        <v>2369</v>
      </c>
      <c r="AD178" s="199" t="str">
        <f>IF(NOT(ISNA(VLOOKUP(表2[[#This Row],[公司简称]]&amp;表2[[#This Row],[姓名 ]],表1_66[[标识]:[邮件1]],18,FALSE))),VLOOKUP(表2[[#This Row],[公司简称]]&amp;表2[[#This Row],[姓名 ]],表1_66[[标识]:[邮件1]],18,FALSE),"")</f>
        <v/>
      </c>
      <c r="AE178" s="350" t="str">
        <f>IF(NOT(ISNA(VLOOKUP(表2[[#This Row],[公司简称]]&amp;表2[[#This Row],[姓名 ]],表1_66[[标识]:[邮件1]],19,FALSE))),VLOOKUP(表2[[#This Row],[公司简称]]&amp;表2[[#This Row],[姓名 ]],表1_66[[标识]:[邮件1]],19,FALSE),"")</f>
        <v/>
      </c>
      <c r="AF178" s="194" t="str">
        <f>IF(NOT(ISNA(VLOOKUP(表2[[#This Row],[公司简称]]&amp;表2[[#This Row],[姓名 ]],表1_66[[标识]:[邮件1]],20,FALSE))),VLOOKUP(表2[[#This Row],[公司简称]]&amp;表2[[#This Row],[姓名 ]],表1_66[[标识]:[邮件1]],20,FALSE),"")</f>
        <v/>
      </c>
      <c r="AG178" s="201" t="s">
        <v>228</v>
      </c>
      <c r="AH178" s="194">
        <v>200120</v>
      </c>
      <c r="AI178" s="202" t="s">
        <v>229</v>
      </c>
      <c r="AJ178" s="202" t="s">
        <v>2701</v>
      </c>
      <c r="AK178" s="199" t="s">
        <v>2702</v>
      </c>
      <c r="AL178" s="203"/>
      <c r="AM178" s="199"/>
      <c r="AN178" s="204" t="s">
        <v>1076</v>
      </c>
      <c r="AO178" s="199">
        <v>51</v>
      </c>
      <c r="AP178" s="199" t="s">
        <v>1077</v>
      </c>
      <c r="AQ178" s="199">
        <v>49</v>
      </c>
      <c r="AR178" s="199"/>
      <c r="AS178" s="199"/>
      <c r="AT178" s="114"/>
    </row>
    <row r="179" spans="1:46" s="6" customFormat="1" x14ac:dyDescent="0.3">
      <c r="A179" s="3">
        <v>41571</v>
      </c>
      <c r="B179" s="81" t="s">
        <v>4328</v>
      </c>
      <c r="C179" s="200"/>
      <c r="D179" s="137" t="s">
        <v>4162</v>
      </c>
      <c r="E179" s="97" t="s">
        <v>1</v>
      </c>
      <c r="F179" s="194" t="s">
        <v>4171</v>
      </c>
      <c r="G179"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4.5751999999999997</v>
      </c>
      <c r="H179" s="7">
        <v>0</v>
      </c>
      <c r="I179" s="28">
        <f>SUMIF(表1_66[公司],"="&amp;表2[公司简称],表1_66[新财富票])</f>
        <v>0</v>
      </c>
      <c r="J179" s="155"/>
      <c r="K179" s="154"/>
      <c r="L179" s="154"/>
      <c r="M179" s="154"/>
      <c r="N179" s="154"/>
      <c r="O179" s="156"/>
      <c r="P179" s="156"/>
      <c r="Q179" s="354"/>
      <c r="R179" s="234" t="s">
        <v>4165</v>
      </c>
      <c r="S179" s="234"/>
      <c r="T179" s="234"/>
      <c r="U179" s="233"/>
      <c r="V179" s="233"/>
      <c r="W179" s="118" t="str">
        <f ca="1">IF(ISNUMBER(MATCH(表2[[#This Row],[公司简称]],服务!E:E,0)),INDIRECT("服务!A"&amp;MATCH(表2[[#This Row],[公司简称]],服务!E:E,0)),"")</f>
        <v/>
      </c>
      <c r="X179" s="160" t="s">
        <v>4165</v>
      </c>
      <c r="Y179" s="160" t="str">
        <f>IF(ISTEXT(VLOOKUP(表2[[#This Row],[公司简称]]&amp;表2[[#This Row],[姓名]],表1_66[[标识]:[昵称]],3,FALSE)),VLOOKUP(表2[[#This Row],[公司简称]]&amp;表2[[#This Row],[姓名]],表1_66[[标识]:[昵称]],3,FALSE),"")</f>
        <v/>
      </c>
      <c r="Z179" s="199" t="str">
        <f>IF(ISTEXT(VLOOKUP(表2[[#This Row],[公司简称]]&amp;表2[[#This Row],[姓名]],表1_66[[标识]:[邮件1]],18,FALSE)),VLOOKUP(表2[[#This Row],[公司简称]]&amp;表2[[#This Row],[姓名]],表1_66[[标识]:[邮件1]],18,FALSE),"")</f>
        <v/>
      </c>
      <c r="AA179" s="350" t="str">
        <f>IF(NOT(ISNA(VLOOKUP(表2[[#This Row],[公司简称]]&amp;表2[[#This Row],[姓名]],表1_66[[标识]:[邮件1]],19,FALSE))),VLOOKUP(表2[[#This Row],[公司简称]]&amp;表2[[#This Row],[姓名]],表1_66[[标识]:[邮件1]],19,FALSE),"")</f>
        <v/>
      </c>
      <c r="AB179" s="194" t="str">
        <f>IF(NOT(ISNA(VLOOKUP(表2[[#This Row],[公司简称]]&amp;表2[[#This Row],[姓名]],表1_66[[标识]:[邮件1]],20,FALSE))),VLOOKUP(表2[[#This Row],[公司简称]]&amp;表2[[#This Row],[姓名]],表1_66[[标识]:[邮件1]],20,FALSE),"")</f>
        <v/>
      </c>
      <c r="AC179" s="200"/>
      <c r="AD179" s="199" t="str">
        <f>IF(NOT(ISNA(VLOOKUP(表2[[#This Row],[公司简称]]&amp;表2[[#This Row],[姓名 ]],表1_66[[标识]:[邮件1]],18,FALSE))),VLOOKUP(表2[[#This Row],[公司简称]]&amp;表2[[#This Row],[姓名 ]],表1_66[[标识]:[邮件1]],18,FALSE),"")</f>
        <v/>
      </c>
      <c r="AE179" s="350" t="str">
        <f>IF(NOT(ISNA(VLOOKUP(表2[[#This Row],[公司简称]]&amp;表2[[#This Row],[姓名 ]],表1_66[[标识]:[邮件1]],19,FALSE))),VLOOKUP(表2[[#This Row],[公司简称]]&amp;表2[[#This Row],[姓名 ]],表1_66[[标识]:[邮件1]],19,FALSE),"")</f>
        <v/>
      </c>
      <c r="AF179" s="194" t="str">
        <f>IF(NOT(ISNA(VLOOKUP(表2[[#This Row],[公司简称]]&amp;表2[[#This Row],[姓名 ]],表1_66[[标识]:[邮件1]],20,FALSE))),VLOOKUP(表2[[#This Row],[公司简称]]&amp;表2[[#This Row],[姓名 ]],表1_66[[标识]:[邮件1]],20,FALSE),"")</f>
        <v/>
      </c>
      <c r="AG179" s="201" t="s">
        <v>4178</v>
      </c>
      <c r="AH179" s="194"/>
      <c r="AI179" s="202"/>
      <c r="AJ179" s="194"/>
      <c r="AK179" s="199"/>
      <c r="AL179" s="203"/>
      <c r="AM179" s="194"/>
      <c r="AN179" s="205"/>
      <c r="AO179" s="199"/>
      <c r="AP179" s="200"/>
      <c r="AQ179" s="199"/>
      <c r="AR179" s="199"/>
      <c r="AS179" s="199"/>
      <c r="AT179" s="114"/>
    </row>
    <row r="180" spans="1:46" s="6" customFormat="1" x14ac:dyDescent="0.3">
      <c r="A180" s="2">
        <v>41297</v>
      </c>
      <c r="B180" s="81" t="s">
        <v>197</v>
      </c>
      <c r="C180" s="81" t="s">
        <v>525</v>
      </c>
      <c r="D180" s="98" t="s">
        <v>93</v>
      </c>
      <c r="E180" s="97" t="s">
        <v>118</v>
      </c>
      <c r="F180" s="97" t="s">
        <v>120</v>
      </c>
      <c r="G180"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104.7743408491</v>
      </c>
      <c r="H180" s="4">
        <v>1</v>
      </c>
      <c r="I180" s="28">
        <f>SUMIF(表1_66[公司],"="&amp;表2[公司简称],表1_66[新财富票])</f>
        <v>0</v>
      </c>
      <c r="J180" s="155"/>
      <c r="K180" s="154"/>
      <c r="L180" s="154"/>
      <c r="M180" s="154"/>
      <c r="N180" s="154"/>
      <c r="O180" s="156"/>
      <c r="P180" s="156"/>
      <c r="Q180" s="352">
        <v>3</v>
      </c>
      <c r="R180" s="157" t="s">
        <v>2415</v>
      </c>
      <c r="S180" s="157"/>
      <c r="T180" s="157"/>
      <c r="U180" s="158" t="s">
        <v>2434</v>
      </c>
      <c r="V180" s="158"/>
      <c r="W180" s="118">
        <f ca="1">IF(ISNUMBER(MATCH(表2[[#This Row],[公司简称]],服务!E:E,0)),INDIRECT("服务!A"&amp;MATCH(表2[[#This Row],[公司简称]],服务!E:E,0)),"")</f>
        <v>42431</v>
      </c>
      <c r="X180" s="160" t="s">
        <v>2764</v>
      </c>
      <c r="Y180" s="160" t="str">
        <f>IF(ISTEXT(VLOOKUP(表2[[#This Row],[公司简称]]&amp;表2[[#This Row],[姓名]],表1_66[[标识]:[昵称]],3,FALSE)),VLOOKUP(表2[[#This Row],[公司简称]]&amp;表2[[#This Row],[姓名]],表1_66[[标识]:[昵称]],3,FALSE),"")</f>
        <v/>
      </c>
      <c r="Z180" s="199" t="str">
        <f>IF(ISTEXT(VLOOKUP(表2[[#This Row],[公司简称]]&amp;表2[[#This Row],[姓名]],表1_66[[标识]:[邮件1]],18,FALSE)),VLOOKUP(表2[[#This Row],[公司简称]]&amp;表2[[#This Row],[姓名]],表1_66[[标识]:[邮件1]],18,FALSE),"")</f>
        <v/>
      </c>
      <c r="AA180" s="350" t="str">
        <f>IF(NOT(ISNA(VLOOKUP(表2[[#This Row],[公司简称]]&amp;表2[[#This Row],[姓名]],表1_66[[标识]:[邮件1]],19,FALSE))),VLOOKUP(表2[[#This Row],[公司简称]]&amp;表2[[#This Row],[姓名]],表1_66[[标识]:[邮件1]],19,FALSE),"")</f>
        <v/>
      </c>
      <c r="AB180" s="194" t="str">
        <f>IF(NOT(ISNA(VLOOKUP(表2[[#This Row],[公司简称]]&amp;表2[[#This Row],[姓名]],表1_66[[标识]:[邮件1]],20,FALSE))),VLOOKUP(表2[[#This Row],[公司简称]]&amp;表2[[#This Row],[姓名]],表1_66[[标识]:[邮件1]],20,FALSE),"")</f>
        <v/>
      </c>
      <c r="AC180" s="199" t="s">
        <v>261</v>
      </c>
      <c r="AD180" s="199" t="str">
        <f>IF(NOT(ISNA(VLOOKUP(表2[[#This Row],[公司简称]]&amp;表2[[#This Row],[姓名 ]],表1_66[[标识]:[邮件1]],18,FALSE))),VLOOKUP(表2[[#This Row],[公司简称]]&amp;表2[[#This Row],[姓名 ]],表1_66[[标识]:[邮件1]],18,FALSE),"")</f>
        <v/>
      </c>
      <c r="AE180" s="350" t="str">
        <f>IF(NOT(ISNA(VLOOKUP(表2[[#This Row],[公司简称]]&amp;表2[[#This Row],[姓名 ]],表1_66[[标识]:[邮件1]],19,FALSE))),VLOOKUP(表2[[#This Row],[公司简称]]&amp;表2[[#This Row],[姓名 ]],表1_66[[标识]:[邮件1]],19,FALSE),"")</f>
        <v/>
      </c>
      <c r="AF180" s="194" t="str">
        <f>IF(NOT(ISNA(VLOOKUP(表2[[#This Row],[公司简称]]&amp;表2[[#This Row],[姓名 ]],表1_66[[标识]:[邮件1]],20,FALSE))),VLOOKUP(表2[[#This Row],[公司简称]]&amp;表2[[#This Row],[姓名 ]],表1_66[[标识]:[邮件1]],20,FALSE),"")</f>
        <v/>
      </c>
      <c r="AG180" s="201" t="s">
        <v>2366</v>
      </c>
      <c r="AH180" s="194">
        <v>200122</v>
      </c>
      <c r="AI180" s="202" t="s">
        <v>198</v>
      </c>
      <c r="AJ180" s="202" t="s">
        <v>2779</v>
      </c>
      <c r="AK180" s="199" t="s">
        <v>2780</v>
      </c>
      <c r="AL180" s="203"/>
      <c r="AM180" s="199"/>
      <c r="AN180" s="204" t="s">
        <v>993</v>
      </c>
      <c r="AO180" s="199">
        <v>50</v>
      </c>
      <c r="AP180" s="199" t="s">
        <v>1127</v>
      </c>
      <c r="AQ180" s="199">
        <v>12.5</v>
      </c>
      <c r="AR180" s="199" t="s">
        <v>1128</v>
      </c>
      <c r="AS180" s="199">
        <v>12.5</v>
      </c>
      <c r="AT180" s="114"/>
    </row>
    <row r="181" spans="1:46" s="6" customFormat="1" x14ac:dyDescent="0.3">
      <c r="A181" s="2">
        <v>41308</v>
      </c>
      <c r="B181" s="81" t="s">
        <v>155</v>
      </c>
      <c r="C181" s="81" t="s">
        <v>514</v>
      </c>
      <c r="D181" s="250" t="s">
        <v>105</v>
      </c>
      <c r="E181" s="97" t="s">
        <v>118</v>
      </c>
      <c r="F181" s="97" t="s">
        <v>120</v>
      </c>
      <c r="G181"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281.79893852919997</v>
      </c>
      <c r="H181" s="4">
        <v>4</v>
      </c>
      <c r="I181" s="28">
        <f>SUMIF(表1_66[公司],"="&amp;表2[公司简称],表1_66[新财富票])</f>
        <v>0</v>
      </c>
      <c r="J181" s="155"/>
      <c r="K181" s="154"/>
      <c r="L181" s="154"/>
      <c r="M181" s="154"/>
      <c r="N181" s="154"/>
      <c r="O181" s="156"/>
      <c r="P181" s="156"/>
      <c r="Q181" s="352">
        <v>8</v>
      </c>
      <c r="R181" s="157" t="s">
        <v>2975</v>
      </c>
      <c r="S181" s="157" t="s">
        <v>2976</v>
      </c>
      <c r="T181" s="157" t="s">
        <v>2978</v>
      </c>
      <c r="U181" s="158" t="s">
        <v>2977</v>
      </c>
      <c r="V181" s="158"/>
      <c r="W181" s="118">
        <f ca="1">IF(ISNUMBER(MATCH(表2[[#This Row],[公司简称]],服务!E:E,0)),INDIRECT("服务!A"&amp;MATCH(表2[[#This Row],[公司简称]],服务!E:E,0)),"")</f>
        <v>42423</v>
      </c>
      <c r="X181" s="160" t="s">
        <v>7137</v>
      </c>
      <c r="Y181" s="160" t="str">
        <f>IF(ISTEXT(VLOOKUP(表2[[#This Row],[公司简称]]&amp;表2[[#This Row],[姓名]],表1_66[[标识]:[昵称]],3,FALSE)),VLOOKUP(表2[[#This Row],[公司简称]]&amp;表2[[#This Row],[姓名]],表1_66[[标识]:[昵称]],3,FALSE),"")</f>
        <v/>
      </c>
      <c r="Z181" s="199" t="str">
        <f>IF(ISTEXT(VLOOKUP(表2[[#This Row],[公司简称]]&amp;表2[[#This Row],[姓名]],表1_66[[标识]:[邮件1]],18,FALSE)),VLOOKUP(表2[[#This Row],[公司简称]]&amp;表2[[#This Row],[姓名]],表1_66[[标识]:[邮件1]],18,FALSE),"")</f>
        <v/>
      </c>
      <c r="AA181" s="350" t="str">
        <f>IF(NOT(ISNA(VLOOKUP(表2[[#This Row],[公司简称]]&amp;表2[[#This Row],[姓名]],表1_66[[标识]:[邮件1]],19,FALSE))),VLOOKUP(表2[[#This Row],[公司简称]]&amp;表2[[#This Row],[姓名]],表1_66[[标识]:[邮件1]],19,FALSE),"")</f>
        <v/>
      </c>
      <c r="AB181" s="194" t="str">
        <f>IF(NOT(ISNA(VLOOKUP(表2[[#This Row],[公司简称]]&amp;表2[[#This Row],[姓名]],表1_66[[标识]:[邮件1]],20,FALSE))),VLOOKUP(表2[[#This Row],[公司简称]]&amp;表2[[#This Row],[姓名]],表1_66[[标识]:[邮件1]],20,FALSE),"")</f>
        <v/>
      </c>
      <c r="AC181" s="199" t="s">
        <v>248</v>
      </c>
      <c r="AD181" s="199" t="str">
        <f>IF(NOT(ISNA(VLOOKUP(表2[[#This Row],[公司简称]]&amp;表2[[#This Row],[姓名 ]],表1_66[[标识]:[邮件1]],18,FALSE))),VLOOKUP(表2[[#This Row],[公司简称]]&amp;表2[[#This Row],[姓名 ]],表1_66[[标识]:[邮件1]],18,FALSE),"")</f>
        <v/>
      </c>
      <c r="AE181" s="350" t="str">
        <f>IF(NOT(ISNA(VLOOKUP(表2[[#This Row],[公司简称]]&amp;表2[[#This Row],[姓名 ]],表1_66[[标识]:[邮件1]],19,FALSE))),VLOOKUP(表2[[#This Row],[公司简称]]&amp;表2[[#This Row],[姓名 ]],表1_66[[标识]:[邮件1]],19,FALSE),"")</f>
        <v/>
      </c>
      <c r="AF181" s="194" t="str">
        <f>IF(NOT(ISNA(VLOOKUP(表2[[#This Row],[公司简称]]&amp;表2[[#This Row],[姓名 ]],表1_66[[标识]:[邮件1]],20,FALSE))),VLOOKUP(表2[[#This Row],[公司简称]]&amp;表2[[#This Row],[姓名 ]],表1_66[[标识]:[邮件1]],20,FALSE),"")</f>
        <v/>
      </c>
      <c r="AG181" s="201" t="s">
        <v>1209</v>
      </c>
      <c r="AH181" s="194">
        <v>200120</v>
      </c>
      <c r="AI181" s="202" t="s">
        <v>156</v>
      </c>
      <c r="AJ181" s="202" t="s">
        <v>2979</v>
      </c>
      <c r="AK181" s="199" t="s">
        <v>2980</v>
      </c>
      <c r="AL181" s="203"/>
      <c r="AM181" s="199"/>
      <c r="AN181" s="204" t="s">
        <v>1056</v>
      </c>
      <c r="AO181" s="199">
        <v>65</v>
      </c>
      <c r="AP181" s="199" t="s">
        <v>1057</v>
      </c>
      <c r="AQ181" s="199">
        <v>30</v>
      </c>
      <c r="AR181" s="199" t="s">
        <v>1058</v>
      </c>
      <c r="AS181" s="199">
        <v>5</v>
      </c>
      <c r="AT181" s="114"/>
    </row>
    <row r="182" spans="1:46" s="6" customFormat="1" x14ac:dyDescent="0.3">
      <c r="A182" s="2">
        <v>41297</v>
      </c>
      <c r="B182" s="237" t="s">
        <v>158</v>
      </c>
      <c r="C182" s="237" t="s">
        <v>24</v>
      </c>
      <c r="D182" s="250" t="s">
        <v>107</v>
      </c>
      <c r="E182" s="251" t="s">
        <v>118</v>
      </c>
      <c r="F182" s="251" t="s">
        <v>120</v>
      </c>
      <c r="G182"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267.87817862079993</v>
      </c>
      <c r="H182" s="4">
        <v>2</v>
      </c>
      <c r="I182" s="28">
        <f>SUMIF(表1_66[公司],"="&amp;表2[公司简称],表1_66[新财富票])</f>
        <v>0</v>
      </c>
      <c r="J182" s="155"/>
      <c r="K182" s="154"/>
      <c r="L182" s="154"/>
      <c r="M182" s="154"/>
      <c r="N182" s="154"/>
      <c r="O182" s="156"/>
      <c r="P182" s="156"/>
      <c r="Q182" s="352">
        <v>7</v>
      </c>
      <c r="R182" s="157" t="s">
        <v>2406</v>
      </c>
      <c r="S182" s="157" t="s">
        <v>2407</v>
      </c>
      <c r="T182" s="157" t="s">
        <v>2769</v>
      </c>
      <c r="U182" s="158" t="s">
        <v>2432</v>
      </c>
      <c r="V182" s="158"/>
      <c r="W182" s="118">
        <f ca="1">IF(ISNUMBER(MATCH(表2[[#This Row],[公司简称]],服务!E:E,0)),INDIRECT("服务!A"&amp;MATCH(表2[[#This Row],[公司简称]],服务!E:E,0)),"")</f>
        <v>42425</v>
      </c>
      <c r="X182" s="160" t="s">
        <v>7124</v>
      </c>
      <c r="Y182" s="160" t="str">
        <f>IF(ISTEXT(VLOOKUP(表2[[#This Row],[公司简称]]&amp;表2[[#This Row],[姓名]],表1_66[[标识]:[昵称]],3,FALSE)),VLOOKUP(表2[[#This Row],[公司简称]]&amp;表2[[#This Row],[姓名]],表1_66[[标识]:[昵称]],3,FALSE),"")</f>
        <v/>
      </c>
      <c r="Z182" s="199" t="str">
        <f>IF(ISTEXT(VLOOKUP(表2[[#This Row],[公司简称]]&amp;表2[[#This Row],[姓名]],表1_66[[标识]:[邮件1]],18,FALSE)),VLOOKUP(表2[[#This Row],[公司简称]]&amp;表2[[#This Row],[姓名]],表1_66[[标识]:[邮件1]],18,FALSE),"")</f>
        <v/>
      </c>
      <c r="AA182" s="350" t="str">
        <f>IF(NOT(ISNA(VLOOKUP(表2[[#This Row],[公司简称]]&amp;表2[[#This Row],[姓名]],表1_66[[标识]:[邮件1]],19,FALSE))),VLOOKUP(表2[[#This Row],[公司简称]]&amp;表2[[#This Row],[姓名]],表1_66[[标识]:[邮件1]],19,FALSE),"")</f>
        <v/>
      </c>
      <c r="AB182" s="194" t="str">
        <f>IF(NOT(ISNA(VLOOKUP(表2[[#This Row],[公司简称]]&amp;表2[[#This Row],[姓名]],表1_66[[标识]:[邮件1]],20,FALSE))),VLOOKUP(表2[[#This Row],[公司简称]]&amp;表2[[#This Row],[姓名]],表1_66[[标识]:[邮件1]],20,FALSE),"")</f>
        <v/>
      </c>
      <c r="AC182" s="199" t="s">
        <v>1913</v>
      </c>
      <c r="AD182" s="199" t="str">
        <f>IF(NOT(ISNA(VLOOKUP(表2[[#This Row],[公司简称]]&amp;表2[[#This Row],[姓名 ]],表1_66[[标识]:[邮件1]],18,FALSE))),VLOOKUP(表2[[#This Row],[公司简称]]&amp;表2[[#This Row],[姓名 ]],表1_66[[标识]:[邮件1]],18,FALSE),"")</f>
        <v/>
      </c>
      <c r="AE182" s="350" t="str">
        <f>IF(NOT(ISNA(VLOOKUP(表2[[#This Row],[公司简称]]&amp;表2[[#This Row],[姓名 ]],表1_66[[标识]:[邮件1]],19,FALSE))),VLOOKUP(表2[[#This Row],[公司简称]]&amp;表2[[#This Row],[姓名 ]],表1_66[[标识]:[邮件1]],19,FALSE),"")</f>
        <v/>
      </c>
      <c r="AF182" s="194" t="str">
        <f>IF(NOT(ISNA(VLOOKUP(表2[[#This Row],[公司简称]]&amp;表2[[#This Row],[姓名 ]],表1_66[[标识]:[邮件1]],20,FALSE))),VLOOKUP(表2[[#This Row],[公司简称]]&amp;表2[[#This Row],[姓名 ]],表1_66[[标识]:[邮件1]],20,FALSE),"")</f>
        <v/>
      </c>
      <c r="AG182" s="201" t="s">
        <v>1322</v>
      </c>
      <c r="AH182" s="194">
        <v>200121</v>
      </c>
      <c r="AI182" s="202" t="s">
        <v>159</v>
      </c>
      <c r="AJ182" s="202" t="s">
        <v>2770</v>
      </c>
      <c r="AK182" s="199" t="s">
        <v>2771</v>
      </c>
      <c r="AL182" s="203"/>
      <c r="AM182" s="199"/>
      <c r="AN182" s="204" t="s">
        <v>1031</v>
      </c>
      <c r="AO182" s="199">
        <v>51</v>
      </c>
      <c r="AP182" s="199" t="s">
        <v>1032</v>
      </c>
      <c r="AQ182" s="199">
        <v>49</v>
      </c>
      <c r="AR182" s="199"/>
      <c r="AS182" s="199"/>
      <c r="AT182" s="114"/>
    </row>
    <row r="183" spans="1:46" s="6" customFormat="1" x14ac:dyDescent="0.3">
      <c r="A183" s="2">
        <v>41421</v>
      </c>
      <c r="B183" s="81" t="s">
        <v>172</v>
      </c>
      <c r="C183" s="237" t="s">
        <v>519</v>
      </c>
      <c r="D183" s="250" t="s">
        <v>110</v>
      </c>
      <c r="E183" s="251" t="s">
        <v>118</v>
      </c>
      <c r="F183" s="251" t="s">
        <v>120</v>
      </c>
      <c r="G183"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184.65027152740001</v>
      </c>
      <c r="H183" s="4">
        <v>2</v>
      </c>
      <c r="I183" s="28">
        <f>SUMIF(表1_66[公司],"="&amp;表2[公司简称],表1_66[新财富票])</f>
        <v>0</v>
      </c>
      <c r="J183" s="155"/>
      <c r="K183" s="154"/>
      <c r="L183" s="154"/>
      <c r="M183" s="154"/>
      <c r="N183" s="154"/>
      <c r="O183" s="156"/>
      <c r="P183" s="156"/>
      <c r="Q183" s="352">
        <v>4</v>
      </c>
      <c r="R183" s="158" t="s">
        <v>40</v>
      </c>
      <c r="S183" s="157" t="s">
        <v>8724</v>
      </c>
      <c r="T183" s="157"/>
      <c r="U183" s="233" t="s">
        <v>3693</v>
      </c>
      <c r="V183" s="158"/>
      <c r="W183" s="118">
        <f ca="1">IF(ISNUMBER(MATCH(表2[[#This Row],[公司简称]],服务!E:E,0)),INDIRECT("服务!A"&amp;MATCH(表2[[#This Row],[公司简称]],服务!E:E,0)),"")</f>
        <v>42292</v>
      </c>
      <c r="X183" s="200" t="s">
        <v>7125</v>
      </c>
      <c r="Y183" s="160" t="str">
        <f>IF(ISTEXT(VLOOKUP(表2[[#This Row],[公司简称]]&amp;表2[[#This Row],[姓名]],表1_66[[标识]:[昵称]],3,FALSE)),VLOOKUP(表2[[#This Row],[公司简称]]&amp;表2[[#This Row],[姓名]],表1_66[[标识]:[昵称]],3,FALSE),"")</f>
        <v/>
      </c>
      <c r="Z183" s="199" t="str">
        <f>IF(ISTEXT(VLOOKUP(表2[[#This Row],[公司简称]]&amp;表2[[#This Row],[姓名]],表1_66[[标识]:[邮件1]],18,FALSE)),VLOOKUP(表2[[#This Row],[公司简称]]&amp;表2[[#This Row],[姓名]],表1_66[[标识]:[邮件1]],18,FALSE),"")</f>
        <v/>
      </c>
      <c r="AA183" s="350" t="str">
        <f>IF(NOT(ISNA(VLOOKUP(表2[[#This Row],[公司简称]]&amp;表2[[#This Row],[姓名]],表1_66[[标识]:[邮件1]],19,FALSE))),VLOOKUP(表2[[#This Row],[公司简称]]&amp;表2[[#This Row],[姓名]],表1_66[[标识]:[邮件1]],19,FALSE),"")</f>
        <v/>
      </c>
      <c r="AB183" s="194" t="str">
        <f>IF(NOT(ISNA(VLOOKUP(表2[[#This Row],[公司简称]]&amp;表2[[#This Row],[姓名]],表1_66[[标识]:[邮件1]],20,FALSE))),VLOOKUP(表2[[#This Row],[公司简称]]&amp;表2[[#This Row],[姓名]],表1_66[[标识]:[邮件1]],20,FALSE),"")</f>
        <v/>
      </c>
      <c r="AC183" s="199" t="s">
        <v>257</v>
      </c>
      <c r="AD183" s="199" t="str">
        <f>IF(NOT(ISNA(VLOOKUP(表2[[#This Row],[公司简称]]&amp;表2[[#This Row],[姓名 ]],表1_66[[标识]:[邮件1]],18,FALSE))),VLOOKUP(表2[[#This Row],[公司简称]]&amp;表2[[#This Row],[姓名 ]],表1_66[[标识]:[邮件1]],18,FALSE),"")</f>
        <v/>
      </c>
      <c r="AE183" s="350" t="str">
        <f>IF(NOT(ISNA(VLOOKUP(表2[[#This Row],[公司简称]]&amp;表2[[#This Row],[姓名 ]],表1_66[[标识]:[邮件1]],19,FALSE))),VLOOKUP(表2[[#This Row],[公司简称]]&amp;表2[[#This Row],[姓名 ]],表1_66[[标识]:[邮件1]],19,FALSE),"")</f>
        <v/>
      </c>
      <c r="AF183" s="194" t="str">
        <f>IF(NOT(ISNA(VLOOKUP(表2[[#This Row],[公司简称]]&amp;表2[[#This Row],[姓名 ]],表1_66[[标识]:[邮件1]],20,FALSE))),VLOOKUP(表2[[#This Row],[公司简称]]&amp;表2[[#This Row],[姓名 ]],表1_66[[标识]:[邮件1]],20,FALSE),"")</f>
        <v/>
      </c>
      <c r="AG183" s="201" t="s">
        <v>2375</v>
      </c>
      <c r="AH183" s="194">
        <v>518026</v>
      </c>
      <c r="AI183" s="202" t="s">
        <v>173</v>
      </c>
      <c r="AJ183" s="202" t="s">
        <v>2646</v>
      </c>
      <c r="AK183" s="199" t="s">
        <v>2647</v>
      </c>
      <c r="AL183" s="203"/>
      <c r="AM183" s="199"/>
      <c r="AN183" s="204" t="s">
        <v>1025</v>
      </c>
      <c r="AO183" s="199">
        <v>51</v>
      </c>
      <c r="AP183" s="199" t="s">
        <v>1026</v>
      </c>
      <c r="AQ183" s="199">
        <v>49</v>
      </c>
      <c r="AR183" s="199"/>
      <c r="AS183" s="199"/>
      <c r="AT183" s="114"/>
    </row>
    <row r="184" spans="1:46" s="6" customFormat="1" x14ac:dyDescent="0.3">
      <c r="A184" s="2">
        <v>41305</v>
      </c>
      <c r="B184" s="81" t="s">
        <v>320</v>
      </c>
      <c r="C184" s="81" t="s">
        <v>526</v>
      </c>
      <c r="D184" s="250" t="s">
        <v>282</v>
      </c>
      <c r="E184" s="251" t="s">
        <v>118</v>
      </c>
      <c r="F184" s="251" t="s">
        <v>120</v>
      </c>
      <c r="G184"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111.04630339139997</v>
      </c>
      <c r="H184" s="4">
        <v>1</v>
      </c>
      <c r="I184" s="28">
        <f>SUMIF(表1_66[公司],"="&amp;表2[公司简称],表1_66[新财富票])</f>
        <v>0</v>
      </c>
      <c r="J184" s="155"/>
      <c r="K184" s="154"/>
      <c r="L184" s="154"/>
      <c r="M184" s="154"/>
      <c r="N184" s="154"/>
      <c r="O184" s="156"/>
      <c r="P184" s="156"/>
      <c r="Q184" s="352">
        <v>8</v>
      </c>
      <c r="R184" s="157" t="s">
        <v>1847</v>
      </c>
      <c r="S184" s="157" t="s">
        <v>6088</v>
      </c>
      <c r="T184" s="157" t="s">
        <v>8735</v>
      </c>
      <c r="U184" s="207" t="s">
        <v>1846</v>
      </c>
      <c r="V184" s="158"/>
      <c r="W184" s="118">
        <f ca="1">IF(ISNUMBER(MATCH(表2[[#This Row],[公司简称]],服务!E:E,0)),INDIRECT("服务!A"&amp;MATCH(表2[[#This Row],[公司简称]],服务!E:E,0)),"")</f>
        <v>42453</v>
      </c>
      <c r="X184" s="160" t="s">
        <v>2349</v>
      </c>
      <c r="Y184" s="160" t="str">
        <f>IF(ISTEXT(VLOOKUP(表2[[#This Row],[公司简称]]&amp;表2[[#This Row],[姓名]],表1_66[[标识]:[昵称]],3,FALSE)),VLOOKUP(表2[[#This Row],[公司简称]]&amp;表2[[#This Row],[姓名]],表1_66[[标识]:[昵称]],3,FALSE),"")</f>
        <v/>
      </c>
      <c r="Z184" s="199" t="str">
        <f>IF(ISTEXT(VLOOKUP(表2[[#This Row],[公司简称]]&amp;表2[[#This Row],[姓名]],表1_66[[标识]:[邮件1]],18,FALSE)),VLOOKUP(表2[[#This Row],[公司简称]]&amp;表2[[#This Row],[姓名]],表1_66[[标识]:[邮件1]],18,FALSE),"")</f>
        <v/>
      </c>
      <c r="AA184" s="350" t="str">
        <f>IF(NOT(ISNA(VLOOKUP(表2[[#This Row],[公司简称]]&amp;表2[[#This Row],[姓名]],表1_66[[标识]:[邮件1]],19,FALSE))),VLOOKUP(表2[[#This Row],[公司简称]]&amp;表2[[#This Row],[姓名]],表1_66[[标识]:[邮件1]],19,FALSE),"")</f>
        <v/>
      </c>
      <c r="AB184" s="194" t="str">
        <f>IF(NOT(ISNA(VLOOKUP(表2[[#This Row],[公司简称]]&amp;表2[[#This Row],[姓名]],表1_66[[标识]:[邮件1]],20,FALSE))),VLOOKUP(表2[[#This Row],[公司简称]]&amp;表2[[#This Row],[姓名]],表1_66[[标识]:[邮件1]],20,FALSE),"")</f>
        <v/>
      </c>
      <c r="AC184" s="199" t="s">
        <v>262</v>
      </c>
      <c r="AD184" s="199" t="str">
        <f>IF(NOT(ISNA(VLOOKUP(表2[[#This Row],[公司简称]]&amp;表2[[#This Row],[姓名 ]],表1_66[[标识]:[邮件1]],18,FALSE))),VLOOKUP(表2[[#This Row],[公司简称]]&amp;表2[[#This Row],[姓名 ]],表1_66[[标识]:[邮件1]],18,FALSE),"")</f>
        <v/>
      </c>
      <c r="AE184" s="350" t="str">
        <f>IF(NOT(ISNA(VLOOKUP(表2[[#This Row],[公司简称]]&amp;表2[[#This Row],[姓名 ]],表1_66[[标识]:[邮件1]],19,FALSE))),VLOOKUP(表2[[#This Row],[公司简称]]&amp;表2[[#This Row],[姓名 ]],表1_66[[标识]:[邮件1]],19,FALSE),"")</f>
        <v/>
      </c>
      <c r="AF184" s="194" t="str">
        <f>IF(NOT(ISNA(VLOOKUP(表2[[#This Row],[公司简称]]&amp;表2[[#This Row],[姓名 ]],表1_66[[标识]:[邮件1]],20,FALSE))),VLOOKUP(表2[[#This Row],[公司简称]]&amp;表2[[#This Row],[姓名 ]],表1_66[[标识]:[邮件1]],20,FALSE),"")</f>
        <v/>
      </c>
      <c r="AG184" s="201" t="s">
        <v>2370</v>
      </c>
      <c r="AH184" s="194">
        <v>200021</v>
      </c>
      <c r="AI184" s="202" t="s">
        <v>2928</v>
      </c>
      <c r="AJ184" s="202" t="s">
        <v>2934</v>
      </c>
      <c r="AK184" s="199" t="s">
        <v>2935</v>
      </c>
      <c r="AL184" s="203"/>
      <c r="AM184" s="199"/>
      <c r="AN184" s="204" t="s">
        <v>1007</v>
      </c>
      <c r="AO184" s="199">
        <v>67</v>
      </c>
      <c r="AP184" s="199" t="s">
        <v>1098</v>
      </c>
      <c r="AQ184" s="199">
        <v>33</v>
      </c>
      <c r="AR184" s="199"/>
      <c r="AS184" s="199"/>
      <c r="AT184" s="114"/>
    </row>
    <row r="185" spans="1:46" s="6" customFormat="1" x14ac:dyDescent="0.3">
      <c r="A185" s="2">
        <v>41282</v>
      </c>
      <c r="B185" s="237" t="s">
        <v>149</v>
      </c>
      <c r="C185" s="237" t="s">
        <v>513</v>
      </c>
      <c r="D185" s="250" t="s">
        <v>106</v>
      </c>
      <c r="E185" s="251" t="s">
        <v>118</v>
      </c>
      <c r="F185" s="251" t="s">
        <v>120</v>
      </c>
      <c r="G185"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368.61670869379986</v>
      </c>
      <c r="H185" s="4">
        <v>5</v>
      </c>
      <c r="I185" s="28">
        <f>SUMIF(表1_66[公司],"="&amp;表2[公司简称],表1_66[新财富票])</f>
        <v>0</v>
      </c>
      <c r="J185" s="155"/>
      <c r="K185" s="154"/>
      <c r="L185" s="154"/>
      <c r="M185" s="154"/>
      <c r="N185" s="154"/>
      <c r="O185" s="156"/>
      <c r="P185" s="156"/>
      <c r="Q185" s="352">
        <v>6</v>
      </c>
      <c r="R185" s="157" t="s">
        <v>4116</v>
      </c>
      <c r="S185" s="157" t="s">
        <v>2476</v>
      </c>
      <c r="T185" s="157" t="s">
        <v>8732</v>
      </c>
      <c r="U185" s="158" t="s">
        <v>2432</v>
      </c>
      <c r="V185" s="158"/>
      <c r="W185" s="118">
        <f ca="1">IF(ISNUMBER(MATCH(表2[[#This Row],[公司简称]],服务!E:E,0)),INDIRECT("服务!A"&amp;MATCH(表2[[#This Row],[公司简称]],服务!E:E,0)),"")</f>
        <v>42423</v>
      </c>
      <c r="X185" s="160" t="s">
        <v>1268</v>
      </c>
      <c r="Y185" s="160" t="str">
        <f>IF(ISTEXT(VLOOKUP(表2[[#This Row],[公司简称]]&amp;表2[[#This Row],[姓名]],表1_66[[标识]:[昵称]],3,FALSE)),VLOOKUP(表2[[#This Row],[公司简称]]&amp;表2[[#This Row],[姓名]],表1_66[[标识]:[昵称]],3,FALSE),"")</f>
        <v/>
      </c>
      <c r="Z185" s="199" t="str">
        <f>IF(ISTEXT(VLOOKUP(表2[[#This Row],[公司简称]]&amp;表2[[#This Row],[姓名]],表1_66[[标识]:[邮件1]],18,FALSE)),VLOOKUP(表2[[#This Row],[公司简称]]&amp;表2[[#This Row],[姓名]],表1_66[[标识]:[邮件1]],18,FALSE),"")</f>
        <v/>
      </c>
      <c r="AA185" s="350" t="str">
        <f>IF(NOT(ISNA(VLOOKUP(表2[[#This Row],[公司简称]]&amp;表2[[#This Row],[姓名]],表1_66[[标识]:[邮件1]],19,FALSE))),VLOOKUP(表2[[#This Row],[公司简称]]&amp;表2[[#This Row],[姓名]],表1_66[[标识]:[邮件1]],19,FALSE),"")</f>
        <v/>
      </c>
      <c r="AB185" s="194" t="str">
        <f>IF(NOT(ISNA(VLOOKUP(表2[[#This Row],[公司简称]]&amp;表2[[#This Row],[姓名]],表1_66[[标识]:[邮件1]],20,FALSE))),VLOOKUP(表2[[#This Row],[公司简称]]&amp;表2[[#This Row],[姓名]],表1_66[[标识]:[邮件1]],20,FALSE),"")</f>
        <v/>
      </c>
      <c r="AC185" s="199" t="s">
        <v>247</v>
      </c>
      <c r="AD185" s="199" t="str">
        <f>IF(NOT(ISNA(VLOOKUP(表2[[#This Row],[公司简称]]&amp;表2[[#This Row],[姓名 ]],表1_66[[标识]:[邮件1]],18,FALSE))),VLOOKUP(表2[[#This Row],[公司简称]]&amp;表2[[#This Row],[姓名 ]],表1_66[[标识]:[邮件1]],18,FALSE),"")</f>
        <v/>
      </c>
      <c r="AE185" s="350" t="str">
        <f>IF(NOT(ISNA(VLOOKUP(表2[[#This Row],[公司简称]]&amp;表2[[#This Row],[姓名 ]],表1_66[[标识]:[邮件1]],19,FALSE))),VLOOKUP(表2[[#This Row],[公司简称]]&amp;表2[[#This Row],[姓名 ]],表1_66[[标识]:[邮件1]],19,FALSE),"")</f>
        <v/>
      </c>
      <c r="AF185" s="194" t="str">
        <f>IF(NOT(ISNA(VLOOKUP(表2[[#This Row],[公司简称]]&amp;表2[[#This Row],[姓名 ]],表1_66[[标识]:[邮件1]],20,FALSE))),VLOOKUP(表2[[#This Row],[公司简称]]&amp;表2[[#This Row],[姓名 ]],表1_66[[标识]:[邮件1]],20,FALSE),"")</f>
        <v/>
      </c>
      <c r="AG185" s="201" t="s">
        <v>1208</v>
      </c>
      <c r="AH185" s="194">
        <v>200120</v>
      </c>
      <c r="AI185" s="202" t="s">
        <v>458</v>
      </c>
      <c r="AJ185" s="202"/>
      <c r="AK185" s="199" t="s">
        <v>1231</v>
      </c>
      <c r="AL185" s="203"/>
      <c r="AM185" s="199"/>
      <c r="AN185" s="204" t="s">
        <v>1028</v>
      </c>
      <c r="AO185" s="199">
        <v>51</v>
      </c>
      <c r="AP185" s="199" t="s">
        <v>1097</v>
      </c>
      <c r="AQ185" s="199">
        <v>49</v>
      </c>
      <c r="AR185" s="199"/>
      <c r="AS185" s="199"/>
      <c r="AT185" s="114"/>
    </row>
    <row r="186" spans="1:46" s="6" customFormat="1" x14ac:dyDescent="0.3">
      <c r="A186" s="2">
        <v>41295</v>
      </c>
      <c r="B186" s="237" t="s">
        <v>160</v>
      </c>
      <c r="C186" s="237" t="s">
        <v>516</v>
      </c>
      <c r="D186" s="250" t="s">
        <v>108</v>
      </c>
      <c r="E186" s="251" t="s">
        <v>118</v>
      </c>
      <c r="F186" s="251" t="s">
        <v>120</v>
      </c>
      <c r="G186"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131.60817168810001</v>
      </c>
      <c r="H186" s="4">
        <v>4</v>
      </c>
      <c r="I186" s="28">
        <f>SUMIF(表1_66[公司],"="&amp;表2[公司简称],表1_66[新财富票])</f>
        <v>0</v>
      </c>
      <c r="J186" s="155"/>
      <c r="K186" s="154"/>
      <c r="L186" s="154"/>
      <c r="M186" s="154"/>
      <c r="N186" s="154"/>
      <c r="O186" s="156"/>
      <c r="P186" s="156"/>
      <c r="Q186" s="352">
        <v>4</v>
      </c>
      <c r="R186" s="157" t="s">
        <v>2408</v>
      </c>
      <c r="S186" s="157" t="s">
        <v>2409</v>
      </c>
      <c r="T186" s="157" t="s">
        <v>2439</v>
      </c>
      <c r="U186" s="158" t="s">
        <v>2432</v>
      </c>
      <c r="V186" s="158"/>
      <c r="W186" s="118">
        <f ca="1">IF(ISNUMBER(MATCH(表2[[#This Row],[公司简称]],服务!E:E,0)),INDIRECT("服务!A"&amp;MATCH(表2[[#This Row],[公司简称]],服务!E:E,0)),"")</f>
        <v>42423</v>
      </c>
      <c r="X186" s="200" t="s">
        <v>2543</v>
      </c>
      <c r="Y186" s="160" t="str">
        <f>IF(ISTEXT(VLOOKUP(表2[[#This Row],[公司简称]]&amp;表2[[#This Row],[姓名]],表1_66[[标识]:[昵称]],3,FALSE)),VLOOKUP(表2[[#This Row],[公司简称]]&amp;表2[[#This Row],[姓名]],表1_66[[标识]:[昵称]],3,FALSE),"")</f>
        <v/>
      </c>
      <c r="Z186" s="199" t="str">
        <f>IF(ISTEXT(VLOOKUP(表2[[#This Row],[公司简称]]&amp;表2[[#This Row],[姓名]],表1_66[[标识]:[邮件1]],18,FALSE)),VLOOKUP(表2[[#This Row],[公司简称]]&amp;表2[[#This Row],[姓名]],表1_66[[标识]:[邮件1]],18,FALSE),"")</f>
        <v/>
      </c>
      <c r="AA186" s="350" t="str">
        <f>IF(NOT(ISNA(VLOOKUP(表2[[#This Row],[公司简称]]&amp;表2[[#This Row],[姓名]],表1_66[[标识]:[邮件1]],19,FALSE))),VLOOKUP(表2[[#This Row],[公司简称]]&amp;表2[[#This Row],[姓名]],表1_66[[标识]:[邮件1]],19,FALSE),"")</f>
        <v/>
      </c>
      <c r="AB186" s="194" t="str">
        <f>IF(NOT(ISNA(VLOOKUP(表2[[#This Row],[公司简称]]&amp;表2[[#This Row],[姓名]],表1_66[[标识]:[邮件1]],20,FALSE))),VLOOKUP(表2[[#This Row],[公司简称]]&amp;表2[[#This Row],[姓名]],表1_66[[标识]:[邮件1]],20,FALSE),"")</f>
        <v/>
      </c>
      <c r="AC186" s="199" t="s">
        <v>285</v>
      </c>
      <c r="AD186" s="199" t="str">
        <f>IF(NOT(ISNA(VLOOKUP(表2[[#This Row],[公司简称]]&amp;表2[[#This Row],[姓名 ]],表1_66[[标识]:[邮件1]],18,FALSE))),VLOOKUP(表2[[#This Row],[公司简称]]&amp;表2[[#This Row],[姓名 ]],表1_66[[标识]:[邮件1]],18,FALSE),"")</f>
        <v/>
      </c>
      <c r="AE186" s="350" t="str">
        <f>IF(NOT(ISNA(VLOOKUP(表2[[#This Row],[公司简称]]&amp;表2[[#This Row],[姓名 ]],表1_66[[标识]:[邮件1]],19,FALSE))),VLOOKUP(表2[[#This Row],[公司简称]]&amp;表2[[#This Row],[姓名 ]],表1_66[[标识]:[邮件1]],19,FALSE),"")</f>
        <v/>
      </c>
      <c r="AF186" s="194" t="str">
        <f>IF(NOT(ISNA(VLOOKUP(表2[[#This Row],[公司简称]]&amp;表2[[#This Row],[姓名 ]],表1_66[[标识]:[邮件1]],20,FALSE))),VLOOKUP(表2[[#This Row],[公司简称]]&amp;表2[[#This Row],[姓名 ]],表1_66[[标识]:[邮件1]],20,FALSE),"")</f>
        <v/>
      </c>
      <c r="AG186" s="201" t="s">
        <v>2368</v>
      </c>
      <c r="AH186" s="194">
        <v>200120</v>
      </c>
      <c r="AI186" s="202" t="s">
        <v>161</v>
      </c>
      <c r="AJ186" s="202" t="s">
        <v>2698</v>
      </c>
      <c r="AK186" s="199" t="s">
        <v>2699</v>
      </c>
      <c r="AL186" s="203"/>
      <c r="AM186" s="199"/>
      <c r="AN186" s="204" t="s">
        <v>1006</v>
      </c>
      <c r="AO186" s="199">
        <v>51</v>
      </c>
      <c r="AP186" s="199" t="s">
        <v>1027</v>
      </c>
      <c r="AQ186" s="199">
        <v>49</v>
      </c>
      <c r="AR186" s="199"/>
      <c r="AS186" s="199"/>
      <c r="AT186" s="114"/>
    </row>
    <row r="187" spans="1:46" s="6" customFormat="1" x14ac:dyDescent="0.3">
      <c r="A187" s="2">
        <v>41022</v>
      </c>
      <c r="B187" s="237" t="s">
        <v>189</v>
      </c>
      <c r="C187" s="237" t="s">
        <v>524</v>
      </c>
      <c r="D187" s="250" t="s">
        <v>287</v>
      </c>
      <c r="E187" s="251" t="s">
        <v>118</v>
      </c>
      <c r="F187" s="251" t="s">
        <v>120</v>
      </c>
      <c r="G187"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95.085763485299978</v>
      </c>
      <c r="H187" s="4">
        <v>1</v>
      </c>
      <c r="I187" s="28">
        <f>SUMIF(表1_66[公司],"="&amp;表2[公司简称],表1_66[新财富票])</f>
        <v>0</v>
      </c>
      <c r="J187" s="155"/>
      <c r="K187" s="154"/>
      <c r="L187" s="154"/>
      <c r="M187" s="154"/>
      <c r="N187" s="154"/>
      <c r="O187" s="156"/>
      <c r="P187" s="156"/>
      <c r="Q187" s="352">
        <v>4</v>
      </c>
      <c r="R187" s="157" t="s">
        <v>2417</v>
      </c>
      <c r="S187" s="157" t="s">
        <v>2418</v>
      </c>
      <c r="T187" s="157" t="s">
        <v>2436</v>
      </c>
      <c r="U187" s="158"/>
      <c r="V187" s="158"/>
      <c r="W187" s="118">
        <f ca="1">IF(ISNUMBER(MATCH(表2[[#This Row],[公司简称]],服务!E:E,0)),INDIRECT("服务!A"&amp;MATCH(表2[[#This Row],[公司简称]],服务!E:E,0)),"")</f>
        <v>42433</v>
      </c>
      <c r="X187" s="160" t="s">
        <v>7128</v>
      </c>
      <c r="Y187" s="160" t="str">
        <f>IF(ISTEXT(VLOOKUP(表2[[#This Row],[公司简称]]&amp;表2[[#This Row],[姓名]],表1_66[[标识]:[昵称]],3,FALSE)),VLOOKUP(表2[[#This Row],[公司简称]]&amp;表2[[#This Row],[姓名]],表1_66[[标识]:[昵称]],3,FALSE),"")</f>
        <v/>
      </c>
      <c r="Z187" s="199" t="str">
        <f>IF(ISTEXT(VLOOKUP(表2[[#This Row],[公司简称]]&amp;表2[[#This Row],[姓名]],表1_66[[标识]:[邮件1]],18,FALSE)),VLOOKUP(表2[[#This Row],[公司简称]]&amp;表2[[#This Row],[姓名]],表1_66[[标识]:[邮件1]],18,FALSE),"")</f>
        <v/>
      </c>
      <c r="AA187" s="350" t="str">
        <f>IF(NOT(ISNA(VLOOKUP(表2[[#This Row],[公司简称]]&amp;表2[[#This Row],[姓名]],表1_66[[标识]:[邮件1]],19,FALSE))),VLOOKUP(表2[[#This Row],[公司简称]]&amp;表2[[#This Row],[姓名]],表1_66[[标识]:[邮件1]],19,FALSE),"")</f>
        <v/>
      </c>
      <c r="AB187" s="194" t="str">
        <f>IF(NOT(ISNA(VLOOKUP(表2[[#This Row],[公司简称]]&amp;表2[[#This Row],[姓名]],表1_66[[标识]:[邮件1]],20,FALSE))),VLOOKUP(表2[[#This Row],[公司简称]]&amp;表2[[#This Row],[姓名]],表1_66[[标识]:[邮件1]],20,FALSE),"")</f>
        <v/>
      </c>
      <c r="AC187" s="199" t="s">
        <v>2257</v>
      </c>
      <c r="AD187" s="199" t="str">
        <f>IF(NOT(ISNA(VLOOKUP(表2[[#This Row],[公司简称]]&amp;表2[[#This Row],[姓名 ]],表1_66[[标识]:[邮件1]],18,FALSE))),VLOOKUP(表2[[#This Row],[公司简称]]&amp;表2[[#This Row],[姓名 ]],表1_66[[标识]:[邮件1]],18,FALSE),"")</f>
        <v/>
      </c>
      <c r="AE187" s="350" t="str">
        <f>IF(NOT(ISNA(VLOOKUP(表2[[#This Row],[公司简称]]&amp;表2[[#This Row],[姓名 ]],表1_66[[标识]:[邮件1]],19,FALSE))),VLOOKUP(表2[[#This Row],[公司简称]]&amp;表2[[#This Row],[姓名 ]],表1_66[[标识]:[邮件1]],19,FALSE),"")</f>
        <v/>
      </c>
      <c r="AF187" s="194" t="str">
        <f>IF(NOT(ISNA(VLOOKUP(表2[[#This Row],[公司简称]]&amp;表2[[#This Row],[姓名 ]],表1_66[[标识]:[邮件1]],20,FALSE))),VLOOKUP(表2[[#This Row],[公司简称]]&amp;表2[[#This Row],[姓名 ]],表1_66[[标识]:[邮件1]],20,FALSE),"")</f>
        <v/>
      </c>
      <c r="AG187" s="209" t="s">
        <v>1272</v>
      </c>
      <c r="AH187" s="194">
        <v>200120</v>
      </c>
      <c r="AI187" s="202" t="s">
        <v>462</v>
      </c>
      <c r="AJ187" s="202"/>
      <c r="AK187" s="199" t="s">
        <v>335</v>
      </c>
      <c r="AL187" s="203"/>
      <c r="AM187" s="199"/>
      <c r="AN187" s="204" t="s">
        <v>1015</v>
      </c>
      <c r="AO187" s="199">
        <v>51</v>
      </c>
      <c r="AP187" s="199" t="s">
        <v>1016</v>
      </c>
      <c r="AQ187" s="199">
        <v>49</v>
      </c>
      <c r="AR187" s="199"/>
      <c r="AS187" s="199"/>
      <c r="AT187" s="114"/>
    </row>
    <row r="188" spans="1:46" s="6" customFormat="1" x14ac:dyDescent="0.3">
      <c r="A188" s="2">
        <v>41285</v>
      </c>
      <c r="B188" s="237" t="s">
        <v>195</v>
      </c>
      <c r="C188" s="237" t="s">
        <v>306</v>
      </c>
      <c r="D188" s="250" t="s">
        <v>91</v>
      </c>
      <c r="E188" s="251" t="s">
        <v>118</v>
      </c>
      <c r="F188" s="251" t="s">
        <v>120</v>
      </c>
      <c r="G188"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58.282380755000005</v>
      </c>
      <c r="H188" s="4">
        <v>1</v>
      </c>
      <c r="I188" s="28">
        <f>SUMIF(表1_66[公司],"="&amp;表2[公司简称],表1_66[新财富票])</f>
        <v>0</v>
      </c>
      <c r="J188" s="155"/>
      <c r="K188" s="154"/>
      <c r="L188" s="154"/>
      <c r="M188" s="154"/>
      <c r="N188" s="154"/>
      <c r="O188" s="156"/>
      <c r="P188" s="156"/>
      <c r="Q188" s="352">
        <v>1</v>
      </c>
      <c r="R188" s="157" t="s">
        <v>2665</v>
      </c>
      <c r="S188" s="157"/>
      <c r="T188" s="157"/>
      <c r="U188" s="158"/>
      <c r="V188" s="158" t="s">
        <v>2666</v>
      </c>
      <c r="W188" s="118">
        <f ca="1">IF(ISNUMBER(MATCH(表2[[#This Row],[公司简称]],服务!E:E,0)),INDIRECT("服务!A"&amp;MATCH(表2[[#This Row],[公司简称]],服务!E:E,0)),"")</f>
        <v>42430</v>
      </c>
      <c r="X188" s="160" t="s">
        <v>7130</v>
      </c>
      <c r="Y188" s="160" t="str">
        <f>IF(ISTEXT(VLOOKUP(表2[[#This Row],[公司简称]]&amp;表2[[#This Row],[姓名]],表1_66[[标识]:[昵称]],3,FALSE)),VLOOKUP(表2[[#This Row],[公司简称]]&amp;表2[[#This Row],[姓名]],表1_66[[标识]:[昵称]],3,FALSE),"")</f>
        <v/>
      </c>
      <c r="Z188" s="199" t="str">
        <f>IF(ISTEXT(VLOOKUP(表2[[#This Row],[公司简称]]&amp;表2[[#This Row],[姓名]],表1_66[[标识]:[邮件1]],18,FALSE)),VLOOKUP(表2[[#This Row],[公司简称]]&amp;表2[[#This Row],[姓名]],表1_66[[标识]:[邮件1]],18,FALSE),"")</f>
        <v/>
      </c>
      <c r="AA188" s="350" t="str">
        <f>IF(NOT(ISNA(VLOOKUP(表2[[#This Row],[公司简称]]&amp;表2[[#This Row],[姓名]],表1_66[[标识]:[邮件1]],19,FALSE))),VLOOKUP(表2[[#This Row],[公司简称]]&amp;表2[[#This Row],[姓名]],表1_66[[标识]:[邮件1]],19,FALSE),"")</f>
        <v/>
      </c>
      <c r="AB188" s="194" t="str">
        <f>IF(NOT(ISNA(VLOOKUP(表2[[#This Row],[公司简称]]&amp;表2[[#This Row],[姓名]],表1_66[[标识]:[邮件1]],20,FALSE))),VLOOKUP(表2[[#This Row],[公司简称]]&amp;表2[[#This Row],[姓名]],表1_66[[标识]:[邮件1]],20,FALSE),"")</f>
        <v/>
      </c>
      <c r="AC188" s="199" t="s">
        <v>6030</v>
      </c>
      <c r="AD188" s="199" t="str">
        <f>IF(NOT(ISNA(VLOOKUP(表2[[#This Row],[公司简称]]&amp;表2[[#This Row],[姓名 ]],表1_66[[标识]:[邮件1]],18,FALSE))),VLOOKUP(表2[[#This Row],[公司简称]]&amp;表2[[#This Row],[姓名 ]],表1_66[[标识]:[邮件1]],18,FALSE),"")</f>
        <v/>
      </c>
      <c r="AE188" s="350" t="str">
        <f>IF(NOT(ISNA(VLOOKUP(表2[[#This Row],[公司简称]]&amp;表2[[#This Row],[姓名 ]],表1_66[[标识]:[邮件1]],19,FALSE))),VLOOKUP(表2[[#This Row],[公司简称]]&amp;表2[[#This Row],[姓名 ]],表1_66[[标识]:[邮件1]],19,FALSE),"")</f>
        <v/>
      </c>
      <c r="AF188" s="194" t="str">
        <f>IF(NOT(ISNA(VLOOKUP(表2[[#This Row],[公司简称]]&amp;表2[[#This Row],[姓名 ]],表1_66[[标识]:[邮件1]],20,FALSE))),VLOOKUP(表2[[#This Row],[公司简称]]&amp;表2[[#This Row],[姓名 ]],表1_66[[标识]:[邮件1]],20,FALSE),"")</f>
        <v/>
      </c>
      <c r="AG188" s="201" t="s">
        <v>1215</v>
      </c>
      <c r="AH188" s="194">
        <v>200135</v>
      </c>
      <c r="AI188" s="202" t="s">
        <v>196</v>
      </c>
      <c r="AJ188" s="202"/>
      <c r="AK188" s="199"/>
      <c r="AL188" s="203"/>
      <c r="AM188" s="199"/>
      <c r="AN188" s="204" t="s">
        <v>998</v>
      </c>
      <c r="AO188" s="199">
        <v>49</v>
      </c>
      <c r="AP188" s="199" t="s">
        <v>999</v>
      </c>
      <c r="AQ188" s="199">
        <v>30</v>
      </c>
      <c r="AR188" s="199" t="s">
        <v>1000</v>
      </c>
      <c r="AS188" s="199">
        <v>21</v>
      </c>
      <c r="AT188" s="114"/>
    </row>
    <row r="189" spans="1:46" s="6" customFormat="1" x14ac:dyDescent="0.3">
      <c r="A189" s="2">
        <v>41296</v>
      </c>
      <c r="B189" s="237" t="s">
        <v>150</v>
      </c>
      <c r="C189" s="237" t="s">
        <v>518</v>
      </c>
      <c r="D189" s="250" t="s">
        <v>128</v>
      </c>
      <c r="E189" s="97" t="s">
        <v>118</v>
      </c>
      <c r="F189" s="251" t="s">
        <v>120</v>
      </c>
      <c r="G189"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0</v>
      </c>
      <c r="H189" s="4">
        <v>1</v>
      </c>
      <c r="I189" s="28">
        <f>SUMIF(表1_66[公司],"="&amp;表2[公司简称],表1_66[新财富票])</f>
        <v>0</v>
      </c>
      <c r="J189" s="155"/>
      <c r="K189" s="154"/>
      <c r="L189" s="154"/>
      <c r="M189" s="154"/>
      <c r="N189" s="154"/>
      <c r="O189" s="156"/>
      <c r="P189" s="156"/>
      <c r="Q189" s="352">
        <v>6</v>
      </c>
      <c r="R189" s="157" t="s">
        <v>2412</v>
      </c>
      <c r="S189" s="157"/>
      <c r="T189" s="157" t="s">
        <v>2473</v>
      </c>
      <c r="U189" s="158"/>
      <c r="V189" s="158"/>
      <c r="W189" s="118">
        <f ca="1">IF(ISNUMBER(MATCH(表2[[#This Row],[公司简称]],服务!E:E,0)),INDIRECT("服务!A"&amp;MATCH(表2[[#This Row],[公司简称]],服务!E:E,0)),"")</f>
        <v>42449</v>
      </c>
      <c r="X189" s="200" t="s">
        <v>43</v>
      </c>
      <c r="Y189" s="160" t="str">
        <f>IF(ISTEXT(VLOOKUP(表2[[#This Row],[公司简称]]&amp;表2[[#This Row],[姓名]],表1_66[[标识]:[昵称]],3,FALSE)),VLOOKUP(表2[[#This Row],[公司简称]]&amp;表2[[#This Row],[姓名]],表1_66[[标识]:[昵称]],3,FALSE),"")</f>
        <v/>
      </c>
      <c r="Z189" s="199" t="str">
        <f>IF(ISTEXT(VLOOKUP(表2[[#This Row],[公司简称]]&amp;表2[[#This Row],[姓名]],表1_66[[标识]:[邮件1]],18,FALSE)),VLOOKUP(表2[[#This Row],[公司简称]]&amp;表2[[#This Row],[姓名]],表1_66[[标识]:[邮件1]],18,FALSE),"")</f>
        <v/>
      </c>
      <c r="AA189" s="350" t="str">
        <f>IF(NOT(ISNA(VLOOKUP(表2[[#This Row],[公司简称]]&amp;表2[[#This Row],[姓名]],表1_66[[标识]:[邮件1]],19,FALSE))),VLOOKUP(表2[[#This Row],[公司简称]]&amp;表2[[#This Row],[姓名]],表1_66[[标识]:[邮件1]],19,FALSE),"")</f>
        <v/>
      </c>
      <c r="AB189" s="194" t="str">
        <f>IF(NOT(ISNA(VLOOKUP(表2[[#This Row],[公司简称]]&amp;表2[[#This Row],[姓名]],表1_66[[标识]:[邮件1]],20,FALSE))),VLOOKUP(表2[[#This Row],[公司简称]]&amp;表2[[#This Row],[姓名]],表1_66[[标识]:[邮件1]],20,FALSE),"")</f>
        <v/>
      </c>
      <c r="AC189" s="199" t="s">
        <v>270</v>
      </c>
      <c r="AD189" s="199" t="str">
        <f>IF(NOT(ISNA(VLOOKUP(表2[[#This Row],[公司简称]]&amp;表2[[#This Row],[姓名 ]],表1_66[[标识]:[邮件1]],18,FALSE))),VLOOKUP(表2[[#This Row],[公司简称]]&amp;表2[[#This Row],[姓名 ]],表1_66[[标识]:[邮件1]],18,FALSE),"")</f>
        <v/>
      </c>
      <c r="AE189" s="350" t="str">
        <f>IF(NOT(ISNA(VLOOKUP(表2[[#This Row],[公司简称]]&amp;表2[[#This Row],[姓名 ]],表1_66[[标识]:[邮件1]],19,FALSE))),VLOOKUP(表2[[#This Row],[公司简称]]&amp;表2[[#This Row],[姓名 ]],表1_66[[标识]:[邮件1]],19,FALSE),"")</f>
        <v/>
      </c>
      <c r="AF189" s="194" t="str">
        <f>IF(NOT(ISNA(VLOOKUP(表2[[#This Row],[公司简称]]&amp;表2[[#This Row],[姓名 ]],表1_66[[标识]:[邮件1]],20,FALSE))),VLOOKUP(表2[[#This Row],[公司简称]]&amp;表2[[#This Row],[姓名 ]],表1_66[[标识]:[邮件1]],20,FALSE),"")</f>
        <v/>
      </c>
      <c r="AG189" s="201" t="s">
        <v>1275</v>
      </c>
      <c r="AH189" s="194">
        <v>200120</v>
      </c>
      <c r="AI189" s="202" t="s">
        <v>459</v>
      </c>
      <c r="AJ189" s="202" t="s">
        <v>2765</v>
      </c>
      <c r="AK189" s="199" t="s">
        <v>2766</v>
      </c>
      <c r="AL189" s="203"/>
      <c r="AM189" s="199"/>
      <c r="AN189" s="204" t="s">
        <v>1047</v>
      </c>
      <c r="AO189" s="199">
        <v>47</v>
      </c>
      <c r="AP189" s="199" t="s">
        <v>1048</v>
      </c>
      <c r="AQ189" s="199">
        <v>26.5</v>
      </c>
      <c r="AR189" s="199" t="s">
        <v>1049</v>
      </c>
      <c r="AS189" s="199">
        <v>26.5</v>
      </c>
      <c r="AT189" s="114"/>
    </row>
    <row r="190" spans="1:46" s="6" customFormat="1" x14ac:dyDescent="0.3">
      <c r="A190" s="3">
        <v>40977</v>
      </c>
      <c r="B190" s="200" t="s">
        <v>454</v>
      </c>
      <c r="C190" s="81" t="s">
        <v>1162</v>
      </c>
      <c r="D190" s="138" t="s">
        <v>4149</v>
      </c>
      <c r="E190" s="97" t="s">
        <v>1</v>
      </c>
      <c r="F190" s="97" t="s">
        <v>1161</v>
      </c>
      <c r="G190" s="52" t="str">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
      </c>
      <c r="H190" s="7">
        <v>0</v>
      </c>
      <c r="I190" s="28">
        <f>SUMIF(表1_66[公司],"="&amp;表2[公司简称],表1_66[新财富票])</f>
        <v>0</v>
      </c>
      <c r="J190" s="155"/>
      <c r="K190" s="154"/>
      <c r="L190" s="154"/>
      <c r="M190" s="154"/>
      <c r="N190" s="154"/>
      <c r="O190" s="156"/>
      <c r="P190" s="156"/>
      <c r="Q190" s="352"/>
      <c r="R190" s="157"/>
      <c r="S190" s="157"/>
      <c r="T190" s="157"/>
      <c r="U190" s="158"/>
      <c r="V190" s="158"/>
      <c r="W190" s="118" t="str">
        <f ca="1">IF(ISNUMBER(MATCH(表2[[#This Row],[公司简称]],服务!E:E,0)),INDIRECT("服务!A"&amp;MATCH(表2[[#This Row],[公司简称]],服务!E:E,0)),"")</f>
        <v/>
      </c>
      <c r="X190" s="160" t="s">
        <v>4150</v>
      </c>
      <c r="Y190" s="160" t="str">
        <f>IF(ISTEXT(VLOOKUP(表2[[#This Row],[公司简称]]&amp;表2[[#This Row],[姓名]],表1_66[[标识]:[昵称]],3,FALSE)),VLOOKUP(表2[[#This Row],[公司简称]]&amp;表2[[#This Row],[姓名]],表1_66[[标识]:[昵称]],3,FALSE),"")</f>
        <v/>
      </c>
      <c r="Z190" s="199" t="str">
        <f>IF(ISTEXT(VLOOKUP(表2[[#This Row],[公司简称]]&amp;表2[[#This Row],[姓名]],表1_66[[标识]:[邮件1]],18,FALSE)),VLOOKUP(表2[[#This Row],[公司简称]]&amp;表2[[#This Row],[姓名]],表1_66[[标识]:[邮件1]],18,FALSE),"")</f>
        <v/>
      </c>
      <c r="AA190" s="350" t="str">
        <f>IF(NOT(ISNA(VLOOKUP(表2[[#This Row],[公司简称]]&amp;表2[[#This Row],[姓名]],表1_66[[标识]:[邮件1]],19,FALSE))),VLOOKUP(表2[[#This Row],[公司简称]]&amp;表2[[#This Row],[姓名]],表1_66[[标识]:[邮件1]],19,FALSE),"")</f>
        <v/>
      </c>
      <c r="AB190" s="194" t="str">
        <f>IF(NOT(ISNA(VLOOKUP(表2[[#This Row],[公司简称]]&amp;表2[[#This Row],[姓名]],表1_66[[标识]:[邮件1]],20,FALSE))),VLOOKUP(表2[[#This Row],[公司简称]]&amp;表2[[#This Row],[姓名]],表1_66[[标识]:[邮件1]],20,FALSE),"")</f>
        <v/>
      </c>
      <c r="AC190" s="200" t="s">
        <v>351</v>
      </c>
      <c r="AD190" s="199" t="str">
        <f>IF(NOT(ISNA(VLOOKUP(表2[[#This Row],[公司简称]]&amp;表2[[#This Row],[姓名 ]],表1_66[[标识]:[邮件1]],18,FALSE))),VLOOKUP(表2[[#This Row],[公司简称]]&amp;表2[[#This Row],[姓名 ]],表1_66[[标识]:[邮件1]],18,FALSE),"")</f>
        <v/>
      </c>
      <c r="AE190" s="350" t="str">
        <f>IF(NOT(ISNA(VLOOKUP(表2[[#This Row],[公司简称]]&amp;表2[[#This Row],[姓名 ]],表1_66[[标识]:[邮件1]],19,FALSE))),VLOOKUP(表2[[#This Row],[公司简称]]&amp;表2[[#This Row],[姓名 ]],表1_66[[标识]:[邮件1]],19,FALSE),"")</f>
        <v/>
      </c>
      <c r="AF190" s="194" t="str">
        <f>IF(NOT(ISNA(VLOOKUP(表2[[#This Row],[公司简称]]&amp;表2[[#This Row],[姓名 ]],表1_66[[标识]:[邮件1]],20,FALSE))),VLOOKUP(表2[[#This Row],[公司简称]]&amp;表2[[#This Row],[姓名 ]],表1_66[[标识]:[邮件1]],20,FALSE),"")</f>
        <v/>
      </c>
      <c r="AG190" s="201" t="s">
        <v>4151</v>
      </c>
      <c r="AH190" s="194">
        <v>200122</v>
      </c>
      <c r="AI190" s="199" t="s">
        <v>4152</v>
      </c>
      <c r="AJ190" s="199"/>
      <c r="AK190" s="199"/>
      <c r="AL190" s="203"/>
      <c r="AM190" s="199"/>
      <c r="AN190" s="204"/>
      <c r="AO190" s="199"/>
      <c r="AP190" s="199"/>
      <c r="AQ190" s="199"/>
      <c r="AR190" s="199"/>
      <c r="AS190" s="199"/>
      <c r="AT190" s="114"/>
    </row>
    <row r="191" spans="1:46" s="6" customFormat="1" x14ac:dyDescent="0.3">
      <c r="A191" s="2">
        <v>41142</v>
      </c>
      <c r="B191" s="237" t="s">
        <v>144</v>
      </c>
      <c r="C191" s="237" t="s">
        <v>515</v>
      </c>
      <c r="D191" s="250" t="s">
        <v>84</v>
      </c>
      <c r="E191" s="251" t="s">
        <v>118</v>
      </c>
      <c r="F191" s="251" t="s">
        <v>120</v>
      </c>
      <c r="G191"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482.45546783359993</v>
      </c>
      <c r="H191" s="4">
        <v>4</v>
      </c>
      <c r="I191" s="28">
        <f>SUMIF(表1_66[公司],"="&amp;表2[公司简称],表1_66[新财富票])</f>
        <v>0</v>
      </c>
      <c r="J191" s="155"/>
      <c r="K191" s="154"/>
      <c r="L191" s="154"/>
      <c r="M191" s="154"/>
      <c r="N191" s="154"/>
      <c r="O191" s="156"/>
      <c r="P191" s="156"/>
      <c r="Q191" s="352">
        <v>6</v>
      </c>
      <c r="R191" s="157" t="s">
        <v>2404</v>
      </c>
      <c r="S191" s="157" t="s">
        <v>2405</v>
      </c>
      <c r="T191" s="157" t="s">
        <v>3686</v>
      </c>
      <c r="U191" s="158"/>
      <c r="V191" s="158"/>
      <c r="W191" s="118">
        <f ca="1">IF(ISNUMBER(MATCH(表2[[#This Row],[公司简称]],服务!E:E,0)),INDIRECT("服务!A"&amp;MATCH(表2[[#This Row],[公司简称]],服务!E:E,0)),"")</f>
        <v>42423</v>
      </c>
      <c r="X191" s="160" t="s">
        <v>233</v>
      </c>
      <c r="Y191" s="160" t="str">
        <f>IF(ISTEXT(VLOOKUP(表2[[#This Row],[公司简称]]&amp;表2[[#This Row],[姓名]],表1_66[[标识]:[昵称]],3,FALSE)),VLOOKUP(表2[[#This Row],[公司简称]]&amp;表2[[#This Row],[姓名]],表1_66[[标识]:[昵称]],3,FALSE),"")</f>
        <v/>
      </c>
      <c r="Z191" s="199" t="str">
        <f>IF(ISTEXT(VLOOKUP(表2[[#This Row],[公司简称]]&amp;表2[[#This Row],[姓名]],表1_66[[标识]:[邮件1]],18,FALSE)),VLOOKUP(表2[[#This Row],[公司简称]]&amp;表2[[#This Row],[姓名]],表1_66[[标识]:[邮件1]],18,FALSE),"")</f>
        <v/>
      </c>
      <c r="AA191" s="350" t="str">
        <f>IF(NOT(ISNA(VLOOKUP(表2[[#This Row],[公司简称]]&amp;表2[[#This Row],[姓名]],表1_66[[标识]:[邮件1]],19,FALSE))),VLOOKUP(表2[[#This Row],[公司简称]]&amp;表2[[#This Row],[姓名]],表1_66[[标识]:[邮件1]],19,FALSE),"")</f>
        <v/>
      </c>
      <c r="AB191" s="194" t="str">
        <f>IF(NOT(ISNA(VLOOKUP(表2[[#This Row],[公司简称]]&amp;表2[[#This Row],[姓名]],表1_66[[标识]:[邮件1]],20,FALSE))),VLOOKUP(表2[[#This Row],[公司简称]]&amp;表2[[#This Row],[姓名]],表1_66[[标识]:[邮件1]],20,FALSE),"")</f>
        <v/>
      </c>
      <c r="AC191" s="199" t="s">
        <v>2348</v>
      </c>
      <c r="AD191" s="199" t="str">
        <f>IF(NOT(ISNA(VLOOKUP(表2[[#This Row],[公司简称]]&amp;表2[[#This Row],[姓名 ]],表1_66[[标识]:[邮件1]],18,FALSE))),VLOOKUP(表2[[#This Row],[公司简称]]&amp;表2[[#This Row],[姓名 ]],表1_66[[标识]:[邮件1]],18,FALSE),"")</f>
        <v/>
      </c>
      <c r="AE191" s="350" t="str">
        <f>IF(NOT(ISNA(VLOOKUP(表2[[#This Row],[公司简称]]&amp;表2[[#This Row],[姓名 ]],表1_66[[标识]:[邮件1]],19,FALSE))),VLOOKUP(表2[[#This Row],[公司简称]]&amp;表2[[#This Row],[姓名 ]],表1_66[[标识]:[邮件1]],19,FALSE),"")</f>
        <v/>
      </c>
      <c r="AF191" s="194" t="str">
        <f>IF(NOT(ISNA(VLOOKUP(表2[[#This Row],[公司简称]]&amp;表2[[#This Row],[姓名 ]],表1_66[[标识]:[邮件1]],20,FALSE))),VLOOKUP(表2[[#This Row],[公司简称]]&amp;表2[[#This Row],[姓名 ]],表1_66[[标识]:[邮件1]],20,FALSE),"")</f>
        <v/>
      </c>
      <c r="AG191" s="201" t="s">
        <v>655</v>
      </c>
      <c r="AH191" s="194">
        <v>200120</v>
      </c>
      <c r="AI191" s="202" t="s">
        <v>145</v>
      </c>
      <c r="AJ191" s="202"/>
      <c r="AK191" s="199" t="s">
        <v>335</v>
      </c>
      <c r="AL191" s="203"/>
      <c r="AM191" s="199"/>
      <c r="AN191" s="204" t="s">
        <v>1030</v>
      </c>
      <c r="AO191" s="199">
        <v>20</v>
      </c>
      <c r="AP191" s="199" t="s">
        <v>1028</v>
      </c>
      <c r="AQ191" s="199">
        <v>20</v>
      </c>
      <c r="AR191" s="199" t="s">
        <v>1029</v>
      </c>
      <c r="AS191" s="199">
        <v>20</v>
      </c>
      <c r="AT191" s="114"/>
    </row>
    <row r="192" spans="1:46" s="6" customFormat="1" x14ac:dyDescent="0.3">
      <c r="A192" s="2">
        <v>41297</v>
      </c>
      <c r="B192" s="237" t="s">
        <v>203</v>
      </c>
      <c r="C192" s="237" t="s">
        <v>527</v>
      </c>
      <c r="D192" s="250" t="s">
        <v>113</v>
      </c>
      <c r="E192" s="251" t="s">
        <v>118</v>
      </c>
      <c r="F192" s="251" t="s">
        <v>120</v>
      </c>
      <c r="G192"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74.261777577399997</v>
      </c>
      <c r="H192" s="4">
        <v>1</v>
      </c>
      <c r="I192" s="28">
        <f>SUMIF(表1_66[公司],"="&amp;表2[公司简称],表1_66[新财富票])</f>
        <v>0</v>
      </c>
      <c r="J192" s="155"/>
      <c r="K192" s="154"/>
      <c r="L192" s="154"/>
      <c r="M192" s="154"/>
      <c r="N192" s="154"/>
      <c r="O192" s="156"/>
      <c r="P192" s="156"/>
      <c r="Q192" s="352">
        <v>3</v>
      </c>
      <c r="R192" s="157" t="s">
        <v>2419</v>
      </c>
      <c r="S192" s="157" t="s">
        <v>2772</v>
      </c>
      <c r="T192" s="157" t="s">
        <v>2773</v>
      </c>
      <c r="U192" s="158"/>
      <c r="V192" s="158"/>
      <c r="W192" s="118">
        <f ca="1">IF(ISNUMBER(MATCH(表2[[#This Row],[公司简称]],服务!E:E,0)),INDIRECT("服务!A"&amp;MATCH(表2[[#This Row],[公司简称]],服务!E:E,0)),"")</f>
        <v>42424</v>
      </c>
      <c r="X192" s="160" t="s">
        <v>295</v>
      </c>
      <c r="Y192" s="160" t="str">
        <f>IF(ISTEXT(VLOOKUP(表2[[#This Row],[公司简称]]&amp;表2[[#This Row],[姓名]],表1_66[[标识]:[昵称]],3,FALSE)),VLOOKUP(表2[[#This Row],[公司简称]]&amp;表2[[#This Row],[姓名]],表1_66[[标识]:[昵称]],3,FALSE),"")</f>
        <v/>
      </c>
      <c r="Z192" s="199" t="str">
        <f>IF(ISTEXT(VLOOKUP(表2[[#This Row],[公司简称]]&amp;表2[[#This Row],[姓名]],表1_66[[标识]:[邮件1]],18,FALSE)),VLOOKUP(表2[[#This Row],[公司简称]]&amp;表2[[#This Row],[姓名]],表1_66[[标识]:[邮件1]],18,FALSE),"")</f>
        <v/>
      </c>
      <c r="AA192" s="350" t="str">
        <f>IF(NOT(ISNA(VLOOKUP(表2[[#This Row],[公司简称]]&amp;表2[[#This Row],[姓名]],表1_66[[标识]:[邮件1]],19,FALSE))),VLOOKUP(表2[[#This Row],[公司简称]]&amp;表2[[#This Row],[姓名]],表1_66[[标识]:[邮件1]],19,FALSE),"")</f>
        <v/>
      </c>
      <c r="AB192" s="194" t="str">
        <f>IF(NOT(ISNA(VLOOKUP(表2[[#This Row],[公司简称]]&amp;表2[[#This Row],[姓名]],表1_66[[标识]:[邮件1]],20,FALSE))),VLOOKUP(表2[[#This Row],[公司简称]]&amp;表2[[#This Row],[姓名]],表1_66[[标识]:[邮件1]],20,FALSE),"")</f>
        <v/>
      </c>
      <c r="AC192" s="199" t="s">
        <v>2256</v>
      </c>
      <c r="AD192" s="199" t="str">
        <f>IF(NOT(ISNA(VLOOKUP(表2[[#This Row],[公司简称]]&amp;表2[[#This Row],[姓名 ]],表1_66[[标识]:[邮件1]],18,FALSE))),VLOOKUP(表2[[#This Row],[公司简称]]&amp;表2[[#This Row],[姓名 ]],表1_66[[标识]:[邮件1]],18,FALSE),"")</f>
        <v/>
      </c>
      <c r="AE192" s="350" t="str">
        <f>IF(NOT(ISNA(VLOOKUP(表2[[#This Row],[公司简称]]&amp;表2[[#This Row],[姓名 ]],表1_66[[标识]:[邮件1]],19,FALSE))),VLOOKUP(表2[[#This Row],[公司简称]]&amp;表2[[#This Row],[姓名 ]],表1_66[[标识]:[邮件1]],19,FALSE),"")</f>
        <v/>
      </c>
      <c r="AF192" s="194" t="str">
        <f>IF(NOT(ISNA(VLOOKUP(表2[[#This Row],[公司简称]]&amp;表2[[#This Row],[姓名 ]],表1_66[[标识]:[邮件1]],20,FALSE))),VLOOKUP(表2[[#This Row],[公司简称]]&amp;表2[[#This Row],[姓名 ]],表1_66[[标识]:[邮件1]],20,FALSE),"")</f>
        <v/>
      </c>
      <c r="AG192" s="201" t="s">
        <v>3800</v>
      </c>
      <c r="AH192" s="194">
        <v>200120</v>
      </c>
      <c r="AI192" s="202" t="s">
        <v>204</v>
      </c>
      <c r="AJ192" s="202" t="s">
        <v>2775</v>
      </c>
      <c r="AK192" s="199" t="s">
        <v>2774</v>
      </c>
      <c r="AL192" s="203"/>
      <c r="AM192" s="199"/>
      <c r="AN192" s="204" t="s">
        <v>1045</v>
      </c>
      <c r="AO192" s="199">
        <v>51</v>
      </c>
      <c r="AP192" s="199" t="s">
        <v>1046</v>
      </c>
      <c r="AQ192" s="199">
        <v>49</v>
      </c>
      <c r="AR192" s="199"/>
      <c r="AS192" s="199"/>
      <c r="AT192" s="114"/>
    </row>
    <row r="193" spans="1:46" s="6" customFormat="1" x14ac:dyDescent="0.3">
      <c r="A193" s="2">
        <v>41129</v>
      </c>
      <c r="B193" s="237" t="s">
        <v>165</v>
      </c>
      <c r="C193" s="237" t="s">
        <v>643</v>
      </c>
      <c r="D193" s="250" t="s">
        <v>642</v>
      </c>
      <c r="E193" s="251" t="s">
        <v>118</v>
      </c>
      <c r="F193" s="251" t="s">
        <v>120</v>
      </c>
      <c r="G193"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220.10356842109999</v>
      </c>
      <c r="H193" s="4">
        <v>2</v>
      </c>
      <c r="I193" s="28">
        <f>SUMIF(表1_66[公司],"="&amp;表2[公司简称],表1_66[新财富票])</f>
        <v>0</v>
      </c>
      <c r="J193" s="155"/>
      <c r="K193" s="154"/>
      <c r="L193" s="154"/>
      <c r="M193" s="154"/>
      <c r="N193" s="154"/>
      <c r="O193" s="156"/>
      <c r="P193" s="156"/>
      <c r="Q193" s="352">
        <v>6</v>
      </c>
      <c r="R193" s="157" t="s">
        <v>2413</v>
      </c>
      <c r="S193" s="157"/>
      <c r="T193" s="157" t="s">
        <v>6079</v>
      </c>
      <c r="U193" s="158"/>
      <c r="V193" s="158" t="s">
        <v>2472</v>
      </c>
      <c r="W193" s="118">
        <f ca="1">IF(ISNUMBER(MATCH(表2[[#This Row],[公司简称]],服务!E:E,0)),INDIRECT("服务!A"&amp;MATCH(表2[[#This Row],[公司简称]],服务!E:E,0)),"")</f>
        <v>42424</v>
      </c>
      <c r="X193" s="160" t="s">
        <v>3637</v>
      </c>
      <c r="Y193" s="160" t="str">
        <f>IF(ISTEXT(VLOOKUP(表2[[#This Row],[公司简称]]&amp;表2[[#This Row],[姓名]],表1_66[[标识]:[昵称]],3,FALSE)),VLOOKUP(表2[[#This Row],[公司简称]]&amp;表2[[#This Row],[姓名]],表1_66[[标识]:[昵称]],3,FALSE),"")</f>
        <v/>
      </c>
      <c r="Z193" s="199" t="str">
        <f>IF(ISTEXT(VLOOKUP(表2[[#This Row],[公司简称]]&amp;表2[[#This Row],[姓名]],表1_66[[标识]:[邮件1]],18,FALSE)),VLOOKUP(表2[[#This Row],[公司简称]]&amp;表2[[#This Row],[姓名]],表1_66[[标识]:[邮件1]],18,FALSE),"")</f>
        <v/>
      </c>
      <c r="AA193" s="350" t="str">
        <f>IF(NOT(ISNA(VLOOKUP(表2[[#This Row],[公司简称]]&amp;表2[[#This Row],[姓名]],表1_66[[标识]:[邮件1]],19,FALSE))),VLOOKUP(表2[[#This Row],[公司简称]]&amp;表2[[#This Row],[姓名]],表1_66[[标识]:[邮件1]],19,FALSE),"")</f>
        <v/>
      </c>
      <c r="AB193" s="194" t="str">
        <f>IF(NOT(ISNA(VLOOKUP(表2[[#This Row],[公司简称]]&amp;表2[[#This Row],[姓名]],表1_66[[标识]:[邮件1]],20,FALSE))),VLOOKUP(表2[[#This Row],[公司简称]]&amp;表2[[#This Row],[姓名]],表1_66[[标识]:[邮件1]],20,FALSE),"")</f>
        <v/>
      </c>
      <c r="AC193" s="199" t="s">
        <v>1314</v>
      </c>
      <c r="AD193" s="199" t="str">
        <f>IF(NOT(ISNA(VLOOKUP(表2[[#This Row],[公司简称]]&amp;表2[[#This Row],[姓名 ]],表1_66[[标识]:[邮件1]],18,FALSE))),VLOOKUP(表2[[#This Row],[公司简称]]&amp;表2[[#This Row],[姓名 ]],表1_66[[标识]:[邮件1]],18,FALSE),"")</f>
        <v/>
      </c>
      <c r="AE193" s="350" t="str">
        <f>IF(NOT(ISNA(VLOOKUP(表2[[#This Row],[公司简称]]&amp;表2[[#This Row],[姓名 ]],表1_66[[标识]:[邮件1]],19,FALSE))),VLOOKUP(表2[[#This Row],[公司简称]]&amp;表2[[#This Row],[姓名 ]],表1_66[[标识]:[邮件1]],19,FALSE),"")</f>
        <v/>
      </c>
      <c r="AF193" s="194" t="str">
        <f>IF(NOT(ISNA(VLOOKUP(表2[[#This Row],[公司简称]]&amp;表2[[#This Row],[姓名 ]],表1_66[[标识]:[邮件1]],20,FALSE))),VLOOKUP(表2[[#This Row],[公司简称]]&amp;表2[[#This Row],[姓名 ]],表1_66[[标识]:[邮件1]],20,FALSE),"")</f>
        <v/>
      </c>
      <c r="AG193" s="201" t="s">
        <v>644</v>
      </c>
      <c r="AH193" s="194">
        <v>200122</v>
      </c>
      <c r="AI193" s="202" t="s">
        <v>166</v>
      </c>
      <c r="AJ193" s="202"/>
      <c r="AK193" s="199"/>
      <c r="AL193" s="203"/>
      <c r="AM193" s="199"/>
      <c r="AN193" s="204" t="s">
        <v>1074</v>
      </c>
      <c r="AO193" s="199">
        <v>51</v>
      </c>
      <c r="AP193" s="199" t="s">
        <v>1121</v>
      </c>
      <c r="AQ193" s="199">
        <v>49</v>
      </c>
      <c r="AR193" s="199"/>
      <c r="AS193" s="199"/>
      <c r="AT193" s="114"/>
    </row>
    <row r="194" spans="1:46" s="6" customFormat="1" x14ac:dyDescent="0.3">
      <c r="A194" s="2">
        <v>41988</v>
      </c>
      <c r="B194" s="237" t="s">
        <v>162</v>
      </c>
      <c r="C194" s="81" t="s">
        <v>521</v>
      </c>
      <c r="D194" s="250" t="s">
        <v>85</v>
      </c>
      <c r="E194" s="97" t="s">
        <v>118</v>
      </c>
      <c r="F194" s="97" t="s">
        <v>120</v>
      </c>
      <c r="G194"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262.7093997509001</v>
      </c>
      <c r="H194" s="4">
        <v>1</v>
      </c>
      <c r="I194" s="28">
        <f>SUMIF(表1_66[公司],"="&amp;表2[公司简称],表1_66[新财富票])</f>
        <v>0</v>
      </c>
      <c r="J194" s="155"/>
      <c r="K194" s="154"/>
      <c r="L194" s="154"/>
      <c r="M194" s="154"/>
      <c r="N194" s="154"/>
      <c r="O194" s="156"/>
      <c r="P194" s="156"/>
      <c r="Q194" s="352">
        <v>10</v>
      </c>
      <c r="R194" s="157"/>
      <c r="S194" s="157" t="s">
        <v>2689</v>
      </c>
      <c r="T194" s="157" t="s">
        <v>3102</v>
      </c>
      <c r="U194" s="158" t="s">
        <v>3103</v>
      </c>
      <c r="V194" s="158"/>
      <c r="W194" s="118">
        <f ca="1">IF(ISNUMBER(MATCH(表2[[#This Row],[公司简称]],服务!E:E,0)),INDIRECT("服务!A"&amp;MATCH(表2[[#This Row],[公司简称]],服务!E:E,0)),"")</f>
        <v>42433</v>
      </c>
      <c r="X194" s="160" t="s">
        <v>7127</v>
      </c>
      <c r="Y194" s="160" t="str">
        <f>IF(ISTEXT(VLOOKUP(表2[[#This Row],[公司简称]]&amp;表2[[#This Row],[姓名]],表1_66[[标识]:[昵称]],3,FALSE)),VLOOKUP(表2[[#This Row],[公司简称]]&amp;表2[[#This Row],[姓名]],表1_66[[标识]:[昵称]],3,FALSE),"")</f>
        <v/>
      </c>
      <c r="Z194" s="199" t="str">
        <f>IF(ISTEXT(VLOOKUP(表2[[#This Row],[公司简称]]&amp;表2[[#This Row],[姓名]],表1_66[[标识]:[邮件1]],18,FALSE)),VLOOKUP(表2[[#This Row],[公司简称]]&amp;表2[[#This Row],[姓名]],表1_66[[标识]:[邮件1]],18,FALSE),"")</f>
        <v/>
      </c>
      <c r="AA194" s="350" t="str">
        <f>IF(NOT(ISNA(VLOOKUP(表2[[#This Row],[公司简称]]&amp;表2[[#This Row],[姓名]],表1_66[[标识]:[邮件1]],19,FALSE))),VLOOKUP(表2[[#This Row],[公司简称]]&amp;表2[[#This Row],[姓名]],表1_66[[标识]:[邮件1]],19,FALSE),"")</f>
        <v/>
      </c>
      <c r="AB194" s="194" t="str">
        <f>IF(NOT(ISNA(VLOOKUP(表2[[#This Row],[公司简称]]&amp;表2[[#This Row],[姓名]],表1_66[[标识]:[邮件1]],20,FALSE))),VLOOKUP(表2[[#This Row],[公司简称]]&amp;表2[[#This Row],[姓名]],表1_66[[标识]:[邮件1]],20,FALSE),"")</f>
        <v/>
      </c>
      <c r="AC194" s="199" t="s">
        <v>256</v>
      </c>
      <c r="AD194" s="199" t="str">
        <f>IF(NOT(ISNA(VLOOKUP(表2[[#This Row],[公司简称]]&amp;表2[[#This Row],[姓名 ]],表1_66[[标识]:[邮件1]],18,FALSE))),VLOOKUP(表2[[#This Row],[公司简称]]&amp;表2[[#This Row],[姓名 ]],表1_66[[标识]:[邮件1]],18,FALSE),"")</f>
        <v/>
      </c>
      <c r="AE194" s="350" t="str">
        <f>IF(NOT(ISNA(VLOOKUP(表2[[#This Row],[公司简称]]&amp;表2[[#This Row],[姓名 ]],表1_66[[标识]:[邮件1]],19,FALSE))),VLOOKUP(表2[[#This Row],[公司简称]]&amp;表2[[#This Row],[姓名 ]],表1_66[[标识]:[邮件1]],19,FALSE),"")</f>
        <v/>
      </c>
      <c r="AF194" s="194" t="str">
        <f>IF(NOT(ISNA(VLOOKUP(表2[[#This Row],[公司简称]]&amp;表2[[#This Row],[姓名 ]],表1_66[[标识]:[邮件1]],20,FALSE))),VLOOKUP(表2[[#This Row],[公司简称]]&amp;表2[[#This Row],[姓名 ]],表1_66[[标识]:[邮件1]],20,FALSE),"")</f>
        <v/>
      </c>
      <c r="AG194" s="201" t="s">
        <v>6960</v>
      </c>
      <c r="AH194" s="194">
        <v>200120</v>
      </c>
      <c r="AI194" s="202" t="s">
        <v>163</v>
      </c>
      <c r="AJ194" s="202" t="s">
        <v>2690</v>
      </c>
      <c r="AK194" s="199" t="s">
        <v>2691</v>
      </c>
      <c r="AL194" s="203"/>
      <c r="AM194" s="199"/>
      <c r="AN194" s="204" t="s">
        <v>1022</v>
      </c>
      <c r="AO194" s="199">
        <v>60</v>
      </c>
      <c r="AP194" s="199" t="s">
        <v>1023</v>
      </c>
      <c r="AQ194" s="199">
        <v>30</v>
      </c>
      <c r="AR194" s="199" t="s">
        <v>1024</v>
      </c>
      <c r="AS194" s="199">
        <v>10</v>
      </c>
      <c r="AT194" s="114"/>
    </row>
    <row r="195" spans="1:46" s="6" customFormat="1" x14ac:dyDescent="0.3">
      <c r="A195" s="2">
        <v>41283</v>
      </c>
      <c r="B195" s="200" t="s">
        <v>463</v>
      </c>
      <c r="C195" s="81" t="s">
        <v>533</v>
      </c>
      <c r="D195" s="138" t="s">
        <v>302</v>
      </c>
      <c r="E195" s="194" t="s">
        <v>303</v>
      </c>
      <c r="F195" s="194" t="s">
        <v>304</v>
      </c>
      <c r="G195"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1.6178915312000002</v>
      </c>
      <c r="H195" s="7">
        <v>0</v>
      </c>
      <c r="I195" s="28">
        <f>SUMIF(表1_66[公司],"="&amp;表2[公司简称],表1_66[新财富票])</f>
        <v>0</v>
      </c>
      <c r="J195" s="155"/>
      <c r="K195" s="154"/>
      <c r="L195" s="154"/>
      <c r="M195" s="154"/>
      <c r="N195" s="154"/>
      <c r="O195" s="156"/>
      <c r="P195" s="156"/>
      <c r="Q195" s="352">
        <v>4</v>
      </c>
      <c r="R195" s="157" t="s">
        <v>1317</v>
      </c>
      <c r="S195" s="157"/>
      <c r="T195" s="157" t="s">
        <v>2648</v>
      </c>
      <c r="U195" s="158" t="s">
        <v>2461</v>
      </c>
      <c r="V195" s="158"/>
      <c r="W195" s="118">
        <f ca="1">IF(ISNUMBER(MATCH(表2[[#This Row],[公司简称]],服务!E:E,0)),INDIRECT("服务!A"&amp;MATCH(表2[[#This Row],[公司简称]],服务!E:E,0)),"")</f>
        <v>42453</v>
      </c>
      <c r="X195" s="160" t="s">
        <v>1317</v>
      </c>
      <c r="Y195" s="160" t="str">
        <f>IF(ISTEXT(VLOOKUP(表2[[#This Row],[公司简称]]&amp;表2[[#This Row],[姓名]],表1_66[[标识]:[昵称]],3,FALSE)),VLOOKUP(表2[[#This Row],[公司简称]]&amp;表2[[#This Row],[姓名]],表1_66[[标识]:[昵称]],3,FALSE),"")</f>
        <v/>
      </c>
      <c r="Z195" s="199" t="str">
        <f>IF(ISTEXT(VLOOKUP(表2[[#This Row],[公司简称]]&amp;表2[[#This Row],[姓名]],表1_66[[标识]:[邮件1]],18,FALSE)),VLOOKUP(表2[[#This Row],[公司简称]]&amp;表2[[#This Row],[姓名]],表1_66[[标识]:[邮件1]],18,FALSE),"")</f>
        <v/>
      </c>
      <c r="AA195" s="350" t="str">
        <f>IF(NOT(ISNA(VLOOKUP(表2[[#This Row],[公司简称]]&amp;表2[[#This Row],[姓名]],表1_66[[标识]:[邮件1]],19,FALSE))),VLOOKUP(表2[[#This Row],[公司简称]]&amp;表2[[#This Row],[姓名]],表1_66[[标识]:[邮件1]],19,FALSE),"")</f>
        <v/>
      </c>
      <c r="AB195" s="194" t="str">
        <f>IF(NOT(ISNA(VLOOKUP(表2[[#This Row],[公司简称]]&amp;表2[[#This Row],[姓名]],表1_66[[标识]:[邮件1]],20,FALSE))),VLOOKUP(表2[[#This Row],[公司简称]]&amp;表2[[#This Row],[姓名]],表1_66[[标识]:[邮件1]],20,FALSE),"")</f>
        <v/>
      </c>
      <c r="AC195" s="199" t="s">
        <v>2292</v>
      </c>
      <c r="AD195" s="199" t="str">
        <f>IF(NOT(ISNA(VLOOKUP(表2[[#This Row],[公司简称]]&amp;表2[[#This Row],[姓名 ]],表1_66[[标识]:[邮件1]],18,FALSE))),VLOOKUP(表2[[#This Row],[公司简称]]&amp;表2[[#This Row],[姓名 ]],表1_66[[标识]:[邮件1]],18,FALSE),"")</f>
        <v/>
      </c>
      <c r="AE195" s="350" t="str">
        <f>IF(NOT(ISNA(VLOOKUP(表2[[#This Row],[公司简称]]&amp;表2[[#This Row],[姓名 ]],表1_66[[标识]:[邮件1]],19,FALSE))),VLOOKUP(表2[[#This Row],[公司简称]]&amp;表2[[#This Row],[姓名 ]],表1_66[[标识]:[邮件1]],19,FALSE),"")</f>
        <v/>
      </c>
      <c r="AF195" s="194" t="str">
        <f>IF(NOT(ISNA(VLOOKUP(表2[[#This Row],[公司简称]]&amp;表2[[#This Row],[姓名 ]],表1_66[[标识]:[邮件1]],20,FALSE))),VLOOKUP(表2[[#This Row],[公司简称]]&amp;表2[[#This Row],[姓名 ]],表1_66[[标识]:[邮件1]],20,FALSE),"")</f>
        <v/>
      </c>
      <c r="AG195" s="201" t="s">
        <v>1222</v>
      </c>
      <c r="AH195" s="194">
        <v>200120</v>
      </c>
      <c r="AI195" s="202" t="s">
        <v>464</v>
      </c>
      <c r="AJ195" s="202" t="s">
        <v>2649</v>
      </c>
      <c r="AK195" s="199" t="s">
        <v>2650</v>
      </c>
      <c r="AL195" s="203"/>
      <c r="AM195" s="199"/>
      <c r="AN195" s="204" t="s">
        <v>988</v>
      </c>
      <c r="AO195" s="199">
        <v>40</v>
      </c>
      <c r="AP195" s="199" t="s">
        <v>989</v>
      </c>
      <c r="AQ195" s="199">
        <v>30</v>
      </c>
      <c r="AR195" s="199" t="s">
        <v>990</v>
      </c>
      <c r="AS195" s="199">
        <v>30</v>
      </c>
      <c r="AT195" s="114"/>
    </row>
    <row r="196" spans="1:46" s="6" customFormat="1" x14ac:dyDescent="0.3">
      <c r="A196" s="2">
        <v>41285</v>
      </c>
      <c r="B196" s="237" t="s">
        <v>193</v>
      </c>
      <c r="C196" s="237" t="s">
        <v>23</v>
      </c>
      <c r="D196" s="250" t="s">
        <v>111</v>
      </c>
      <c r="E196" s="251" t="s">
        <v>118</v>
      </c>
      <c r="F196" s="251" t="s">
        <v>120</v>
      </c>
      <c r="G196"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119.44592065179999</v>
      </c>
      <c r="H196" s="4">
        <v>4</v>
      </c>
      <c r="I196" s="28">
        <f>SUMIF(表1_66[公司],"="&amp;表2[公司简称],表1_66[新财富票])</f>
        <v>0</v>
      </c>
      <c r="J196" s="155"/>
      <c r="K196" s="154"/>
      <c r="L196" s="154"/>
      <c r="M196" s="154"/>
      <c r="N196" s="154"/>
      <c r="O196" s="156"/>
      <c r="P196" s="156"/>
      <c r="Q196" s="352">
        <v>3</v>
      </c>
      <c r="R196" s="157"/>
      <c r="S196" s="157" t="s">
        <v>2410</v>
      </c>
      <c r="T196" s="157"/>
      <c r="U196" s="158"/>
      <c r="V196" s="158"/>
      <c r="W196" s="118">
        <f ca="1">IF(ISNUMBER(MATCH(表2[[#This Row],[公司简称]],服务!E:E,0)),INDIRECT("服务!A"&amp;MATCH(表2[[#This Row],[公司简称]],服务!E:E,0)),"")</f>
        <v>42429</v>
      </c>
      <c r="X196" s="160" t="s">
        <v>6078</v>
      </c>
      <c r="Y196" s="160" t="str">
        <f>IF(ISTEXT(VLOOKUP(表2[[#This Row],[公司简称]]&amp;表2[[#This Row],[姓名]],表1_66[[标识]:[昵称]],3,FALSE)),VLOOKUP(表2[[#This Row],[公司简称]]&amp;表2[[#This Row],[姓名]],表1_66[[标识]:[昵称]],3,FALSE),"")</f>
        <v/>
      </c>
      <c r="Z196" s="199" t="str">
        <f>IF(ISTEXT(VLOOKUP(表2[[#This Row],[公司简称]]&amp;表2[[#This Row],[姓名]],表1_66[[标识]:[邮件1]],18,FALSE)),VLOOKUP(表2[[#This Row],[公司简称]]&amp;表2[[#This Row],[姓名]],表1_66[[标识]:[邮件1]],18,FALSE),"")</f>
        <v/>
      </c>
      <c r="AA196" s="350" t="str">
        <f>IF(NOT(ISNA(VLOOKUP(表2[[#This Row],[公司简称]]&amp;表2[[#This Row],[姓名]],表1_66[[标识]:[邮件1]],19,FALSE))),VLOOKUP(表2[[#This Row],[公司简称]]&amp;表2[[#This Row],[姓名]],表1_66[[标识]:[邮件1]],19,FALSE),"")</f>
        <v/>
      </c>
      <c r="AB196" s="194" t="str">
        <f>IF(NOT(ISNA(VLOOKUP(表2[[#This Row],[公司简称]]&amp;表2[[#This Row],[姓名]],表1_66[[标识]:[邮件1]],20,FALSE))),VLOOKUP(表2[[#This Row],[公司简称]]&amp;表2[[#This Row],[姓名]],表1_66[[标识]:[邮件1]],20,FALSE),"")</f>
        <v/>
      </c>
      <c r="AC196" s="199" t="s">
        <v>254</v>
      </c>
      <c r="AD196" s="199" t="str">
        <f>IF(NOT(ISNA(VLOOKUP(表2[[#This Row],[公司简称]]&amp;表2[[#This Row],[姓名 ]],表1_66[[标识]:[邮件1]],18,FALSE))),VLOOKUP(表2[[#This Row],[公司简称]]&amp;表2[[#This Row],[姓名 ]],表1_66[[标识]:[邮件1]],18,FALSE),"")</f>
        <v/>
      </c>
      <c r="AE196" s="350" t="str">
        <f>IF(NOT(ISNA(VLOOKUP(表2[[#This Row],[公司简称]]&amp;表2[[#This Row],[姓名 ]],表1_66[[标识]:[邮件1]],19,FALSE))),VLOOKUP(表2[[#This Row],[公司简称]]&amp;表2[[#This Row],[姓名 ]],表1_66[[标识]:[邮件1]],19,FALSE),"")</f>
        <v/>
      </c>
      <c r="AF196" s="194" t="str">
        <f>IF(NOT(ISNA(VLOOKUP(表2[[#This Row],[公司简称]]&amp;表2[[#This Row],[姓名 ]],表1_66[[标识]:[邮件1]],20,FALSE))),VLOOKUP(表2[[#This Row],[公司简称]]&amp;表2[[#This Row],[姓名 ]],表1_66[[标识]:[邮件1]],20,FALSE),"")</f>
        <v/>
      </c>
      <c r="AG196" s="201" t="s">
        <v>1210</v>
      </c>
      <c r="AH196" s="194">
        <v>200122</v>
      </c>
      <c r="AI196" s="202" t="s">
        <v>194</v>
      </c>
      <c r="AJ196" s="202" t="s">
        <v>2663</v>
      </c>
      <c r="AK196" s="199" t="s">
        <v>2664</v>
      </c>
      <c r="AL196" s="203"/>
      <c r="AM196" s="199"/>
      <c r="AN196" s="204" t="s">
        <v>1078</v>
      </c>
      <c r="AO196" s="199">
        <v>51.67</v>
      </c>
      <c r="AP196" s="199" t="s">
        <v>1079</v>
      </c>
      <c r="AQ196" s="199">
        <v>33.33</v>
      </c>
      <c r="AR196" s="199" t="s">
        <v>1080</v>
      </c>
      <c r="AS196" s="199">
        <v>15</v>
      </c>
      <c r="AT196" s="114"/>
    </row>
    <row r="197" spans="1:46" s="6" customFormat="1" x14ac:dyDescent="0.3">
      <c r="A197" s="2">
        <v>41283</v>
      </c>
      <c r="B197" s="237" t="s">
        <v>471</v>
      </c>
      <c r="C197" s="237" t="s">
        <v>554</v>
      </c>
      <c r="D197" s="250" t="s">
        <v>470</v>
      </c>
      <c r="E197" s="251" t="s">
        <v>118</v>
      </c>
      <c r="F197" s="251" t="s">
        <v>654</v>
      </c>
      <c r="G197" s="52">
        <v>800</v>
      </c>
      <c r="H197" s="7">
        <v>0</v>
      </c>
      <c r="I197" s="28">
        <f>SUMIF(表1_66[公司],"="&amp;表2[公司简称],表1_66[新财富票])</f>
        <v>0</v>
      </c>
      <c r="J197" s="155"/>
      <c r="K197" s="154"/>
      <c r="L197" s="154"/>
      <c r="M197" s="154"/>
      <c r="N197" s="154"/>
      <c r="O197" s="156"/>
      <c r="P197" s="156"/>
      <c r="Q197" s="352">
        <v>4</v>
      </c>
      <c r="R197" s="157" t="s">
        <v>1355</v>
      </c>
      <c r="S197" s="157"/>
      <c r="T197" s="157" t="s">
        <v>6093</v>
      </c>
      <c r="U197" s="158"/>
      <c r="V197" s="158"/>
      <c r="W197" s="118" t="str">
        <f ca="1">IF(ISNUMBER(MATCH(表2[[#This Row],[公司简称]],服务!E:E,0)),INDIRECT("服务!A"&amp;MATCH(表2[[#This Row],[公司简称]],服务!E:E,0)),"")</f>
        <v/>
      </c>
      <c r="X197" s="160" t="s">
        <v>1355</v>
      </c>
      <c r="Y197" s="160" t="str">
        <f>IF(ISTEXT(VLOOKUP(表2[[#This Row],[公司简称]]&amp;表2[[#This Row],[姓名]],表1_66[[标识]:[昵称]],3,FALSE)),VLOOKUP(表2[[#This Row],[公司简称]]&amp;表2[[#This Row],[姓名]],表1_66[[标识]:[昵称]],3,FALSE),"")</f>
        <v/>
      </c>
      <c r="Z197" s="199" t="str">
        <f>IF(ISTEXT(VLOOKUP(表2[[#This Row],[公司简称]]&amp;表2[[#This Row],[姓名]],表1_66[[标识]:[邮件1]],18,FALSE)),VLOOKUP(表2[[#This Row],[公司简称]]&amp;表2[[#This Row],[姓名]],表1_66[[标识]:[邮件1]],18,FALSE),"")</f>
        <v/>
      </c>
      <c r="AA197" s="350" t="str">
        <f>IF(NOT(ISNA(VLOOKUP(表2[[#This Row],[公司简称]]&amp;表2[[#This Row],[姓名]],表1_66[[标识]:[邮件1]],19,FALSE))),VLOOKUP(表2[[#This Row],[公司简称]]&amp;表2[[#This Row],[姓名]],表1_66[[标识]:[邮件1]],19,FALSE),"")</f>
        <v/>
      </c>
      <c r="AB197" s="194" t="str">
        <f>IF(NOT(ISNA(VLOOKUP(表2[[#This Row],[公司简称]]&amp;表2[[#This Row],[姓名]],表1_66[[标识]:[邮件1]],20,FALSE))),VLOOKUP(表2[[#This Row],[公司简称]]&amp;表2[[#This Row],[姓名]],表1_66[[标识]:[邮件1]],20,FALSE),"")</f>
        <v/>
      </c>
      <c r="AC197" s="199" t="s">
        <v>2292</v>
      </c>
      <c r="AD197" s="199" t="str">
        <f>IF(NOT(ISNA(VLOOKUP(表2[[#This Row],[公司简称]]&amp;表2[[#This Row],[姓名 ]],表1_66[[标识]:[邮件1]],18,FALSE))),VLOOKUP(表2[[#This Row],[公司简称]]&amp;表2[[#This Row],[姓名 ]],表1_66[[标识]:[邮件1]],18,FALSE),"")</f>
        <v/>
      </c>
      <c r="AE197" s="350" t="str">
        <f>IF(NOT(ISNA(VLOOKUP(表2[[#This Row],[公司简称]]&amp;表2[[#This Row],[姓名 ]],表1_66[[标识]:[邮件1]],19,FALSE))),VLOOKUP(表2[[#This Row],[公司简称]]&amp;表2[[#This Row],[姓名 ]],表1_66[[标识]:[邮件1]],19,FALSE),"")</f>
        <v/>
      </c>
      <c r="AF197" s="194" t="str">
        <f>IF(NOT(ISNA(VLOOKUP(表2[[#This Row],[公司简称]]&amp;表2[[#This Row],[姓名 ]],表1_66[[标识]:[邮件1]],20,FALSE))),VLOOKUP(表2[[#This Row],[公司简称]]&amp;表2[[#This Row],[姓名 ]],表1_66[[标识]:[邮件1]],20,FALSE),"")</f>
        <v/>
      </c>
      <c r="AG197" s="201" t="s">
        <v>2642</v>
      </c>
      <c r="AH197" s="194">
        <v>201201</v>
      </c>
      <c r="AI197" s="199" t="s">
        <v>834</v>
      </c>
      <c r="AJ197" s="199" t="s">
        <v>2644</v>
      </c>
      <c r="AK197" s="199" t="s">
        <v>2645</v>
      </c>
      <c r="AL197" s="203"/>
      <c r="AM197" s="199"/>
      <c r="AN197" s="204"/>
      <c r="AO197" s="199"/>
      <c r="AP197" s="199"/>
      <c r="AQ197" s="199"/>
      <c r="AR197" s="199"/>
      <c r="AS197" s="199"/>
      <c r="AT197" s="114"/>
    </row>
    <row r="198" spans="1:46" s="6" customFormat="1" x14ac:dyDescent="0.3">
      <c r="A198" s="3">
        <v>41284</v>
      </c>
      <c r="B198" s="80" t="s">
        <v>2656</v>
      </c>
      <c r="C198" s="80" t="s">
        <v>2657</v>
      </c>
      <c r="D198" s="138" t="s">
        <v>2652</v>
      </c>
      <c r="E198" s="194" t="s">
        <v>2658</v>
      </c>
      <c r="F198" s="93" t="s">
        <v>2653</v>
      </c>
      <c r="G198" s="52">
        <v>30</v>
      </c>
      <c r="H198" s="7">
        <v>0</v>
      </c>
      <c r="I198" s="28">
        <f>SUMIF(表1_66[公司],"="&amp;表2[公司简称],表1_66[新财富票])</f>
        <v>0</v>
      </c>
      <c r="J198" s="155"/>
      <c r="K198" s="154"/>
      <c r="L198" s="154"/>
      <c r="M198" s="154"/>
      <c r="N198" s="154"/>
      <c r="O198" s="156"/>
      <c r="P198" s="156"/>
      <c r="Q198" s="363">
        <v>6</v>
      </c>
      <c r="R198" s="146" t="s">
        <v>8729</v>
      </c>
      <c r="S198" s="185"/>
      <c r="T198" s="146"/>
      <c r="U198" s="186"/>
      <c r="V198" s="233" t="s">
        <v>2661</v>
      </c>
      <c r="W198" s="118" t="str">
        <f ca="1">IF(ISNUMBER(MATCH(表2[[#This Row],[公司简称]],服务!E:E,0)),INDIRECT("服务!A"&amp;MATCH(表2[[#This Row],[公司简称]],服务!E:E,0)),"")</f>
        <v/>
      </c>
      <c r="X198" s="160" t="s">
        <v>8730</v>
      </c>
      <c r="Y198" s="160" t="s">
        <v>8731</v>
      </c>
      <c r="Z198" s="199" t="str">
        <f>IF(ISTEXT(VLOOKUP(表2[[#This Row],[公司简称]]&amp;表2[[#This Row],[姓名]],表1_66[[标识]:[邮件1]],18,FALSE)),VLOOKUP(表2[[#This Row],[公司简称]]&amp;表2[[#This Row],[姓名]],表1_66[[标识]:[邮件1]],18,FALSE),"")</f>
        <v/>
      </c>
      <c r="AA198" s="350" t="str">
        <f>IF(NOT(ISNA(VLOOKUP(表2[[#This Row],[公司简称]]&amp;表2[[#This Row],[姓名]],表1_66[[标识]:[邮件1]],19,FALSE))),VLOOKUP(表2[[#This Row],[公司简称]]&amp;表2[[#This Row],[姓名]],表1_66[[标识]:[邮件1]],19,FALSE),"")</f>
        <v/>
      </c>
      <c r="AB198" s="194" t="str">
        <f>IF(NOT(ISNA(VLOOKUP(表2[[#This Row],[公司简称]]&amp;表2[[#This Row],[姓名]],表1_66[[标识]:[邮件1]],20,FALSE))),VLOOKUP(表2[[#This Row],[公司简称]]&amp;表2[[#This Row],[姓名]],表1_66[[标识]:[邮件1]],20,FALSE),"")</f>
        <v/>
      </c>
      <c r="AC198" s="199" t="s">
        <v>2778</v>
      </c>
      <c r="AD198" s="199" t="str">
        <f>IF(NOT(ISNA(VLOOKUP(表2[[#This Row],[公司简称]]&amp;表2[[#This Row],[姓名 ]],表1_66[[标识]:[邮件1]],18,FALSE))),VLOOKUP(表2[[#This Row],[公司简称]]&amp;表2[[#This Row],[姓名 ]],表1_66[[标识]:[邮件1]],18,FALSE),"")</f>
        <v/>
      </c>
      <c r="AE198" s="350" t="str">
        <f>IF(NOT(ISNA(VLOOKUP(表2[[#This Row],[公司简称]]&amp;表2[[#This Row],[姓名 ]],表1_66[[标识]:[邮件1]],19,FALSE))),VLOOKUP(表2[[#This Row],[公司简称]]&amp;表2[[#This Row],[姓名 ]],表1_66[[标识]:[邮件1]],19,FALSE),"")</f>
        <v/>
      </c>
      <c r="AF198" s="194" t="str">
        <f>IF(NOT(ISNA(VLOOKUP(表2[[#This Row],[公司简称]]&amp;表2[[#This Row],[姓名 ]],表1_66[[标识]:[邮件1]],20,FALSE))),VLOOKUP(表2[[#This Row],[公司简称]]&amp;表2[[#This Row],[姓名 ]],表1_66[[标识]:[邮件1]],20,FALSE),"")</f>
        <v/>
      </c>
      <c r="AG198" s="201" t="s">
        <v>2659</v>
      </c>
      <c r="AH198" s="194">
        <v>200122</v>
      </c>
      <c r="AI198" s="202" t="s">
        <v>2660</v>
      </c>
      <c r="AJ198" s="194"/>
      <c r="AK198" s="199"/>
      <c r="AL198" s="203"/>
      <c r="AM198" s="194"/>
      <c r="AN198" s="205"/>
      <c r="AO198" s="199"/>
      <c r="AP198" s="200"/>
      <c r="AQ198" s="199"/>
      <c r="AR198" s="199"/>
      <c r="AS198" s="199"/>
      <c r="AT198" s="114"/>
    </row>
    <row r="199" spans="1:46" s="6" customFormat="1" x14ac:dyDescent="0.3">
      <c r="A199" s="3">
        <v>41308</v>
      </c>
      <c r="B199" s="200" t="s">
        <v>2968</v>
      </c>
      <c r="C199" s="200"/>
      <c r="D199" s="137" t="s">
        <v>2956</v>
      </c>
      <c r="E199" s="194" t="s">
        <v>2959</v>
      </c>
      <c r="F199" s="194" t="s">
        <v>2957</v>
      </c>
      <c r="G199"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36.896122258699997</v>
      </c>
      <c r="H199" s="7">
        <v>0</v>
      </c>
      <c r="I199" s="28">
        <f>SUMIF(表1_66[公司],"="&amp;表2[公司简称],表1_66[新财富票])</f>
        <v>0</v>
      </c>
      <c r="J199" s="155"/>
      <c r="K199" s="154"/>
      <c r="L199" s="154"/>
      <c r="M199" s="154"/>
      <c r="N199" s="154"/>
      <c r="O199" s="156"/>
      <c r="P199" s="156"/>
      <c r="Q199" s="364">
        <v>5</v>
      </c>
      <c r="R199" s="189"/>
      <c r="S199" s="189"/>
      <c r="T199" s="189" t="s">
        <v>2952</v>
      </c>
      <c r="U199" s="190"/>
      <c r="V199" s="190" t="s">
        <v>1909</v>
      </c>
      <c r="W199" s="118" t="str">
        <f ca="1">IF(ISNUMBER(MATCH(表2[[#This Row],[公司简称]],服务!E:E,0)),INDIRECT("服务!A"&amp;MATCH(表2[[#This Row],[公司简称]],服务!E:E,0)),"")</f>
        <v/>
      </c>
      <c r="X199" s="189" t="s">
        <v>2952</v>
      </c>
      <c r="Y199" s="160" t="str">
        <f>IF(ISTEXT(VLOOKUP(表2[[#This Row],[公司简称]]&amp;表2[[#This Row],[姓名]],表1_66[[标识]:[昵称]],3,FALSE)),VLOOKUP(表2[[#This Row],[公司简称]]&amp;表2[[#This Row],[姓名]],表1_66[[标识]:[昵称]],3,FALSE),"")</f>
        <v/>
      </c>
      <c r="Z199" s="199" t="str">
        <f>IF(ISTEXT(VLOOKUP(表2[[#This Row],[公司简称]]&amp;表2[[#This Row],[姓名]],表1_66[[标识]:[邮件1]],18,FALSE)),VLOOKUP(表2[[#This Row],[公司简称]]&amp;表2[[#This Row],[姓名]],表1_66[[标识]:[邮件1]],18,FALSE),"")</f>
        <v/>
      </c>
      <c r="AA199" s="350" t="str">
        <f>IF(NOT(ISNA(VLOOKUP(表2[[#This Row],[公司简称]]&amp;表2[[#This Row],[姓名]],表1_66[[标识]:[邮件1]],19,FALSE))),VLOOKUP(表2[[#This Row],[公司简称]]&amp;表2[[#This Row],[姓名]],表1_66[[标识]:[邮件1]],19,FALSE),"")</f>
        <v/>
      </c>
      <c r="AB199" s="194" t="str">
        <f>IF(NOT(ISNA(VLOOKUP(表2[[#This Row],[公司简称]]&amp;表2[[#This Row],[姓名]],表1_66[[标识]:[邮件1]],20,FALSE))),VLOOKUP(表2[[#This Row],[公司简称]]&amp;表2[[#This Row],[姓名]],表1_66[[标识]:[邮件1]],20,FALSE),"")</f>
        <v/>
      </c>
      <c r="AC199" s="200"/>
      <c r="AD199" s="199" t="str">
        <f>IF(NOT(ISNA(VLOOKUP(表2[[#This Row],[公司简称]]&amp;表2[[#This Row],[姓名 ]],表1_66[[标识]:[邮件1]],18,FALSE))),VLOOKUP(表2[[#This Row],[公司简称]]&amp;表2[[#This Row],[姓名 ]],表1_66[[标识]:[邮件1]],18,FALSE),"")</f>
        <v/>
      </c>
      <c r="AE199" s="350" t="str">
        <f>IF(NOT(ISNA(VLOOKUP(表2[[#This Row],[公司简称]]&amp;表2[[#This Row],[姓名 ]],表1_66[[标识]:[邮件1]],19,FALSE))),VLOOKUP(表2[[#This Row],[公司简称]]&amp;表2[[#This Row],[姓名 ]],表1_66[[标识]:[邮件1]],19,FALSE),"")</f>
        <v/>
      </c>
      <c r="AF199" s="194" t="str">
        <f>IF(NOT(ISNA(VLOOKUP(表2[[#This Row],[公司简称]]&amp;表2[[#This Row],[姓名 ]],表1_66[[标识]:[邮件1]],20,FALSE))),VLOOKUP(表2[[#This Row],[公司简称]]&amp;表2[[#This Row],[姓名 ]],表1_66[[标识]:[邮件1]],20,FALSE),"")</f>
        <v/>
      </c>
      <c r="AG199" s="201" t="s">
        <v>2969</v>
      </c>
      <c r="AH199" s="194"/>
      <c r="AI199" s="202" t="s">
        <v>2970</v>
      </c>
      <c r="AJ199" s="194"/>
      <c r="AK199" s="199"/>
      <c r="AL199" s="203"/>
      <c r="AM199" s="194"/>
      <c r="AN199" s="205"/>
      <c r="AO199" s="199"/>
      <c r="AP199" s="200"/>
      <c r="AQ199" s="199"/>
      <c r="AR199" s="199"/>
      <c r="AS199" s="199"/>
      <c r="AT199" s="114"/>
    </row>
    <row r="200" spans="1:46" s="6" customFormat="1" x14ac:dyDescent="0.3">
      <c r="A200" s="2">
        <v>41285</v>
      </c>
      <c r="B200" s="81" t="s">
        <v>191</v>
      </c>
      <c r="C200" s="81" t="s">
        <v>534</v>
      </c>
      <c r="D200" s="250" t="s">
        <v>89</v>
      </c>
      <c r="E200" s="251" t="s">
        <v>118</v>
      </c>
      <c r="F200" s="251" t="s">
        <v>120</v>
      </c>
      <c r="G200"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63.127275724299999</v>
      </c>
      <c r="H200" s="7">
        <v>1</v>
      </c>
      <c r="I200" s="28">
        <f>SUMIF(表1_66[公司],"="&amp;表2[公司简称],表1_66[新财富票])</f>
        <v>0</v>
      </c>
      <c r="J200" s="155"/>
      <c r="K200" s="154"/>
      <c r="L200" s="154"/>
      <c r="M200" s="154"/>
      <c r="N200" s="154"/>
      <c r="O200" s="156"/>
      <c r="P200" s="156"/>
      <c r="Q200" s="352">
        <v>5</v>
      </c>
      <c r="R200" s="157" t="s">
        <v>8726</v>
      </c>
      <c r="S200" s="157"/>
      <c r="T200" s="157" t="s">
        <v>2667</v>
      </c>
      <c r="U200" s="158"/>
      <c r="V200" s="158"/>
      <c r="W200" s="118" t="str">
        <f ca="1">IF(ISNUMBER(MATCH(表2[[#This Row],[公司简称]],服务!E:E,0)),INDIRECT("服务!A"&amp;MATCH(表2[[#This Row],[公司简称]],服务!E:E,0)),"")</f>
        <v/>
      </c>
      <c r="X200" s="160" t="s">
        <v>8725</v>
      </c>
      <c r="Y200" s="160" t="str">
        <f>IF(ISTEXT(VLOOKUP(表2[[#This Row],[公司简称]]&amp;表2[[#This Row],[姓名]],表1_66[[标识]:[昵称]],3,FALSE)),VLOOKUP(表2[[#This Row],[公司简称]]&amp;表2[[#This Row],[姓名]],表1_66[[标识]:[昵称]],3,FALSE),"")</f>
        <v/>
      </c>
      <c r="Z200" s="199" t="str">
        <f>IF(ISTEXT(VLOOKUP(表2[[#This Row],[公司简称]]&amp;表2[[#This Row],[姓名]],表1_66[[标识]:[邮件1]],18,FALSE)),VLOOKUP(表2[[#This Row],[公司简称]]&amp;表2[[#This Row],[姓名]],表1_66[[标识]:[邮件1]],18,FALSE),"")</f>
        <v/>
      </c>
      <c r="AA200" s="350" t="str">
        <f>IF(NOT(ISNA(VLOOKUP(表2[[#This Row],[公司简称]]&amp;表2[[#This Row],[姓名]],表1_66[[标识]:[邮件1]],19,FALSE))),VLOOKUP(表2[[#This Row],[公司简称]]&amp;表2[[#This Row],[姓名]],表1_66[[标识]:[邮件1]],19,FALSE),"")</f>
        <v/>
      </c>
      <c r="AB200" s="194" t="str">
        <f>IF(NOT(ISNA(VLOOKUP(表2[[#This Row],[公司简称]]&amp;表2[[#This Row],[姓名]],表1_66[[标识]:[邮件1]],20,FALSE))),VLOOKUP(表2[[#This Row],[公司简称]]&amp;表2[[#This Row],[姓名]],表1_66[[标识]:[邮件1]],20,FALSE),"")</f>
        <v/>
      </c>
      <c r="AC200" s="199" t="s">
        <v>3</v>
      </c>
      <c r="AD200" s="199" t="str">
        <f>IF(NOT(ISNA(VLOOKUP(表2[[#This Row],[公司简称]]&amp;表2[[#This Row],[姓名 ]],表1_66[[标识]:[邮件1]],18,FALSE))),VLOOKUP(表2[[#This Row],[公司简称]]&amp;表2[[#This Row],[姓名 ]],表1_66[[标识]:[邮件1]],18,FALSE),"")</f>
        <v/>
      </c>
      <c r="AE200" s="350" t="str">
        <f>IF(NOT(ISNA(VLOOKUP(表2[[#This Row],[公司简称]]&amp;表2[[#This Row],[姓名 ]],表1_66[[标识]:[邮件1]],19,FALSE))),VLOOKUP(表2[[#This Row],[公司简称]]&amp;表2[[#This Row],[姓名 ]],表1_66[[标识]:[邮件1]],19,FALSE),"")</f>
        <v/>
      </c>
      <c r="AF200" s="194" t="str">
        <f>IF(NOT(ISNA(VLOOKUP(表2[[#This Row],[公司简称]]&amp;表2[[#This Row],[姓名 ]],表1_66[[标识]:[邮件1]],20,FALSE))),VLOOKUP(表2[[#This Row],[公司简称]]&amp;表2[[#This Row],[姓名 ]],表1_66[[标识]:[邮件1]],20,FALSE),"")</f>
        <v/>
      </c>
      <c r="AG200" s="201" t="s">
        <v>1220</v>
      </c>
      <c r="AH200" s="194">
        <v>200122</v>
      </c>
      <c r="AI200" s="202" t="s">
        <v>192</v>
      </c>
      <c r="AJ200" s="202"/>
      <c r="AK200" s="199"/>
      <c r="AL200" s="203"/>
      <c r="AM200" s="199"/>
      <c r="AN200" s="204" t="s">
        <v>1110</v>
      </c>
      <c r="AO200" s="199">
        <v>49</v>
      </c>
      <c r="AP200" s="199" t="s">
        <v>1111</v>
      </c>
      <c r="AQ200" s="199">
        <v>20</v>
      </c>
      <c r="AR200" s="199" t="s">
        <v>1112</v>
      </c>
      <c r="AS200" s="199">
        <v>20</v>
      </c>
      <c r="AT200" s="114"/>
    </row>
    <row r="201" spans="1:46" x14ac:dyDescent="0.3">
      <c r="A201" s="2">
        <v>40970</v>
      </c>
      <c r="B201" s="237" t="s">
        <v>187</v>
      </c>
      <c r="C201" s="81" t="s">
        <v>33</v>
      </c>
      <c r="D201" s="250" t="s">
        <v>112</v>
      </c>
      <c r="E201" s="97" t="s">
        <v>118</v>
      </c>
      <c r="F201" s="97" t="s">
        <v>120</v>
      </c>
      <c r="G201"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231.56867372710002</v>
      </c>
      <c r="H201" s="4">
        <v>1</v>
      </c>
      <c r="I201" s="28">
        <f>SUMIF(表1_66[公司],"="&amp;表2[公司简称],表1_66[新财富票])</f>
        <v>0</v>
      </c>
      <c r="J201" s="155"/>
      <c r="K201" s="154"/>
      <c r="L201" s="154"/>
      <c r="M201" s="154"/>
      <c r="N201" s="154"/>
      <c r="P201" s="156"/>
      <c r="Q201" s="352">
        <v>7</v>
      </c>
      <c r="R201" s="234" t="s">
        <v>6084</v>
      </c>
      <c r="S201" s="234" t="s">
        <v>6082</v>
      </c>
      <c r="T201" s="157" t="s">
        <v>6083</v>
      </c>
      <c r="U201" s="158" t="s">
        <v>6085</v>
      </c>
      <c r="V201" s="158"/>
      <c r="W201" s="118">
        <f ca="1">IF(ISNUMBER(MATCH(表2[[#This Row],[公司简称]],服务!E:E,0)),INDIRECT("服务!A"&amp;MATCH(表2[[#This Row],[公司简称]],服务!E:E,0)),"")</f>
        <v>42454</v>
      </c>
      <c r="X201" s="160" t="s">
        <v>6086</v>
      </c>
      <c r="Y201" s="160" t="str">
        <f>IF(ISTEXT(VLOOKUP(表2[[#This Row],[公司简称]]&amp;表2[[#This Row],[姓名]],表1_66[[标识]:[昵称]],3,FALSE)),VLOOKUP(表2[[#This Row],[公司简称]]&amp;表2[[#This Row],[姓名]],表1_66[[标识]:[昵称]],3,FALSE),"")</f>
        <v/>
      </c>
      <c r="Z201" s="199" t="str">
        <f>IF(ISTEXT(VLOOKUP(表2[[#This Row],[公司简称]]&amp;表2[[#This Row],[姓名]],表1_66[[标识]:[邮件1]],18,FALSE)),VLOOKUP(表2[[#This Row],[公司简称]]&amp;表2[[#This Row],[姓名]],表1_66[[标识]:[邮件1]],18,FALSE),"")</f>
        <v/>
      </c>
      <c r="AA201" s="350" t="str">
        <f>IF(NOT(ISNA(VLOOKUP(表2[[#This Row],[公司简称]]&amp;表2[[#This Row],[姓名]],表1_66[[标识]:[邮件1]],19,FALSE))),VLOOKUP(表2[[#This Row],[公司简称]]&amp;表2[[#This Row],[姓名]],表1_66[[标识]:[邮件1]],19,FALSE),"")</f>
        <v/>
      </c>
      <c r="AB201" s="194" t="str">
        <f>IF(NOT(ISNA(VLOOKUP(表2[[#This Row],[公司简称]]&amp;表2[[#This Row],[姓名]],表1_66[[标识]:[邮件1]],20,FALSE))),VLOOKUP(表2[[#This Row],[公司简称]]&amp;表2[[#This Row],[姓名]],表1_66[[标识]:[邮件1]],20,FALSE),"")</f>
        <v/>
      </c>
      <c r="AC201" s="199" t="s">
        <v>260</v>
      </c>
      <c r="AD201" s="199" t="str">
        <f>IF(NOT(ISNA(VLOOKUP(表2[[#This Row],[公司简称]]&amp;表2[[#This Row],[姓名 ]],表1_66[[标识]:[邮件1]],18,FALSE))),VLOOKUP(表2[[#This Row],[公司简称]]&amp;表2[[#This Row],[姓名 ]],表1_66[[标识]:[邮件1]],18,FALSE),"")</f>
        <v/>
      </c>
      <c r="AE201" s="350" t="str">
        <f>IF(NOT(ISNA(VLOOKUP(表2[[#This Row],[公司简称]]&amp;表2[[#This Row],[姓名 ]],表1_66[[标识]:[邮件1]],19,FALSE))),VLOOKUP(表2[[#This Row],[公司简称]]&amp;表2[[#This Row],[姓名 ]],表1_66[[标识]:[邮件1]],19,FALSE),"")</f>
        <v/>
      </c>
      <c r="AF201" s="194" t="str">
        <f>IF(NOT(ISNA(VLOOKUP(表2[[#This Row],[公司简称]]&amp;表2[[#This Row],[姓名 ]],表1_66[[标识]:[邮件1]],20,FALSE))),VLOOKUP(表2[[#This Row],[公司简称]]&amp;表2[[#This Row],[姓名 ]],表1_66[[标识]:[邮件1]],20,FALSE),"")</f>
        <v/>
      </c>
      <c r="AG201" s="201" t="s">
        <v>1213</v>
      </c>
      <c r="AH201" s="194">
        <v>200135</v>
      </c>
      <c r="AI201" s="202" t="s">
        <v>34</v>
      </c>
      <c r="AJ201" s="202"/>
      <c r="AL201" s="203"/>
      <c r="AM201" s="199"/>
      <c r="AN201" s="204" t="s">
        <v>1039</v>
      </c>
      <c r="AO201" s="199">
        <v>49</v>
      </c>
      <c r="AP201" s="199" t="s">
        <v>1040</v>
      </c>
      <c r="AQ201" s="199">
        <v>49</v>
      </c>
      <c r="AR201" s="199" t="s">
        <v>1041</v>
      </c>
      <c r="AS201" s="199">
        <v>2</v>
      </c>
    </row>
    <row r="202" spans="1:46" x14ac:dyDescent="0.3">
      <c r="A202" s="3">
        <v>41494</v>
      </c>
      <c r="B202" s="237" t="s">
        <v>4272</v>
      </c>
      <c r="C202" s="237"/>
      <c r="D202" s="138" t="s">
        <v>3842</v>
      </c>
      <c r="E202" s="97" t="s">
        <v>3843</v>
      </c>
      <c r="F202" s="251" t="s">
        <v>3844</v>
      </c>
      <c r="G202"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10.5336</v>
      </c>
      <c r="H202" s="7">
        <v>0</v>
      </c>
      <c r="I202" s="28">
        <f>SUMIF(表1_66[公司],"="&amp;表2[公司简称],表1_66[新财富票])</f>
        <v>0</v>
      </c>
      <c r="J202" s="155"/>
      <c r="K202" s="154"/>
      <c r="L202" s="154"/>
      <c r="M202" s="154"/>
      <c r="N202" s="154"/>
      <c r="P202" s="156"/>
      <c r="Q202" s="354"/>
      <c r="R202" s="234" t="s">
        <v>3845</v>
      </c>
      <c r="S202" s="234"/>
      <c r="T202" s="234"/>
      <c r="U202" s="233"/>
      <c r="V202" s="233"/>
      <c r="W202" s="118" t="str">
        <f ca="1">IF(ISNUMBER(MATCH(表2[[#This Row],[公司简称]],服务!E:E,0)),INDIRECT("服务!A"&amp;MATCH(表2[[#This Row],[公司简称]],服务!E:E,0)),"")</f>
        <v/>
      </c>
      <c r="X202" s="160" t="s">
        <v>3846</v>
      </c>
      <c r="Y202" s="160" t="str">
        <f>IF(ISTEXT(VLOOKUP(表2[[#This Row],[公司简称]]&amp;表2[[#This Row],[姓名]],表1_66[[标识]:[昵称]],3,FALSE)),VLOOKUP(表2[[#This Row],[公司简称]]&amp;表2[[#This Row],[姓名]],表1_66[[标识]:[昵称]],3,FALSE),"")</f>
        <v/>
      </c>
      <c r="Z202" s="199" t="str">
        <f>IF(ISTEXT(VLOOKUP(表2[[#This Row],[公司简称]]&amp;表2[[#This Row],[姓名]],表1_66[[标识]:[邮件1]],18,FALSE)),VLOOKUP(表2[[#This Row],[公司简称]]&amp;表2[[#This Row],[姓名]],表1_66[[标识]:[邮件1]],18,FALSE),"")</f>
        <v/>
      </c>
      <c r="AA202" s="350" t="str">
        <f>IF(NOT(ISNA(VLOOKUP(表2[[#This Row],[公司简称]]&amp;表2[[#This Row],[姓名]],表1_66[[标识]:[邮件1]],19,FALSE))),VLOOKUP(表2[[#This Row],[公司简称]]&amp;表2[[#This Row],[姓名]],表1_66[[标识]:[邮件1]],19,FALSE),"")</f>
        <v/>
      </c>
      <c r="AB202" s="194" t="str">
        <f>IF(NOT(ISNA(VLOOKUP(表2[[#This Row],[公司简称]]&amp;表2[[#This Row],[姓名]],表1_66[[标识]:[邮件1]],20,FALSE))),VLOOKUP(表2[[#This Row],[公司简称]]&amp;表2[[#This Row],[姓名]],表1_66[[标识]:[邮件1]],20,FALSE),"")</f>
        <v/>
      </c>
      <c r="AC202" s="199"/>
      <c r="AD202" s="199" t="str">
        <f>IF(NOT(ISNA(VLOOKUP(表2[[#This Row],[公司简称]]&amp;表2[[#This Row],[姓名 ]],表1_66[[标识]:[邮件1]],18,FALSE))),VLOOKUP(表2[[#This Row],[公司简称]]&amp;表2[[#This Row],[姓名 ]],表1_66[[标识]:[邮件1]],18,FALSE),"")</f>
        <v/>
      </c>
      <c r="AE202" s="350" t="str">
        <f>IF(NOT(ISNA(VLOOKUP(表2[[#This Row],[公司简称]]&amp;表2[[#This Row],[姓名 ]],表1_66[[标识]:[邮件1]],19,FALSE))),VLOOKUP(表2[[#This Row],[公司简称]]&amp;表2[[#This Row],[姓名 ]],表1_66[[标识]:[邮件1]],19,FALSE),"")</f>
        <v/>
      </c>
      <c r="AF202" s="194" t="str">
        <f>IF(NOT(ISNA(VLOOKUP(表2[[#This Row],[公司简称]]&amp;表2[[#This Row],[姓名 ]],表1_66[[标识]:[邮件1]],20,FALSE))),VLOOKUP(表2[[#This Row],[公司简称]]&amp;表2[[#This Row],[姓名 ]],表1_66[[标识]:[邮件1]],20,FALSE),"")</f>
        <v/>
      </c>
      <c r="AG202" s="201" t="s">
        <v>6001</v>
      </c>
      <c r="AH202" s="194"/>
      <c r="AI202" s="208"/>
      <c r="AJ202" s="199"/>
      <c r="AL202" s="203"/>
      <c r="AM202" s="199"/>
      <c r="AN202" s="204"/>
      <c r="AP202" s="199"/>
    </row>
    <row r="203" spans="1:46" x14ac:dyDescent="0.3">
      <c r="A203" s="2">
        <v>41282</v>
      </c>
      <c r="B203" s="81" t="s">
        <v>174</v>
      </c>
      <c r="C203" s="81" t="s">
        <v>500</v>
      </c>
      <c r="D203" s="250" t="s">
        <v>86</v>
      </c>
      <c r="E203" s="251" t="s">
        <v>118</v>
      </c>
      <c r="F203" s="251" t="s">
        <v>120</v>
      </c>
      <c r="G203"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147.71424457510003</v>
      </c>
      <c r="H203" s="4">
        <v>4</v>
      </c>
      <c r="I203" s="28">
        <f>SUMIF(表1_66[公司],"="&amp;表2[公司简称],表1_66[新财富票])</f>
        <v>0</v>
      </c>
      <c r="J203" s="155"/>
      <c r="K203" s="154"/>
      <c r="L203" s="154"/>
      <c r="M203" s="154"/>
      <c r="N203" s="154"/>
      <c r="P203" s="156"/>
      <c r="Q203" s="352">
        <v>4</v>
      </c>
      <c r="R203" s="157" t="s">
        <v>8738</v>
      </c>
      <c r="S203" s="157"/>
      <c r="T203" s="157" t="s">
        <v>2636</v>
      </c>
      <c r="U203" s="158" t="s">
        <v>2637</v>
      </c>
      <c r="V203" s="158"/>
      <c r="W203" s="118">
        <f ca="1">IF(ISNUMBER(MATCH(表2[[#This Row],[公司简称]],服务!E:E,0)),INDIRECT("服务!A"&amp;MATCH(表2[[#This Row],[公司简称]],服务!E:E,0)),"")</f>
        <v>42425</v>
      </c>
      <c r="X203" s="160" t="s">
        <v>1270</v>
      </c>
      <c r="Y203" s="160" t="str">
        <f>IF(ISTEXT(VLOOKUP(表2[[#This Row],[公司简称]]&amp;表2[[#This Row],[姓名]],表1_66[[标识]:[昵称]],3,FALSE)),VLOOKUP(表2[[#This Row],[公司简称]]&amp;表2[[#This Row],[姓名]],表1_66[[标识]:[昵称]],3,FALSE),"")</f>
        <v/>
      </c>
      <c r="Z203" s="199" t="str">
        <f>IF(ISTEXT(VLOOKUP(表2[[#This Row],[公司简称]]&amp;表2[[#This Row],[姓名]],表1_66[[标识]:[邮件1]],18,FALSE)),VLOOKUP(表2[[#This Row],[公司简称]]&amp;表2[[#This Row],[姓名]],表1_66[[标识]:[邮件1]],18,FALSE),"")</f>
        <v/>
      </c>
      <c r="AA203" s="350" t="str">
        <f>IF(NOT(ISNA(VLOOKUP(表2[[#This Row],[公司简称]]&amp;表2[[#This Row],[姓名]],表1_66[[标识]:[邮件1]],19,FALSE))),VLOOKUP(表2[[#This Row],[公司简称]]&amp;表2[[#This Row],[姓名]],表1_66[[标识]:[邮件1]],19,FALSE),"")</f>
        <v/>
      </c>
      <c r="AB203" s="194" t="str">
        <f>IF(NOT(ISNA(VLOOKUP(表2[[#This Row],[公司简称]]&amp;表2[[#This Row],[姓名]],表1_66[[标识]:[邮件1]],20,FALSE))),VLOOKUP(表2[[#This Row],[公司简称]]&amp;表2[[#This Row],[姓名]],表1_66[[标识]:[邮件1]],20,FALSE),"")</f>
        <v/>
      </c>
      <c r="AC203" s="199" t="s">
        <v>252</v>
      </c>
      <c r="AD203" s="199" t="str">
        <f>IF(NOT(ISNA(VLOOKUP(表2[[#This Row],[公司简称]]&amp;表2[[#This Row],[姓名 ]],表1_66[[标识]:[邮件1]],18,FALSE))),VLOOKUP(表2[[#This Row],[公司简称]]&amp;表2[[#This Row],[姓名 ]],表1_66[[标识]:[邮件1]],18,FALSE),"")</f>
        <v/>
      </c>
      <c r="AE203" s="350" t="str">
        <f>IF(NOT(ISNA(VLOOKUP(表2[[#This Row],[公司简称]]&amp;表2[[#This Row],[姓名 ]],表1_66[[标识]:[邮件1]],19,FALSE))),VLOOKUP(表2[[#This Row],[公司简称]]&amp;表2[[#This Row],[姓名 ]],表1_66[[标识]:[邮件1]],19,FALSE),"")</f>
        <v/>
      </c>
      <c r="AF203" s="194" t="str">
        <f>IF(NOT(ISNA(VLOOKUP(表2[[#This Row],[公司简称]]&amp;表2[[#This Row],[姓名 ]],表1_66[[标识]:[邮件1]],20,FALSE))),VLOOKUP(表2[[#This Row],[公司简称]]&amp;表2[[#This Row],[姓名 ]],表1_66[[标识]:[邮件1]],20,FALSE),"")</f>
        <v/>
      </c>
      <c r="AG203" s="201" t="s">
        <v>6077</v>
      </c>
      <c r="AH203" s="194">
        <v>200120</v>
      </c>
      <c r="AI203" s="202" t="s">
        <v>175</v>
      </c>
      <c r="AJ203" s="202" t="s">
        <v>2638</v>
      </c>
      <c r="AK203" s="199" t="s">
        <v>2639</v>
      </c>
      <c r="AL203" s="203"/>
      <c r="AM203" s="199"/>
      <c r="AN203" s="204" t="s">
        <v>1153</v>
      </c>
      <c r="AO203" s="199">
        <v>83.5</v>
      </c>
      <c r="AP203" s="199" t="s">
        <v>1154</v>
      </c>
      <c r="AQ203" s="199">
        <v>16.5</v>
      </c>
    </row>
    <row r="204" spans="1:46" s="6" customFormat="1" x14ac:dyDescent="0.3">
      <c r="A204" s="2">
        <v>41078</v>
      </c>
      <c r="B204" s="200" t="s">
        <v>576</v>
      </c>
      <c r="C204" s="81" t="s">
        <v>577</v>
      </c>
      <c r="D204" s="96" t="s">
        <v>565</v>
      </c>
      <c r="E204" s="251" t="s">
        <v>570</v>
      </c>
      <c r="F204" s="251" t="s">
        <v>578</v>
      </c>
      <c r="G204" s="52">
        <v>40</v>
      </c>
      <c r="H204" s="7">
        <v>0</v>
      </c>
      <c r="I204" s="28">
        <f>SUMIF(表1_66[公司],"="&amp;表2[公司简称],表1_66[新财富票])</f>
        <v>0</v>
      </c>
      <c r="J204" s="155"/>
      <c r="K204" s="154"/>
      <c r="L204" s="154"/>
      <c r="M204" s="154"/>
      <c r="N204" s="154"/>
      <c r="O204" s="156"/>
      <c r="P204" s="156"/>
      <c r="Q204" s="352"/>
      <c r="R204" s="157"/>
      <c r="S204" s="157"/>
      <c r="T204" s="157"/>
      <c r="U204" s="158"/>
      <c r="V204" s="158"/>
      <c r="W204" s="118" t="str">
        <f ca="1">IF(ISNUMBER(MATCH(表2[[#This Row],[公司简称]],服务!E:E,0)),INDIRECT("服务!A"&amp;MATCH(表2[[#This Row],[公司简称]],服务!E:E,0)),"")</f>
        <v/>
      </c>
      <c r="X204" s="160" t="s">
        <v>3801</v>
      </c>
      <c r="Y204" s="160" t="str">
        <f>IF(ISTEXT(VLOOKUP(表2[[#This Row],[公司简称]]&amp;表2[[#This Row],[姓名]],表1_66[[标识]:[昵称]],3,FALSE)),VLOOKUP(表2[[#This Row],[公司简称]]&amp;表2[[#This Row],[姓名]],表1_66[[标识]:[昵称]],3,FALSE),"")</f>
        <v/>
      </c>
      <c r="Z204" s="199" t="str">
        <f>IF(ISTEXT(VLOOKUP(表2[[#This Row],[公司简称]]&amp;表2[[#This Row],[姓名]],表1_66[[标识]:[邮件1]],18,FALSE)),VLOOKUP(表2[[#This Row],[公司简称]]&amp;表2[[#This Row],[姓名]],表1_66[[标识]:[邮件1]],18,FALSE),"")</f>
        <v/>
      </c>
      <c r="AA204" s="350" t="str">
        <f>IF(NOT(ISNA(VLOOKUP(表2[[#This Row],[公司简称]]&amp;表2[[#This Row],[姓名]],表1_66[[标识]:[邮件1]],19,FALSE))),VLOOKUP(表2[[#This Row],[公司简称]]&amp;表2[[#This Row],[姓名]],表1_66[[标识]:[邮件1]],19,FALSE),"")</f>
        <v/>
      </c>
      <c r="AB204" s="194" t="str">
        <f>IF(NOT(ISNA(VLOOKUP(表2[[#This Row],[公司简称]]&amp;表2[[#This Row],[姓名]],表1_66[[标识]:[邮件1]],20,FALSE))),VLOOKUP(表2[[#This Row],[公司简称]]&amp;表2[[#This Row],[姓名]],表1_66[[标识]:[邮件1]],20,FALSE),"")</f>
        <v/>
      </c>
      <c r="AC204" s="199"/>
      <c r="AD204" s="199" t="str">
        <f>IF(NOT(ISNA(VLOOKUP(表2[[#This Row],[公司简称]]&amp;表2[[#This Row],[姓名 ]],表1_66[[标识]:[邮件1]],18,FALSE))),VLOOKUP(表2[[#This Row],[公司简称]]&amp;表2[[#This Row],[姓名 ]],表1_66[[标识]:[邮件1]],18,FALSE),"")</f>
        <v/>
      </c>
      <c r="AE204" s="350" t="str">
        <f>IF(NOT(ISNA(VLOOKUP(表2[[#This Row],[公司简称]]&amp;表2[[#This Row],[姓名 ]],表1_66[[标识]:[邮件1]],19,FALSE))),VLOOKUP(表2[[#This Row],[公司简称]]&amp;表2[[#This Row],[姓名 ]],表1_66[[标识]:[邮件1]],19,FALSE),"")</f>
        <v/>
      </c>
      <c r="AF204" s="194" t="str">
        <f>IF(NOT(ISNA(VLOOKUP(表2[[#This Row],[公司简称]]&amp;表2[[#This Row],[姓名 ]],表1_66[[标识]:[邮件1]],20,FALSE))),VLOOKUP(表2[[#This Row],[公司简称]]&amp;表2[[#This Row],[姓名 ]],表1_66[[标识]:[邮件1]],20,FALSE),"")</f>
        <v/>
      </c>
      <c r="AG204" s="201" t="s">
        <v>823</v>
      </c>
      <c r="AH204" s="194">
        <v>200120</v>
      </c>
      <c r="AI204" s="199" t="s">
        <v>824</v>
      </c>
      <c r="AJ204" s="199"/>
      <c r="AK204" s="199"/>
      <c r="AL204" s="203"/>
      <c r="AM204" s="199"/>
      <c r="AN204" s="204"/>
      <c r="AO204" s="199"/>
      <c r="AP204" s="199"/>
      <c r="AQ204" s="199"/>
      <c r="AR204" s="199"/>
      <c r="AS204" s="199"/>
      <c r="AT204" s="114"/>
    </row>
    <row r="205" spans="1:46" s="6" customFormat="1" x14ac:dyDescent="0.3">
      <c r="A205" s="2">
        <v>41284</v>
      </c>
      <c r="B205" s="81" t="s">
        <v>190</v>
      </c>
      <c r="C205" s="237" t="s">
        <v>520</v>
      </c>
      <c r="D205" s="250" t="s">
        <v>90</v>
      </c>
      <c r="E205" s="251" t="s">
        <v>118</v>
      </c>
      <c r="F205" s="251" t="s">
        <v>120</v>
      </c>
      <c r="G205"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79.391413271900007</v>
      </c>
      <c r="H205" s="4">
        <v>2</v>
      </c>
      <c r="I205" s="28">
        <f>SUMIF(表1_66[公司],"="&amp;表2[公司简称],表1_66[新财富票])</f>
        <v>0</v>
      </c>
      <c r="J205" s="155"/>
      <c r="K205" s="154"/>
      <c r="L205" s="154"/>
      <c r="M205" s="154"/>
      <c r="N205" s="154"/>
      <c r="O205" s="156"/>
      <c r="P205" s="156"/>
      <c r="Q205" s="352">
        <v>3</v>
      </c>
      <c r="R205" s="157" t="s">
        <v>2411</v>
      </c>
      <c r="S205" s="157" t="s">
        <v>2541</v>
      </c>
      <c r="T205" s="202" t="s">
        <v>5616</v>
      </c>
      <c r="U205" s="158" t="s">
        <v>2463</v>
      </c>
      <c r="V205" s="158" t="s">
        <v>2475</v>
      </c>
      <c r="W205" s="118">
        <f ca="1">IF(ISNUMBER(MATCH(表2[[#This Row],[公司简称]],服务!E:E,0)),INDIRECT("服务!A"&amp;MATCH(表2[[#This Row],[公司简称]],服务!E:E,0)),"")</f>
        <v>42432</v>
      </c>
      <c r="X205" s="160" t="s">
        <v>7126</v>
      </c>
      <c r="Y205" s="160" t="str">
        <f>IF(ISTEXT(VLOOKUP(表2[[#This Row],[公司简称]]&amp;表2[[#This Row],[姓名]],表1_66[[标识]:[昵称]],3,FALSE)),VLOOKUP(表2[[#This Row],[公司简称]]&amp;表2[[#This Row],[姓名]],表1_66[[标识]:[昵称]],3,FALSE),"")</f>
        <v/>
      </c>
      <c r="Z205" s="199" t="str">
        <f>IF(ISTEXT(VLOOKUP(表2[[#This Row],[公司简称]]&amp;表2[[#This Row],[姓名]],表1_66[[标识]:[邮件1]],18,FALSE)),VLOOKUP(表2[[#This Row],[公司简称]]&amp;表2[[#This Row],[姓名]],表1_66[[标识]:[邮件1]],18,FALSE),"")</f>
        <v/>
      </c>
      <c r="AA205" s="350" t="str">
        <f>IF(NOT(ISNA(VLOOKUP(表2[[#This Row],[公司简称]]&amp;表2[[#This Row],[姓名]],表1_66[[标识]:[邮件1]],19,FALSE))),VLOOKUP(表2[[#This Row],[公司简称]]&amp;表2[[#This Row],[姓名]],表1_66[[标识]:[邮件1]],19,FALSE),"")</f>
        <v/>
      </c>
      <c r="AB205" s="194" t="str">
        <f>IF(NOT(ISNA(VLOOKUP(表2[[#This Row],[公司简称]]&amp;表2[[#This Row],[姓名]],表1_66[[标识]:[邮件1]],20,FALSE))),VLOOKUP(表2[[#This Row],[公司简称]]&amp;表2[[#This Row],[姓名]],表1_66[[标识]:[邮件1]],20,FALSE),"")</f>
        <v/>
      </c>
      <c r="AC205" s="199" t="s">
        <v>253</v>
      </c>
      <c r="AD205" s="199" t="str">
        <f>IF(NOT(ISNA(VLOOKUP(表2[[#This Row],[公司简称]]&amp;表2[[#This Row],[姓名 ]],表1_66[[标识]:[邮件1]],18,FALSE))),VLOOKUP(表2[[#This Row],[公司简称]]&amp;表2[[#This Row],[姓名 ]],表1_66[[标识]:[邮件1]],18,FALSE),"")</f>
        <v/>
      </c>
      <c r="AE205" s="350" t="str">
        <f>IF(NOT(ISNA(VLOOKUP(表2[[#This Row],[公司简称]]&amp;表2[[#This Row],[姓名 ]],表1_66[[标识]:[邮件1]],19,FALSE))),VLOOKUP(表2[[#This Row],[公司简称]]&amp;表2[[#This Row],[姓名 ]],表1_66[[标识]:[邮件1]],19,FALSE),"")</f>
        <v/>
      </c>
      <c r="AF205" s="194" t="str">
        <f>IF(NOT(ISNA(VLOOKUP(表2[[#This Row],[公司简称]]&amp;表2[[#This Row],[姓名 ]],表1_66[[标识]:[邮件1]],20,FALSE))),VLOOKUP(表2[[#This Row],[公司简称]]&amp;表2[[#This Row],[姓名 ]],表1_66[[标识]:[邮件1]],20,FALSE),"")</f>
        <v/>
      </c>
      <c r="AG205" s="201" t="s">
        <v>1211</v>
      </c>
      <c r="AH205" s="194">
        <v>200120</v>
      </c>
      <c r="AI205" s="202" t="s">
        <v>460</v>
      </c>
      <c r="AJ205" s="202" t="s">
        <v>2662</v>
      </c>
      <c r="AK205" s="199"/>
      <c r="AL205" s="203"/>
      <c r="AM205" s="199"/>
      <c r="AN205" s="204" t="s">
        <v>1116</v>
      </c>
      <c r="AO205" s="199">
        <v>49</v>
      </c>
      <c r="AP205" s="199" t="s">
        <v>1117</v>
      </c>
      <c r="AQ205" s="199">
        <v>49</v>
      </c>
      <c r="AR205" s="199" t="s">
        <v>1118</v>
      </c>
      <c r="AS205" s="199">
        <v>2</v>
      </c>
      <c r="AT205" s="114"/>
    </row>
    <row r="206" spans="1:46" s="6" customFormat="1" x14ac:dyDescent="0.3">
      <c r="A206" s="2">
        <v>41298</v>
      </c>
      <c r="B206" s="237" t="s">
        <v>219</v>
      </c>
      <c r="C206" s="237" t="s">
        <v>530</v>
      </c>
      <c r="D206" s="250" t="s">
        <v>96</v>
      </c>
      <c r="E206" s="251" t="s">
        <v>118</v>
      </c>
      <c r="F206" s="251" t="s">
        <v>120</v>
      </c>
      <c r="G206"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25.699228294200001</v>
      </c>
      <c r="H206" s="4">
        <v>1</v>
      </c>
      <c r="I206" s="28">
        <f>SUMIF(表1_66[公司],"="&amp;表2[公司简称],表1_66[新财富票])</f>
        <v>0</v>
      </c>
      <c r="J206" s="155"/>
      <c r="K206" s="154"/>
      <c r="L206" s="154"/>
      <c r="M206" s="154"/>
      <c r="N206" s="154"/>
      <c r="O206" s="156"/>
      <c r="P206" s="156"/>
      <c r="Q206" s="352">
        <v>4</v>
      </c>
      <c r="R206" s="157" t="s">
        <v>2421</v>
      </c>
      <c r="S206" s="157" t="s">
        <v>2422</v>
      </c>
      <c r="T206" s="157" t="s">
        <v>2781</v>
      </c>
      <c r="U206" s="158" t="s">
        <v>2450</v>
      </c>
      <c r="V206" s="158"/>
      <c r="W206" s="118">
        <f ca="1">IF(ISNUMBER(MATCH(表2[[#This Row],[公司简称]],服务!E:E,0)),INDIRECT("服务!A"&amp;MATCH(表2[[#This Row],[公司简称]],服务!E:E,0)),"")</f>
        <v>42449</v>
      </c>
      <c r="X206" s="200" t="s">
        <v>1316</v>
      </c>
      <c r="Y206" s="160" t="str">
        <f>IF(ISTEXT(VLOOKUP(表2[[#This Row],[公司简称]]&amp;表2[[#This Row],[姓名]],表1_66[[标识]:[昵称]],3,FALSE)),VLOOKUP(表2[[#This Row],[公司简称]]&amp;表2[[#This Row],[姓名]],表1_66[[标识]:[昵称]],3,FALSE),"")</f>
        <v/>
      </c>
      <c r="Z206" s="199" t="str">
        <f>IF(ISTEXT(VLOOKUP(表2[[#This Row],[公司简称]]&amp;表2[[#This Row],[姓名]],表1_66[[标识]:[邮件1]],18,FALSE)),VLOOKUP(表2[[#This Row],[公司简称]]&amp;表2[[#This Row],[姓名]],表1_66[[标识]:[邮件1]],18,FALSE),"")</f>
        <v/>
      </c>
      <c r="AA206" s="350" t="str">
        <f>IF(NOT(ISNA(VLOOKUP(表2[[#This Row],[公司简称]]&amp;表2[[#This Row],[姓名]],表1_66[[标识]:[邮件1]],19,FALSE))),VLOOKUP(表2[[#This Row],[公司简称]]&amp;表2[[#This Row],[姓名]],表1_66[[标识]:[邮件1]],19,FALSE),"")</f>
        <v/>
      </c>
      <c r="AB206" s="194" t="str">
        <f>IF(NOT(ISNA(VLOOKUP(表2[[#This Row],[公司简称]]&amp;表2[[#This Row],[姓名]],表1_66[[标识]:[邮件1]],20,FALSE))),VLOOKUP(表2[[#This Row],[公司简称]]&amp;表2[[#This Row],[姓名]],表1_66[[标识]:[邮件1]],20,FALSE),"")</f>
        <v/>
      </c>
      <c r="AC206" s="199" t="s">
        <v>268</v>
      </c>
      <c r="AD206" s="199" t="str">
        <f>IF(NOT(ISNA(VLOOKUP(表2[[#This Row],[公司简称]]&amp;表2[[#This Row],[姓名 ]],表1_66[[标识]:[邮件1]],18,FALSE))),VLOOKUP(表2[[#This Row],[公司简称]]&amp;表2[[#This Row],[姓名 ]],表1_66[[标识]:[邮件1]],18,FALSE),"")</f>
        <v/>
      </c>
      <c r="AE206" s="350" t="str">
        <f>IF(NOT(ISNA(VLOOKUP(表2[[#This Row],[公司简称]]&amp;表2[[#This Row],[姓名 ]],表1_66[[标识]:[邮件1]],19,FALSE))),VLOOKUP(表2[[#This Row],[公司简称]]&amp;表2[[#This Row],[姓名 ]],表1_66[[标识]:[邮件1]],19,FALSE),"")</f>
        <v/>
      </c>
      <c r="AF206" s="194" t="str">
        <f>IF(NOT(ISNA(VLOOKUP(表2[[#This Row],[公司简称]]&amp;表2[[#This Row],[姓名 ]],表1_66[[标识]:[邮件1]],20,FALSE))),VLOOKUP(表2[[#This Row],[公司简称]]&amp;表2[[#This Row],[姓名 ]],表1_66[[标识]:[邮件1]],20,FALSE),"")</f>
        <v/>
      </c>
      <c r="AG206" s="201" t="s">
        <v>1320</v>
      </c>
      <c r="AH206" s="194">
        <v>200031</v>
      </c>
      <c r="AI206" s="202" t="s">
        <v>220</v>
      </c>
      <c r="AJ206" s="202" t="s">
        <v>2783</v>
      </c>
      <c r="AK206" s="199" t="s">
        <v>2784</v>
      </c>
      <c r="AL206" s="203"/>
      <c r="AM206" s="199"/>
      <c r="AN206" s="204" t="s">
        <v>1107</v>
      </c>
      <c r="AO206" s="199">
        <v>46.16</v>
      </c>
      <c r="AP206" s="199" t="s">
        <v>1108</v>
      </c>
      <c r="AQ206" s="199">
        <v>38.46</v>
      </c>
      <c r="AR206" s="199" t="s">
        <v>1109</v>
      </c>
      <c r="AS206" s="199">
        <v>15.38</v>
      </c>
      <c r="AT206" s="114"/>
    </row>
    <row r="207" spans="1:46" s="6" customFormat="1" x14ac:dyDescent="0.3">
      <c r="A207" s="3">
        <v>41743</v>
      </c>
      <c r="B207" s="200" t="s">
        <v>6377</v>
      </c>
      <c r="C207" s="200"/>
      <c r="D207" s="137" t="s">
        <v>5891</v>
      </c>
      <c r="E207" s="251" t="s">
        <v>1329</v>
      </c>
      <c r="F207" s="194" t="s">
        <v>9</v>
      </c>
      <c r="G207"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0</v>
      </c>
      <c r="H207" s="7">
        <v>0</v>
      </c>
      <c r="I207" s="28">
        <f>SUMIF(表1_66[公司],"="&amp;表2[公司简称],表1_66[新财富票])</f>
        <v>0</v>
      </c>
      <c r="J207" s="155"/>
      <c r="K207" s="154"/>
      <c r="L207" s="154"/>
      <c r="M207" s="154"/>
      <c r="N207" s="154"/>
      <c r="O207" s="156"/>
      <c r="P207" s="156"/>
      <c r="Q207" s="354"/>
      <c r="R207" s="234" t="s">
        <v>5892</v>
      </c>
      <c r="S207" s="234"/>
      <c r="T207" s="234" t="s">
        <v>5888</v>
      </c>
      <c r="U207" s="233"/>
      <c r="V207" s="233"/>
      <c r="W207" s="118" t="str">
        <f ca="1">IF(ISNUMBER(MATCH(表2[[#This Row],[公司简称]],服务!E:E,0)),INDIRECT("服务!A"&amp;MATCH(表2[[#This Row],[公司简称]],服务!E:E,0)),"")</f>
        <v/>
      </c>
      <c r="X207" s="160" t="s">
        <v>5892</v>
      </c>
      <c r="Y207" s="160" t="str">
        <f>IF(ISTEXT(VLOOKUP(表2[[#This Row],[公司简称]]&amp;表2[[#This Row],[姓名]],表1_66[[标识]:[昵称]],3,FALSE)),VLOOKUP(表2[[#This Row],[公司简称]]&amp;表2[[#This Row],[姓名]],表1_66[[标识]:[昵称]],3,FALSE),"")</f>
        <v/>
      </c>
      <c r="Z207" s="199" t="str">
        <f>IF(ISTEXT(VLOOKUP(表2[[#This Row],[公司简称]]&amp;表2[[#This Row],[姓名]],表1_66[[标识]:[邮件1]],18,FALSE)),VLOOKUP(表2[[#This Row],[公司简称]]&amp;表2[[#This Row],[姓名]],表1_66[[标识]:[邮件1]],18,FALSE),"")</f>
        <v/>
      </c>
      <c r="AA207" s="350" t="str">
        <f>IF(NOT(ISNA(VLOOKUP(表2[[#This Row],[公司简称]]&amp;表2[[#This Row],[姓名]],表1_66[[标识]:[邮件1]],19,FALSE))),VLOOKUP(表2[[#This Row],[公司简称]]&amp;表2[[#This Row],[姓名]],表1_66[[标识]:[邮件1]],19,FALSE),"")</f>
        <v/>
      </c>
      <c r="AB207" s="194" t="str">
        <f>IF(NOT(ISNA(VLOOKUP(表2[[#This Row],[公司简称]]&amp;表2[[#This Row],[姓名]],表1_66[[标识]:[邮件1]],20,FALSE))),VLOOKUP(表2[[#This Row],[公司简称]]&amp;表2[[#This Row],[姓名]],表1_66[[标识]:[邮件1]],20,FALSE),"")</f>
        <v/>
      </c>
      <c r="AC207" s="200"/>
      <c r="AD207" s="199" t="str">
        <f>IF(NOT(ISNA(VLOOKUP(表2[[#This Row],[公司简称]]&amp;表2[[#This Row],[姓名 ]],表1_66[[标识]:[邮件1]],18,FALSE))),VLOOKUP(表2[[#This Row],[公司简称]]&amp;表2[[#This Row],[姓名 ]],表1_66[[标识]:[邮件1]],18,FALSE),"")</f>
        <v/>
      </c>
      <c r="AE207" s="350" t="str">
        <f>IF(NOT(ISNA(VLOOKUP(表2[[#This Row],[公司简称]]&amp;表2[[#This Row],[姓名 ]],表1_66[[标识]:[邮件1]],19,FALSE))),VLOOKUP(表2[[#This Row],[公司简称]]&amp;表2[[#This Row],[姓名 ]],表1_66[[标识]:[邮件1]],19,FALSE),"")</f>
        <v/>
      </c>
      <c r="AF207" s="194" t="str">
        <f>IF(NOT(ISNA(VLOOKUP(表2[[#This Row],[公司简称]]&amp;表2[[#This Row],[姓名 ]],表1_66[[标识]:[邮件1]],20,FALSE))),VLOOKUP(表2[[#This Row],[公司简称]]&amp;表2[[#This Row],[姓名 ]],表1_66[[标识]:[邮件1]],20,FALSE),"")</f>
        <v/>
      </c>
      <c r="AG207" s="204" t="s">
        <v>5893</v>
      </c>
      <c r="AH207" s="194"/>
      <c r="AI207" s="202"/>
      <c r="AJ207" s="194"/>
      <c r="AK207" s="199"/>
      <c r="AL207" s="203"/>
      <c r="AM207" s="194"/>
      <c r="AN207" s="205"/>
      <c r="AO207" s="199"/>
      <c r="AP207" s="200"/>
      <c r="AQ207" s="199"/>
      <c r="AR207" s="199"/>
      <c r="AS207" s="199"/>
      <c r="AT207" s="114"/>
    </row>
    <row r="208" spans="1:46" s="6" customFormat="1" x14ac:dyDescent="0.3">
      <c r="A208" s="2">
        <v>40599</v>
      </c>
      <c r="B208" s="81" t="s">
        <v>474</v>
      </c>
      <c r="C208" s="81" t="s">
        <v>542</v>
      </c>
      <c r="D208" s="250" t="s">
        <v>472</v>
      </c>
      <c r="E208" s="97" t="s">
        <v>118</v>
      </c>
      <c r="F208" s="97" t="s">
        <v>654</v>
      </c>
      <c r="G208" s="52">
        <v>200</v>
      </c>
      <c r="H208" s="7">
        <v>0</v>
      </c>
      <c r="I208" s="28">
        <f>SUMIF(表1_66[公司],"="&amp;表2[公司简称],表1_66[新财富票])</f>
        <v>0</v>
      </c>
      <c r="J208" s="155"/>
      <c r="K208" s="154"/>
      <c r="L208" s="154"/>
      <c r="M208" s="154"/>
      <c r="N208" s="154"/>
      <c r="O208" s="156"/>
      <c r="P208" s="156"/>
      <c r="Q208" s="352"/>
      <c r="R208" s="157" t="s">
        <v>3520</v>
      </c>
      <c r="S208" s="157"/>
      <c r="T208" s="157"/>
      <c r="U208" s="158"/>
      <c r="V208" s="158"/>
      <c r="W208" s="118" t="str">
        <f ca="1">IF(ISNUMBER(MATCH(表2[[#This Row],[公司简称]],服务!E:E,0)),INDIRECT("服务!A"&amp;MATCH(表2[[#This Row],[公司简称]],服务!E:E,0)),"")</f>
        <v/>
      </c>
      <c r="X208" s="160" t="s">
        <v>3802</v>
      </c>
      <c r="Y208" s="160" t="str">
        <f>IF(ISTEXT(VLOOKUP(表2[[#This Row],[公司简称]]&amp;表2[[#This Row],[姓名]],表1_66[[标识]:[昵称]],3,FALSE)),VLOOKUP(表2[[#This Row],[公司简称]]&amp;表2[[#This Row],[姓名]],表1_66[[标识]:[昵称]],3,FALSE),"")</f>
        <v/>
      </c>
      <c r="Z208" s="199" t="str">
        <f>IF(ISTEXT(VLOOKUP(表2[[#This Row],[公司简称]]&amp;表2[[#This Row],[姓名]],表1_66[[标识]:[邮件1]],18,FALSE)),VLOOKUP(表2[[#This Row],[公司简称]]&amp;表2[[#This Row],[姓名]],表1_66[[标识]:[邮件1]],18,FALSE),"")</f>
        <v/>
      </c>
      <c r="AA208" s="350" t="str">
        <f>IF(NOT(ISNA(VLOOKUP(表2[[#This Row],[公司简称]]&amp;表2[[#This Row],[姓名]],表1_66[[标识]:[邮件1]],19,FALSE))),VLOOKUP(表2[[#This Row],[公司简称]]&amp;表2[[#This Row],[姓名]],表1_66[[标识]:[邮件1]],19,FALSE),"")</f>
        <v/>
      </c>
      <c r="AB208" s="194" t="str">
        <f>IF(NOT(ISNA(VLOOKUP(表2[[#This Row],[公司简称]]&amp;表2[[#This Row],[姓名]],表1_66[[标识]:[邮件1]],20,FALSE))),VLOOKUP(表2[[#This Row],[公司简称]]&amp;表2[[#This Row],[姓名]],表1_66[[标识]:[邮件1]],20,FALSE),"")</f>
        <v/>
      </c>
      <c r="AC208" s="199" t="s">
        <v>283</v>
      </c>
      <c r="AD208" s="199" t="str">
        <f>IF(NOT(ISNA(VLOOKUP(表2[[#This Row],[公司简称]]&amp;表2[[#This Row],[姓名 ]],表1_66[[标识]:[邮件1]],18,FALSE))),VLOOKUP(表2[[#This Row],[公司简称]]&amp;表2[[#This Row],[姓名 ]],表1_66[[标识]:[邮件1]],18,FALSE),"")</f>
        <v/>
      </c>
      <c r="AE208" s="350" t="str">
        <f>IF(NOT(ISNA(VLOOKUP(表2[[#This Row],[公司简称]]&amp;表2[[#This Row],[姓名 ]],表1_66[[标识]:[邮件1]],19,FALSE))),VLOOKUP(表2[[#This Row],[公司简称]]&amp;表2[[#This Row],[姓名 ]],表1_66[[标识]:[邮件1]],19,FALSE),"")</f>
        <v/>
      </c>
      <c r="AF208" s="194" t="str">
        <f>IF(NOT(ISNA(VLOOKUP(表2[[#This Row],[公司简称]]&amp;表2[[#This Row],[姓名 ]],表1_66[[标识]:[邮件1]],20,FALSE))),VLOOKUP(表2[[#This Row],[公司简称]]&amp;表2[[#This Row],[姓名 ]],表1_66[[标识]:[邮件1]],20,FALSE),"")</f>
        <v/>
      </c>
      <c r="AG208" s="201" t="s">
        <v>1223</v>
      </c>
      <c r="AH208" s="194">
        <v>200135</v>
      </c>
      <c r="AI208" s="199" t="s">
        <v>835</v>
      </c>
      <c r="AJ208" s="199"/>
      <c r="AK208" s="199" t="s">
        <v>335</v>
      </c>
      <c r="AL208" s="203"/>
      <c r="AM208" s="199"/>
      <c r="AN208" s="204"/>
      <c r="AO208" s="199"/>
      <c r="AP208" s="199"/>
      <c r="AQ208" s="199"/>
      <c r="AR208" s="199"/>
      <c r="AS208" s="199"/>
      <c r="AT208" s="114"/>
    </row>
    <row r="209" spans="1:46" x14ac:dyDescent="0.3">
      <c r="A209" s="2">
        <v>41303</v>
      </c>
      <c r="B209" s="81" t="s">
        <v>473</v>
      </c>
      <c r="C209" s="237" t="s">
        <v>555</v>
      </c>
      <c r="D209" s="250" t="s">
        <v>2891</v>
      </c>
      <c r="E209" s="251" t="s">
        <v>118</v>
      </c>
      <c r="F209" s="251" t="s">
        <v>654</v>
      </c>
      <c r="G209" s="52">
        <v>1000</v>
      </c>
      <c r="H209" s="7">
        <v>0</v>
      </c>
      <c r="I209" s="28">
        <f>SUMIF(表1_66[公司],"="&amp;表2[公司简称],表1_66[新财富票])</f>
        <v>0</v>
      </c>
      <c r="J209" s="155"/>
      <c r="K209" s="154"/>
      <c r="L209" s="154"/>
      <c r="M209" s="154"/>
      <c r="N209" s="154"/>
      <c r="P209" s="156"/>
      <c r="Q209" s="352">
        <v>3</v>
      </c>
      <c r="R209" s="157" t="s">
        <v>2890</v>
      </c>
      <c r="S209" s="157"/>
      <c r="T209" s="157"/>
      <c r="U209" s="158"/>
      <c r="V209" s="158"/>
      <c r="W209" s="118" t="str">
        <f ca="1">IF(ISNUMBER(MATCH(表2[[#This Row],[公司简称]],服务!E:E,0)),INDIRECT("服务!A"&amp;MATCH(表2[[#This Row],[公司简称]],服务!E:E,0)),"")</f>
        <v/>
      </c>
      <c r="X209" s="160" t="s">
        <v>2890</v>
      </c>
      <c r="Y209" s="160" t="str">
        <f>IF(ISTEXT(VLOOKUP(表2[[#This Row],[公司简称]]&amp;表2[[#This Row],[姓名]],表1_66[[标识]:[昵称]],3,FALSE)),VLOOKUP(表2[[#This Row],[公司简称]]&amp;表2[[#This Row],[姓名]],表1_66[[标识]:[昵称]],3,FALSE),"")</f>
        <v/>
      </c>
      <c r="Z209" s="199" t="str">
        <f>IF(ISTEXT(VLOOKUP(表2[[#This Row],[公司简称]]&amp;表2[[#This Row],[姓名]],表1_66[[标识]:[邮件1]],18,FALSE)),VLOOKUP(表2[[#This Row],[公司简称]]&amp;表2[[#This Row],[姓名]],表1_66[[标识]:[邮件1]],18,FALSE),"")</f>
        <v/>
      </c>
      <c r="AA209" s="350" t="str">
        <f>IF(NOT(ISNA(VLOOKUP(表2[[#This Row],[公司简称]]&amp;表2[[#This Row],[姓名]],表1_66[[标识]:[邮件1]],19,FALSE))),VLOOKUP(表2[[#This Row],[公司简称]]&amp;表2[[#This Row],[姓名]],表1_66[[标识]:[邮件1]],19,FALSE),"")</f>
        <v/>
      </c>
      <c r="AB209" s="194" t="str">
        <f>IF(NOT(ISNA(VLOOKUP(表2[[#This Row],[公司简称]]&amp;表2[[#This Row],[姓名]],表1_66[[标识]:[邮件1]],20,FALSE))),VLOOKUP(表2[[#This Row],[公司简称]]&amp;表2[[#This Row],[姓名]],表1_66[[标识]:[邮件1]],20,FALSE),"")</f>
        <v/>
      </c>
      <c r="AC209" s="199" t="s">
        <v>283</v>
      </c>
      <c r="AD209" s="199" t="str">
        <f>IF(NOT(ISNA(VLOOKUP(表2[[#This Row],[公司简称]]&amp;表2[[#This Row],[姓名 ]],表1_66[[标识]:[邮件1]],18,FALSE))),VLOOKUP(表2[[#This Row],[公司简称]]&amp;表2[[#This Row],[姓名 ]],表1_66[[标识]:[邮件1]],18,FALSE),"")</f>
        <v/>
      </c>
      <c r="AE209" s="350" t="str">
        <f>IF(NOT(ISNA(VLOOKUP(表2[[#This Row],[公司简称]]&amp;表2[[#This Row],[姓名 ]],表1_66[[标识]:[邮件1]],19,FALSE))),VLOOKUP(表2[[#This Row],[公司简称]]&amp;表2[[#This Row],[姓名 ]],表1_66[[标识]:[邮件1]],19,FALSE),"")</f>
        <v/>
      </c>
      <c r="AF209" s="194" t="str">
        <f>IF(NOT(ISNA(VLOOKUP(表2[[#This Row],[公司简称]]&amp;表2[[#This Row],[姓名 ]],表1_66[[标识]:[邮件1]],20,FALSE))),VLOOKUP(表2[[#This Row],[公司简称]]&amp;表2[[#This Row],[姓名 ]],表1_66[[标识]:[邮件1]],20,FALSE),"")</f>
        <v/>
      </c>
      <c r="AG209" s="201" t="s">
        <v>836</v>
      </c>
      <c r="AH209" s="194">
        <v>200120</v>
      </c>
      <c r="AI209" s="199" t="s">
        <v>837</v>
      </c>
      <c r="AJ209" s="199" t="s">
        <v>2897</v>
      </c>
      <c r="AK209" s="199" t="s">
        <v>2898</v>
      </c>
      <c r="AL209" s="203"/>
      <c r="AM209" s="199"/>
      <c r="AN209" s="204"/>
      <c r="AP209" s="199"/>
      <c r="AT209" s="1"/>
    </row>
    <row r="210" spans="1:46" x14ac:dyDescent="0.3">
      <c r="A210" s="3">
        <v>41513</v>
      </c>
      <c r="B210" s="80" t="s">
        <v>2866</v>
      </c>
      <c r="C210" s="200"/>
      <c r="D210" s="137" t="s">
        <v>3928</v>
      </c>
      <c r="E210" s="93" t="s">
        <v>3926</v>
      </c>
      <c r="F210" s="93" t="s">
        <v>3929</v>
      </c>
      <c r="G210"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1.198502798</v>
      </c>
      <c r="H210" s="7">
        <v>0</v>
      </c>
      <c r="I210" s="28">
        <f>SUMIF(表1_66[公司],"="&amp;表2[公司简称],表1_66[新财富票])</f>
        <v>0</v>
      </c>
      <c r="J210" s="155"/>
      <c r="K210" s="154"/>
      <c r="L210" s="154"/>
      <c r="M210" s="154"/>
      <c r="N210" s="154"/>
      <c r="P210" s="156"/>
      <c r="Q210" s="354"/>
      <c r="R210" s="234"/>
      <c r="S210" s="234" t="s">
        <v>8739</v>
      </c>
      <c r="T210" s="234"/>
      <c r="U210" s="233"/>
      <c r="V210" s="158"/>
      <c r="W210" s="118" t="str">
        <f ca="1">IF(ISNUMBER(MATCH(表2[[#This Row],[公司简称]],服务!E:E,0)),INDIRECT("服务!A"&amp;MATCH(表2[[#This Row],[公司简称]],服务!E:E,0)),"")</f>
        <v/>
      </c>
      <c r="X210" s="160" t="s">
        <v>3930</v>
      </c>
      <c r="Y210" s="160" t="str">
        <f>IF(ISTEXT(VLOOKUP(表2[[#This Row],[公司简称]]&amp;表2[[#This Row],[姓名]],表1_66[[标识]:[昵称]],3,FALSE)),VLOOKUP(表2[[#This Row],[公司简称]]&amp;表2[[#This Row],[姓名]],表1_66[[标识]:[昵称]],3,FALSE),"")</f>
        <v/>
      </c>
      <c r="Z210" s="199" t="str">
        <f>IF(ISTEXT(VLOOKUP(表2[[#This Row],[公司简称]]&amp;表2[[#This Row],[姓名]],表1_66[[标识]:[邮件1]],18,FALSE)),VLOOKUP(表2[[#This Row],[公司简称]]&amp;表2[[#This Row],[姓名]],表1_66[[标识]:[邮件1]],18,FALSE),"")</f>
        <v/>
      </c>
      <c r="AA210" s="350" t="str">
        <f>IF(NOT(ISNA(VLOOKUP(表2[[#This Row],[公司简称]]&amp;表2[[#This Row],[姓名]],表1_66[[标识]:[邮件1]],19,FALSE))),VLOOKUP(表2[[#This Row],[公司简称]]&amp;表2[[#This Row],[姓名]],表1_66[[标识]:[邮件1]],19,FALSE),"")</f>
        <v/>
      </c>
      <c r="AB210" s="194" t="str">
        <f>IF(NOT(ISNA(VLOOKUP(表2[[#This Row],[公司简称]]&amp;表2[[#This Row],[姓名]],表1_66[[标识]:[邮件1]],20,FALSE))),VLOOKUP(表2[[#This Row],[公司简称]]&amp;表2[[#This Row],[姓名]],表1_66[[标识]:[邮件1]],20,FALSE),"")</f>
        <v/>
      </c>
      <c r="AC210" s="199"/>
      <c r="AD210" s="199" t="str">
        <f>IF(NOT(ISNA(VLOOKUP(表2[[#This Row],[公司简称]]&amp;表2[[#This Row],[姓名 ]],表1_66[[标识]:[邮件1]],18,FALSE))),VLOOKUP(表2[[#This Row],[公司简称]]&amp;表2[[#This Row],[姓名 ]],表1_66[[标识]:[邮件1]],18,FALSE),"")</f>
        <v/>
      </c>
      <c r="AE210" s="350" t="str">
        <f>IF(NOT(ISNA(VLOOKUP(表2[[#This Row],[公司简称]]&amp;表2[[#This Row],[姓名 ]],表1_66[[标识]:[邮件1]],19,FALSE))),VLOOKUP(表2[[#This Row],[公司简称]]&amp;表2[[#This Row],[姓名 ]],表1_66[[标识]:[邮件1]],19,FALSE),"")</f>
        <v/>
      </c>
      <c r="AF210" s="194" t="str">
        <f>IF(NOT(ISNA(VLOOKUP(表2[[#This Row],[公司简称]]&amp;表2[[#This Row],[姓名 ]],表1_66[[标识]:[邮件1]],20,FALSE))),VLOOKUP(表2[[#This Row],[公司简称]]&amp;表2[[#This Row],[姓名 ]],表1_66[[标识]:[邮件1]],20,FALSE),"")</f>
        <v/>
      </c>
      <c r="AG210" s="201" t="s">
        <v>3924</v>
      </c>
      <c r="AH210" s="194"/>
      <c r="AI210" s="202"/>
      <c r="AL210" s="203"/>
      <c r="AN210" s="205"/>
      <c r="AT210" s="1"/>
    </row>
    <row r="211" spans="1:46" x14ac:dyDescent="0.3">
      <c r="A211" s="3">
        <v>41298</v>
      </c>
      <c r="B211" s="200"/>
      <c r="C211" s="200"/>
      <c r="D211" s="138" t="s">
        <v>2791</v>
      </c>
      <c r="E211" s="194" t="s">
        <v>1</v>
      </c>
      <c r="F211" s="194" t="s">
        <v>339</v>
      </c>
      <c r="G211" s="52">
        <v>1000</v>
      </c>
      <c r="H211" s="7">
        <v>0</v>
      </c>
      <c r="I211" s="28">
        <f>SUMIF(表1_66[公司],"="&amp;表2[公司简称],表1_66[新财富票])</f>
        <v>0</v>
      </c>
      <c r="J211" s="155"/>
      <c r="K211" s="154"/>
      <c r="L211" s="154"/>
      <c r="M211" s="154"/>
      <c r="N211" s="154"/>
      <c r="P211" s="156"/>
      <c r="Q211" s="365"/>
      <c r="R211" s="183"/>
      <c r="S211" s="183"/>
      <c r="T211" s="183"/>
      <c r="U211" s="184"/>
      <c r="V211" s="184"/>
      <c r="W211" s="118" t="str">
        <f ca="1">IF(ISNUMBER(MATCH(表2[[#This Row],[公司简称]],服务!E:E,0)),INDIRECT("服务!A"&amp;MATCH(表2[[#This Row],[公司简称]],服务!E:E,0)),"")</f>
        <v/>
      </c>
      <c r="X211" s="200" t="s">
        <v>2792</v>
      </c>
      <c r="Y211" s="160" t="str">
        <f>IF(ISTEXT(VLOOKUP(表2[[#This Row],[公司简称]]&amp;表2[[#This Row],[姓名]],表1_66[[标识]:[昵称]],3,FALSE)),VLOOKUP(表2[[#This Row],[公司简称]]&amp;表2[[#This Row],[姓名]],表1_66[[标识]:[昵称]],3,FALSE),"")</f>
        <v/>
      </c>
      <c r="Z211" s="199" t="str">
        <f>IF(ISTEXT(VLOOKUP(表2[[#This Row],[公司简称]]&amp;表2[[#This Row],[姓名]],表1_66[[标识]:[邮件1]],18,FALSE)),VLOOKUP(表2[[#This Row],[公司简称]]&amp;表2[[#This Row],[姓名]],表1_66[[标识]:[邮件1]],18,FALSE),"")</f>
        <v/>
      </c>
      <c r="AA211" s="350" t="str">
        <f>IF(NOT(ISNA(VLOOKUP(表2[[#This Row],[公司简称]]&amp;表2[[#This Row],[姓名]],表1_66[[标识]:[邮件1]],19,FALSE))),VLOOKUP(表2[[#This Row],[公司简称]]&amp;表2[[#This Row],[姓名]],表1_66[[标识]:[邮件1]],19,FALSE),"")</f>
        <v/>
      </c>
      <c r="AB211" s="194" t="str">
        <f>IF(NOT(ISNA(VLOOKUP(表2[[#This Row],[公司简称]]&amp;表2[[#This Row],[姓名]],表1_66[[标识]:[邮件1]],20,FALSE))),VLOOKUP(表2[[#This Row],[公司简称]]&amp;表2[[#This Row],[姓名]],表1_66[[标识]:[邮件1]],20,FALSE),"")</f>
        <v/>
      </c>
      <c r="AC211" s="199" t="s">
        <v>2778</v>
      </c>
      <c r="AD211" s="199" t="str">
        <f>IF(NOT(ISNA(VLOOKUP(表2[[#This Row],[公司简称]]&amp;表2[[#This Row],[姓名 ]],表1_66[[标识]:[邮件1]],18,FALSE))),VLOOKUP(表2[[#This Row],[公司简称]]&amp;表2[[#This Row],[姓名 ]],表1_66[[标识]:[邮件1]],18,FALSE),"")</f>
        <v/>
      </c>
      <c r="AE211" s="350" t="str">
        <f>IF(NOT(ISNA(VLOOKUP(表2[[#This Row],[公司简称]]&amp;表2[[#This Row],[姓名 ]],表1_66[[标识]:[邮件1]],19,FALSE))),VLOOKUP(表2[[#This Row],[公司简称]]&amp;表2[[#This Row],[姓名 ]],表1_66[[标识]:[邮件1]],19,FALSE),"")</f>
        <v/>
      </c>
      <c r="AF211" s="194" t="str">
        <f>IF(NOT(ISNA(VLOOKUP(表2[[#This Row],[公司简称]]&amp;表2[[#This Row],[姓名 ]],表1_66[[标识]:[邮件1]],20,FALSE))),VLOOKUP(表2[[#This Row],[公司简称]]&amp;表2[[#This Row],[姓名 ]],表1_66[[标识]:[邮件1]],20,FALSE),"")</f>
        <v/>
      </c>
      <c r="AG211" s="201" t="s">
        <v>2793</v>
      </c>
      <c r="AH211" s="194"/>
      <c r="AI211" s="202"/>
      <c r="AJ211" s="200" t="s">
        <v>2821</v>
      </c>
      <c r="AK211" s="199" t="s">
        <v>2822</v>
      </c>
      <c r="AL211" s="203"/>
      <c r="AN211" s="205"/>
      <c r="AT211" s="1"/>
    </row>
    <row r="212" spans="1:46" x14ac:dyDescent="0.3">
      <c r="A212" s="3">
        <v>41855</v>
      </c>
      <c r="B212" s="200" t="s">
        <v>6800</v>
      </c>
      <c r="C212" s="200"/>
      <c r="D212" s="137" t="s">
        <v>6799</v>
      </c>
      <c r="E212" s="194" t="s">
        <v>1</v>
      </c>
      <c r="F212" s="194" t="s">
        <v>12</v>
      </c>
      <c r="G212"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0</v>
      </c>
      <c r="H212" s="7">
        <v>0</v>
      </c>
      <c r="I212" s="28">
        <f>SUMIF(表1_66[公司],"="&amp;表2[公司简称],表1_66[新财富票])</f>
        <v>0</v>
      </c>
      <c r="J212" s="155"/>
      <c r="K212" s="154"/>
      <c r="L212" s="154"/>
      <c r="M212" s="154"/>
      <c r="N212" s="154"/>
      <c r="P212" s="156"/>
      <c r="Q212" s="354">
        <v>5</v>
      </c>
      <c r="R212" s="234"/>
      <c r="S212" s="234"/>
      <c r="T212" s="234" t="s">
        <v>6804</v>
      </c>
      <c r="U212" s="233"/>
      <c r="V212" s="233"/>
      <c r="W212" s="118" t="str">
        <f ca="1">IF(ISNUMBER(MATCH(表2[[#This Row],[公司简称]],服务!E:E,0)),INDIRECT("服务!A"&amp;MATCH(表2[[#This Row],[公司简称]],服务!E:E,0)),"")</f>
        <v/>
      </c>
      <c r="X212" s="160" t="s">
        <v>6801</v>
      </c>
      <c r="Y212" s="160" t="str">
        <f>IF(ISTEXT(VLOOKUP(表2[[#This Row],[公司简称]]&amp;表2[[#This Row],[姓名]],表1_66[[标识]:[昵称]],3,FALSE)),VLOOKUP(表2[[#This Row],[公司简称]]&amp;表2[[#This Row],[姓名]],表1_66[[标识]:[昵称]],3,FALSE),"")</f>
        <v/>
      </c>
      <c r="Z212" s="199" t="str">
        <f>IF(ISTEXT(VLOOKUP(表2[[#This Row],[公司简称]]&amp;表2[[#This Row],[姓名]],表1_66[[标识]:[邮件1]],18,FALSE)),VLOOKUP(表2[[#This Row],[公司简称]]&amp;表2[[#This Row],[姓名]],表1_66[[标识]:[邮件1]],18,FALSE),"")</f>
        <v/>
      </c>
      <c r="AA212" s="350" t="str">
        <f>IF(NOT(ISNA(VLOOKUP(表2[[#This Row],[公司简称]]&amp;表2[[#This Row],[姓名]],表1_66[[标识]:[邮件1]],19,FALSE))),VLOOKUP(表2[[#This Row],[公司简称]]&amp;表2[[#This Row],[姓名]],表1_66[[标识]:[邮件1]],19,FALSE),"")</f>
        <v/>
      </c>
      <c r="AB212" s="194" t="str">
        <f>IF(NOT(ISNA(VLOOKUP(表2[[#This Row],[公司简称]]&amp;表2[[#This Row],[姓名]],表1_66[[标识]:[邮件1]],20,FALSE))),VLOOKUP(表2[[#This Row],[公司简称]]&amp;表2[[#This Row],[姓名]],表1_66[[标识]:[邮件1]],20,FALSE),"")</f>
        <v/>
      </c>
      <c r="AC212" s="199" t="s">
        <v>2700</v>
      </c>
      <c r="AD212" s="199" t="str">
        <f>IF(NOT(ISNA(VLOOKUP(表2[[#This Row],[公司简称]]&amp;表2[[#This Row],[姓名 ]],表1_66[[标识]:[邮件1]],18,FALSE))),VLOOKUP(表2[[#This Row],[公司简称]]&amp;表2[[#This Row],[姓名 ]],表1_66[[标识]:[邮件1]],18,FALSE),"")</f>
        <v/>
      </c>
      <c r="AE212" s="350" t="str">
        <f>IF(NOT(ISNA(VLOOKUP(表2[[#This Row],[公司简称]]&amp;表2[[#This Row],[姓名 ]],表1_66[[标识]:[邮件1]],19,FALSE))),VLOOKUP(表2[[#This Row],[公司简称]]&amp;表2[[#This Row],[姓名 ]],表1_66[[标识]:[邮件1]],19,FALSE),"")</f>
        <v/>
      </c>
      <c r="AF212" s="194" t="str">
        <f>IF(NOT(ISNA(VLOOKUP(表2[[#This Row],[公司简称]]&amp;表2[[#This Row],[姓名 ]],表1_66[[标识]:[邮件1]],20,FALSE))),VLOOKUP(表2[[#This Row],[公司简称]]&amp;表2[[#This Row],[姓名 ]],表1_66[[标识]:[邮件1]],20,FALSE),"")</f>
        <v/>
      </c>
      <c r="AG212" s="201" t="s">
        <v>6802</v>
      </c>
      <c r="AH212" s="194">
        <v>201204</v>
      </c>
      <c r="AI212" s="209" t="s">
        <v>6803</v>
      </c>
      <c r="AJ212" s="199" t="s">
        <v>2663</v>
      </c>
      <c r="AK212" s="199" t="s">
        <v>2920</v>
      </c>
      <c r="AL212" s="203"/>
      <c r="AM212" s="199"/>
      <c r="AN212" s="204"/>
      <c r="AP212" s="199"/>
      <c r="AT212" s="1"/>
    </row>
    <row r="213" spans="1:46" x14ac:dyDescent="0.3">
      <c r="A213" s="3">
        <v>41303</v>
      </c>
      <c r="B213" s="200" t="s">
        <v>2886</v>
      </c>
      <c r="C213" s="237" t="s">
        <v>575</v>
      </c>
      <c r="D213" s="138" t="s">
        <v>2268</v>
      </c>
      <c r="E213" s="97" t="s">
        <v>570</v>
      </c>
      <c r="F213" s="251" t="s">
        <v>574</v>
      </c>
      <c r="G213"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0</v>
      </c>
      <c r="H213" s="7">
        <v>0</v>
      </c>
      <c r="I213" s="28">
        <f>SUMIF(表1_66[公司],"="&amp;表2[公司简称],表1_66[新财富票])</f>
        <v>0</v>
      </c>
      <c r="J213" s="155"/>
      <c r="K213" s="154"/>
      <c r="L213" s="154"/>
      <c r="M213" s="154"/>
      <c r="N213" s="154"/>
      <c r="P213" s="156"/>
      <c r="Q213" s="352">
        <v>10</v>
      </c>
      <c r="R213" s="157" t="s">
        <v>2895</v>
      </c>
      <c r="S213" s="157"/>
      <c r="T213" s="157" t="s">
        <v>2896</v>
      </c>
      <c r="U213" s="158"/>
      <c r="V213" s="158"/>
      <c r="W213" s="118" t="str">
        <f ca="1">IF(ISNUMBER(MATCH(表2[[#This Row],[公司简称]],服务!E:E,0)),INDIRECT("服务!A"&amp;MATCH(表2[[#This Row],[公司简称]],服务!E:E,0)),"")</f>
        <v/>
      </c>
      <c r="X213" s="160" t="s">
        <v>2889</v>
      </c>
      <c r="Y213" s="160" t="str">
        <f>IF(ISTEXT(VLOOKUP(表2[[#This Row],[公司简称]]&amp;表2[[#This Row],[姓名]],表1_66[[标识]:[昵称]],3,FALSE)),VLOOKUP(表2[[#This Row],[公司简称]]&amp;表2[[#This Row],[姓名]],表1_66[[标识]:[昵称]],3,FALSE),"")</f>
        <v/>
      </c>
      <c r="Z213" s="199" t="str">
        <f>IF(ISTEXT(VLOOKUP(表2[[#This Row],[公司简称]]&amp;表2[[#This Row],[姓名]],表1_66[[标识]:[邮件1]],18,FALSE)),VLOOKUP(表2[[#This Row],[公司简称]]&amp;表2[[#This Row],[姓名]],表1_66[[标识]:[邮件1]],18,FALSE),"")</f>
        <v/>
      </c>
      <c r="AA213" s="350" t="str">
        <f>IF(NOT(ISNA(VLOOKUP(表2[[#This Row],[公司简称]]&amp;表2[[#This Row],[姓名]],表1_66[[标识]:[邮件1]],19,FALSE))),VLOOKUP(表2[[#This Row],[公司简称]]&amp;表2[[#This Row],[姓名]],表1_66[[标识]:[邮件1]],19,FALSE),"")</f>
        <v/>
      </c>
      <c r="AB213" s="194" t="str">
        <f>IF(NOT(ISNA(VLOOKUP(表2[[#This Row],[公司简称]]&amp;表2[[#This Row],[姓名]],表1_66[[标识]:[邮件1]],20,FALSE))),VLOOKUP(表2[[#This Row],[公司简称]]&amp;表2[[#This Row],[姓名]],表1_66[[标识]:[邮件1]],20,FALSE),"")</f>
        <v/>
      </c>
      <c r="AC213" s="199"/>
      <c r="AD213" s="199" t="str">
        <f>IF(NOT(ISNA(VLOOKUP(表2[[#This Row],[公司简称]]&amp;表2[[#This Row],[姓名 ]],表1_66[[标识]:[邮件1]],18,FALSE))),VLOOKUP(表2[[#This Row],[公司简称]]&amp;表2[[#This Row],[姓名 ]],表1_66[[标识]:[邮件1]],18,FALSE),"")</f>
        <v/>
      </c>
      <c r="AE213" s="350" t="str">
        <f>IF(NOT(ISNA(VLOOKUP(表2[[#This Row],[公司简称]]&amp;表2[[#This Row],[姓名 ]],表1_66[[标识]:[邮件1]],19,FALSE))),VLOOKUP(表2[[#This Row],[公司简称]]&amp;表2[[#This Row],[姓名 ]],表1_66[[标识]:[邮件1]],19,FALSE),"")</f>
        <v/>
      </c>
      <c r="AF213" s="194" t="str">
        <f>IF(NOT(ISNA(VLOOKUP(表2[[#This Row],[公司简称]]&amp;表2[[#This Row],[姓名 ]],表1_66[[标识]:[邮件1]],20,FALSE))),VLOOKUP(表2[[#This Row],[公司简称]]&amp;表2[[#This Row],[姓名 ]],表1_66[[标识]:[邮件1]],20,FALSE),"")</f>
        <v/>
      </c>
      <c r="AG213" s="201" t="s">
        <v>2930</v>
      </c>
      <c r="AH213" s="194">
        <v>200120</v>
      </c>
      <c r="AI213" s="199" t="s">
        <v>838</v>
      </c>
      <c r="AJ213" s="199" t="s">
        <v>2900</v>
      </c>
      <c r="AK213" s="199" t="s">
        <v>2899</v>
      </c>
      <c r="AL213" s="203"/>
      <c r="AM213" s="199"/>
      <c r="AN213" s="204"/>
      <c r="AP213" s="199"/>
      <c r="AT213" s="1"/>
    </row>
    <row r="214" spans="1:46" x14ac:dyDescent="0.3">
      <c r="A214" s="2">
        <v>41282</v>
      </c>
      <c r="B214" s="200" t="s">
        <v>603</v>
      </c>
      <c r="C214" s="200" t="s">
        <v>849</v>
      </c>
      <c r="D214" s="138" t="s">
        <v>822</v>
      </c>
      <c r="E214" s="251" t="s">
        <v>1</v>
      </c>
      <c r="F214" s="251" t="s">
        <v>4</v>
      </c>
      <c r="G214"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4.8543636283000007</v>
      </c>
      <c r="H214" s="7">
        <v>1</v>
      </c>
      <c r="I214" s="28">
        <f>SUMIF(表1_66[公司],"="&amp;表2[公司简称],表1_66[新财富票])</f>
        <v>0</v>
      </c>
      <c r="J214" s="155"/>
      <c r="K214" s="154"/>
      <c r="L214" s="154"/>
      <c r="M214" s="154"/>
      <c r="N214" s="154"/>
      <c r="P214" s="156"/>
      <c r="Q214" s="352">
        <v>4</v>
      </c>
      <c r="R214" s="157" t="s">
        <v>8736</v>
      </c>
      <c r="S214" s="157"/>
      <c r="T214" s="157"/>
      <c r="U214" s="158"/>
      <c r="V214" s="158"/>
      <c r="W214" s="118" t="str">
        <f ca="1">IF(ISNUMBER(MATCH(表2[[#This Row],[公司简称]],服务!E:E,0)),INDIRECT("服务!A"&amp;MATCH(表2[[#This Row],[公司简称]],服务!E:E,0)),"")</f>
        <v/>
      </c>
      <c r="X214" s="157" t="s">
        <v>8736</v>
      </c>
      <c r="Y214" s="160" t="str">
        <f>IF(ISTEXT(VLOOKUP(表2[[#This Row],[公司简称]]&amp;表2[[#This Row],[姓名]],表1_66[[标识]:[昵称]],3,FALSE)),VLOOKUP(表2[[#This Row],[公司简称]]&amp;表2[[#This Row],[姓名]],表1_66[[标识]:[昵称]],3,FALSE),"")</f>
        <v/>
      </c>
      <c r="Z214" s="199" t="str">
        <f>IF(ISTEXT(VLOOKUP(表2[[#This Row],[公司简称]]&amp;表2[[#This Row],[姓名]],表1_66[[标识]:[邮件1]],18,FALSE)),VLOOKUP(表2[[#This Row],[公司简称]]&amp;表2[[#This Row],[姓名]],表1_66[[标识]:[邮件1]],18,FALSE),"")</f>
        <v/>
      </c>
      <c r="AA214" s="350" t="str">
        <f>IF(NOT(ISNA(VLOOKUP(表2[[#This Row],[公司简称]]&amp;表2[[#This Row],[姓名]],表1_66[[标识]:[邮件1]],19,FALSE))),VLOOKUP(表2[[#This Row],[公司简称]]&amp;表2[[#This Row],[姓名]],表1_66[[标识]:[邮件1]],19,FALSE),"")</f>
        <v/>
      </c>
      <c r="AB214" s="194" t="str">
        <f>IF(NOT(ISNA(VLOOKUP(表2[[#This Row],[公司简称]]&amp;表2[[#This Row],[姓名]],表1_66[[标识]:[邮件1]],20,FALSE))),VLOOKUP(表2[[#This Row],[公司简称]]&amp;表2[[#This Row],[姓名]],表1_66[[标识]:[邮件1]],20,FALSE),"")</f>
        <v/>
      </c>
      <c r="AC214" s="199" t="s">
        <v>2292</v>
      </c>
      <c r="AD214" s="199" t="str">
        <f>IF(NOT(ISNA(VLOOKUP(表2[[#This Row],[公司简称]]&amp;表2[[#This Row],[姓名 ]],表1_66[[标识]:[邮件1]],18,FALSE))),VLOOKUP(表2[[#This Row],[公司简称]]&amp;表2[[#This Row],[姓名 ]],表1_66[[标识]:[邮件1]],18,FALSE),"")</f>
        <v/>
      </c>
      <c r="AE214" s="350" t="str">
        <f>IF(NOT(ISNA(VLOOKUP(表2[[#This Row],[公司简称]]&amp;表2[[#This Row],[姓名 ]],表1_66[[标识]:[邮件1]],19,FALSE))),VLOOKUP(表2[[#This Row],[公司简称]]&amp;表2[[#This Row],[姓名 ]],表1_66[[标识]:[邮件1]],19,FALSE),"")</f>
        <v/>
      </c>
      <c r="AF214" s="194" t="str">
        <f>IF(NOT(ISNA(VLOOKUP(表2[[#This Row],[公司简称]]&amp;表2[[#This Row],[姓名 ]],表1_66[[标识]:[邮件1]],20,FALSE))),VLOOKUP(表2[[#This Row],[公司简称]]&amp;表2[[#This Row],[姓名 ]],表1_66[[标识]:[邮件1]],20,FALSE),"")</f>
        <v/>
      </c>
      <c r="AG214" s="201" t="s">
        <v>2643</v>
      </c>
      <c r="AH214" s="194"/>
      <c r="AI214" s="199" t="s">
        <v>850</v>
      </c>
      <c r="AJ214" s="199"/>
      <c r="AL214" s="203"/>
      <c r="AM214" s="199"/>
      <c r="AN214" s="204" t="s">
        <v>1144</v>
      </c>
      <c r="AO214" s="199">
        <v>25</v>
      </c>
      <c r="AP214" s="199" t="s">
        <v>1145</v>
      </c>
      <c r="AR214" s="199" t="s">
        <v>1146</v>
      </c>
      <c r="AS214" s="199">
        <v>25</v>
      </c>
      <c r="AT214" s="1"/>
    </row>
    <row r="215" spans="1:46" x14ac:dyDescent="0.3">
      <c r="A215" s="2">
        <v>40970</v>
      </c>
      <c r="B215" s="237" t="s">
        <v>4197</v>
      </c>
      <c r="C215" s="81" t="s">
        <v>954</v>
      </c>
      <c r="D215" s="102" t="s">
        <v>3936</v>
      </c>
      <c r="E215" s="251" t="s">
        <v>955</v>
      </c>
      <c r="F215" s="251" t="s">
        <v>956</v>
      </c>
      <c r="G215"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0</v>
      </c>
      <c r="H215" s="7">
        <v>0</v>
      </c>
      <c r="I215" s="28">
        <f>SUMIF(表1_66[公司],"="&amp;表2[公司简称],表1_66[新财富票])</f>
        <v>0</v>
      </c>
      <c r="J215" s="155"/>
      <c r="K215" s="154"/>
      <c r="L215" s="154"/>
      <c r="M215" s="154"/>
      <c r="N215" s="154"/>
      <c r="P215" s="156"/>
      <c r="Q215" s="352"/>
      <c r="R215" s="157"/>
      <c r="S215" s="157"/>
      <c r="T215" s="157" t="s">
        <v>8733</v>
      </c>
      <c r="U215" s="158"/>
      <c r="V215" s="158"/>
      <c r="W215" s="118" t="str">
        <f ca="1">IF(ISNUMBER(MATCH(表2[[#This Row],[公司简称]],服务!E:E,0)),INDIRECT("服务!A"&amp;MATCH(表2[[#This Row],[公司简称]],服务!E:E,0)),"")</f>
        <v/>
      </c>
      <c r="X215" s="160" t="s">
        <v>8734</v>
      </c>
      <c r="Y215" s="160" t="str">
        <f>IF(ISTEXT(VLOOKUP(表2[[#This Row],[公司简称]]&amp;表2[[#This Row],[姓名]],表1_66[[标识]:[昵称]],3,FALSE)),VLOOKUP(表2[[#This Row],[公司简称]]&amp;表2[[#This Row],[姓名]],表1_66[[标识]:[昵称]],3,FALSE),"")</f>
        <v/>
      </c>
      <c r="Z215" s="199" t="str">
        <f>IF(ISTEXT(VLOOKUP(表2[[#This Row],[公司简称]]&amp;表2[[#This Row],[姓名]],表1_66[[标识]:[邮件1]],18,FALSE)),VLOOKUP(表2[[#This Row],[公司简称]]&amp;表2[[#This Row],[姓名]],表1_66[[标识]:[邮件1]],18,FALSE),"")</f>
        <v/>
      </c>
      <c r="AA215" s="350" t="str">
        <f>IF(NOT(ISNA(VLOOKUP(表2[[#This Row],[公司简称]]&amp;表2[[#This Row],[姓名]],表1_66[[标识]:[邮件1]],19,FALSE))),VLOOKUP(表2[[#This Row],[公司简称]]&amp;表2[[#This Row],[姓名]],表1_66[[标识]:[邮件1]],19,FALSE),"")</f>
        <v/>
      </c>
      <c r="AB215" s="194" t="str">
        <f>IF(NOT(ISNA(VLOOKUP(表2[[#This Row],[公司简称]]&amp;表2[[#This Row],[姓名]],表1_66[[标识]:[邮件1]],20,FALSE))),VLOOKUP(表2[[#This Row],[公司简称]]&amp;表2[[#This Row],[姓名]],表1_66[[标识]:[邮件1]],20,FALSE),"")</f>
        <v/>
      </c>
      <c r="AC215" s="199"/>
      <c r="AD215" s="199" t="str">
        <f>IF(NOT(ISNA(VLOOKUP(表2[[#This Row],[公司简称]]&amp;表2[[#This Row],[姓名 ]],表1_66[[标识]:[邮件1]],18,FALSE))),VLOOKUP(表2[[#This Row],[公司简称]]&amp;表2[[#This Row],[姓名 ]],表1_66[[标识]:[邮件1]],18,FALSE),"")</f>
        <v/>
      </c>
      <c r="AE215" s="350" t="str">
        <f>IF(NOT(ISNA(VLOOKUP(表2[[#This Row],[公司简称]]&amp;表2[[#This Row],[姓名 ]],表1_66[[标识]:[邮件1]],19,FALSE))),VLOOKUP(表2[[#This Row],[公司简称]]&amp;表2[[#This Row],[姓名 ]],表1_66[[标识]:[邮件1]],19,FALSE),"")</f>
        <v/>
      </c>
      <c r="AF215" s="194" t="str">
        <f>IF(NOT(ISNA(VLOOKUP(表2[[#This Row],[公司简称]]&amp;表2[[#This Row],[姓名 ]],表1_66[[标识]:[邮件1]],20,FALSE))),VLOOKUP(表2[[#This Row],[公司简称]]&amp;表2[[#This Row],[姓名 ]],表1_66[[标识]:[邮件1]],20,FALSE),"")</f>
        <v/>
      </c>
      <c r="AG215" s="201" t="s">
        <v>3937</v>
      </c>
      <c r="AH215" s="194">
        <v>200121</v>
      </c>
      <c r="AI215" s="202" t="s">
        <v>3938</v>
      </c>
      <c r="AJ215" s="202"/>
      <c r="AL215" s="203"/>
      <c r="AM215" s="199"/>
      <c r="AN215" s="204" t="s">
        <v>1158</v>
      </c>
      <c r="AO215" s="199">
        <v>51</v>
      </c>
      <c r="AP215" s="199" t="s">
        <v>1159</v>
      </c>
      <c r="AQ215" s="199">
        <v>49</v>
      </c>
      <c r="AT215" s="1"/>
    </row>
    <row r="216" spans="1:46" x14ac:dyDescent="0.3">
      <c r="A216" s="3">
        <v>41856</v>
      </c>
      <c r="B216" s="200"/>
      <c r="C216" s="200"/>
      <c r="D216" s="137" t="s">
        <v>6811</v>
      </c>
      <c r="E216" s="194" t="s">
        <v>6814</v>
      </c>
      <c r="F216" s="194" t="s">
        <v>6816</v>
      </c>
      <c r="G216"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0</v>
      </c>
      <c r="I216" s="28">
        <f>SUMIF(表1_66[公司],"="&amp;表2[公司简称],表1_66[新财富票])</f>
        <v>0</v>
      </c>
      <c r="J216" s="155"/>
      <c r="K216" s="154"/>
      <c r="L216" s="154"/>
      <c r="M216" s="154"/>
      <c r="N216" s="154"/>
      <c r="P216" s="156"/>
      <c r="Q216" s="354"/>
      <c r="R216" s="234"/>
      <c r="S216" s="234"/>
      <c r="T216" s="234"/>
      <c r="U216" s="233"/>
      <c r="V216" s="233"/>
      <c r="W216" s="118" t="str">
        <f ca="1">IF(ISNUMBER(MATCH(表2[[#This Row],[公司简称]],服务!E:E,0)),INDIRECT("服务!A"&amp;MATCH(表2[[#This Row],[公司简称]],服务!E:E,0)),"")</f>
        <v/>
      </c>
      <c r="X216" s="160" t="s">
        <v>6817</v>
      </c>
      <c r="Y216" s="160" t="str">
        <f>IF(ISTEXT(VLOOKUP(表2[[#This Row],[公司简称]]&amp;表2[[#This Row],[姓名]],表1_66[[标识]:[昵称]],3,FALSE)),VLOOKUP(表2[[#This Row],[公司简称]]&amp;表2[[#This Row],[姓名]],表1_66[[标识]:[昵称]],3,FALSE),"")</f>
        <v/>
      </c>
      <c r="Z216" s="199" t="str">
        <f>IF(ISTEXT(VLOOKUP(表2[[#This Row],[公司简称]]&amp;表2[[#This Row],[姓名]],表1_66[[标识]:[邮件1]],18,FALSE)),VLOOKUP(表2[[#This Row],[公司简称]]&amp;表2[[#This Row],[姓名]],表1_66[[标识]:[邮件1]],18,FALSE),"")</f>
        <v/>
      </c>
      <c r="AA216" s="350" t="str">
        <f>IF(NOT(ISNA(VLOOKUP(表2[[#This Row],[公司简称]]&amp;表2[[#This Row],[姓名]],表1_66[[标识]:[邮件1]],19,FALSE))),VLOOKUP(表2[[#This Row],[公司简称]]&amp;表2[[#This Row],[姓名]],表1_66[[标识]:[邮件1]],19,FALSE),"")</f>
        <v/>
      </c>
      <c r="AB216" s="194" t="str">
        <f>IF(NOT(ISNA(VLOOKUP(表2[[#This Row],[公司简称]]&amp;表2[[#This Row],[姓名]],表1_66[[标识]:[邮件1]],20,FALSE))),VLOOKUP(表2[[#This Row],[公司简称]]&amp;表2[[#This Row],[姓名]],表1_66[[标识]:[邮件1]],20,FALSE),"")</f>
        <v/>
      </c>
      <c r="AD216" s="199" t="str">
        <f>IF(NOT(ISNA(VLOOKUP(表2[[#This Row],[公司简称]]&amp;表2[[#This Row],[姓名 ]],表1_66[[标识]:[邮件1]],18,FALSE))),VLOOKUP(表2[[#This Row],[公司简称]]&amp;表2[[#This Row],[姓名 ]],表1_66[[标识]:[邮件1]],18,FALSE),"")</f>
        <v/>
      </c>
      <c r="AE216" s="350" t="str">
        <f>IF(NOT(ISNA(VLOOKUP(表2[[#This Row],[公司简称]]&amp;表2[[#This Row],[姓名 ]],表1_66[[标识]:[邮件1]],19,FALSE))),VLOOKUP(表2[[#This Row],[公司简称]]&amp;表2[[#This Row],[姓名 ]],表1_66[[标识]:[邮件1]],19,FALSE),"")</f>
        <v/>
      </c>
      <c r="AF216" s="194" t="str">
        <f>IF(NOT(ISNA(VLOOKUP(表2[[#This Row],[公司简称]]&amp;表2[[#This Row],[姓名 ]],表1_66[[标识]:[邮件1]],20,FALSE))),VLOOKUP(表2[[#This Row],[公司简称]]&amp;表2[[#This Row],[姓名 ]],表1_66[[标识]:[邮件1]],20,FALSE),"")</f>
        <v/>
      </c>
      <c r="AG216" s="204"/>
      <c r="AH216" s="194"/>
      <c r="AI216" s="202"/>
      <c r="AL216" s="203"/>
      <c r="AN216" s="205"/>
      <c r="AT216" s="1"/>
    </row>
    <row r="217" spans="1:46" x14ac:dyDescent="0.3">
      <c r="A217" s="3">
        <v>41296</v>
      </c>
      <c r="B217" s="200"/>
      <c r="C217" s="200"/>
      <c r="D217" s="137" t="s">
        <v>2708</v>
      </c>
      <c r="E217" s="194" t="s">
        <v>2709</v>
      </c>
      <c r="F217" s="194" t="s">
        <v>2710</v>
      </c>
      <c r="G217" s="52" t="str">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
      </c>
      <c r="H217" s="7">
        <v>0</v>
      </c>
      <c r="I217" s="28">
        <f>SUMIF(表1_66[公司],"="&amp;表2[公司简称],表1_66[新财富票])</f>
        <v>0</v>
      </c>
      <c r="J217" s="155"/>
      <c r="K217" s="154"/>
      <c r="L217" s="154"/>
      <c r="M217" s="154"/>
      <c r="N217" s="154"/>
      <c r="P217" s="156"/>
      <c r="Q217" s="365">
        <v>4</v>
      </c>
      <c r="R217" s="234" t="s">
        <v>2948</v>
      </c>
      <c r="S217" s="183"/>
      <c r="T217" s="234"/>
      <c r="U217" s="184"/>
      <c r="V217" s="158"/>
      <c r="W217" s="118" t="str">
        <f ca="1">IF(ISNUMBER(MATCH(表2[[#This Row],[公司简称]],服务!E:E,0)),INDIRECT("服务!A"&amp;MATCH(表2[[#This Row],[公司简称]],服务!E:E,0)),"")</f>
        <v/>
      </c>
      <c r="X217" s="160" t="s">
        <v>2743</v>
      </c>
      <c r="Y217" s="160" t="str">
        <f>IF(ISTEXT(VLOOKUP(表2[[#This Row],[公司简称]]&amp;表2[[#This Row],[姓名]],表1_66[[标识]:[昵称]],3,FALSE)),VLOOKUP(表2[[#This Row],[公司简称]]&amp;表2[[#This Row],[姓名]],表1_66[[标识]:[昵称]],3,FALSE),"")</f>
        <v/>
      </c>
      <c r="Z217" s="199" t="str">
        <f>IF(ISTEXT(VLOOKUP(表2[[#This Row],[公司简称]]&amp;表2[[#This Row],[姓名]],表1_66[[标识]:[邮件1]],18,FALSE)),VLOOKUP(表2[[#This Row],[公司简称]]&amp;表2[[#This Row],[姓名]],表1_66[[标识]:[邮件1]],18,FALSE),"")</f>
        <v/>
      </c>
      <c r="AA217" s="350" t="str">
        <f>IF(NOT(ISNA(VLOOKUP(表2[[#This Row],[公司简称]]&amp;表2[[#This Row],[姓名]],表1_66[[标识]:[邮件1]],19,FALSE))),VLOOKUP(表2[[#This Row],[公司简称]]&amp;表2[[#This Row],[姓名]],表1_66[[标识]:[邮件1]],19,FALSE),"")</f>
        <v/>
      </c>
      <c r="AB217" s="194" t="str">
        <f>IF(NOT(ISNA(VLOOKUP(表2[[#This Row],[公司简称]]&amp;表2[[#This Row],[姓名]],表1_66[[标识]:[邮件1]],20,FALSE))),VLOOKUP(表2[[#This Row],[公司简称]]&amp;表2[[#This Row],[姓名]],表1_66[[标识]:[邮件1]],20,FALSE),"")</f>
        <v/>
      </c>
      <c r="AC217" s="200" t="s">
        <v>2700</v>
      </c>
      <c r="AD217" s="199" t="str">
        <f>IF(NOT(ISNA(VLOOKUP(表2[[#This Row],[公司简称]]&amp;表2[[#This Row],[姓名 ]],表1_66[[标识]:[邮件1]],18,FALSE))),VLOOKUP(表2[[#This Row],[公司简称]]&amp;表2[[#This Row],[姓名 ]],表1_66[[标识]:[邮件1]],18,FALSE),"")</f>
        <v/>
      </c>
      <c r="AE217" s="350" t="str">
        <f>IF(NOT(ISNA(VLOOKUP(表2[[#This Row],[公司简称]]&amp;表2[[#This Row],[姓名 ]],表1_66[[标识]:[邮件1]],19,FALSE))),VLOOKUP(表2[[#This Row],[公司简称]]&amp;表2[[#This Row],[姓名 ]],表1_66[[标识]:[邮件1]],19,FALSE),"")</f>
        <v/>
      </c>
      <c r="AF217" s="194" t="str">
        <f>IF(NOT(ISNA(VLOOKUP(表2[[#This Row],[公司简称]]&amp;表2[[#This Row],[姓名 ]],表1_66[[标识]:[邮件1]],20,FALSE))),VLOOKUP(表2[[#This Row],[公司简称]]&amp;表2[[#This Row],[姓名 ]],表1_66[[标识]:[邮件1]],20,FALSE),"")</f>
        <v/>
      </c>
      <c r="AG217" s="201" t="s">
        <v>2736</v>
      </c>
      <c r="AH217" s="194"/>
      <c r="AI217" s="202"/>
      <c r="AL217" s="203"/>
      <c r="AN217" s="205"/>
      <c r="AT217" s="1"/>
    </row>
    <row r="218" spans="1:46" x14ac:dyDescent="0.3">
      <c r="A218" s="3">
        <v>41302</v>
      </c>
      <c r="B218" s="200"/>
      <c r="C218" s="200"/>
      <c r="D218" s="138" t="s">
        <v>2796</v>
      </c>
      <c r="E218" s="194" t="s">
        <v>2797</v>
      </c>
      <c r="F218" s="194" t="s">
        <v>2798</v>
      </c>
      <c r="G218" s="52">
        <v>20</v>
      </c>
      <c r="H218" s="7">
        <v>0</v>
      </c>
      <c r="I218" s="28">
        <f>SUMIF(表1_66[公司],"="&amp;表2[公司简称],表1_66[新财富票])</f>
        <v>0</v>
      </c>
      <c r="J218" s="155"/>
      <c r="K218" s="154"/>
      <c r="L218" s="154"/>
      <c r="M218" s="154"/>
      <c r="N218" s="154"/>
      <c r="P218" s="156"/>
      <c r="Q218" s="365">
        <v>3</v>
      </c>
      <c r="R218" s="234" t="s">
        <v>2911</v>
      </c>
      <c r="S218" s="183"/>
      <c r="T218" s="234" t="s">
        <v>2912</v>
      </c>
      <c r="U218" s="184"/>
      <c r="V218" s="184"/>
      <c r="W218" s="118" t="str">
        <f ca="1">IF(ISNUMBER(MATCH(表2[[#This Row],[公司简称]],服务!E:E,0)),INDIRECT("服务!A"&amp;MATCH(表2[[#This Row],[公司简称]],服务!E:E,0)),"")</f>
        <v/>
      </c>
      <c r="X218" s="160" t="s">
        <v>6032</v>
      </c>
      <c r="Y218" s="160" t="str">
        <f>IF(ISTEXT(VLOOKUP(表2[[#This Row],[公司简称]]&amp;表2[[#This Row],[姓名]],表1_66[[标识]:[昵称]],3,FALSE)),VLOOKUP(表2[[#This Row],[公司简称]]&amp;表2[[#This Row],[姓名]],表1_66[[标识]:[昵称]],3,FALSE),"")</f>
        <v/>
      </c>
      <c r="Z218" s="199" t="str">
        <f>IF(ISTEXT(VLOOKUP(表2[[#This Row],[公司简称]]&amp;表2[[#This Row],[姓名]],表1_66[[标识]:[邮件1]],18,FALSE)),VLOOKUP(表2[[#This Row],[公司简称]]&amp;表2[[#This Row],[姓名]],表1_66[[标识]:[邮件1]],18,FALSE),"")</f>
        <v/>
      </c>
      <c r="AA218" s="350" t="str">
        <f>IF(NOT(ISNA(VLOOKUP(表2[[#This Row],[公司简称]]&amp;表2[[#This Row],[姓名]],表1_66[[标识]:[邮件1]],19,FALSE))),VLOOKUP(表2[[#This Row],[公司简称]]&amp;表2[[#This Row],[姓名]],表1_66[[标识]:[邮件1]],19,FALSE),"")</f>
        <v/>
      </c>
      <c r="AB218" s="194" t="str">
        <f>IF(NOT(ISNA(VLOOKUP(表2[[#This Row],[公司简称]]&amp;表2[[#This Row],[姓名]],表1_66[[标识]:[邮件1]],20,FALSE))),VLOOKUP(表2[[#This Row],[公司简称]]&amp;表2[[#This Row],[姓名]],表1_66[[标识]:[邮件1]],20,FALSE),"")</f>
        <v/>
      </c>
      <c r="AC218" s="199" t="s">
        <v>2820</v>
      </c>
      <c r="AD218" s="199" t="str">
        <f>IF(NOT(ISNA(VLOOKUP(表2[[#This Row],[公司简称]]&amp;表2[[#This Row],[姓名 ]],表1_66[[标识]:[邮件1]],18,FALSE))),VLOOKUP(表2[[#This Row],[公司简称]]&amp;表2[[#This Row],[姓名 ]],表1_66[[标识]:[邮件1]],18,FALSE),"")</f>
        <v/>
      </c>
      <c r="AE218" s="350" t="str">
        <f>IF(NOT(ISNA(VLOOKUP(表2[[#This Row],[公司简称]]&amp;表2[[#This Row],[姓名 ]],表1_66[[标识]:[邮件1]],19,FALSE))),VLOOKUP(表2[[#This Row],[公司简称]]&amp;表2[[#This Row],[姓名 ]],表1_66[[标识]:[邮件1]],19,FALSE),"")</f>
        <v/>
      </c>
      <c r="AF218" s="194" t="str">
        <f>IF(NOT(ISNA(VLOOKUP(表2[[#This Row],[公司简称]]&amp;表2[[#This Row],[姓名 ]],表1_66[[标识]:[邮件1]],20,FALSE))),VLOOKUP(表2[[#This Row],[公司简称]]&amp;表2[[#This Row],[姓名 ]],表1_66[[标识]:[邮件1]],20,FALSE),"")</f>
        <v/>
      </c>
      <c r="AG218" s="201" t="s">
        <v>2901</v>
      </c>
      <c r="AH218" s="194"/>
      <c r="AI218" s="202"/>
      <c r="AJ218" s="200" t="s">
        <v>2913</v>
      </c>
      <c r="AK218" s="199" t="s">
        <v>2914</v>
      </c>
      <c r="AL218" s="203"/>
      <c r="AN218" s="205"/>
      <c r="AT218" s="1"/>
    </row>
    <row r="219" spans="1:46" x14ac:dyDescent="0.3">
      <c r="A219" s="3">
        <v>41571</v>
      </c>
      <c r="B219" s="200" t="s">
        <v>4198</v>
      </c>
      <c r="C219" s="200"/>
      <c r="D219" s="137" t="s">
        <v>4163</v>
      </c>
      <c r="E219" s="97" t="s">
        <v>1</v>
      </c>
      <c r="F219" s="194" t="s">
        <v>4170</v>
      </c>
      <c r="G219"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0</v>
      </c>
      <c r="H219" s="7">
        <v>0</v>
      </c>
      <c r="I219" s="28">
        <f>SUMIF(表1_66[公司],"="&amp;表2[公司简称],表1_66[新财富票])</f>
        <v>0</v>
      </c>
      <c r="J219" s="155"/>
      <c r="K219" s="154"/>
      <c r="L219" s="154"/>
      <c r="M219" s="154"/>
      <c r="N219" s="154"/>
      <c r="P219" s="156"/>
      <c r="Q219" s="354"/>
      <c r="R219" s="233" t="s">
        <v>4164</v>
      </c>
      <c r="S219" s="234"/>
      <c r="T219" s="234"/>
      <c r="U219" s="233" t="s">
        <v>4164</v>
      </c>
      <c r="V219" s="233" t="s">
        <v>6807</v>
      </c>
      <c r="W219" s="118" t="str">
        <f ca="1">IF(ISNUMBER(MATCH(表2[[#This Row],[公司简称]],服务!E:E,0)),INDIRECT("服务!A"&amp;MATCH(表2[[#This Row],[公司简称]],服务!E:E,0)),"")</f>
        <v/>
      </c>
      <c r="X219" s="233" t="s">
        <v>4164</v>
      </c>
      <c r="Y219" s="160" t="str">
        <f>IF(ISTEXT(VLOOKUP(表2[[#This Row],[公司简称]]&amp;表2[[#This Row],[姓名]],表1_66[[标识]:[昵称]],3,FALSE)),VLOOKUP(表2[[#This Row],[公司简称]]&amp;表2[[#This Row],[姓名]],表1_66[[标识]:[昵称]],3,FALSE),"")</f>
        <v/>
      </c>
      <c r="Z219" s="199" t="str">
        <f>IF(ISTEXT(VLOOKUP(表2[[#This Row],[公司简称]]&amp;表2[[#This Row],[姓名]],表1_66[[标识]:[邮件1]],18,FALSE)),VLOOKUP(表2[[#This Row],[公司简称]]&amp;表2[[#This Row],[姓名]],表1_66[[标识]:[邮件1]],18,FALSE),"")</f>
        <v/>
      </c>
      <c r="AA219" s="350" t="str">
        <f>IF(NOT(ISNA(VLOOKUP(表2[[#This Row],[公司简称]]&amp;表2[[#This Row],[姓名]],表1_66[[标识]:[邮件1]],19,FALSE))),VLOOKUP(表2[[#This Row],[公司简称]]&amp;表2[[#This Row],[姓名]],表1_66[[标识]:[邮件1]],19,FALSE),"")</f>
        <v/>
      </c>
      <c r="AB219" s="194" t="str">
        <f>IF(NOT(ISNA(VLOOKUP(表2[[#This Row],[公司简称]]&amp;表2[[#This Row],[姓名]],表1_66[[标识]:[邮件1]],20,FALSE))),VLOOKUP(表2[[#This Row],[公司简称]]&amp;表2[[#This Row],[姓名]],表1_66[[标识]:[邮件1]],20,FALSE),"")</f>
        <v/>
      </c>
      <c r="AD219" s="199" t="str">
        <f>IF(NOT(ISNA(VLOOKUP(表2[[#This Row],[公司简称]]&amp;表2[[#This Row],[姓名 ]],表1_66[[标识]:[邮件1]],18,FALSE))),VLOOKUP(表2[[#This Row],[公司简称]]&amp;表2[[#This Row],[姓名 ]],表1_66[[标识]:[邮件1]],18,FALSE),"")</f>
        <v/>
      </c>
      <c r="AE219" s="350" t="str">
        <f>IF(NOT(ISNA(VLOOKUP(表2[[#This Row],[公司简称]]&amp;表2[[#This Row],[姓名 ]],表1_66[[标识]:[邮件1]],19,FALSE))),VLOOKUP(表2[[#This Row],[公司简称]]&amp;表2[[#This Row],[姓名 ]],表1_66[[标识]:[邮件1]],19,FALSE),"")</f>
        <v/>
      </c>
      <c r="AF219" s="194" t="str">
        <f>IF(NOT(ISNA(VLOOKUP(表2[[#This Row],[公司简称]]&amp;表2[[#This Row],[姓名 ]],表1_66[[标识]:[邮件1]],20,FALSE))),VLOOKUP(表2[[#This Row],[公司简称]]&amp;表2[[#This Row],[姓名 ]],表1_66[[标识]:[邮件1]],20,FALSE),"")</f>
        <v/>
      </c>
      <c r="AG219" s="204" t="s">
        <v>6808</v>
      </c>
      <c r="AH219" s="194"/>
      <c r="AI219" s="208" t="s">
        <v>6809</v>
      </c>
      <c r="AL219" s="203"/>
      <c r="AN219" s="205"/>
      <c r="AT219" s="1"/>
    </row>
    <row r="220" spans="1:46" x14ac:dyDescent="0.3">
      <c r="A220" s="3">
        <v>41296</v>
      </c>
      <c r="B220" s="200" t="s">
        <v>2827</v>
      </c>
      <c r="C220" s="200"/>
      <c r="D220" s="137" t="s">
        <v>2737</v>
      </c>
      <c r="E220" s="194" t="s">
        <v>1</v>
      </c>
      <c r="F220" s="194" t="s">
        <v>12</v>
      </c>
      <c r="G220"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29.027322998999992</v>
      </c>
      <c r="H220" s="7">
        <v>0</v>
      </c>
      <c r="I220" s="28">
        <f>SUMIF(表1_66[公司],"="&amp;表2[公司简称],表1_66[新财富票])</f>
        <v>0</v>
      </c>
      <c r="J220" s="155"/>
      <c r="K220" s="154"/>
      <c r="L220" s="154"/>
      <c r="M220" s="154"/>
      <c r="N220" s="154"/>
      <c r="P220" s="156"/>
      <c r="Q220" s="354">
        <v>3</v>
      </c>
      <c r="R220" s="234" t="s">
        <v>2723</v>
      </c>
      <c r="S220" s="234"/>
      <c r="T220" s="234" t="s">
        <v>6096</v>
      </c>
      <c r="U220" s="233"/>
      <c r="V220" s="233"/>
      <c r="W220" s="118" t="str">
        <f ca="1">IF(ISNUMBER(MATCH(表2[[#This Row],[公司简称]],服务!E:E,0)),INDIRECT("服务!A"&amp;MATCH(表2[[#This Row],[公司简称]],服务!E:E,0)),"")</f>
        <v/>
      </c>
      <c r="X220" s="160" t="s">
        <v>6074</v>
      </c>
      <c r="Y220" s="160" t="str">
        <f>IF(ISTEXT(VLOOKUP(表2[[#This Row],[公司简称]]&amp;表2[[#This Row],[姓名]],表1_66[[标识]:[昵称]],3,FALSE)),VLOOKUP(表2[[#This Row],[公司简称]]&amp;表2[[#This Row],[姓名]],表1_66[[标识]:[昵称]],3,FALSE),"")</f>
        <v/>
      </c>
      <c r="Z220" s="199" t="str">
        <f>IF(ISTEXT(VLOOKUP(表2[[#This Row],[公司简称]]&amp;表2[[#This Row],[姓名]],表1_66[[标识]:[邮件1]],18,FALSE)),VLOOKUP(表2[[#This Row],[公司简称]]&amp;表2[[#This Row],[姓名]],表1_66[[标识]:[邮件1]],18,FALSE),"")</f>
        <v/>
      </c>
      <c r="AA220" s="350" t="str">
        <f>IF(NOT(ISNA(VLOOKUP(表2[[#This Row],[公司简称]]&amp;表2[[#This Row],[姓名]],表1_66[[标识]:[邮件1]],19,FALSE))),VLOOKUP(表2[[#This Row],[公司简称]]&amp;表2[[#This Row],[姓名]],表1_66[[标识]:[邮件1]],19,FALSE),"")</f>
        <v/>
      </c>
      <c r="AB220" s="194" t="str">
        <f>IF(NOT(ISNA(VLOOKUP(表2[[#This Row],[公司简称]]&amp;表2[[#This Row],[姓名]],表1_66[[标识]:[邮件1]],20,FALSE))),VLOOKUP(表2[[#This Row],[公司简称]]&amp;表2[[#This Row],[姓名]],表1_66[[标识]:[邮件1]],20,FALSE),"")</f>
        <v/>
      </c>
      <c r="AC220" s="199" t="s">
        <v>2700</v>
      </c>
      <c r="AD220" s="199" t="str">
        <f>IF(NOT(ISNA(VLOOKUP(表2[[#This Row],[公司简称]]&amp;表2[[#This Row],[姓名 ]],表1_66[[标识]:[邮件1]],18,FALSE))),VLOOKUP(表2[[#This Row],[公司简称]]&amp;表2[[#This Row],[姓名 ]],表1_66[[标识]:[邮件1]],18,FALSE),"")</f>
        <v/>
      </c>
      <c r="AE220" s="350" t="str">
        <f>IF(NOT(ISNA(VLOOKUP(表2[[#This Row],[公司简称]]&amp;表2[[#This Row],[姓名 ]],表1_66[[标识]:[邮件1]],19,FALSE))),VLOOKUP(表2[[#This Row],[公司简称]]&amp;表2[[#This Row],[姓名 ]],表1_66[[标识]:[邮件1]],19,FALSE),"")</f>
        <v/>
      </c>
      <c r="AF220" s="194" t="str">
        <f>IF(NOT(ISNA(VLOOKUP(表2[[#This Row],[公司简称]]&amp;表2[[#This Row],[姓名 ]],表1_66[[标识]:[邮件1]],20,FALSE))),VLOOKUP(表2[[#This Row],[公司简称]]&amp;表2[[#This Row],[姓名 ]],表1_66[[标识]:[邮件1]],20,FALSE),"")</f>
        <v/>
      </c>
      <c r="AG220" s="201" t="s">
        <v>2735</v>
      </c>
      <c r="AH220" s="194"/>
      <c r="AI220" s="202"/>
      <c r="AJ220" s="199" t="s">
        <v>2919</v>
      </c>
      <c r="AK220" s="199" t="s">
        <v>2920</v>
      </c>
      <c r="AL220" s="203"/>
      <c r="AM220" s="199"/>
      <c r="AN220" s="204"/>
      <c r="AP220" s="199"/>
      <c r="AT220" s="1"/>
    </row>
    <row r="221" spans="1:46" x14ac:dyDescent="0.3">
      <c r="A221" s="2">
        <v>41544</v>
      </c>
      <c r="B221" s="237" t="s">
        <v>1336</v>
      </c>
      <c r="C221" s="237" t="s">
        <v>2677</v>
      </c>
      <c r="D221" s="102" t="s">
        <v>4120</v>
      </c>
      <c r="E221" s="194" t="s">
        <v>1</v>
      </c>
      <c r="F221" s="194" t="s">
        <v>9</v>
      </c>
      <c r="G221"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0</v>
      </c>
      <c r="H221" s="7">
        <v>0</v>
      </c>
      <c r="I221" s="28">
        <f>SUMIF(表1_66[公司],"="&amp;表2[公司简称],表1_66[新财富票])</f>
        <v>0</v>
      </c>
      <c r="J221" s="155"/>
      <c r="K221" s="154"/>
      <c r="L221" s="154"/>
      <c r="M221" s="154"/>
      <c r="N221" s="154"/>
      <c r="P221" s="156"/>
      <c r="Q221" s="354"/>
      <c r="R221" s="234" t="s">
        <v>4118</v>
      </c>
      <c r="S221" s="234" t="s">
        <v>6094</v>
      </c>
      <c r="T221" s="234" t="s">
        <v>6095</v>
      </c>
      <c r="U221" s="233"/>
      <c r="V221" s="233"/>
      <c r="W221" s="118" t="str">
        <f ca="1">IF(ISNUMBER(MATCH(表2[[#This Row],[公司简称]],服务!E:E,0)),INDIRECT("服务!A"&amp;MATCH(表2[[#This Row],[公司简称]],服务!E:E,0)),"")</f>
        <v/>
      </c>
      <c r="X221" s="160" t="s">
        <v>4121</v>
      </c>
      <c r="Y221" s="160" t="str">
        <f>IF(ISTEXT(VLOOKUP(表2[[#This Row],[公司简称]]&amp;表2[[#This Row],[姓名]],表1_66[[标识]:[昵称]],3,FALSE)),VLOOKUP(表2[[#This Row],[公司简称]]&amp;表2[[#This Row],[姓名]],表1_66[[标识]:[昵称]],3,FALSE),"")</f>
        <v/>
      </c>
      <c r="Z221" s="199" t="str">
        <f>IF(ISTEXT(VLOOKUP(表2[[#This Row],[公司简称]]&amp;表2[[#This Row],[姓名]],表1_66[[标识]:[邮件1]],18,FALSE)),VLOOKUP(表2[[#This Row],[公司简称]]&amp;表2[[#This Row],[姓名]],表1_66[[标识]:[邮件1]],18,FALSE),"")</f>
        <v/>
      </c>
      <c r="AA221" s="350" t="str">
        <f>IF(NOT(ISNA(VLOOKUP(表2[[#This Row],[公司简称]]&amp;表2[[#This Row],[姓名]],表1_66[[标识]:[邮件1]],19,FALSE))),VLOOKUP(表2[[#This Row],[公司简称]]&amp;表2[[#This Row],[姓名]],表1_66[[标识]:[邮件1]],19,FALSE),"")</f>
        <v/>
      </c>
      <c r="AB221" s="194" t="str">
        <f>IF(NOT(ISNA(VLOOKUP(表2[[#This Row],[公司简称]]&amp;表2[[#This Row],[姓名]],表1_66[[标识]:[邮件1]],20,FALSE))),VLOOKUP(表2[[#This Row],[公司简称]]&amp;表2[[#This Row],[姓名]],表1_66[[标识]:[邮件1]],20,FALSE),"")</f>
        <v/>
      </c>
      <c r="AC221" s="199" t="s">
        <v>351</v>
      </c>
      <c r="AD221" s="199" t="str">
        <f>IF(NOT(ISNA(VLOOKUP(表2[[#This Row],[公司简称]]&amp;表2[[#This Row],[姓名 ]],表1_66[[标识]:[邮件1]],18,FALSE))),VLOOKUP(表2[[#This Row],[公司简称]]&amp;表2[[#This Row],[姓名 ]],表1_66[[标识]:[邮件1]],18,FALSE),"")</f>
        <v/>
      </c>
      <c r="AE221" s="350" t="str">
        <f>IF(NOT(ISNA(VLOOKUP(表2[[#This Row],[公司简称]]&amp;表2[[#This Row],[姓名 ]],表1_66[[标识]:[邮件1]],19,FALSE))),VLOOKUP(表2[[#This Row],[公司简称]]&amp;表2[[#This Row],[姓名 ]],表1_66[[标识]:[邮件1]],19,FALSE),"")</f>
        <v/>
      </c>
      <c r="AF221" s="194" t="str">
        <f>IF(NOT(ISNA(VLOOKUP(表2[[#This Row],[公司简称]]&amp;表2[[#This Row],[姓名 ]],表1_66[[标识]:[邮件1]],20,FALSE))),VLOOKUP(表2[[#This Row],[公司简称]]&amp;表2[[#This Row],[姓名 ]],表1_66[[标识]:[邮件1]],20,FALSE),"")</f>
        <v/>
      </c>
      <c r="AG221" s="201" t="s">
        <v>6072</v>
      </c>
      <c r="AH221" s="194"/>
      <c r="AI221" s="202"/>
      <c r="AJ221" s="202"/>
      <c r="AL221" s="203"/>
      <c r="AM221" s="199"/>
      <c r="AN221" s="204"/>
      <c r="AP221" s="199"/>
      <c r="AT221" s="1"/>
    </row>
    <row r="222" spans="1:46" x14ac:dyDescent="0.3">
      <c r="A222" s="3">
        <v>41513</v>
      </c>
      <c r="B222" s="237" t="s">
        <v>4828</v>
      </c>
      <c r="C222" s="200"/>
      <c r="D222" s="137" t="s">
        <v>3925</v>
      </c>
      <c r="E222" s="194" t="s">
        <v>3926</v>
      </c>
      <c r="F222" s="194" t="s">
        <v>3927</v>
      </c>
      <c r="G222"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0.222</v>
      </c>
      <c r="H222" s="7">
        <v>0</v>
      </c>
      <c r="I222" s="28">
        <f>SUMIF(表1_66[公司],"="&amp;表2[公司简称],表1_66[新财富票])</f>
        <v>0</v>
      </c>
      <c r="J222" s="155"/>
      <c r="K222" s="154"/>
      <c r="L222" s="154"/>
      <c r="M222" s="154"/>
      <c r="N222" s="154"/>
      <c r="P222" s="156"/>
      <c r="Q222" s="354"/>
      <c r="R222" s="234"/>
      <c r="S222" s="234"/>
      <c r="T222" s="234"/>
      <c r="U222" s="145"/>
      <c r="V222" s="158"/>
      <c r="W222" s="118" t="str">
        <f ca="1">IF(ISNUMBER(MATCH(表2[[#This Row],[公司简称]],服务!E:E,0)),INDIRECT("服务!A"&amp;MATCH(表2[[#This Row],[公司简称]],服务!E:E,0)),"")</f>
        <v/>
      </c>
      <c r="X222" s="202" t="s">
        <v>1305</v>
      </c>
      <c r="Y222" s="160" t="str">
        <f>IF(ISTEXT(VLOOKUP(表2[[#This Row],[公司简称]]&amp;表2[[#This Row],[姓名]],表1_66[[标识]:[昵称]],3,FALSE)),VLOOKUP(表2[[#This Row],[公司简称]]&amp;表2[[#This Row],[姓名]],表1_66[[标识]:[昵称]],3,FALSE),"")</f>
        <v/>
      </c>
      <c r="Z222" s="199" t="str">
        <f>IF(ISTEXT(VLOOKUP(表2[[#This Row],[公司简称]]&amp;表2[[#This Row],[姓名]],表1_66[[标识]:[邮件1]],18,FALSE)),VLOOKUP(表2[[#This Row],[公司简称]]&amp;表2[[#This Row],[姓名]],表1_66[[标识]:[邮件1]],18,FALSE),"")</f>
        <v/>
      </c>
      <c r="AA222" s="350" t="str">
        <f>IF(NOT(ISNA(VLOOKUP(表2[[#This Row],[公司简称]]&amp;表2[[#This Row],[姓名]],表1_66[[标识]:[邮件1]],19,FALSE))),VLOOKUP(表2[[#This Row],[公司简称]]&amp;表2[[#This Row],[姓名]],表1_66[[标识]:[邮件1]],19,FALSE),"")</f>
        <v/>
      </c>
      <c r="AB222" s="194" t="str">
        <f>IF(NOT(ISNA(VLOOKUP(表2[[#This Row],[公司简称]]&amp;表2[[#This Row],[姓名]],表1_66[[标识]:[邮件1]],20,FALSE))),VLOOKUP(表2[[#This Row],[公司简称]]&amp;表2[[#This Row],[姓名]],表1_66[[标识]:[邮件1]],20,FALSE),"")</f>
        <v/>
      </c>
      <c r="AC222" s="199"/>
      <c r="AD222" s="199" t="str">
        <f>IF(NOT(ISNA(VLOOKUP(表2[[#This Row],[公司简称]]&amp;表2[[#This Row],[姓名 ]],表1_66[[标识]:[邮件1]],18,FALSE))),VLOOKUP(表2[[#This Row],[公司简称]]&amp;表2[[#This Row],[姓名 ]],表1_66[[标识]:[邮件1]],18,FALSE),"")</f>
        <v/>
      </c>
      <c r="AE222" s="350" t="str">
        <f>IF(NOT(ISNA(VLOOKUP(表2[[#This Row],[公司简称]]&amp;表2[[#This Row],[姓名 ]],表1_66[[标识]:[邮件1]],19,FALSE))),VLOOKUP(表2[[#This Row],[公司简称]]&amp;表2[[#This Row],[姓名 ]],表1_66[[标识]:[邮件1]],19,FALSE),"")</f>
        <v/>
      </c>
      <c r="AF222" s="194" t="str">
        <f>IF(NOT(ISNA(VLOOKUP(表2[[#This Row],[公司简称]]&amp;表2[[#This Row],[姓名 ]],表1_66[[标识]:[邮件1]],20,FALSE))),VLOOKUP(表2[[#This Row],[公司简称]]&amp;表2[[#This Row],[姓名 ]],表1_66[[标识]:[邮件1]],20,FALSE),"")</f>
        <v/>
      </c>
      <c r="AG222" s="201" t="s">
        <v>3923</v>
      </c>
      <c r="AH222" s="194"/>
      <c r="AI222" s="202"/>
      <c r="AL222" s="203"/>
      <c r="AN222" s="205"/>
      <c r="AT222" s="1"/>
    </row>
    <row r="223" spans="1:46" x14ac:dyDescent="0.3">
      <c r="A223" s="3">
        <v>40848</v>
      </c>
      <c r="B223" s="200" t="s">
        <v>2888</v>
      </c>
      <c r="C223" s="200" t="s">
        <v>579</v>
      </c>
      <c r="D223" s="138" t="s">
        <v>1325</v>
      </c>
      <c r="E223" s="194" t="s">
        <v>570</v>
      </c>
      <c r="F223" s="194" t="s">
        <v>574</v>
      </c>
      <c r="G223"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5.0689375535000005</v>
      </c>
      <c r="H223" s="7">
        <v>0</v>
      </c>
      <c r="I223" s="28">
        <f>SUMIF(表1_66[公司],"="&amp;表2[公司简称],表1_66[新财富票])</f>
        <v>0</v>
      </c>
      <c r="J223" s="155"/>
      <c r="K223" s="154"/>
      <c r="L223" s="154"/>
      <c r="M223" s="154"/>
      <c r="N223" s="154"/>
      <c r="P223" s="156"/>
      <c r="Q223" s="352">
        <v>1</v>
      </c>
      <c r="R223" s="157"/>
      <c r="S223" s="157"/>
      <c r="T223" s="157" t="s">
        <v>3689</v>
      </c>
      <c r="U223" s="158"/>
      <c r="V223" s="158"/>
      <c r="W223" s="118" t="str">
        <f ca="1">IF(ISNUMBER(MATCH(表2[[#This Row],[公司简称]],服务!E:E,0)),INDIRECT("服务!A"&amp;MATCH(表2[[#This Row],[公司简称]],服务!E:E,0)),"")</f>
        <v/>
      </c>
      <c r="X223" s="160" t="s">
        <v>2742</v>
      </c>
      <c r="Y223" s="160" t="str">
        <f>IF(ISTEXT(VLOOKUP(表2[[#This Row],[公司简称]]&amp;表2[[#This Row],[姓名]],表1_66[[标识]:[昵称]],3,FALSE)),VLOOKUP(表2[[#This Row],[公司简称]]&amp;表2[[#This Row],[姓名]],表1_66[[标识]:[昵称]],3,FALSE),"")</f>
        <v/>
      </c>
      <c r="Z223" s="199" t="str">
        <f>IF(ISTEXT(VLOOKUP(表2[[#This Row],[公司简称]]&amp;表2[[#This Row],[姓名]],表1_66[[标识]:[邮件1]],18,FALSE)),VLOOKUP(表2[[#This Row],[公司简称]]&amp;表2[[#This Row],[姓名]],表1_66[[标识]:[邮件1]],18,FALSE),"")</f>
        <v/>
      </c>
      <c r="AA223" s="350" t="str">
        <f>IF(NOT(ISNA(VLOOKUP(表2[[#This Row],[公司简称]]&amp;表2[[#This Row],[姓名]],表1_66[[标识]:[邮件1]],19,FALSE))),VLOOKUP(表2[[#This Row],[公司简称]]&amp;表2[[#This Row],[姓名]],表1_66[[标识]:[邮件1]],19,FALSE),"")</f>
        <v/>
      </c>
      <c r="AB223" s="194" t="str">
        <f>IF(NOT(ISNA(VLOOKUP(表2[[#This Row],[公司简称]]&amp;表2[[#This Row],[姓名]],表1_66[[标识]:[邮件1]],20,FALSE))),VLOOKUP(表2[[#This Row],[公司简称]]&amp;表2[[#This Row],[姓名]],表1_66[[标识]:[邮件1]],20,FALSE),"")</f>
        <v/>
      </c>
      <c r="AC223" s="199" t="s">
        <v>2700</v>
      </c>
      <c r="AD223" s="199" t="str">
        <f>IF(NOT(ISNA(VLOOKUP(表2[[#This Row],[公司简称]]&amp;表2[[#This Row],[姓名 ]],表1_66[[标识]:[邮件1]],18,FALSE))),VLOOKUP(表2[[#This Row],[公司简称]]&amp;表2[[#This Row],[姓名 ]],表1_66[[标识]:[邮件1]],18,FALSE),"")</f>
        <v/>
      </c>
      <c r="AE223" s="350" t="str">
        <f>IF(NOT(ISNA(VLOOKUP(表2[[#This Row],[公司简称]]&amp;表2[[#This Row],[姓名 ]],表1_66[[标识]:[邮件1]],19,FALSE))),VLOOKUP(表2[[#This Row],[公司简称]]&amp;表2[[#This Row],[姓名 ]],表1_66[[标识]:[邮件1]],19,FALSE),"")</f>
        <v/>
      </c>
      <c r="AF223" s="194" t="str">
        <f>IF(NOT(ISNA(VLOOKUP(表2[[#This Row],[公司简称]]&amp;表2[[#This Row],[姓名 ]],表1_66[[标识]:[邮件1]],20,FALSE))),VLOOKUP(表2[[#This Row],[公司简称]]&amp;表2[[#This Row],[姓名 ]],表1_66[[标识]:[邮件1]],20,FALSE),"")</f>
        <v/>
      </c>
      <c r="AG223" s="201" t="s">
        <v>6100</v>
      </c>
      <c r="AH223" s="194">
        <v>200120</v>
      </c>
      <c r="AI223" s="199" t="s">
        <v>839</v>
      </c>
      <c r="AJ223" s="199"/>
      <c r="AL223" s="203"/>
      <c r="AM223" s="199"/>
      <c r="AN223" s="204"/>
      <c r="AP223" s="199"/>
      <c r="AT223" s="1"/>
    </row>
    <row r="224" spans="1:46" x14ac:dyDescent="0.3">
      <c r="A224" s="3">
        <v>41494</v>
      </c>
      <c r="B224" s="237" t="s">
        <v>4889</v>
      </c>
      <c r="C224" s="237"/>
      <c r="D224" s="138" t="s">
        <v>3832</v>
      </c>
      <c r="E224" s="97" t="s">
        <v>1</v>
      </c>
      <c r="F224" s="251" t="s">
        <v>9</v>
      </c>
      <c r="G224"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0.5</v>
      </c>
      <c r="H224" s="7">
        <v>0</v>
      </c>
      <c r="I224" s="28">
        <f>SUMIF(表1_66[公司],"="&amp;表2[公司简称],表1_66[新财富票])</f>
        <v>0</v>
      </c>
      <c r="J224" s="155"/>
      <c r="K224" s="154"/>
      <c r="L224" s="154"/>
      <c r="M224" s="154"/>
      <c r="N224" s="154"/>
      <c r="P224" s="156"/>
      <c r="Q224" s="354"/>
      <c r="R224" s="234" t="s">
        <v>3833</v>
      </c>
      <c r="S224" s="234"/>
      <c r="T224" s="234"/>
      <c r="U224" s="233"/>
      <c r="V224" s="233"/>
      <c r="W224" s="118" t="str">
        <f ca="1">IF(ISNUMBER(MATCH(表2[[#This Row],[公司简称]],服务!E:E,0)),INDIRECT("服务!A"&amp;MATCH(表2[[#This Row],[公司简称]],服务!E:E,0)),"")</f>
        <v/>
      </c>
      <c r="X224" s="160" t="s">
        <v>3833</v>
      </c>
      <c r="Y224" s="160" t="str">
        <f>IF(ISTEXT(VLOOKUP(表2[[#This Row],[公司简称]]&amp;表2[[#This Row],[姓名]],表1_66[[标识]:[昵称]],3,FALSE)),VLOOKUP(表2[[#This Row],[公司简称]]&amp;表2[[#This Row],[姓名]],表1_66[[标识]:[昵称]],3,FALSE),"")</f>
        <v/>
      </c>
      <c r="Z224" s="199" t="str">
        <f>IF(ISTEXT(VLOOKUP(表2[[#This Row],[公司简称]]&amp;表2[[#This Row],[姓名]],表1_66[[标识]:[邮件1]],18,FALSE)),VLOOKUP(表2[[#This Row],[公司简称]]&amp;表2[[#This Row],[姓名]],表1_66[[标识]:[邮件1]],18,FALSE),"")</f>
        <v/>
      </c>
      <c r="AA224" s="350" t="str">
        <f>IF(NOT(ISNA(VLOOKUP(表2[[#This Row],[公司简称]]&amp;表2[[#This Row],[姓名]],表1_66[[标识]:[邮件1]],19,FALSE))),VLOOKUP(表2[[#This Row],[公司简称]]&amp;表2[[#This Row],[姓名]],表1_66[[标识]:[邮件1]],19,FALSE),"")</f>
        <v/>
      </c>
      <c r="AB224" s="194" t="str">
        <f>IF(NOT(ISNA(VLOOKUP(表2[[#This Row],[公司简称]]&amp;表2[[#This Row],[姓名]],表1_66[[标识]:[邮件1]],20,FALSE))),VLOOKUP(表2[[#This Row],[公司简称]]&amp;表2[[#This Row],[姓名]],表1_66[[标识]:[邮件1]],20,FALSE),"")</f>
        <v/>
      </c>
      <c r="AC224" s="199"/>
      <c r="AD224" s="199" t="str">
        <f>IF(NOT(ISNA(VLOOKUP(表2[[#This Row],[公司简称]]&amp;表2[[#This Row],[姓名 ]],表1_66[[标识]:[邮件1]],18,FALSE))),VLOOKUP(表2[[#This Row],[公司简称]]&amp;表2[[#This Row],[姓名 ]],表1_66[[标识]:[邮件1]],18,FALSE),"")</f>
        <v/>
      </c>
      <c r="AE224" s="350" t="str">
        <f>IF(NOT(ISNA(VLOOKUP(表2[[#This Row],[公司简称]]&amp;表2[[#This Row],[姓名 ]],表1_66[[标识]:[邮件1]],19,FALSE))),VLOOKUP(表2[[#This Row],[公司简称]]&amp;表2[[#This Row],[姓名 ]],表1_66[[标识]:[邮件1]],19,FALSE),"")</f>
        <v/>
      </c>
      <c r="AF224" s="194" t="str">
        <f>IF(NOT(ISNA(VLOOKUP(表2[[#This Row],[公司简称]]&amp;表2[[#This Row],[姓名 ]],表1_66[[标识]:[邮件1]],20,FALSE))),VLOOKUP(表2[[#This Row],[公司简称]]&amp;表2[[#This Row],[姓名 ]],表1_66[[标识]:[邮件1]],20,FALSE),"")</f>
        <v/>
      </c>
      <c r="AG224" s="201" t="s">
        <v>3834</v>
      </c>
      <c r="AH224" s="194">
        <v>200085</v>
      </c>
      <c r="AI224" s="208" t="s">
        <v>3835</v>
      </c>
      <c r="AJ224" s="199"/>
      <c r="AL224" s="203"/>
      <c r="AM224" s="199"/>
      <c r="AN224" s="204"/>
      <c r="AP224" s="199"/>
      <c r="AT224" s="1"/>
    </row>
    <row r="225" spans="1:46" x14ac:dyDescent="0.3">
      <c r="A225" s="2">
        <v>41078</v>
      </c>
      <c r="B225" s="237" t="s">
        <v>225</v>
      </c>
      <c r="C225" s="237" t="s">
        <v>535</v>
      </c>
      <c r="D225" s="250" t="s">
        <v>114</v>
      </c>
      <c r="E225" s="97" t="s">
        <v>118</v>
      </c>
      <c r="F225" s="251" t="s">
        <v>120</v>
      </c>
      <c r="G225"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10.078713980099998</v>
      </c>
      <c r="H225" s="7">
        <v>0</v>
      </c>
      <c r="I225" s="28">
        <f>SUMIF(表1_66[公司],"="&amp;表2[公司简称],表1_66[新财富票])</f>
        <v>0</v>
      </c>
      <c r="J225" s="155"/>
      <c r="K225" s="154"/>
      <c r="L225" s="154"/>
      <c r="M225" s="154"/>
      <c r="N225" s="154"/>
      <c r="P225" s="156"/>
      <c r="Q225" s="352"/>
      <c r="R225" s="157" t="s">
        <v>2425</v>
      </c>
      <c r="S225" s="157" t="s">
        <v>6091</v>
      </c>
      <c r="T225" s="157" t="s">
        <v>6092</v>
      </c>
      <c r="U225" s="158"/>
      <c r="V225" s="158"/>
      <c r="W225" s="118">
        <f ca="1">IF(ISNUMBER(MATCH(表2[[#This Row],[公司简称]],服务!E:E,0)),INDIRECT("服务!A"&amp;MATCH(表2[[#This Row],[公司简称]],服务!E:E,0)),"")</f>
        <v>42452</v>
      </c>
      <c r="X225" s="160" t="s">
        <v>246</v>
      </c>
      <c r="Y225" s="160" t="str">
        <f>IF(ISTEXT(VLOOKUP(表2[[#This Row],[公司简称]]&amp;表2[[#This Row],[姓名]],表1_66[[标识]:[昵称]],3,FALSE)),VLOOKUP(表2[[#This Row],[公司简称]]&amp;表2[[#This Row],[姓名]],表1_66[[标识]:[昵称]],3,FALSE),"")</f>
        <v/>
      </c>
      <c r="Z225" s="199" t="str">
        <f>IF(ISTEXT(VLOOKUP(表2[[#This Row],[公司简称]]&amp;表2[[#This Row],[姓名]],表1_66[[标识]:[邮件1]],18,FALSE)),VLOOKUP(表2[[#This Row],[公司简称]]&amp;表2[[#This Row],[姓名]],表1_66[[标识]:[邮件1]],18,FALSE),"")</f>
        <v/>
      </c>
      <c r="AA225" s="350" t="str">
        <f>IF(NOT(ISNA(VLOOKUP(表2[[#This Row],[公司简称]]&amp;表2[[#This Row],[姓名]],表1_66[[标识]:[邮件1]],19,FALSE))),VLOOKUP(表2[[#This Row],[公司简称]]&amp;表2[[#This Row],[姓名]],表1_66[[标识]:[邮件1]],19,FALSE),"")</f>
        <v/>
      </c>
      <c r="AB225" s="194" t="str">
        <f>IF(NOT(ISNA(VLOOKUP(表2[[#This Row],[公司简称]]&amp;表2[[#This Row],[姓名]],表1_66[[标识]:[邮件1]],20,FALSE))),VLOOKUP(表2[[#This Row],[公司简称]]&amp;表2[[#This Row],[姓名]],表1_66[[标识]:[邮件1]],20,FALSE),"")</f>
        <v/>
      </c>
      <c r="AC225" s="199" t="s">
        <v>274</v>
      </c>
      <c r="AD225" s="199" t="str">
        <f>IF(NOT(ISNA(VLOOKUP(表2[[#This Row],[公司简称]]&amp;表2[[#This Row],[姓名 ]],表1_66[[标识]:[邮件1]],18,FALSE))),VLOOKUP(表2[[#This Row],[公司简称]]&amp;表2[[#This Row],[姓名 ]],表1_66[[标识]:[邮件1]],18,FALSE),"")</f>
        <v/>
      </c>
      <c r="AE225" s="350" t="str">
        <f>IF(NOT(ISNA(VLOOKUP(表2[[#This Row],[公司简称]]&amp;表2[[#This Row],[姓名 ]],表1_66[[标识]:[邮件1]],19,FALSE))),VLOOKUP(表2[[#This Row],[公司简称]]&amp;表2[[#This Row],[姓名 ]],表1_66[[标识]:[邮件1]],19,FALSE),"")</f>
        <v/>
      </c>
      <c r="AF225" s="194" t="str">
        <f>IF(NOT(ISNA(VLOOKUP(表2[[#This Row],[公司简称]]&amp;表2[[#This Row],[姓名 ]],表1_66[[标识]:[邮件1]],20,FALSE))),VLOOKUP(表2[[#This Row],[公司简称]]&amp;表2[[#This Row],[姓名 ]],表1_66[[标识]:[邮件1]],20,FALSE),"")</f>
        <v/>
      </c>
      <c r="AG225" s="201" t="s">
        <v>1221</v>
      </c>
      <c r="AH225" s="194">
        <v>200020</v>
      </c>
      <c r="AI225" s="202" t="s">
        <v>226</v>
      </c>
      <c r="AJ225" s="202"/>
      <c r="AL225" s="203"/>
      <c r="AM225" s="199"/>
      <c r="AN225" s="204" t="s">
        <v>1092</v>
      </c>
      <c r="AO225" s="199">
        <v>51</v>
      </c>
      <c r="AP225" s="199" t="s">
        <v>1093</v>
      </c>
      <c r="AQ225" s="199">
        <v>39</v>
      </c>
      <c r="AR225" s="199" t="s">
        <v>1094</v>
      </c>
      <c r="AS225" s="199">
        <v>10</v>
      </c>
    </row>
    <row r="226" spans="1:46" x14ac:dyDescent="0.3">
      <c r="A226" s="2">
        <v>41764</v>
      </c>
      <c r="B226" s="200" t="s">
        <v>977</v>
      </c>
      <c r="C226" s="80" t="s">
        <v>975</v>
      </c>
      <c r="D226" s="138" t="s">
        <v>976</v>
      </c>
      <c r="E226" s="194" t="s">
        <v>6052</v>
      </c>
      <c r="F226" s="93" t="s">
        <v>978</v>
      </c>
      <c r="G226"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0</v>
      </c>
      <c r="H226" s="7">
        <v>1</v>
      </c>
      <c r="I226" s="28">
        <f>SUMIF(表1_66[公司],"="&amp;表2[公司简称],表1_66[新财富票])</f>
        <v>0</v>
      </c>
      <c r="J226" s="155"/>
      <c r="K226" s="154"/>
      <c r="L226" s="154"/>
      <c r="M226" s="154"/>
      <c r="N226" s="154"/>
      <c r="P226" s="156"/>
      <c r="Q226" s="352">
        <v>2</v>
      </c>
      <c r="R226" s="157" t="s">
        <v>2613</v>
      </c>
      <c r="S226" s="157"/>
      <c r="T226" s="157"/>
      <c r="U226" s="145"/>
      <c r="V226" s="158"/>
      <c r="W226" s="118" t="str">
        <f ca="1">IF(ISNUMBER(MATCH(表2[[#This Row],[公司简称]],服务!E:E,0)),INDIRECT("服务!A"&amp;MATCH(表2[[#This Row],[公司简称]],服务!E:E,0)),"")</f>
        <v/>
      </c>
      <c r="X226" s="160" t="s">
        <v>2613</v>
      </c>
      <c r="Y226" s="160" t="str">
        <f>IF(ISTEXT(VLOOKUP(表2[[#This Row],[公司简称]]&amp;表2[[#This Row],[姓名]],表1_66[[标识]:[昵称]],3,FALSE)),VLOOKUP(表2[[#This Row],[公司简称]]&amp;表2[[#This Row],[姓名]],表1_66[[标识]:[昵称]],3,FALSE),"")</f>
        <v/>
      </c>
      <c r="Z226" s="199" t="str">
        <f>IF(ISTEXT(VLOOKUP(表2[[#This Row],[公司简称]]&amp;表2[[#This Row],[姓名]],表1_66[[标识]:[邮件1]],18,FALSE)),VLOOKUP(表2[[#This Row],[公司简称]]&amp;表2[[#This Row],[姓名]],表1_66[[标识]:[邮件1]],18,FALSE),"")</f>
        <v/>
      </c>
      <c r="AA226" s="350" t="str">
        <f>IF(NOT(ISNA(VLOOKUP(表2[[#This Row],[公司简称]]&amp;表2[[#This Row],[姓名]],表1_66[[标识]:[邮件1]],19,FALSE))),VLOOKUP(表2[[#This Row],[公司简称]]&amp;表2[[#This Row],[姓名]],表1_66[[标识]:[邮件1]],19,FALSE),"")</f>
        <v/>
      </c>
      <c r="AB226" s="194" t="str">
        <f>IF(NOT(ISNA(VLOOKUP(表2[[#This Row],[公司简称]]&amp;表2[[#This Row],[姓名]],表1_66[[标识]:[邮件1]],20,FALSE))),VLOOKUP(表2[[#This Row],[公司简称]]&amp;表2[[#This Row],[姓名]],表1_66[[标识]:[邮件1]],20,FALSE),"")</f>
        <v/>
      </c>
      <c r="AC226" s="199" t="s">
        <v>2618</v>
      </c>
      <c r="AD226" s="199" t="str">
        <f>IF(NOT(ISNA(VLOOKUP(表2[[#This Row],[公司简称]]&amp;表2[[#This Row],[姓名 ]],表1_66[[标识]:[邮件1]],18,FALSE))),VLOOKUP(表2[[#This Row],[公司简称]]&amp;表2[[#This Row],[姓名 ]],表1_66[[标识]:[邮件1]],18,FALSE),"")</f>
        <v/>
      </c>
      <c r="AE226" s="350" t="str">
        <f>IF(NOT(ISNA(VLOOKUP(表2[[#This Row],[公司简称]]&amp;表2[[#This Row],[姓名 ]],表1_66[[标识]:[邮件1]],19,FALSE))),VLOOKUP(表2[[#This Row],[公司简称]]&amp;表2[[#This Row],[姓名 ]],表1_66[[标识]:[邮件1]],19,FALSE),"")</f>
        <v/>
      </c>
      <c r="AF226" s="194" t="str">
        <f>IF(NOT(ISNA(VLOOKUP(表2[[#This Row],[公司简称]]&amp;表2[[#This Row],[姓名 ]],表1_66[[标识]:[邮件1]],20,FALSE))),VLOOKUP(表2[[#This Row],[公司简称]]&amp;表2[[#This Row],[姓名 ]],表1_66[[标识]:[邮件1]],20,FALSE),"")</f>
        <v/>
      </c>
      <c r="AG226" s="201" t="s">
        <v>979</v>
      </c>
      <c r="AH226" s="194">
        <v>518026</v>
      </c>
      <c r="AI226" s="202" t="s">
        <v>980</v>
      </c>
      <c r="AJ226" s="202" t="s">
        <v>2619</v>
      </c>
      <c r="AK226" s="199" t="s">
        <v>2620</v>
      </c>
      <c r="AL226" s="203"/>
      <c r="AM226" s="199"/>
      <c r="AN226" s="204" t="s">
        <v>961</v>
      </c>
      <c r="AO226" s="199">
        <v>49</v>
      </c>
      <c r="AP226" s="199" t="s">
        <v>981</v>
      </c>
      <c r="AQ226" s="199">
        <v>36</v>
      </c>
      <c r="AR226" s="199" t="s">
        <v>982</v>
      </c>
      <c r="AS226" s="199">
        <v>15</v>
      </c>
    </row>
    <row r="227" spans="1:46" x14ac:dyDescent="0.3">
      <c r="A227" s="2">
        <v>41304</v>
      </c>
      <c r="B227" s="237" t="s">
        <v>2884</v>
      </c>
      <c r="C227" s="237" t="s">
        <v>540</v>
      </c>
      <c r="D227" s="250" t="s">
        <v>1324</v>
      </c>
      <c r="E227" s="97" t="s">
        <v>118</v>
      </c>
      <c r="F227" s="251" t="s">
        <v>121</v>
      </c>
      <c r="G227"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0</v>
      </c>
      <c r="H227" s="7">
        <v>0</v>
      </c>
      <c r="I227" s="28">
        <f>SUMIF(表1_66[公司],"="&amp;表2[公司简称],表1_66[新财富票])</f>
        <v>0</v>
      </c>
      <c r="J227" s="155"/>
      <c r="K227" s="154"/>
      <c r="L227" s="154"/>
      <c r="M227" s="154"/>
      <c r="N227" s="154"/>
      <c r="P227" s="156"/>
      <c r="Q227" s="352">
        <v>7</v>
      </c>
      <c r="R227" s="157" t="s">
        <v>2915</v>
      </c>
      <c r="S227" s="157"/>
      <c r="T227" s="157" t="s">
        <v>2916</v>
      </c>
      <c r="U227" s="158"/>
      <c r="V227" s="158"/>
      <c r="W227" s="118" t="str">
        <f ca="1">IF(ISNUMBER(MATCH(表2[[#This Row],[公司简称]],服务!E:E,0)),INDIRECT("服务!A"&amp;MATCH(表2[[#This Row],[公司简称]],服务!E:E,0)),"")</f>
        <v/>
      </c>
      <c r="X227" s="160" t="s">
        <v>2915</v>
      </c>
      <c r="Y227" s="160" t="str">
        <f>IF(ISTEXT(VLOOKUP(表2[[#This Row],[公司简称]]&amp;表2[[#This Row],[姓名]],表1_66[[标识]:[昵称]],3,FALSE)),VLOOKUP(表2[[#This Row],[公司简称]]&amp;表2[[#This Row],[姓名]],表1_66[[标识]:[昵称]],3,FALSE),"")</f>
        <v/>
      </c>
      <c r="Z227" s="199" t="str">
        <f>IF(ISTEXT(VLOOKUP(表2[[#This Row],[公司简称]]&amp;表2[[#This Row],[姓名]],表1_66[[标识]:[邮件1]],18,FALSE)),VLOOKUP(表2[[#This Row],[公司简称]]&amp;表2[[#This Row],[姓名]],表1_66[[标识]:[邮件1]],18,FALSE),"")</f>
        <v/>
      </c>
      <c r="AA227" s="350" t="str">
        <f>IF(NOT(ISNA(VLOOKUP(表2[[#This Row],[公司简称]]&amp;表2[[#This Row],[姓名]],表1_66[[标识]:[邮件1]],19,FALSE))),VLOOKUP(表2[[#This Row],[公司简称]]&amp;表2[[#This Row],[姓名]],表1_66[[标识]:[邮件1]],19,FALSE),"")</f>
        <v/>
      </c>
      <c r="AB227" s="194" t="str">
        <f>IF(NOT(ISNA(VLOOKUP(表2[[#This Row],[公司简称]]&amp;表2[[#This Row],[姓名]],表1_66[[标识]:[邮件1]],20,FALSE))),VLOOKUP(表2[[#This Row],[公司简称]]&amp;表2[[#This Row],[姓名]],表1_66[[标识]:[邮件1]],20,FALSE),"")</f>
        <v/>
      </c>
      <c r="AC227" s="199" t="s">
        <v>283</v>
      </c>
      <c r="AD227" s="199" t="str">
        <f>IF(NOT(ISNA(VLOOKUP(表2[[#This Row],[公司简称]]&amp;表2[[#This Row],[姓名 ]],表1_66[[标识]:[邮件1]],18,FALSE))),VLOOKUP(表2[[#This Row],[公司简称]]&amp;表2[[#This Row],[姓名 ]],表1_66[[标识]:[邮件1]],18,FALSE),"")</f>
        <v/>
      </c>
      <c r="AE227" s="350" t="str">
        <f>IF(NOT(ISNA(VLOOKUP(表2[[#This Row],[公司简称]]&amp;表2[[#This Row],[姓名 ]],表1_66[[标识]:[邮件1]],19,FALSE))),VLOOKUP(表2[[#This Row],[公司简称]]&amp;表2[[#This Row],[姓名 ]],表1_66[[标识]:[邮件1]],19,FALSE),"")</f>
        <v/>
      </c>
      <c r="AF227" s="194" t="str">
        <f>IF(NOT(ISNA(VLOOKUP(表2[[#This Row],[公司简称]]&amp;表2[[#This Row],[姓名 ]],表1_66[[标识]:[邮件1]],20,FALSE))),VLOOKUP(表2[[#This Row],[公司简称]]&amp;表2[[#This Row],[姓名 ]],表1_66[[标识]:[邮件1]],20,FALSE),"")</f>
        <v/>
      </c>
      <c r="AG227" s="201" t="s">
        <v>1229</v>
      </c>
      <c r="AH227" s="194">
        <v>200010</v>
      </c>
      <c r="AI227" s="199" t="s">
        <v>832</v>
      </c>
      <c r="AJ227" s="199" t="s">
        <v>2917</v>
      </c>
      <c r="AK227" s="199" t="s">
        <v>2918</v>
      </c>
      <c r="AL227" s="203"/>
      <c r="AM227" s="199"/>
      <c r="AN227" s="204"/>
      <c r="AP227" s="199"/>
    </row>
    <row r="228" spans="1:46" x14ac:dyDescent="0.3">
      <c r="A228" s="3">
        <v>41311</v>
      </c>
      <c r="B228" s="237" t="s">
        <v>4213</v>
      </c>
      <c r="C228" s="237"/>
      <c r="D228" s="138" t="s">
        <v>3009</v>
      </c>
      <c r="E228" s="194" t="s">
        <v>6</v>
      </c>
      <c r="F228" s="194" t="s">
        <v>9</v>
      </c>
      <c r="G228"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5.7140000000000004</v>
      </c>
      <c r="H228" s="7">
        <v>0</v>
      </c>
      <c r="I228" s="28">
        <f>SUMIF(表1_66[公司],"="&amp;表2[公司简称],表1_66[新财富票])</f>
        <v>0</v>
      </c>
      <c r="J228" s="155"/>
      <c r="K228" s="154"/>
      <c r="L228" s="154"/>
      <c r="M228" s="154"/>
      <c r="N228" s="154"/>
      <c r="P228" s="156"/>
      <c r="Q228" s="355">
        <v>1</v>
      </c>
      <c r="R228" s="163" t="s">
        <v>3010</v>
      </c>
      <c r="S228" s="163"/>
      <c r="T228" s="163"/>
      <c r="U228" s="164"/>
      <c r="V228" s="158"/>
      <c r="W228" s="118" t="str">
        <f ca="1">IF(ISNUMBER(MATCH(表2[[#This Row],[公司简称]],服务!E:E,0)),INDIRECT("服务!A"&amp;MATCH(表2[[#This Row],[公司简称]],服务!E:E,0)),"")</f>
        <v/>
      </c>
      <c r="X228" s="160" t="s">
        <v>3010</v>
      </c>
      <c r="Y228" s="160" t="str">
        <f>IF(ISTEXT(VLOOKUP(表2[[#This Row],[公司简称]]&amp;表2[[#This Row],[姓名]],表1_66[[标识]:[昵称]],3,FALSE)),VLOOKUP(表2[[#This Row],[公司简称]]&amp;表2[[#This Row],[姓名]],表1_66[[标识]:[昵称]],3,FALSE),"")</f>
        <v/>
      </c>
      <c r="Z228" s="199" t="str">
        <f>IF(ISTEXT(VLOOKUP(表2[[#This Row],[公司简称]]&amp;表2[[#This Row],[姓名]],表1_66[[标识]:[邮件1]],18,FALSE)),VLOOKUP(表2[[#This Row],[公司简称]]&amp;表2[[#This Row],[姓名]],表1_66[[标识]:[邮件1]],18,FALSE),"")</f>
        <v/>
      </c>
      <c r="AA228" s="350" t="str">
        <f>IF(NOT(ISNA(VLOOKUP(表2[[#This Row],[公司简称]]&amp;表2[[#This Row],[姓名]],表1_66[[标识]:[邮件1]],19,FALSE))),VLOOKUP(表2[[#This Row],[公司简称]]&amp;表2[[#This Row],[姓名]],表1_66[[标识]:[邮件1]],19,FALSE),"")</f>
        <v/>
      </c>
      <c r="AB228" s="194" t="str">
        <f>IF(NOT(ISNA(VLOOKUP(表2[[#This Row],[公司简称]]&amp;表2[[#This Row],[姓名]],表1_66[[标识]:[邮件1]],20,FALSE))),VLOOKUP(表2[[#This Row],[公司简称]]&amp;表2[[#This Row],[姓名]],表1_66[[标识]:[邮件1]],20,FALSE),"")</f>
        <v/>
      </c>
      <c r="AC228" s="199"/>
      <c r="AD228" s="199" t="str">
        <f>IF(NOT(ISNA(VLOOKUP(表2[[#This Row],[公司简称]]&amp;表2[[#This Row],[姓名 ]],表1_66[[标识]:[邮件1]],18,FALSE))),VLOOKUP(表2[[#This Row],[公司简称]]&amp;表2[[#This Row],[姓名 ]],表1_66[[标识]:[邮件1]],18,FALSE),"")</f>
        <v/>
      </c>
      <c r="AE228" s="350" t="str">
        <f>IF(NOT(ISNA(VLOOKUP(表2[[#This Row],[公司简称]]&amp;表2[[#This Row],[姓名 ]],表1_66[[标识]:[邮件1]],19,FALSE))),VLOOKUP(表2[[#This Row],[公司简称]]&amp;表2[[#This Row],[姓名 ]],表1_66[[标识]:[邮件1]],19,FALSE),"")</f>
        <v/>
      </c>
      <c r="AF228" s="194" t="str">
        <f>IF(NOT(ISNA(VLOOKUP(表2[[#This Row],[公司简称]]&amp;表2[[#This Row],[姓名 ]],表1_66[[标识]:[邮件1]],20,FALSE))),VLOOKUP(表2[[#This Row],[公司简称]]&amp;表2[[#This Row],[姓名 ]],表1_66[[标识]:[邮件1]],20,FALSE),"")</f>
        <v/>
      </c>
      <c r="AG228" s="201" t="s">
        <v>8740</v>
      </c>
      <c r="AH228" s="194">
        <v>201204</v>
      </c>
      <c r="AI228" s="202" t="s">
        <v>3011</v>
      </c>
      <c r="AJ228" s="199"/>
      <c r="AL228" s="203"/>
      <c r="AM228" s="199"/>
      <c r="AN228" s="204"/>
      <c r="AP228" s="199"/>
    </row>
    <row r="229" spans="1:46" x14ac:dyDescent="0.3">
      <c r="A229" s="2">
        <v>41340</v>
      </c>
      <c r="B229" s="237" t="s">
        <v>216</v>
      </c>
      <c r="C229" s="237" t="s">
        <v>528</v>
      </c>
      <c r="D229" s="250" t="s">
        <v>46</v>
      </c>
      <c r="E229" s="97" t="s">
        <v>118</v>
      </c>
      <c r="F229" s="251" t="s">
        <v>120</v>
      </c>
      <c r="G229"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59.303296472200003</v>
      </c>
      <c r="H229" s="4">
        <v>1</v>
      </c>
      <c r="I229" s="28">
        <f>SUMIF(表1_66[公司],"="&amp;表2[公司简称],表1_66[新财富票])</f>
        <v>0</v>
      </c>
      <c r="J229" s="155"/>
      <c r="K229" s="154"/>
      <c r="L229" s="154"/>
      <c r="M229" s="154"/>
      <c r="N229" s="154"/>
      <c r="P229" s="156"/>
      <c r="Q229" s="352">
        <v>4</v>
      </c>
      <c r="R229" s="232"/>
      <c r="S229" s="157" t="s">
        <v>6090</v>
      </c>
      <c r="T229" s="157"/>
      <c r="U229" s="158"/>
      <c r="V229" s="158"/>
      <c r="W229" s="118">
        <f ca="1">IF(ISNUMBER(MATCH(表2[[#This Row],[公司简称]],服务!E:E,0)),INDIRECT("服务!A"&amp;MATCH(表2[[#This Row],[公司简称]],服务!E:E,0)),"")</f>
        <v>42450</v>
      </c>
      <c r="X229" s="160"/>
      <c r="Y229" s="160"/>
      <c r="Z229" s="199" t="str">
        <f>IF(ISTEXT(VLOOKUP(表2[[#This Row],[公司简称]]&amp;表2[[#This Row],[姓名]],表1_66[[标识]:[邮件1]],18,FALSE)),VLOOKUP(表2[[#This Row],[公司简称]]&amp;表2[[#This Row],[姓名]],表1_66[[标识]:[邮件1]],18,FALSE),"")</f>
        <v/>
      </c>
      <c r="AA229" s="350" t="str">
        <f>IF(NOT(ISNA(VLOOKUP(表2[[#This Row],[公司简称]]&amp;表2[[#This Row],[姓名]],表1_66[[标识]:[邮件1]],19,FALSE))),VLOOKUP(表2[[#This Row],[公司简称]]&amp;表2[[#This Row],[姓名]],表1_66[[标识]:[邮件1]],19,FALSE),"")</f>
        <v/>
      </c>
      <c r="AB229" s="194" t="str">
        <f>IF(NOT(ISNA(VLOOKUP(表2[[#This Row],[公司简称]]&amp;表2[[#This Row],[姓名]],表1_66[[标识]:[邮件1]],20,FALSE))),VLOOKUP(表2[[#This Row],[公司简称]]&amp;表2[[#This Row],[姓名]],表1_66[[标识]:[邮件1]],20,FALSE),"")</f>
        <v/>
      </c>
      <c r="AC229" s="199" t="s">
        <v>273</v>
      </c>
      <c r="AD229" s="199" t="str">
        <f>IF(NOT(ISNA(VLOOKUP(表2[[#This Row],[公司简称]]&amp;表2[[#This Row],[姓名 ]],表1_66[[标识]:[邮件1]],18,FALSE))),VLOOKUP(表2[[#This Row],[公司简称]]&amp;表2[[#This Row],[姓名 ]],表1_66[[标识]:[邮件1]],18,FALSE),"")</f>
        <v/>
      </c>
      <c r="AE229" s="350" t="str">
        <f>IF(NOT(ISNA(VLOOKUP(表2[[#This Row],[公司简称]]&amp;表2[[#This Row],[姓名 ]],表1_66[[标识]:[邮件1]],19,FALSE))),VLOOKUP(表2[[#This Row],[公司简称]]&amp;表2[[#This Row],[姓名 ]],表1_66[[标识]:[邮件1]],19,FALSE),"")</f>
        <v/>
      </c>
      <c r="AF229" s="194" t="str">
        <f>IF(NOT(ISNA(VLOOKUP(表2[[#This Row],[公司简称]]&amp;表2[[#This Row],[姓名 ]],表1_66[[标识]:[邮件1]],20,FALSE))),VLOOKUP(表2[[#This Row],[公司简称]]&amp;表2[[#This Row],[姓名 ]],表1_66[[标识]:[邮件1]],20,FALSE),"")</f>
        <v/>
      </c>
      <c r="AG229" s="201" t="s">
        <v>217</v>
      </c>
      <c r="AH229" s="194">
        <v>200120</v>
      </c>
      <c r="AI229" s="202" t="s">
        <v>218</v>
      </c>
      <c r="AJ229" s="202"/>
      <c r="AK229" s="199" t="s">
        <v>335</v>
      </c>
      <c r="AL229" s="203"/>
      <c r="AM229" s="199"/>
      <c r="AN229" s="204" t="s">
        <v>1150</v>
      </c>
      <c r="AO229" s="199">
        <v>49</v>
      </c>
      <c r="AP229" s="199" t="s">
        <v>1151</v>
      </c>
      <c r="AQ229" s="199">
        <v>47</v>
      </c>
      <c r="AR229" s="199" t="s">
        <v>1152</v>
      </c>
      <c r="AS229" s="199">
        <v>4</v>
      </c>
    </row>
    <row r="230" spans="1:46" x14ac:dyDescent="0.3">
      <c r="A230" s="3">
        <v>41822</v>
      </c>
      <c r="B230" s="200" t="s">
        <v>4206</v>
      </c>
      <c r="C230" s="200"/>
      <c r="D230" s="138" t="s">
        <v>6021</v>
      </c>
      <c r="E230" s="194" t="s">
        <v>6022</v>
      </c>
      <c r="F230" s="194" t="s">
        <v>6023</v>
      </c>
      <c r="G230"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2.69</v>
      </c>
      <c r="I230" s="28">
        <f>SUMIF(表1_66[公司],"="&amp;表2[公司简称],表1_66[新财富票])</f>
        <v>0</v>
      </c>
      <c r="J230" s="155"/>
      <c r="K230" s="154"/>
      <c r="L230" s="154"/>
      <c r="M230" s="154"/>
      <c r="N230" s="154"/>
      <c r="P230" s="156"/>
      <c r="Q230" s="354"/>
      <c r="R230" s="234"/>
      <c r="S230" s="234"/>
      <c r="T230" s="234"/>
      <c r="U230" s="233"/>
      <c r="V230" s="233"/>
      <c r="W230" s="118" t="str">
        <f ca="1">IF(ISNUMBER(MATCH(表2[[#This Row],[公司简称]],服务!E:E,0)),INDIRECT("服务!A"&amp;MATCH(表2[[#This Row],[公司简称]],服务!E:E,0)),"")</f>
        <v/>
      </c>
      <c r="X230" s="160" t="s">
        <v>6027</v>
      </c>
      <c r="Y230" s="160" t="str">
        <f>IF(ISTEXT(VLOOKUP(表2[[#This Row],[公司简称]]&amp;表2[[#This Row],[姓名]],表1_66[[标识]:[昵称]],3,FALSE)),VLOOKUP(表2[[#This Row],[公司简称]]&amp;表2[[#This Row],[姓名]],表1_66[[标识]:[昵称]],3,FALSE),"")</f>
        <v/>
      </c>
      <c r="Z230" s="199" t="str">
        <f>IF(ISTEXT(VLOOKUP(表2[[#This Row],[公司简称]]&amp;表2[[#This Row],[姓名]],表1_66[[标识]:[邮件1]],18,FALSE)),VLOOKUP(表2[[#This Row],[公司简称]]&amp;表2[[#This Row],[姓名]],表1_66[[标识]:[邮件1]],18,FALSE),"")</f>
        <v/>
      </c>
      <c r="AA230" s="350" t="str">
        <f>IF(NOT(ISNA(VLOOKUP(表2[[#This Row],[公司简称]]&amp;表2[[#This Row],[姓名]],表1_66[[标识]:[邮件1]],19,FALSE))),VLOOKUP(表2[[#This Row],[公司简称]]&amp;表2[[#This Row],[姓名]],表1_66[[标识]:[邮件1]],19,FALSE),"")</f>
        <v/>
      </c>
      <c r="AB230" s="194" t="str">
        <f>IF(NOT(ISNA(VLOOKUP(表2[[#This Row],[公司简称]]&amp;表2[[#This Row],[姓名]],表1_66[[标识]:[邮件1]],20,FALSE))),VLOOKUP(表2[[#This Row],[公司简称]]&amp;表2[[#This Row],[姓名]],表1_66[[标识]:[邮件1]],20,FALSE),"")</f>
        <v/>
      </c>
      <c r="AC230" s="199"/>
      <c r="AD230" s="199" t="str">
        <f>IF(NOT(ISNA(VLOOKUP(表2[[#This Row],[公司简称]]&amp;表2[[#This Row],[姓名 ]],表1_66[[标识]:[邮件1]],18,FALSE))),VLOOKUP(表2[[#This Row],[公司简称]]&amp;表2[[#This Row],[姓名 ]],表1_66[[标识]:[邮件1]],18,FALSE),"")</f>
        <v/>
      </c>
      <c r="AE230" s="350" t="str">
        <f>IF(NOT(ISNA(VLOOKUP(表2[[#This Row],[公司简称]]&amp;表2[[#This Row],[姓名 ]],表1_66[[标识]:[邮件1]],19,FALSE))),VLOOKUP(表2[[#This Row],[公司简称]]&amp;表2[[#This Row],[姓名 ]],表1_66[[标识]:[邮件1]],19,FALSE),"")</f>
        <v/>
      </c>
      <c r="AF230" s="194" t="str">
        <f>IF(NOT(ISNA(VLOOKUP(表2[[#This Row],[公司简称]]&amp;表2[[#This Row],[姓名 ]],表1_66[[标识]:[邮件1]],20,FALSE))),VLOOKUP(表2[[#This Row],[公司简称]]&amp;表2[[#This Row],[姓名 ]],表1_66[[标识]:[邮件1]],20,FALSE),"")</f>
        <v/>
      </c>
      <c r="AG230" s="201" t="s">
        <v>6024</v>
      </c>
      <c r="AH230" s="194">
        <v>200120</v>
      </c>
      <c r="AI230" s="208" t="s">
        <v>6025</v>
      </c>
      <c r="AL230" s="203"/>
      <c r="AN230" s="205"/>
    </row>
    <row r="231" spans="1:46" x14ac:dyDescent="0.3">
      <c r="A231" s="3">
        <v>41557</v>
      </c>
      <c r="B231" s="200"/>
      <c r="C231" s="237"/>
      <c r="D231" s="138" t="s">
        <v>4132</v>
      </c>
      <c r="E231" s="132" t="s">
        <v>1</v>
      </c>
      <c r="F231" s="251" t="s">
        <v>583</v>
      </c>
      <c r="G231" s="52" t="str">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
      </c>
      <c r="H231" s="7">
        <v>0</v>
      </c>
      <c r="I231" s="28">
        <f>SUMIF(表1_66[公司],"="&amp;表2[公司简称],表1_66[新财富票])</f>
        <v>0</v>
      </c>
      <c r="J231" s="238"/>
      <c r="K231" s="194"/>
      <c r="L231" s="194"/>
      <c r="M231" s="194"/>
      <c r="N231" s="194"/>
      <c r="O231" s="202"/>
      <c r="P231" s="202"/>
      <c r="Q231" s="354"/>
      <c r="R231" s="234" t="s">
        <v>8721</v>
      </c>
      <c r="S231" s="234" t="s">
        <v>8722</v>
      </c>
      <c r="T231" s="234"/>
      <c r="U231" s="233"/>
      <c r="V231" s="233"/>
      <c r="W231" s="118" t="str">
        <f ca="1">IF(ISNUMBER(MATCH(表2[[#This Row],[公司简称]],服务!E:E,0)),INDIRECT("服务!A"&amp;MATCH(表2[[#This Row],[公司简称]],服务!E:E,0)),"")</f>
        <v/>
      </c>
      <c r="X231" s="160" t="s">
        <v>8722</v>
      </c>
      <c r="Y231" s="160" t="s">
        <v>8723</v>
      </c>
      <c r="Z231" s="199" t="str">
        <f>IF(ISTEXT(VLOOKUP(表2[[#This Row],[公司简称]]&amp;表2[[#This Row],[姓名]],表1_66[[标识]:[邮件1]],18,FALSE)),VLOOKUP(表2[[#This Row],[公司简称]]&amp;表2[[#This Row],[姓名]],表1_66[[标识]:[邮件1]],18,FALSE),"")</f>
        <v/>
      </c>
      <c r="AA231" s="350" t="str">
        <f>IF(NOT(ISNA(VLOOKUP(表2[[#This Row],[公司简称]]&amp;表2[[#This Row],[姓名]],表1_66[[标识]:[邮件1]],19,FALSE))),VLOOKUP(表2[[#This Row],[公司简称]]&amp;表2[[#This Row],[姓名]],表1_66[[标识]:[邮件1]],19,FALSE),"")</f>
        <v/>
      </c>
      <c r="AB231" s="194" t="str">
        <f>IF(NOT(ISNA(VLOOKUP(表2[[#This Row],[公司简称]]&amp;表2[[#This Row],[姓名]],表1_66[[标识]:[邮件1]],20,FALSE))),VLOOKUP(表2[[#This Row],[公司简称]]&amp;表2[[#This Row],[姓名]],表1_66[[标识]:[邮件1]],20,FALSE),"")</f>
        <v/>
      </c>
      <c r="AD231" s="199" t="str">
        <f>IF(NOT(ISNA(VLOOKUP(表2[[#This Row],[公司简称]]&amp;表2[[#This Row],[姓名 ]],表1_66[[标识]:[邮件1]],18,FALSE))),VLOOKUP(表2[[#This Row],[公司简称]]&amp;表2[[#This Row],[姓名 ]],表1_66[[标识]:[邮件1]],18,FALSE),"")</f>
        <v/>
      </c>
      <c r="AE231" s="350" t="str">
        <f>IF(NOT(ISNA(VLOOKUP(表2[[#This Row],[公司简称]]&amp;表2[[#This Row],[姓名 ]],表1_66[[标识]:[邮件1]],19,FALSE))),VLOOKUP(表2[[#This Row],[公司简称]]&amp;表2[[#This Row],[姓名 ]],表1_66[[标识]:[邮件1]],19,FALSE),"")</f>
        <v/>
      </c>
      <c r="AF231" s="194" t="str">
        <f>IF(NOT(ISNA(VLOOKUP(表2[[#This Row],[公司简称]]&amp;表2[[#This Row],[姓名 ]],表1_66[[标识]:[邮件1]],20,FALSE))),VLOOKUP(表2[[#This Row],[公司简称]]&amp;表2[[#This Row],[姓名 ]],表1_66[[标识]:[邮件1]],20,FALSE),"")</f>
        <v/>
      </c>
      <c r="AG231" s="201" t="s">
        <v>4133</v>
      </c>
      <c r="AH231" s="194"/>
      <c r="AI231" s="202"/>
      <c r="AJ231" s="199"/>
      <c r="AL231" s="203"/>
      <c r="AM231" s="199"/>
      <c r="AN231" s="204"/>
      <c r="AP231" s="199"/>
      <c r="AT231" s="191"/>
    </row>
    <row r="232" spans="1:46" x14ac:dyDescent="0.3">
      <c r="A232" s="3">
        <v>41806</v>
      </c>
      <c r="B232" s="200"/>
      <c r="C232" s="237"/>
      <c r="D232" s="138" t="s">
        <v>5997</v>
      </c>
      <c r="E232" s="251" t="s">
        <v>118</v>
      </c>
      <c r="F232" s="251" t="s">
        <v>582</v>
      </c>
      <c r="G232" s="52" t="str">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
      </c>
      <c r="H232" s="7">
        <v>0</v>
      </c>
      <c r="I232" s="28">
        <f>SUMIF(表1_66[公司],"="&amp;表2[公司简称],表1_66[新财富票])</f>
        <v>0</v>
      </c>
      <c r="J232" s="155"/>
      <c r="K232" s="154"/>
      <c r="L232" s="154"/>
      <c r="M232" s="154"/>
      <c r="N232" s="154"/>
      <c r="P232" s="156"/>
      <c r="Q232" s="354"/>
      <c r="R232" s="234"/>
      <c r="S232" s="234"/>
      <c r="T232" s="234" t="s">
        <v>5998</v>
      </c>
      <c r="U232" s="233"/>
      <c r="V232" s="233"/>
      <c r="W232" s="118" t="str">
        <f ca="1">IF(ISNUMBER(MATCH(表2[[#This Row],[公司简称]],服务!E:E,0)),INDIRECT("服务!A"&amp;MATCH(表2[[#This Row],[公司简称]],服务!E:E,0)),"")</f>
        <v/>
      </c>
      <c r="X232" s="200"/>
      <c r="Y232" s="160" t="str">
        <f>IF(ISTEXT(VLOOKUP(表2[[#This Row],[公司简称]]&amp;表2[[#This Row],[姓名]],表1_66[[标识]:[昵称]],3,FALSE)),VLOOKUP(表2[[#This Row],[公司简称]]&amp;表2[[#This Row],[姓名]],表1_66[[标识]:[昵称]],3,FALSE),"")</f>
        <v/>
      </c>
      <c r="Z232" s="199" t="str">
        <f>IF(ISTEXT(VLOOKUP(表2[[#This Row],[公司简称]]&amp;表2[[#This Row],[姓名]],表1_66[[标识]:[邮件1]],18,FALSE)),VLOOKUP(表2[[#This Row],[公司简称]]&amp;表2[[#This Row],[姓名]],表1_66[[标识]:[邮件1]],18,FALSE),"")</f>
        <v/>
      </c>
      <c r="AA232" s="350" t="str">
        <f>IF(NOT(ISNA(VLOOKUP(表2[[#This Row],[公司简称]]&amp;表2[[#This Row],[姓名]],表1_66[[标识]:[邮件1]],19,FALSE))),VLOOKUP(表2[[#This Row],[公司简称]]&amp;表2[[#This Row],[姓名]],表1_66[[标识]:[邮件1]],19,FALSE),"")</f>
        <v/>
      </c>
      <c r="AB232" s="194" t="str">
        <f>IF(NOT(ISNA(VLOOKUP(表2[[#This Row],[公司简称]]&amp;表2[[#This Row],[姓名]],表1_66[[标识]:[邮件1]],20,FALSE))),VLOOKUP(表2[[#This Row],[公司简称]]&amp;表2[[#This Row],[姓名]],表1_66[[标识]:[邮件1]],20,FALSE),"")</f>
        <v/>
      </c>
      <c r="AD232" s="199" t="str">
        <f>IF(NOT(ISNA(VLOOKUP(表2[[#This Row],[公司简称]]&amp;表2[[#This Row],[姓名 ]],表1_66[[标识]:[邮件1]],18,FALSE))),VLOOKUP(表2[[#This Row],[公司简称]]&amp;表2[[#This Row],[姓名 ]],表1_66[[标识]:[邮件1]],18,FALSE),"")</f>
        <v/>
      </c>
      <c r="AE232" s="350" t="str">
        <f>IF(NOT(ISNA(VLOOKUP(表2[[#This Row],[公司简称]]&amp;表2[[#This Row],[姓名 ]],表1_66[[标识]:[邮件1]],19,FALSE))),VLOOKUP(表2[[#This Row],[公司简称]]&amp;表2[[#This Row],[姓名 ]],表1_66[[标识]:[邮件1]],19,FALSE),"")</f>
        <v/>
      </c>
      <c r="AF232" s="194" t="str">
        <f>IF(NOT(ISNA(VLOOKUP(表2[[#This Row],[公司简称]]&amp;表2[[#This Row],[姓名 ]],表1_66[[标识]:[邮件1]],20,FALSE))),VLOOKUP(表2[[#This Row],[公司简称]]&amp;表2[[#This Row],[姓名 ]],表1_66[[标识]:[邮件1]],20,FALSE),"")</f>
        <v/>
      </c>
      <c r="AG232" s="201" t="s">
        <v>5999</v>
      </c>
      <c r="AH232" s="194">
        <v>200135</v>
      </c>
      <c r="AI232" s="202" t="s">
        <v>6000</v>
      </c>
      <c r="AJ232" s="199"/>
      <c r="AL232" s="203"/>
      <c r="AM232" s="199"/>
      <c r="AN232" s="204"/>
      <c r="AP232" s="199"/>
    </row>
    <row r="233" spans="1:46" x14ac:dyDescent="0.3">
      <c r="A233" s="3">
        <v>41557</v>
      </c>
      <c r="B233" s="200"/>
      <c r="C233" s="237"/>
      <c r="D233" s="138" t="s">
        <v>4134</v>
      </c>
      <c r="E233" s="251" t="s">
        <v>1</v>
      </c>
      <c r="F233" s="251" t="s">
        <v>583</v>
      </c>
      <c r="G233" s="52" t="str">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
      </c>
      <c r="H233" s="7">
        <v>0</v>
      </c>
      <c r="I233" s="28">
        <f>SUMIF(表1_66[公司],"="&amp;表2[公司简称],表1_66[新财富票])</f>
        <v>0</v>
      </c>
      <c r="J233" s="155"/>
      <c r="K233" s="154"/>
      <c r="L233" s="154"/>
      <c r="M233" s="154"/>
      <c r="N233" s="154"/>
      <c r="P233" s="156"/>
      <c r="Q233" s="354"/>
      <c r="R233" s="234" t="s">
        <v>4139</v>
      </c>
      <c r="S233" s="234"/>
      <c r="T233" s="234" t="s">
        <v>4140</v>
      </c>
      <c r="U233" s="233"/>
      <c r="V233" s="233"/>
      <c r="W233" s="118" t="str">
        <f ca="1">IF(ISNUMBER(MATCH(表2[[#This Row],[公司简称]],服务!E:E,0)),INDIRECT("服务!A"&amp;MATCH(表2[[#This Row],[公司简称]],服务!E:E,0)),"")</f>
        <v/>
      </c>
      <c r="X233" s="160" t="s">
        <v>4139</v>
      </c>
      <c r="Y233" s="160" t="str">
        <f>IF(ISTEXT(VLOOKUP(表2[[#This Row],[公司简称]]&amp;表2[[#This Row],[姓名]],表1_66[[标识]:[昵称]],3,FALSE)),VLOOKUP(表2[[#This Row],[公司简称]]&amp;表2[[#This Row],[姓名]],表1_66[[标识]:[昵称]],3,FALSE),"")</f>
        <v/>
      </c>
      <c r="Z233" s="199" t="str">
        <f>IF(ISTEXT(VLOOKUP(表2[[#This Row],[公司简称]]&amp;表2[[#This Row],[姓名]],表1_66[[标识]:[邮件1]],18,FALSE)),VLOOKUP(表2[[#This Row],[公司简称]]&amp;表2[[#This Row],[姓名]],表1_66[[标识]:[邮件1]],18,FALSE),"")</f>
        <v/>
      </c>
      <c r="AA233" s="350" t="str">
        <f>IF(NOT(ISNA(VLOOKUP(表2[[#This Row],[公司简称]]&amp;表2[[#This Row],[姓名]],表1_66[[标识]:[邮件1]],19,FALSE))),VLOOKUP(表2[[#This Row],[公司简称]]&amp;表2[[#This Row],[姓名]],表1_66[[标识]:[邮件1]],19,FALSE),"")</f>
        <v/>
      </c>
      <c r="AB233" s="194" t="str">
        <f>IF(NOT(ISNA(VLOOKUP(表2[[#This Row],[公司简称]]&amp;表2[[#This Row],[姓名]],表1_66[[标识]:[邮件1]],20,FALSE))),VLOOKUP(表2[[#This Row],[公司简称]]&amp;表2[[#This Row],[姓名]],表1_66[[标识]:[邮件1]],20,FALSE),"")</f>
        <v/>
      </c>
      <c r="AD233" s="199" t="str">
        <f>IF(NOT(ISNA(VLOOKUP(表2[[#This Row],[公司简称]]&amp;表2[[#This Row],[姓名 ]],表1_66[[标识]:[邮件1]],18,FALSE))),VLOOKUP(表2[[#This Row],[公司简称]]&amp;表2[[#This Row],[姓名 ]],表1_66[[标识]:[邮件1]],18,FALSE),"")</f>
        <v/>
      </c>
      <c r="AE233" s="350" t="str">
        <f>IF(NOT(ISNA(VLOOKUP(表2[[#This Row],[公司简称]]&amp;表2[[#This Row],[姓名 ]],表1_66[[标识]:[邮件1]],19,FALSE))),VLOOKUP(表2[[#This Row],[公司简称]]&amp;表2[[#This Row],[姓名 ]],表1_66[[标识]:[邮件1]],19,FALSE),"")</f>
        <v/>
      </c>
      <c r="AF233" s="194" t="str">
        <f>IF(NOT(ISNA(VLOOKUP(表2[[#This Row],[公司简称]]&amp;表2[[#This Row],[姓名 ]],表1_66[[标识]:[邮件1]],20,FALSE))),VLOOKUP(表2[[#This Row],[公司简称]]&amp;表2[[#This Row],[姓名 ]],表1_66[[标识]:[邮件1]],20,FALSE),"")</f>
        <v/>
      </c>
      <c r="AG233" s="201" t="s">
        <v>4138</v>
      </c>
      <c r="AH233" s="194">
        <v>201204</v>
      </c>
      <c r="AI233" s="202"/>
      <c r="AJ233" s="199"/>
      <c r="AL233" s="203"/>
      <c r="AM233" s="199"/>
      <c r="AN233" s="204"/>
      <c r="AP233" s="199"/>
    </row>
    <row r="234" spans="1:46" x14ac:dyDescent="0.3">
      <c r="A234" s="3">
        <v>40830</v>
      </c>
      <c r="B234" s="237" t="s">
        <v>4228</v>
      </c>
      <c r="C234" s="81" t="s">
        <v>539</v>
      </c>
      <c r="D234" s="138" t="s">
        <v>400</v>
      </c>
      <c r="E234" s="194" t="s">
        <v>401</v>
      </c>
      <c r="F234" s="194" t="s">
        <v>402</v>
      </c>
      <c r="G234"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3.125</v>
      </c>
      <c r="H234" s="7">
        <v>0</v>
      </c>
      <c r="I234" s="28">
        <f>SUMIF(表1_66[公司],"="&amp;表2[公司简称],表1_66[新财富票])</f>
        <v>0</v>
      </c>
      <c r="J234" s="155"/>
      <c r="K234" s="154"/>
      <c r="L234" s="154"/>
      <c r="M234" s="154"/>
      <c r="N234" s="154"/>
      <c r="P234" s="156"/>
      <c r="Q234" s="352"/>
      <c r="R234" s="157"/>
      <c r="S234" s="157"/>
      <c r="T234" s="157"/>
      <c r="U234" s="158"/>
      <c r="V234" s="158"/>
      <c r="W234" s="118" t="str">
        <f ca="1">IF(ISNUMBER(MATCH(表2[[#This Row],[公司简称]],服务!E:E,0)),INDIRECT("服务!A"&amp;MATCH(表2[[#This Row],[公司简称]],服务!E:E,0)),"")</f>
        <v/>
      </c>
      <c r="X234" s="160" t="s">
        <v>2707</v>
      </c>
      <c r="Y234" s="160" t="str">
        <f>IF(ISTEXT(VLOOKUP(表2[[#This Row],[公司简称]]&amp;表2[[#This Row],[姓名]],表1_66[[标识]:[昵称]],3,FALSE)),VLOOKUP(表2[[#This Row],[公司简称]]&amp;表2[[#This Row],[姓名]],表1_66[[标识]:[昵称]],3,FALSE),"")</f>
        <v/>
      </c>
      <c r="Z234" s="199" t="str">
        <f>IF(ISTEXT(VLOOKUP(表2[[#This Row],[公司简称]]&amp;表2[[#This Row],[姓名]],表1_66[[标识]:[邮件1]],18,FALSE)),VLOOKUP(表2[[#This Row],[公司简称]]&amp;表2[[#This Row],[姓名]],表1_66[[标识]:[邮件1]],18,FALSE),"")</f>
        <v/>
      </c>
      <c r="AA234" s="350" t="str">
        <f>IF(NOT(ISNA(VLOOKUP(表2[[#This Row],[公司简称]]&amp;表2[[#This Row],[姓名]],表1_66[[标识]:[邮件1]],19,FALSE))),VLOOKUP(表2[[#This Row],[公司简称]]&amp;表2[[#This Row],[姓名]],表1_66[[标识]:[邮件1]],19,FALSE),"")</f>
        <v/>
      </c>
      <c r="AB234" s="194" t="str">
        <f>IF(NOT(ISNA(VLOOKUP(表2[[#This Row],[公司简称]]&amp;表2[[#This Row],[姓名]],表1_66[[标识]:[邮件1]],20,FALSE))),VLOOKUP(表2[[#This Row],[公司简称]]&amp;表2[[#This Row],[姓名]],表1_66[[标识]:[邮件1]],20,FALSE),"")</f>
        <v/>
      </c>
      <c r="AC234" s="199"/>
      <c r="AD234" s="199" t="str">
        <f>IF(NOT(ISNA(VLOOKUP(表2[[#This Row],[公司简称]]&amp;表2[[#This Row],[姓名 ]],表1_66[[标识]:[邮件1]],18,FALSE))),VLOOKUP(表2[[#This Row],[公司简称]]&amp;表2[[#This Row],[姓名 ]],表1_66[[标识]:[邮件1]],18,FALSE),"")</f>
        <v/>
      </c>
      <c r="AE234" s="350" t="str">
        <f>IF(NOT(ISNA(VLOOKUP(表2[[#This Row],[公司简称]]&amp;表2[[#This Row],[姓名 ]],表1_66[[标识]:[邮件1]],19,FALSE))),VLOOKUP(表2[[#This Row],[公司简称]]&amp;表2[[#This Row],[姓名 ]],表1_66[[标识]:[邮件1]],19,FALSE),"")</f>
        <v/>
      </c>
      <c r="AF234" s="194" t="str">
        <f>IF(NOT(ISNA(VLOOKUP(表2[[#This Row],[公司简称]]&amp;表2[[#This Row],[姓名 ]],表1_66[[标识]:[邮件1]],20,FALSE))),VLOOKUP(表2[[#This Row],[公司简称]]&amp;表2[[#This Row],[姓名 ]],表1_66[[标识]:[邮件1]],20,FALSE),"")</f>
        <v/>
      </c>
      <c r="AG234" s="201" t="s">
        <v>825</v>
      </c>
      <c r="AH234" s="194">
        <v>201204</v>
      </c>
      <c r="AI234" s="199" t="s">
        <v>826</v>
      </c>
      <c r="AJ234" s="199"/>
      <c r="AK234" s="199" t="s">
        <v>428</v>
      </c>
      <c r="AL234" s="203"/>
      <c r="AM234" s="199"/>
      <c r="AN234" s="204"/>
      <c r="AP234" s="199"/>
    </row>
    <row r="235" spans="1:46" x14ac:dyDescent="0.3">
      <c r="A235" s="3">
        <v>41062</v>
      </c>
      <c r="B235" s="200" t="s">
        <v>2831</v>
      </c>
      <c r="C235" s="237" t="s">
        <v>2676</v>
      </c>
      <c r="D235" s="138" t="s">
        <v>1328</v>
      </c>
      <c r="E235" s="251" t="s">
        <v>1329</v>
      </c>
      <c r="F235" s="251" t="s">
        <v>1330</v>
      </c>
      <c r="G235"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11.361218340799999</v>
      </c>
      <c r="H235" s="7">
        <v>0</v>
      </c>
      <c r="I235" s="28">
        <f>SUMIF(表1_66[公司],"="&amp;表2[公司简称],表1_66[新财富票])</f>
        <v>0</v>
      </c>
      <c r="J235" s="155"/>
      <c r="K235" s="154"/>
      <c r="L235" s="154"/>
      <c r="M235" s="154"/>
      <c r="N235" s="154"/>
      <c r="P235" s="156"/>
      <c r="Q235" s="354"/>
      <c r="R235" s="146" t="s">
        <v>3688</v>
      </c>
      <c r="S235" s="146"/>
      <c r="T235" s="146"/>
      <c r="U235" s="145"/>
      <c r="V235" s="145"/>
      <c r="W235" s="118" t="str">
        <f ca="1">IF(ISNUMBER(MATCH(表2[[#This Row],[公司简称]],服务!E:E,0)),INDIRECT("服务!A"&amp;MATCH(表2[[#This Row],[公司简称]],服务!E:E,0)),"")</f>
        <v/>
      </c>
      <c r="X235" s="160" t="s">
        <v>1332</v>
      </c>
      <c r="Y235" s="160" t="str">
        <f>IF(ISTEXT(VLOOKUP(表2[[#This Row],[公司简称]]&amp;表2[[#This Row],[姓名]],表1_66[[标识]:[昵称]],3,FALSE)),VLOOKUP(表2[[#This Row],[公司简称]]&amp;表2[[#This Row],[姓名]],表1_66[[标识]:[昵称]],3,FALSE),"")</f>
        <v/>
      </c>
      <c r="Z235" s="199" t="str">
        <f>IF(ISTEXT(VLOOKUP(表2[[#This Row],[公司简称]]&amp;表2[[#This Row],[姓名]],表1_66[[标识]:[邮件1]],18,FALSE)),VLOOKUP(表2[[#This Row],[公司简称]]&amp;表2[[#This Row],[姓名]],表1_66[[标识]:[邮件1]],18,FALSE),"")</f>
        <v/>
      </c>
      <c r="AA235" s="350" t="str">
        <f>IF(NOT(ISNA(VLOOKUP(表2[[#This Row],[公司简称]]&amp;表2[[#This Row],[姓名]],表1_66[[标识]:[邮件1]],19,FALSE))),VLOOKUP(表2[[#This Row],[公司简称]]&amp;表2[[#This Row],[姓名]],表1_66[[标识]:[邮件1]],19,FALSE),"")</f>
        <v/>
      </c>
      <c r="AB235" s="194" t="str">
        <f>IF(NOT(ISNA(VLOOKUP(表2[[#This Row],[公司简称]]&amp;表2[[#This Row],[姓名]],表1_66[[标识]:[邮件1]],20,FALSE))),VLOOKUP(表2[[#This Row],[公司简称]]&amp;表2[[#This Row],[姓名]],表1_66[[标识]:[邮件1]],20,FALSE),"")</f>
        <v/>
      </c>
      <c r="AC235" s="199" t="s">
        <v>2292</v>
      </c>
      <c r="AD235" s="199" t="str">
        <f>IF(NOT(ISNA(VLOOKUP(表2[[#This Row],[公司简称]]&amp;表2[[#This Row],[姓名 ]],表1_66[[标识]:[邮件1]],18,FALSE))),VLOOKUP(表2[[#This Row],[公司简称]]&amp;表2[[#This Row],[姓名 ]],表1_66[[标识]:[邮件1]],18,FALSE),"")</f>
        <v/>
      </c>
      <c r="AE235" s="350" t="str">
        <f>IF(NOT(ISNA(VLOOKUP(表2[[#This Row],[公司简称]]&amp;表2[[#This Row],[姓名 ]],表1_66[[标识]:[邮件1]],19,FALSE))),VLOOKUP(表2[[#This Row],[公司简称]]&amp;表2[[#This Row],[姓名 ]],表1_66[[标识]:[邮件1]],19,FALSE),"")</f>
        <v/>
      </c>
      <c r="AF235" s="194" t="str">
        <f>IF(NOT(ISNA(VLOOKUP(表2[[#This Row],[公司简称]]&amp;表2[[#This Row],[姓名 ]],表1_66[[标识]:[邮件1]],20,FALSE))),VLOOKUP(表2[[#This Row],[公司简称]]&amp;表2[[#This Row],[姓名 ]],表1_66[[标识]:[邮件1]],20,FALSE),"")</f>
        <v/>
      </c>
      <c r="AG235" s="201" t="s">
        <v>1333</v>
      </c>
      <c r="AH235" s="194"/>
      <c r="AI235" s="202"/>
      <c r="AJ235" s="202"/>
      <c r="AL235" s="203"/>
      <c r="AM235" s="199"/>
      <c r="AN235" s="204"/>
      <c r="AP235" s="199"/>
    </row>
    <row r="236" spans="1:46" x14ac:dyDescent="0.3">
      <c r="A236" s="3">
        <v>41493</v>
      </c>
      <c r="B236" s="237" t="s">
        <v>4364</v>
      </c>
      <c r="C236" s="200"/>
      <c r="D236" s="137" t="s">
        <v>3820</v>
      </c>
      <c r="E236" s="194" t="s">
        <v>3821</v>
      </c>
      <c r="F236" s="194" t="s">
        <v>3822</v>
      </c>
      <c r="G236"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0.65800000000000003</v>
      </c>
      <c r="H236" s="7">
        <v>0</v>
      </c>
      <c r="I236" s="28">
        <f>SUMIF(表1_66[公司],"="&amp;表2[公司简称],表1_66[新财富票])</f>
        <v>0</v>
      </c>
      <c r="J236" s="155"/>
      <c r="K236" s="154"/>
      <c r="L236" s="154"/>
      <c r="M236" s="154"/>
      <c r="N236" s="154"/>
      <c r="P236" s="156"/>
      <c r="Q236" s="354"/>
      <c r="R236" s="146"/>
      <c r="S236" s="146"/>
      <c r="T236" s="146"/>
      <c r="U236" s="145"/>
      <c r="V236" s="158"/>
      <c r="W236" s="118" t="str">
        <f ca="1">IF(ISNUMBER(MATCH(表2[[#This Row],[公司简称]],服务!E:E,0)),INDIRECT("服务!A"&amp;MATCH(表2[[#This Row],[公司简称]],服务!E:E,0)),"")</f>
        <v/>
      </c>
      <c r="X236" s="160" t="s">
        <v>3823</v>
      </c>
      <c r="Y236" s="160" t="str">
        <f>IF(ISTEXT(VLOOKUP(表2[[#This Row],[公司简称]]&amp;表2[[#This Row],[姓名]],表1_66[[标识]:[昵称]],3,FALSE)),VLOOKUP(表2[[#This Row],[公司简称]]&amp;表2[[#This Row],[姓名]],表1_66[[标识]:[昵称]],3,FALSE),"")</f>
        <v/>
      </c>
      <c r="Z236" s="199" t="str">
        <f>IF(ISTEXT(VLOOKUP(表2[[#This Row],[公司简称]]&amp;表2[[#This Row],[姓名]],表1_66[[标识]:[邮件1]],18,FALSE)),VLOOKUP(表2[[#This Row],[公司简称]]&amp;表2[[#This Row],[姓名]],表1_66[[标识]:[邮件1]],18,FALSE),"")</f>
        <v/>
      </c>
      <c r="AA236" s="350" t="str">
        <f>IF(NOT(ISNA(VLOOKUP(表2[[#This Row],[公司简称]]&amp;表2[[#This Row],[姓名]],表1_66[[标识]:[邮件1]],19,FALSE))),VLOOKUP(表2[[#This Row],[公司简称]]&amp;表2[[#This Row],[姓名]],表1_66[[标识]:[邮件1]],19,FALSE),"")</f>
        <v/>
      </c>
      <c r="AB236" s="194" t="str">
        <f>IF(NOT(ISNA(VLOOKUP(表2[[#This Row],[公司简称]]&amp;表2[[#This Row],[姓名]],表1_66[[标识]:[邮件1]],20,FALSE))),VLOOKUP(表2[[#This Row],[公司简称]]&amp;表2[[#This Row],[姓名]],表1_66[[标识]:[邮件1]],20,FALSE),"")</f>
        <v/>
      </c>
      <c r="AC236" s="199"/>
      <c r="AD236" s="199" t="str">
        <f>IF(NOT(ISNA(VLOOKUP(表2[[#This Row],[公司简称]]&amp;表2[[#This Row],[姓名 ]],表1_66[[标识]:[邮件1]],18,FALSE))),VLOOKUP(表2[[#This Row],[公司简称]]&amp;表2[[#This Row],[姓名 ]],表1_66[[标识]:[邮件1]],18,FALSE),"")</f>
        <v/>
      </c>
      <c r="AE236" s="350" t="str">
        <f>IF(NOT(ISNA(VLOOKUP(表2[[#This Row],[公司简称]]&amp;表2[[#This Row],[姓名 ]],表1_66[[标识]:[邮件1]],19,FALSE))),VLOOKUP(表2[[#This Row],[公司简称]]&amp;表2[[#This Row],[姓名 ]],表1_66[[标识]:[邮件1]],19,FALSE),"")</f>
        <v/>
      </c>
      <c r="AF236" s="194" t="str">
        <f>IF(NOT(ISNA(VLOOKUP(表2[[#This Row],[公司简称]]&amp;表2[[#This Row],[姓名 ]],表1_66[[标识]:[邮件1]],20,FALSE))),VLOOKUP(表2[[#This Row],[公司简称]]&amp;表2[[#This Row],[姓名 ]],表1_66[[标识]:[邮件1]],20,FALSE),"")</f>
        <v/>
      </c>
      <c r="AG236" s="201" t="s">
        <v>3808</v>
      </c>
      <c r="AH236" s="194"/>
      <c r="AI236" s="202"/>
      <c r="AL236" s="203"/>
      <c r="AN236" s="205"/>
    </row>
    <row r="237" spans="1:46" x14ac:dyDescent="0.3">
      <c r="A237" s="3">
        <v>41331</v>
      </c>
      <c r="B237" s="237" t="s">
        <v>4851</v>
      </c>
      <c r="C237" s="200"/>
      <c r="D237" s="96" t="s">
        <v>3106</v>
      </c>
      <c r="E237" s="194" t="s">
        <v>3108</v>
      </c>
      <c r="F237" s="194" t="s">
        <v>3107</v>
      </c>
      <c r="G237"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0.46500000000000002</v>
      </c>
      <c r="H237" s="7">
        <v>0</v>
      </c>
      <c r="I237" s="28">
        <f>SUMIF(表1_66[公司],"="&amp;表2[公司简称],表1_66[新财富票])</f>
        <v>0</v>
      </c>
      <c r="J237" s="155"/>
      <c r="K237" s="154"/>
      <c r="L237" s="154"/>
      <c r="M237" s="154"/>
      <c r="N237" s="154"/>
      <c r="P237" s="156"/>
      <c r="Q237" s="366"/>
      <c r="R237" s="187"/>
      <c r="S237" s="187"/>
      <c r="T237" s="234" t="s">
        <v>3105</v>
      </c>
      <c r="U237" s="188"/>
      <c r="V237" s="158"/>
      <c r="W237" s="118" t="str">
        <f ca="1">IF(ISNUMBER(MATCH(表2[[#This Row],[公司简称]],服务!E:E,0)),INDIRECT("服务!A"&amp;MATCH(表2[[#This Row],[公司简称]],服务!E:E,0)),"")</f>
        <v/>
      </c>
      <c r="X237" s="160" t="s">
        <v>3105</v>
      </c>
      <c r="Y237" s="160" t="str">
        <f>IF(ISTEXT(VLOOKUP(表2[[#This Row],[公司简称]]&amp;表2[[#This Row],[姓名]],表1_66[[标识]:[昵称]],3,FALSE)),VLOOKUP(表2[[#This Row],[公司简称]]&amp;表2[[#This Row],[姓名]],表1_66[[标识]:[昵称]],3,FALSE),"")</f>
        <v/>
      </c>
      <c r="Z237" s="199" t="str">
        <f>IF(ISTEXT(VLOOKUP(表2[[#This Row],[公司简称]]&amp;表2[[#This Row],[姓名]],表1_66[[标识]:[邮件1]],18,FALSE)),VLOOKUP(表2[[#This Row],[公司简称]]&amp;表2[[#This Row],[姓名]],表1_66[[标识]:[邮件1]],18,FALSE),"")</f>
        <v/>
      </c>
      <c r="AA237" s="350" t="str">
        <f>IF(NOT(ISNA(VLOOKUP(表2[[#This Row],[公司简称]]&amp;表2[[#This Row],[姓名]],表1_66[[标识]:[邮件1]],19,FALSE))),VLOOKUP(表2[[#This Row],[公司简称]]&amp;表2[[#This Row],[姓名]],表1_66[[标识]:[邮件1]],19,FALSE),"")</f>
        <v/>
      </c>
      <c r="AB237" s="194" t="str">
        <f>IF(NOT(ISNA(VLOOKUP(表2[[#This Row],[公司简称]]&amp;表2[[#This Row],[姓名]],表1_66[[标识]:[邮件1]],20,FALSE))),VLOOKUP(表2[[#This Row],[公司简称]]&amp;表2[[#This Row],[姓名]],表1_66[[标识]:[邮件1]],20,FALSE),"")</f>
        <v/>
      </c>
      <c r="AD237" s="199" t="str">
        <f>IF(NOT(ISNA(VLOOKUP(表2[[#This Row],[公司简称]]&amp;表2[[#This Row],[姓名 ]],表1_66[[标识]:[邮件1]],18,FALSE))),VLOOKUP(表2[[#This Row],[公司简称]]&amp;表2[[#This Row],[姓名 ]],表1_66[[标识]:[邮件1]],18,FALSE),"")</f>
        <v/>
      </c>
      <c r="AE237" s="350" t="str">
        <f>IF(NOT(ISNA(VLOOKUP(表2[[#This Row],[公司简称]]&amp;表2[[#This Row],[姓名 ]],表1_66[[标识]:[邮件1]],19,FALSE))),VLOOKUP(表2[[#This Row],[公司简称]]&amp;表2[[#This Row],[姓名 ]],表1_66[[标识]:[邮件1]],19,FALSE),"")</f>
        <v/>
      </c>
      <c r="AF237" s="194" t="str">
        <f>IF(NOT(ISNA(VLOOKUP(表2[[#This Row],[公司简称]]&amp;表2[[#This Row],[姓名 ]],表1_66[[标识]:[邮件1]],20,FALSE))),VLOOKUP(表2[[#This Row],[公司简称]]&amp;表2[[#This Row],[姓名 ]],表1_66[[标识]:[邮件1]],20,FALSE),"")</f>
        <v/>
      </c>
      <c r="AG237" s="201" t="s">
        <v>3109</v>
      </c>
      <c r="AH237" s="194">
        <v>200120</v>
      </c>
      <c r="AI237" s="202" t="s">
        <v>3110</v>
      </c>
      <c r="AL237" s="203"/>
      <c r="AN237" s="205"/>
    </row>
    <row r="238" spans="1:46" x14ac:dyDescent="0.3">
      <c r="A238" s="2">
        <v>40970</v>
      </c>
      <c r="B238" s="237" t="s">
        <v>188</v>
      </c>
      <c r="C238" s="237" t="s">
        <v>523</v>
      </c>
      <c r="D238" s="250" t="s">
        <v>129</v>
      </c>
      <c r="E238" s="251" t="s">
        <v>118</v>
      </c>
      <c r="F238" s="251" t="s">
        <v>120</v>
      </c>
      <c r="G238"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94.668170385699995</v>
      </c>
      <c r="H238" s="4">
        <v>1</v>
      </c>
      <c r="I238" s="28">
        <f>SUMIF(表1_66[公司],"="&amp;表2[公司简称],表1_66[新财富票])</f>
        <v>0</v>
      </c>
      <c r="J238" s="155"/>
      <c r="K238" s="154"/>
      <c r="L238" s="154"/>
      <c r="M238" s="154"/>
      <c r="N238" s="154"/>
      <c r="P238" s="156"/>
      <c r="Q238" s="352">
        <v>3</v>
      </c>
      <c r="R238" s="157" t="s">
        <v>2416</v>
      </c>
      <c r="S238" s="157"/>
      <c r="T238" s="157" t="s">
        <v>3687</v>
      </c>
      <c r="U238" s="158"/>
      <c r="V238" s="158"/>
      <c r="W238" s="118">
        <f ca="1">IF(ISNUMBER(MATCH(表2[[#This Row],[公司简称]],服务!E:E,0)),INDIRECT("服务!A"&amp;MATCH(表2[[#This Row],[公司简称]],服务!E:E,0)),"")</f>
        <v>42431</v>
      </c>
      <c r="X238" s="160" t="s">
        <v>2329</v>
      </c>
      <c r="Y238" s="160" t="str">
        <f>IF(ISTEXT(VLOOKUP(表2[[#This Row],[公司简称]]&amp;表2[[#This Row],[姓名]],表1_66[[标识]:[昵称]],3,FALSE)),VLOOKUP(表2[[#This Row],[公司简称]]&amp;表2[[#This Row],[姓名]],表1_66[[标识]:[昵称]],3,FALSE),"")</f>
        <v/>
      </c>
      <c r="Z238" s="199" t="str">
        <f>IF(ISTEXT(VLOOKUP(表2[[#This Row],[公司简称]]&amp;表2[[#This Row],[姓名]],表1_66[[标识]:[邮件1]],18,FALSE)),VLOOKUP(表2[[#This Row],[公司简称]]&amp;表2[[#This Row],[姓名]],表1_66[[标识]:[邮件1]],18,FALSE),"")</f>
        <v/>
      </c>
      <c r="AA238" s="350" t="str">
        <f>IF(NOT(ISNA(VLOOKUP(表2[[#This Row],[公司简称]]&amp;表2[[#This Row],[姓名]],表1_66[[标识]:[邮件1]],19,FALSE))),VLOOKUP(表2[[#This Row],[公司简称]]&amp;表2[[#This Row],[姓名]],表1_66[[标识]:[邮件1]],19,FALSE),"")</f>
        <v/>
      </c>
      <c r="AB238" s="194" t="str">
        <f>IF(NOT(ISNA(VLOOKUP(表2[[#This Row],[公司简称]]&amp;表2[[#This Row],[姓名]],表1_66[[标识]:[邮件1]],20,FALSE))),VLOOKUP(表2[[#This Row],[公司简称]]&amp;表2[[#This Row],[姓名]],表1_66[[标识]:[邮件1]],20,FALSE),"")</f>
        <v/>
      </c>
      <c r="AC238" s="199" t="s">
        <v>2447</v>
      </c>
      <c r="AD238" s="199" t="str">
        <f>IF(NOT(ISNA(VLOOKUP(表2[[#This Row],[公司简称]]&amp;表2[[#This Row],[姓名 ]],表1_66[[标识]:[邮件1]],18,FALSE))),VLOOKUP(表2[[#This Row],[公司简称]]&amp;表2[[#This Row],[姓名 ]],表1_66[[标识]:[邮件1]],18,FALSE),"")</f>
        <v/>
      </c>
      <c r="AE238" s="350" t="str">
        <f>IF(NOT(ISNA(VLOOKUP(表2[[#This Row],[公司简称]]&amp;表2[[#This Row],[姓名 ]],表1_66[[标识]:[邮件1]],19,FALSE))),VLOOKUP(表2[[#This Row],[公司简称]]&amp;表2[[#This Row],[姓名 ]],表1_66[[标识]:[邮件1]],19,FALSE),"")</f>
        <v/>
      </c>
      <c r="AF238" s="194" t="str">
        <f>IF(NOT(ISNA(VLOOKUP(表2[[#This Row],[公司简称]]&amp;表2[[#This Row],[姓名 ]],表1_66[[标识]:[邮件1]],20,FALSE))),VLOOKUP(表2[[#This Row],[公司简称]]&amp;表2[[#This Row],[姓名 ]],表1_66[[标识]:[邮件1]],20,FALSE),"")</f>
        <v/>
      </c>
      <c r="AG238" s="201" t="s">
        <v>1214</v>
      </c>
      <c r="AH238" s="194">
        <v>200121</v>
      </c>
      <c r="AI238" s="202" t="s">
        <v>461</v>
      </c>
      <c r="AJ238" s="202"/>
      <c r="AK238" s="199" t="s">
        <v>335</v>
      </c>
      <c r="AL238" s="203"/>
      <c r="AM238" s="199"/>
      <c r="AN238" s="204" t="s">
        <v>1020</v>
      </c>
      <c r="AO238" s="199">
        <v>51</v>
      </c>
      <c r="AP238" s="199" t="s">
        <v>1021</v>
      </c>
      <c r="AQ238" s="199">
        <v>49</v>
      </c>
    </row>
    <row r="239" spans="1:46" x14ac:dyDescent="0.3">
      <c r="A239" s="3">
        <v>40848</v>
      </c>
      <c r="B239" s="80" t="s">
        <v>573</v>
      </c>
      <c r="C239" s="237" t="s">
        <v>572</v>
      </c>
      <c r="D239" s="138" t="s">
        <v>564</v>
      </c>
      <c r="E239" s="251" t="s">
        <v>570</v>
      </c>
      <c r="F239" s="251" t="s">
        <v>571</v>
      </c>
      <c r="G239"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5.5751900000000001</v>
      </c>
      <c r="H239" s="7">
        <v>0</v>
      </c>
      <c r="I239" s="28">
        <f>SUMIF(表1_66[公司],"="&amp;表2[公司简称],表1_66[新财富票])</f>
        <v>0</v>
      </c>
      <c r="J239" s="155"/>
      <c r="K239" s="154"/>
      <c r="L239" s="154"/>
      <c r="M239" s="154"/>
      <c r="N239" s="154"/>
      <c r="P239" s="156"/>
      <c r="Q239" s="352"/>
      <c r="R239" s="157"/>
      <c r="S239" s="157"/>
      <c r="T239" s="157"/>
      <c r="U239" s="158"/>
      <c r="V239" s="158"/>
      <c r="W239" s="118" t="str">
        <f ca="1">IF(ISNUMBER(MATCH(表2[[#This Row],[公司简称]],服务!E:E,0)),INDIRECT("服务!A"&amp;MATCH(表2[[#This Row],[公司简称]],服务!E:E,0)),"")</f>
        <v/>
      </c>
      <c r="X239" s="160" t="s">
        <v>2763</v>
      </c>
      <c r="Y239" s="160" t="str">
        <f>IF(ISTEXT(VLOOKUP(表2[[#This Row],[公司简称]]&amp;表2[[#This Row],[姓名]],表1_66[[标识]:[昵称]],3,FALSE)),VLOOKUP(表2[[#This Row],[公司简称]]&amp;表2[[#This Row],[姓名]],表1_66[[标识]:[昵称]],3,FALSE),"")</f>
        <v/>
      </c>
      <c r="Z239" s="199" t="str">
        <f>IF(ISTEXT(VLOOKUP(表2[[#This Row],[公司简称]]&amp;表2[[#This Row],[姓名]],表1_66[[标识]:[邮件1]],18,FALSE)),VLOOKUP(表2[[#This Row],[公司简称]]&amp;表2[[#This Row],[姓名]],表1_66[[标识]:[邮件1]],18,FALSE),"")</f>
        <v/>
      </c>
      <c r="AA239" s="350" t="str">
        <f>IF(NOT(ISNA(VLOOKUP(表2[[#This Row],[公司简称]]&amp;表2[[#This Row],[姓名]],表1_66[[标识]:[邮件1]],19,FALSE))),VLOOKUP(表2[[#This Row],[公司简称]]&amp;表2[[#This Row],[姓名]],表1_66[[标识]:[邮件1]],19,FALSE),"")</f>
        <v/>
      </c>
      <c r="AB239" s="194" t="str">
        <f>IF(NOT(ISNA(VLOOKUP(表2[[#This Row],[公司简称]]&amp;表2[[#This Row],[姓名]],表1_66[[标识]:[邮件1]],20,FALSE))),VLOOKUP(表2[[#This Row],[公司简称]]&amp;表2[[#This Row],[姓名]],表1_66[[标识]:[邮件1]],20,FALSE),"")</f>
        <v/>
      </c>
      <c r="AC239" s="199"/>
      <c r="AD239" s="199" t="str">
        <f>IF(NOT(ISNA(VLOOKUP(表2[[#This Row],[公司简称]]&amp;表2[[#This Row],[姓名 ]],表1_66[[标识]:[邮件1]],18,FALSE))),VLOOKUP(表2[[#This Row],[公司简称]]&amp;表2[[#This Row],[姓名 ]],表1_66[[标识]:[邮件1]],18,FALSE),"")</f>
        <v/>
      </c>
      <c r="AE239" s="350" t="str">
        <f>IF(NOT(ISNA(VLOOKUP(表2[[#This Row],[公司简称]]&amp;表2[[#This Row],[姓名 ]],表1_66[[标识]:[邮件1]],19,FALSE))),VLOOKUP(表2[[#This Row],[公司简称]]&amp;表2[[#This Row],[姓名 ]],表1_66[[标识]:[邮件1]],19,FALSE),"")</f>
        <v/>
      </c>
      <c r="AF239" s="194" t="str">
        <f>IF(NOT(ISNA(VLOOKUP(表2[[#This Row],[公司简称]]&amp;表2[[#This Row],[姓名 ]],表1_66[[标识]:[邮件1]],20,FALSE))),VLOOKUP(表2[[#This Row],[公司简称]]&amp;表2[[#This Row],[姓名 ]],表1_66[[标识]:[邮件1]],20,FALSE),"")</f>
        <v/>
      </c>
      <c r="AG239" s="201" t="s">
        <v>1226</v>
      </c>
      <c r="AH239" s="194">
        <v>200002</v>
      </c>
      <c r="AI239" s="199" t="s">
        <v>830</v>
      </c>
      <c r="AJ239" s="199"/>
      <c r="AL239" s="203"/>
      <c r="AM239" s="199"/>
      <c r="AN239" s="204"/>
      <c r="AP239" s="199"/>
    </row>
    <row r="240" spans="1:46" x14ac:dyDescent="0.3">
      <c r="A240" s="2">
        <v>41298</v>
      </c>
      <c r="B240" s="237" t="s">
        <v>178</v>
      </c>
      <c r="C240" s="237" t="s">
        <v>13</v>
      </c>
      <c r="D240" s="250" t="s">
        <v>109</v>
      </c>
      <c r="E240" s="97" t="s">
        <v>118</v>
      </c>
      <c r="F240" s="251" t="s">
        <v>120</v>
      </c>
      <c r="G240"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209.92242367329999</v>
      </c>
      <c r="H240" s="4">
        <v>1</v>
      </c>
      <c r="I240" s="28">
        <f>SUMIF(表1_66[公司],"="&amp;表2[公司简称],表1_66[新财富票])</f>
        <v>0</v>
      </c>
      <c r="J240" s="155"/>
      <c r="K240" s="154"/>
      <c r="L240" s="154"/>
      <c r="M240" s="154"/>
      <c r="N240" s="154"/>
      <c r="P240" s="156"/>
      <c r="Q240" s="352">
        <v>3</v>
      </c>
      <c r="R240" s="234" t="s">
        <v>6087</v>
      </c>
      <c r="S240" s="183"/>
      <c r="T240" s="157"/>
      <c r="U240" s="158"/>
      <c r="V240" s="158"/>
      <c r="W240" s="118">
        <f ca="1">IF(ISNUMBER(MATCH(表2[[#This Row],[公司简称]],服务!E:E,0)),INDIRECT("服务!A"&amp;MATCH(表2[[#This Row],[公司简称]],服务!E:E,0)),"")</f>
        <v>42426</v>
      </c>
      <c r="X240" s="160" t="s">
        <v>3162</v>
      </c>
      <c r="Y240" s="160" t="str">
        <f>IF(ISTEXT(VLOOKUP(表2[[#This Row],[公司简称]]&amp;表2[[#This Row],[姓名]],表1_66[[标识]:[昵称]],3,FALSE)),VLOOKUP(表2[[#This Row],[公司简称]]&amp;表2[[#This Row],[姓名]],表1_66[[标识]:[昵称]],3,FALSE),"")</f>
        <v/>
      </c>
      <c r="Z240" s="199" t="str">
        <f>IF(ISTEXT(VLOOKUP(表2[[#This Row],[公司简称]]&amp;表2[[#This Row],[姓名]],表1_66[[标识]:[邮件1]],18,FALSE)),VLOOKUP(表2[[#This Row],[公司简称]]&amp;表2[[#This Row],[姓名]],表1_66[[标识]:[邮件1]],18,FALSE),"")</f>
        <v/>
      </c>
      <c r="AA240" s="350" t="str">
        <f>IF(NOT(ISNA(VLOOKUP(表2[[#This Row],[公司简称]]&amp;表2[[#This Row],[姓名]],表1_66[[标识]:[邮件1]],19,FALSE))),VLOOKUP(表2[[#This Row],[公司简称]]&amp;表2[[#This Row],[姓名]],表1_66[[标识]:[邮件1]],19,FALSE),"")</f>
        <v/>
      </c>
      <c r="AB240" s="194" t="str">
        <f>IF(NOT(ISNA(VLOOKUP(表2[[#This Row],[公司简称]]&amp;表2[[#This Row],[姓名]],表1_66[[标识]:[邮件1]],20,FALSE))),VLOOKUP(表2[[#This Row],[公司简称]]&amp;表2[[#This Row],[姓名]],表1_66[[标识]:[邮件1]],20,FALSE),"")</f>
        <v/>
      </c>
      <c r="AC240" s="199" t="s">
        <v>272</v>
      </c>
      <c r="AD240" s="199" t="str">
        <f>IF(NOT(ISNA(VLOOKUP(表2[[#This Row],[公司简称]]&amp;表2[[#This Row],[姓名 ]],表1_66[[标识]:[邮件1]],18,FALSE))),VLOOKUP(表2[[#This Row],[公司简称]]&amp;表2[[#This Row],[姓名 ]],表1_66[[标识]:[邮件1]],18,FALSE),"")</f>
        <v/>
      </c>
      <c r="AE240" s="350" t="str">
        <f>IF(NOT(ISNA(VLOOKUP(表2[[#This Row],[公司简称]]&amp;表2[[#This Row],[姓名 ]],表1_66[[标识]:[邮件1]],19,FALSE))),VLOOKUP(表2[[#This Row],[公司简称]]&amp;表2[[#This Row],[姓名 ]],表1_66[[标识]:[邮件1]],19,FALSE),"")</f>
        <v/>
      </c>
      <c r="AF240" s="194" t="str">
        <f>IF(NOT(ISNA(VLOOKUP(表2[[#This Row],[公司简称]]&amp;表2[[#This Row],[姓名 ]],表1_66[[标识]:[邮件1]],20,FALSE))),VLOOKUP(表2[[#This Row],[公司简称]]&amp;表2[[#This Row],[姓名 ]],表1_66[[标识]:[邮件1]],20,FALSE),"")</f>
        <v/>
      </c>
      <c r="AG240" s="201" t="s">
        <v>2787</v>
      </c>
      <c r="AH240" s="194">
        <v>200002</v>
      </c>
      <c r="AI240" s="202" t="s">
        <v>179</v>
      </c>
      <c r="AJ240" s="202" t="s">
        <v>2789</v>
      </c>
      <c r="AK240" s="199" t="s">
        <v>2790</v>
      </c>
      <c r="AL240" s="203"/>
      <c r="AM240" s="199"/>
      <c r="AN240" s="204" t="s">
        <v>992</v>
      </c>
      <c r="AO240" s="199">
        <v>55</v>
      </c>
      <c r="AP240" s="199" t="s">
        <v>1011</v>
      </c>
      <c r="AQ240" s="199">
        <v>45</v>
      </c>
    </row>
    <row r="241" spans="1:46" x14ac:dyDescent="0.3">
      <c r="A241" s="3">
        <v>41295</v>
      </c>
      <c r="B241" s="80" t="s">
        <v>2887</v>
      </c>
      <c r="D241" s="99" t="s">
        <v>2759</v>
      </c>
      <c r="E241" s="194" t="s">
        <v>1</v>
      </c>
      <c r="F241" s="93" t="s">
        <v>12</v>
      </c>
      <c r="G241"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1.4541458300999999</v>
      </c>
      <c r="H241" s="7">
        <v>0</v>
      </c>
      <c r="I241" s="28">
        <f>SUMIF(表1_66[公司],"="&amp;表2[公司简称],表1_66[新财富票])</f>
        <v>0</v>
      </c>
      <c r="J241" s="155"/>
      <c r="K241" s="154"/>
      <c r="L241" s="154"/>
      <c r="M241" s="154"/>
      <c r="N241" s="154"/>
      <c r="P241" s="156"/>
      <c r="Q241" s="354">
        <v>3</v>
      </c>
      <c r="R241" s="146"/>
      <c r="S241" s="146"/>
      <c r="T241" s="146" t="s">
        <v>2761</v>
      </c>
      <c r="U241" s="145"/>
      <c r="V241" s="145"/>
      <c r="W241" s="118" t="str">
        <f ca="1">IF(ISNUMBER(MATCH(表2[[#This Row],[公司简称]],服务!E:E,0)),INDIRECT("服务!A"&amp;MATCH(表2[[#This Row],[公司简称]],服务!E:E,0)),"")</f>
        <v/>
      </c>
      <c r="X241" s="160" t="s">
        <v>2760</v>
      </c>
      <c r="Y241" s="160" t="str">
        <f>IF(ISTEXT(VLOOKUP(表2[[#This Row],[公司简称]]&amp;表2[[#This Row],[姓名]],表1_66[[标识]:[昵称]],3,FALSE)),VLOOKUP(表2[[#This Row],[公司简称]]&amp;表2[[#This Row],[姓名]],表1_66[[标识]:[昵称]],3,FALSE),"")</f>
        <v/>
      </c>
      <c r="Z241" s="199" t="str">
        <f>IF(ISTEXT(VLOOKUP(表2[[#This Row],[公司简称]]&amp;表2[[#This Row],[姓名]],表1_66[[标识]:[邮件1]],18,FALSE)),VLOOKUP(表2[[#This Row],[公司简称]]&amp;表2[[#This Row],[姓名]],表1_66[[标识]:[邮件1]],18,FALSE),"")</f>
        <v/>
      </c>
      <c r="AA241" s="350" t="str">
        <f>IF(NOT(ISNA(VLOOKUP(表2[[#This Row],[公司简称]]&amp;表2[[#This Row],[姓名]],表1_66[[标识]:[邮件1]],19,FALSE))),VLOOKUP(表2[[#This Row],[公司简称]]&amp;表2[[#This Row],[姓名]],表1_66[[标识]:[邮件1]],19,FALSE),"")</f>
        <v/>
      </c>
      <c r="AB241" s="194" t="str">
        <f>IF(NOT(ISNA(VLOOKUP(表2[[#This Row],[公司简称]]&amp;表2[[#This Row],[姓名]],表1_66[[标识]:[邮件1]],20,FALSE))),VLOOKUP(表2[[#This Row],[公司简称]]&amp;表2[[#This Row],[姓名]],表1_66[[标识]:[邮件1]],20,FALSE),"")</f>
        <v/>
      </c>
      <c r="AC241" s="199" t="s">
        <v>2700</v>
      </c>
      <c r="AD241" s="199" t="str">
        <f>IF(NOT(ISNA(VLOOKUP(表2[[#This Row],[公司简称]]&amp;表2[[#This Row],[姓名 ]],表1_66[[标识]:[邮件1]],18,FALSE))),VLOOKUP(表2[[#This Row],[公司简称]]&amp;表2[[#This Row],[姓名 ]],表1_66[[标识]:[邮件1]],18,FALSE),"")</f>
        <v/>
      </c>
      <c r="AE241" s="350" t="str">
        <f>IF(NOT(ISNA(VLOOKUP(表2[[#This Row],[公司简称]]&amp;表2[[#This Row],[姓名 ]],表1_66[[标识]:[邮件1]],19,FALSE))),VLOOKUP(表2[[#This Row],[公司简称]]&amp;表2[[#This Row],[姓名 ]],表1_66[[标识]:[邮件1]],19,FALSE),"")</f>
        <v/>
      </c>
      <c r="AF241" s="194" t="str">
        <f>IF(NOT(ISNA(VLOOKUP(表2[[#This Row],[公司简称]]&amp;表2[[#This Row],[姓名 ]],表1_66[[标识]:[邮件1]],20,FALSE))),VLOOKUP(表2[[#This Row],[公司简称]]&amp;表2[[#This Row],[姓名 ]],表1_66[[标识]:[邮件1]],20,FALSE),"")</f>
        <v/>
      </c>
      <c r="AG241" s="201" t="s">
        <v>2762</v>
      </c>
      <c r="AH241" s="194"/>
      <c r="AI241" s="202"/>
      <c r="AJ241" s="199"/>
      <c r="AL241" s="203"/>
      <c r="AM241" s="199"/>
      <c r="AN241" s="204"/>
      <c r="AP241" s="199"/>
    </row>
    <row r="242" spans="1:46" x14ac:dyDescent="0.3">
      <c r="A242" s="3">
        <v>40848</v>
      </c>
      <c r="B242" s="80" t="s">
        <v>585</v>
      </c>
      <c r="C242" s="237" t="s">
        <v>584</v>
      </c>
      <c r="D242" s="138" t="s">
        <v>1326</v>
      </c>
      <c r="E242" s="97" t="s">
        <v>570</v>
      </c>
      <c r="F242" s="251" t="s">
        <v>582</v>
      </c>
      <c r="G242" s="52" t="str">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
      </c>
      <c r="H242" s="7">
        <v>0</v>
      </c>
      <c r="I242" s="28">
        <f>SUMIF(表1_66[公司],"="&amp;表2[公司简称],表1_66[新财富票])</f>
        <v>0</v>
      </c>
      <c r="J242" s="155"/>
      <c r="K242" s="154"/>
      <c r="L242" s="154"/>
      <c r="M242" s="154"/>
      <c r="N242" s="154"/>
      <c r="P242" s="156"/>
      <c r="Q242" s="352"/>
      <c r="R242" s="157"/>
      <c r="S242" s="157"/>
      <c r="T242" s="157"/>
      <c r="U242" s="158"/>
      <c r="V242" s="158"/>
      <c r="W242" s="118" t="str">
        <f ca="1">IF(ISNUMBER(MATCH(表2[[#This Row],[公司简称]],服务!E:E,0)),INDIRECT("服务!A"&amp;MATCH(表2[[#This Row],[公司简称]],服务!E:E,0)),"")</f>
        <v/>
      </c>
      <c r="X242" s="160" t="s">
        <v>2745</v>
      </c>
      <c r="Y242" s="160" t="str">
        <f>IF(ISTEXT(VLOOKUP(表2[[#This Row],[公司简称]]&amp;表2[[#This Row],[姓名]],表1_66[[标识]:[昵称]],3,FALSE)),VLOOKUP(表2[[#This Row],[公司简称]]&amp;表2[[#This Row],[姓名]],表1_66[[标识]:[昵称]],3,FALSE),"")</f>
        <v/>
      </c>
      <c r="Z242" s="199" t="str">
        <f>IF(ISTEXT(VLOOKUP(表2[[#This Row],[公司简称]]&amp;表2[[#This Row],[姓名]],表1_66[[标识]:[邮件1]],18,FALSE)),VLOOKUP(表2[[#This Row],[公司简称]]&amp;表2[[#This Row],[姓名]],表1_66[[标识]:[邮件1]],18,FALSE),"")</f>
        <v/>
      </c>
      <c r="AA242" s="350" t="str">
        <f>IF(NOT(ISNA(VLOOKUP(表2[[#This Row],[公司简称]]&amp;表2[[#This Row],[姓名]],表1_66[[标识]:[邮件1]],19,FALSE))),VLOOKUP(表2[[#This Row],[公司简称]]&amp;表2[[#This Row],[姓名]],表1_66[[标识]:[邮件1]],19,FALSE),"")</f>
        <v/>
      </c>
      <c r="AB242" s="194" t="str">
        <f>IF(NOT(ISNA(VLOOKUP(表2[[#This Row],[公司简称]]&amp;表2[[#This Row],[姓名]],表1_66[[标识]:[邮件1]],20,FALSE))),VLOOKUP(表2[[#This Row],[公司简称]]&amp;表2[[#This Row],[姓名]],表1_66[[标识]:[邮件1]],20,FALSE),"")</f>
        <v/>
      </c>
      <c r="AC242" s="200" t="s">
        <v>2700</v>
      </c>
      <c r="AD242" s="199" t="str">
        <f>IF(NOT(ISNA(VLOOKUP(表2[[#This Row],[公司简称]]&amp;表2[[#This Row],[姓名 ]],表1_66[[标识]:[邮件1]],18,FALSE))),VLOOKUP(表2[[#This Row],[公司简称]]&amp;表2[[#This Row],[姓名 ]],表1_66[[标识]:[邮件1]],18,FALSE),"")</f>
        <v/>
      </c>
      <c r="AE242" s="350" t="str">
        <f>IF(NOT(ISNA(VLOOKUP(表2[[#This Row],[公司简称]]&amp;表2[[#This Row],[姓名 ]],表1_66[[标识]:[邮件1]],19,FALSE))),VLOOKUP(表2[[#This Row],[公司简称]]&amp;表2[[#This Row],[姓名 ]],表1_66[[标识]:[邮件1]],19,FALSE),"")</f>
        <v/>
      </c>
      <c r="AF242" s="194" t="str">
        <f>IF(NOT(ISNA(VLOOKUP(表2[[#This Row],[公司简称]]&amp;表2[[#This Row],[姓名 ]],表1_66[[标识]:[邮件1]],20,FALSE))),VLOOKUP(表2[[#This Row],[公司简称]]&amp;表2[[#This Row],[姓名 ]],表1_66[[标识]:[邮件1]],20,FALSE),"")</f>
        <v/>
      </c>
      <c r="AG242" s="201" t="s">
        <v>842</v>
      </c>
      <c r="AH242" s="194">
        <v>200120</v>
      </c>
      <c r="AI242" s="199" t="s">
        <v>843</v>
      </c>
      <c r="AJ242" s="199"/>
      <c r="AL242" s="203"/>
      <c r="AM242" s="199"/>
      <c r="AN242" s="204"/>
      <c r="AP242" s="199"/>
    </row>
    <row r="243" spans="1:46" x14ac:dyDescent="0.3">
      <c r="A243" s="3">
        <v>42149</v>
      </c>
      <c r="B243" s="258"/>
      <c r="C243" s="259"/>
      <c r="D243" s="260" t="s">
        <v>7139</v>
      </c>
      <c r="E243" s="251" t="s">
        <v>1</v>
      </c>
      <c r="F243" s="251" t="s">
        <v>121</v>
      </c>
      <c r="G243"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0</v>
      </c>
      <c r="I243" s="28">
        <f>SUMIF(表1_66[公司],"="&amp;表2[公司简称],表1_66[新财富票])</f>
        <v>0</v>
      </c>
      <c r="J243" s="263"/>
      <c r="K243" s="262"/>
      <c r="L243" s="262"/>
      <c r="M243" s="262"/>
      <c r="N243" s="262"/>
      <c r="O243" s="264"/>
      <c r="P243" s="264"/>
      <c r="Q243" s="354"/>
      <c r="R243" s="265" t="s">
        <v>7140</v>
      </c>
      <c r="S243" s="265" t="s">
        <v>7141</v>
      </c>
      <c r="T243" s="265"/>
      <c r="U243" s="257"/>
      <c r="V243" s="257"/>
      <c r="W243" s="118" t="str">
        <f ca="1">IF(ISNUMBER(MATCH(表2[[#This Row],[公司简称]],服务!E:E,0)),INDIRECT("服务!A"&amp;MATCH(表2[[#This Row],[公司简称]],服务!E:E,0)),"")</f>
        <v/>
      </c>
      <c r="X243" s="265" t="s">
        <v>7140</v>
      </c>
      <c r="Y243" s="258" t="str">
        <f>IF(ISTEXT(VLOOKUP(表2[[#This Row],[公司简称]]&amp;表2[[#This Row],[姓名]],表1_66[[标识]:[昵称]],3,FALSE)),VLOOKUP(表2[[#This Row],[公司简称]]&amp;表2[[#This Row],[姓名]],表1_66[[标识]:[昵称]],3,FALSE),"")</f>
        <v/>
      </c>
      <c r="Z243" s="199" t="str">
        <f>IF(ISTEXT(VLOOKUP(表2[[#This Row],[公司简称]]&amp;表2[[#This Row],[姓名]],表1_66[[标识]:[邮件1]],18,FALSE)),VLOOKUP(表2[[#This Row],[公司简称]]&amp;表2[[#This Row],[姓名]],表1_66[[标识]:[邮件1]],18,FALSE),"")</f>
        <v/>
      </c>
      <c r="AA243" s="350" t="str">
        <f>IF(NOT(ISNA(VLOOKUP(表2[[#This Row],[公司简称]]&amp;表2[[#This Row],[姓名]],表1_66[[标识]:[邮件1]],19,FALSE))),VLOOKUP(表2[[#This Row],[公司简称]]&amp;表2[[#This Row],[姓名]],表1_66[[标识]:[邮件1]],19,FALSE),"")</f>
        <v/>
      </c>
      <c r="AB243" s="194" t="str">
        <f>IF(NOT(ISNA(VLOOKUP(表2[[#This Row],[公司简称]]&amp;表2[[#This Row],[姓名]],表1_66[[标识]:[邮件1]],20,FALSE))),VLOOKUP(表2[[#This Row],[公司简称]]&amp;表2[[#This Row],[姓名]],表1_66[[标识]:[邮件1]],20,FALSE),"")</f>
        <v/>
      </c>
      <c r="AC243" s="258"/>
      <c r="AD243" s="199" t="str">
        <f>IF(NOT(ISNA(VLOOKUP(表2[[#This Row],[公司简称]]&amp;表2[[#This Row],[姓名 ]],表1_66[[标识]:[邮件1]],18,FALSE))),VLOOKUP(表2[[#This Row],[公司简称]]&amp;表2[[#This Row],[姓名 ]],表1_66[[标识]:[邮件1]],18,FALSE),"")</f>
        <v/>
      </c>
      <c r="AE243" s="350" t="str">
        <f>IF(NOT(ISNA(VLOOKUP(表2[[#This Row],[公司简称]]&amp;表2[[#This Row],[姓名 ]],表1_66[[标识]:[邮件1]],19,FALSE))),VLOOKUP(表2[[#This Row],[公司简称]]&amp;表2[[#This Row],[姓名 ]],表1_66[[标识]:[邮件1]],19,FALSE),"")</f>
        <v/>
      </c>
      <c r="AF243" s="194" t="str">
        <f>IF(NOT(ISNA(VLOOKUP(表2[[#This Row],[公司简称]]&amp;表2[[#This Row],[姓名 ]],表1_66[[标识]:[邮件1]],20,FALSE))),VLOOKUP(表2[[#This Row],[公司简称]]&amp;表2[[#This Row],[姓名 ]],表1_66[[标识]:[邮件1]],20,FALSE),"")</f>
        <v/>
      </c>
      <c r="AG243" s="267"/>
      <c r="AH243" s="262"/>
      <c r="AI243" s="264"/>
      <c r="AJ243" s="266"/>
      <c r="AK243" s="266"/>
      <c r="AL243" s="268"/>
      <c r="AM243" s="266"/>
      <c r="AN243" s="261"/>
      <c r="AO243" s="266"/>
      <c r="AP243" s="266"/>
      <c r="AQ243" s="266"/>
      <c r="AR243" s="266"/>
      <c r="AS243" s="266"/>
      <c r="AT243" s="199"/>
    </row>
    <row r="244" spans="1:46" x14ac:dyDescent="0.3">
      <c r="A244" s="2">
        <v>41305</v>
      </c>
      <c r="B244" s="237" t="s">
        <v>2885</v>
      </c>
      <c r="C244" s="237" t="s">
        <v>541</v>
      </c>
      <c r="D244" s="250" t="s">
        <v>1323</v>
      </c>
      <c r="E244" s="251" t="s">
        <v>118</v>
      </c>
      <c r="F244" s="251" t="s">
        <v>121</v>
      </c>
      <c r="G244"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62.350923022399989</v>
      </c>
      <c r="H244" s="7">
        <v>0</v>
      </c>
      <c r="I244" s="28">
        <f>SUMIF(表1_66[公司],"="&amp;表2[公司简称],表1_66[新财富票])</f>
        <v>0</v>
      </c>
      <c r="J244" s="155"/>
      <c r="K244" s="154"/>
      <c r="L244" s="154"/>
      <c r="M244" s="154"/>
      <c r="N244" s="154"/>
      <c r="P244" s="156"/>
      <c r="Q244" s="352">
        <v>8</v>
      </c>
      <c r="R244" s="157" t="s">
        <v>2936</v>
      </c>
      <c r="S244" s="157"/>
      <c r="T244" s="157"/>
      <c r="U244" s="158"/>
      <c r="V244" s="158"/>
      <c r="W244" s="118" t="str">
        <f ca="1">IF(ISNUMBER(MATCH(表2[[#This Row],[公司简称]],服务!E:E,0)),INDIRECT("服务!A"&amp;MATCH(表2[[#This Row],[公司简称]],服务!E:E,0)),"")</f>
        <v/>
      </c>
      <c r="X244" s="200" t="s">
        <v>2936</v>
      </c>
      <c r="Y244" s="160" t="str">
        <f>IF(ISTEXT(VLOOKUP(表2[[#This Row],[公司简称]]&amp;表2[[#This Row],[姓名]],表1_66[[标识]:[昵称]],3,FALSE)),VLOOKUP(表2[[#This Row],[公司简称]]&amp;表2[[#This Row],[姓名]],表1_66[[标识]:[昵称]],3,FALSE),"")</f>
        <v/>
      </c>
      <c r="Z244" s="199" t="str">
        <f>IF(ISTEXT(VLOOKUP(表2[[#This Row],[公司简称]]&amp;表2[[#This Row],[姓名]],表1_66[[标识]:[邮件1]],18,FALSE)),VLOOKUP(表2[[#This Row],[公司简称]]&amp;表2[[#This Row],[姓名]],表1_66[[标识]:[邮件1]],18,FALSE),"")</f>
        <v/>
      </c>
      <c r="AA244" s="350" t="str">
        <f>IF(NOT(ISNA(VLOOKUP(表2[[#This Row],[公司简称]]&amp;表2[[#This Row],[姓名]],表1_66[[标识]:[邮件1]],19,FALSE))),VLOOKUP(表2[[#This Row],[公司简称]]&amp;表2[[#This Row],[姓名]],表1_66[[标识]:[邮件1]],19,FALSE),"")</f>
        <v/>
      </c>
      <c r="AB244" s="194" t="str">
        <f>IF(NOT(ISNA(VLOOKUP(表2[[#This Row],[公司简称]]&amp;表2[[#This Row],[姓名]],表1_66[[标识]:[邮件1]],20,FALSE))),VLOOKUP(表2[[#This Row],[公司简称]]&amp;表2[[#This Row],[姓名]],表1_66[[标识]:[邮件1]],20,FALSE),"")</f>
        <v/>
      </c>
      <c r="AC244" s="199" t="s">
        <v>283</v>
      </c>
      <c r="AD244" s="199" t="str">
        <f>IF(NOT(ISNA(VLOOKUP(表2[[#This Row],[公司简称]]&amp;表2[[#This Row],[姓名 ]],表1_66[[标识]:[邮件1]],18,FALSE))),VLOOKUP(表2[[#This Row],[公司简称]]&amp;表2[[#This Row],[姓名 ]],表1_66[[标识]:[邮件1]],18,FALSE),"")</f>
        <v/>
      </c>
      <c r="AE244" s="350" t="str">
        <f>IF(NOT(ISNA(VLOOKUP(表2[[#This Row],[公司简称]]&amp;表2[[#This Row],[姓名 ]],表1_66[[标识]:[邮件1]],19,FALSE))),VLOOKUP(表2[[#This Row],[公司简称]]&amp;表2[[#This Row],[姓名 ]],表1_66[[标识]:[邮件1]],19,FALSE),"")</f>
        <v/>
      </c>
      <c r="AF244" s="194" t="str">
        <f>IF(NOT(ISNA(VLOOKUP(表2[[#This Row],[公司简称]]&amp;表2[[#This Row],[姓名 ]],表1_66[[标识]:[邮件1]],20,FALSE))),VLOOKUP(表2[[#This Row],[公司简称]]&amp;表2[[#This Row],[姓名 ]],表1_66[[标识]:[邮件1]],20,FALSE),"")</f>
        <v/>
      </c>
      <c r="AG244" s="201" t="s">
        <v>2937</v>
      </c>
      <c r="AH244" s="194">
        <v>200040</v>
      </c>
      <c r="AI244" s="199" t="s">
        <v>833</v>
      </c>
      <c r="AJ244" s="199"/>
      <c r="AK244" s="199" t="s">
        <v>428</v>
      </c>
      <c r="AL244" s="203"/>
      <c r="AM244" s="199"/>
      <c r="AN244" s="204"/>
      <c r="AP244" s="199"/>
    </row>
    <row r="245" spans="1:46" x14ac:dyDescent="0.3">
      <c r="A245" s="2">
        <v>41036</v>
      </c>
      <c r="B245" s="237" t="s">
        <v>2345</v>
      </c>
      <c r="C245" s="237" t="s">
        <v>531</v>
      </c>
      <c r="D245" s="250" t="s">
        <v>1303</v>
      </c>
      <c r="E245" s="251" t="s">
        <v>118</v>
      </c>
      <c r="F245" s="251" t="s">
        <v>120</v>
      </c>
      <c r="G245"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4.5122193014</v>
      </c>
      <c r="H245" s="4">
        <v>1</v>
      </c>
      <c r="I245" s="28">
        <f>SUMIF(表1_66[公司],"="&amp;表2[公司简称],表1_66[新财富票])</f>
        <v>0</v>
      </c>
      <c r="J245" s="155"/>
      <c r="K245" s="154"/>
      <c r="L245" s="154"/>
      <c r="M245" s="154"/>
      <c r="N245" s="154"/>
      <c r="P245" s="156"/>
      <c r="Q245" s="352"/>
      <c r="R245" s="157" t="s">
        <v>2423</v>
      </c>
      <c r="S245" s="157" t="s">
        <v>2424</v>
      </c>
      <c r="T245" s="157"/>
      <c r="U245" s="158"/>
      <c r="V245" s="158"/>
      <c r="W245" s="118" t="str">
        <f ca="1">IF(ISNUMBER(MATCH(表2[[#This Row],[公司简称]],服务!E:E,0)),INDIRECT("服务!A"&amp;MATCH(表2[[#This Row],[公司简称]],服务!E:E,0)),"")</f>
        <v/>
      </c>
      <c r="X245" s="160" t="s">
        <v>2328</v>
      </c>
      <c r="Y245" s="160" t="str">
        <f>IF(ISTEXT(VLOOKUP(表2[[#This Row],[公司简称]]&amp;表2[[#This Row],[姓名]],表1_66[[标识]:[昵称]],3,FALSE)),VLOOKUP(表2[[#This Row],[公司简称]]&amp;表2[[#This Row],[姓名]],表1_66[[标识]:[昵称]],3,FALSE),"")</f>
        <v/>
      </c>
      <c r="Z245" s="199" t="str">
        <f>IF(ISTEXT(VLOOKUP(表2[[#This Row],[公司简称]]&amp;表2[[#This Row],[姓名]],表1_66[[标识]:[邮件1]],18,FALSE)),VLOOKUP(表2[[#This Row],[公司简称]]&amp;表2[[#This Row],[姓名]],表1_66[[标识]:[邮件1]],18,FALSE),"")</f>
        <v/>
      </c>
      <c r="AA245" s="350" t="str">
        <f>IF(NOT(ISNA(VLOOKUP(表2[[#This Row],[公司简称]]&amp;表2[[#This Row],[姓名]],表1_66[[标识]:[邮件1]],19,FALSE))),VLOOKUP(表2[[#This Row],[公司简称]]&amp;表2[[#This Row],[姓名]],表1_66[[标识]:[邮件1]],19,FALSE),"")</f>
        <v/>
      </c>
      <c r="AB245" s="194" t="str">
        <f>IF(NOT(ISNA(VLOOKUP(表2[[#This Row],[公司简称]]&amp;表2[[#This Row],[姓名]],表1_66[[标识]:[邮件1]],20,FALSE))),VLOOKUP(表2[[#This Row],[公司简称]]&amp;表2[[#This Row],[姓名]],表1_66[[标识]:[邮件1]],20,FALSE),"")</f>
        <v/>
      </c>
      <c r="AC245" s="199" t="s">
        <v>2363</v>
      </c>
      <c r="AD245" s="199" t="str">
        <f>IF(NOT(ISNA(VLOOKUP(表2[[#This Row],[公司简称]]&amp;表2[[#This Row],[姓名 ]],表1_66[[标识]:[邮件1]],18,FALSE))),VLOOKUP(表2[[#This Row],[公司简称]]&amp;表2[[#This Row],[姓名 ]],表1_66[[标识]:[邮件1]],18,FALSE),"")</f>
        <v/>
      </c>
      <c r="AE245" s="350" t="str">
        <f>IF(NOT(ISNA(VLOOKUP(表2[[#This Row],[公司简称]]&amp;表2[[#This Row],[姓名 ]],表1_66[[标识]:[邮件1]],19,FALSE))),VLOOKUP(表2[[#This Row],[公司简称]]&amp;表2[[#This Row],[姓名 ]],表1_66[[标识]:[邮件1]],19,FALSE),"")</f>
        <v/>
      </c>
      <c r="AF245" s="194" t="str">
        <f>IF(NOT(ISNA(VLOOKUP(表2[[#This Row],[公司简称]]&amp;表2[[#This Row],[姓名 ]],表1_66[[标识]:[邮件1]],20,FALSE))),VLOOKUP(表2[[#This Row],[公司简称]]&amp;表2[[#This Row],[姓名 ]],表1_66[[标识]:[邮件1]],20,FALSE),"")</f>
        <v/>
      </c>
      <c r="AG245" s="201" t="s">
        <v>1218</v>
      </c>
      <c r="AH245" s="194">
        <v>200121</v>
      </c>
      <c r="AI245" s="202" t="s">
        <v>1304</v>
      </c>
      <c r="AJ245" s="202"/>
      <c r="AK245" s="199" t="s">
        <v>335</v>
      </c>
      <c r="AL245" s="200"/>
      <c r="AM245" s="199"/>
      <c r="AN245" s="204" t="s">
        <v>1062</v>
      </c>
      <c r="AO245" s="199">
        <v>51</v>
      </c>
      <c r="AP245" s="199" t="s">
        <v>1063</v>
      </c>
      <c r="AQ245" s="199">
        <v>49</v>
      </c>
    </row>
    <row r="246" spans="1:46" x14ac:dyDescent="0.3">
      <c r="A246" s="3">
        <v>40881</v>
      </c>
      <c r="B246" s="80" t="s">
        <v>2883</v>
      </c>
      <c r="C246" s="237" t="s">
        <v>652</v>
      </c>
      <c r="D246" s="138" t="s">
        <v>647</v>
      </c>
      <c r="E246" s="251" t="s">
        <v>2269</v>
      </c>
      <c r="F246" s="251" t="s">
        <v>12</v>
      </c>
      <c r="G246"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19.497451453499998</v>
      </c>
      <c r="H246" s="7">
        <v>0</v>
      </c>
      <c r="I246" s="28">
        <f>SUMIF(表1_66[公司],"="&amp;表2[公司简称],表1_66[新财富票])</f>
        <v>0</v>
      </c>
      <c r="J246" s="155"/>
      <c r="K246" s="154"/>
      <c r="L246" s="154"/>
      <c r="M246" s="154"/>
      <c r="N246" s="154"/>
      <c r="P246" s="156"/>
      <c r="Q246" s="352"/>
      <c r="R246" s="157"/>
      <c r="S246" s="157"/>
      <c r="T246" s="157"/>
      <c r="U246" s="158"/>
      <c r="V246" s="158"/>
      <c r="W246" s="118" t="str">
        <f ca="1">IF(ISNUMBER(MATCH(表2[[#This Row],[公司简称]],服务!E:E,0)),INDIRECT("服务!A"&amp;MATCH(表2[[#This Row],[公司简称]],服务!E:E,0)),"")</f>
        <v/>
      </c>
      <c r="X246" s="160" t="s">
        <v>646</v>
      </c>
      <c r="Y246" s="160" t="str">
        <f>IF(ISTEXT(VLOOKUP(表2[[#This Row],[公司简称]]&amp;表2[[#This Row],[姓名]],表1_66[[标识]:[昵称]],3,FALSE)),VLOOKUP(表2[[#This Row],[公司简称]]&amp;表2[[#This Row],[姓名]],表1_66[[标识]:[昵称]],3,FALSE),"")</f>
        <v/>
      </c>
      <c r="Z246" s="199" t="str">
        <f>IF(ISTEXT(VLOOKUP(表2[[#This Row],[公司简称]]&amp;表2[[#This Row],[姓名]],表1_66[[标识]:[邮件1]],18,FALSE)),VLOOKUP(表2[[#This Row],[公司简称]]&amp;表2[[#This Row],[姓名]],表1_66[[标识]:[邮件1]],18,FALSE),"")</f>
        <v/>
      </c>
      <c r="AA246" s="350" t="str">
        <f>IF(NOT(ISNA(VLOOKUP(表2[[#This Row],[公司简称]]&amp;表2[[#This Row],[姓名]],表1_66[[标识]:[邮件1]],19,FALSE))),VLOOKUP(表2[[#This Row],[公司简称]]&amp;表2[[#This Row],[姓名]],表1_66[[标识]:[邮件1]],19,FALSE),"")</f>
        <v/>
      </c>
      <c r="AB246" s="194" t="str">
        <f>IF(NOT(ISNA(VLOOKUP(表2[[#This Row],[公司简称]]&amp;表2[[#This Row],[姓名]],表1_66[[标识]:[邮件1]],20,FALSE))),VLOOKUP(表2[[#This Row],[公司简称]]&amp;表2[[#This Row],[姓名]],表1_66[[标识]:[邮件1]],20,FALSE),"")</f>
        <v/>
      </c>
      <c r="AC246" s="199" t="s">
        <v>650</v>
      </c>
      <c r="AD246" s="199" t="str">
        <f>IF(NOT(ISNA(VLOOKUP(表2[[#This Row],[公司简称]]&amp;表2[[#This Row],[姓名 ]],表1_66[[标识]:[邮件1]],18,FALSE))),VLOOKUP(表2[[#This Row],[公司简称]]&amp;表2[[#This Row],[姓名 ]],表1_66[[标识]:[邮件1]],18,FALSE),"")</f>
        <v/>
      </c>
      <c r="AE246" s="350" t="str">
        <f>IF(NOT(ISNA(VLOOKUP(表2[[#This Row],[公司简称]]&amp;表2[[#This Row],[姓名 ]],表1_66[[标识]:[邮件1]],19,FALSE))),VLOOKUP(表2[[#This Row],[公司简称]]&amp;表2[[#This Row],[姓名 ]],表1_66[[标识]:[邮件1]],19,FALSE),"")</f>
        <v/>
      </c>
      <c r="AF246" s="194" t="str">
        <f>IF(NOT(ISNA(VLOOKUP(表2[[#This Row],[公司简称]]&amp;表2[[#This Row],[姓名 ]],表1_66[[标识]:[邮件1]],20,FALSE))),VLOOKUP(表2[[#This Row],[公司简称]]&amp;表2[[#This Row],[姓名 ]],表1_66[[标识]:[邮件1]],20,FALSE),"")</f>
        <v/>
      </c>
      <c r="AG246" s="204" t="s">
        <v>840</v>
      </c>
      <c r="AH246" s="194">
        <v>310007</v>
      </c>
      <c r="AI246" s="199" t="s">
        <v>841</v>
      </c>
      <c r="AJ246" s="199"/>
      <c r="AL246" s="200"/>
      <c r="AM246" s="199"/>
      <c r="AN246" s="204"/>
      <c r="AP246" s="199"/>
    </row>
    <row r="247" spans="1:46" x14ac:dyDescent="0.3">
      <c r="A247" s="3">
        <v>41806</v>
      </c>
      <c r="B247" s="80" t="s">
        <v>6789</v>
      </c>
      <c r="D247" s="99" t="s">
        <v>5984</v>
      </c>
      <c r="E247" s="194" t="s">
        <v>5985</v>
      </c>
      <c r="F247" s="93" t="s">
        <v>5986</v>
      </c>
      <c r="G247"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18.772837480699998</v>
      </c>
      <c r="H247" s="7">
        <v>0</v>
      </c>
      <c r="I247" s="28">
        <f>SUMIF(表1_66[公司],"="&amp;表2[公司简称],表1_66[新财富票])</f>
        <v>0</v>
      </c>
      <c r="J247" s="155"/>
      <c r="K247" s="154"/>
      <c r="L247" s="154"/>
      <c r="M247" s="154"/>
      <c r="N247" s="154"/>
      <c r="P247" s="156"/>
      <c r="Q247" s="354"/>
      <c r="R247" s="146" t="s">
        <v>5987</v>
      </c>
      <c r="S247" s="146"/>
      <c r="T247" s="146"/>
      <c r="U247" s="145"/>
      <c r="V247" s="233"/>
      <c r="W247" s="118" t="str">
        <f ca="1">IF(ISNUMBER(MATCH(表2[[#This Row],[公司简称]],服务!E:E,0)),INDIRECT("服务!A"&amp;MATCH(表2[[#This Row],[公司简称]],服务!E:E,0)),"")</f>
        <v/>
      </c>
      <c r="X247" s="160"/>
      <c r="Y247" s="160" t="str">
        <f>IF(ISTEXT(VLOOKUP(表2[[#This Row],[公司简称]]&amp;表2[[#This Row],[姓名]],表1_66[[标识]:[昵称]],3,FALSE)),VLOOKUP(表2[[#This Row],[公司简称]]&amp;表2[[#This Row],[姓名]],表1_66[[标识]:[昵称]],3,FALSE),"")</f>
        <v/>
      </c>
      <c r="Z247" s="199" t="str">
        <f>IF(ISTEXT(VLOOKUP(表2[[#This Row],[公司简称]]&amp;表2[[#This Row],[姓名]],表1_66[[标识]:[邮件1]],18,FALSE)),VLOOKUP(表2[[#This Row],[公司简称]]&amp;表2[[#This Row],[姓名]],表1_66[[标识]:[邮件1]],18,FALSE),"")</f>
        <v/>
      </c>
      <c r="AA247" s="350" t="str">
        <f>IF(NOT(ISNA(VLOOKUP(表2[[#This Row],[公司简称]]&amp;表2[[#This Row],[姓名]],表1_66[[标识]:[邮件1]],19,FALSE))),VLOOKUP(表2[[#This Row],[公司简称]]&amp;表2[[#This Row],[姓名]],表1_66[[标识]:[邮件1]],19,FALSE),"")</f>
        <v/>
      </c>
      <c r="AB247" s="194" t="str">
        <f>IF(NOT(ISNA(VLOOKUP(表2[[#This Row],[公司简称]]&amp;表2[[#This Row],[姓名]],表1_66[[标识]:[邮件1]],20,FALSE))),VLOOKUP(表2[[#This Row],[公司简称]]&amp;表2[[#This Row],[姓名]],表1_66[[标识]:[邮件1]],20,FALSE),"")</f>
        <v/>
      </c>
      <c r="AD247" s="199" t="str">
        <f>IF(NOT(ISNA(VLOOKUP(表2[[#This Row],[公司简称]]&amp;表2[[#This Row],[姓名 ]],表1_66[[标识]:[邮件1]],18,FALSE))),VLOOKUP(表2[[#This Row],[公司简称]]&amp;表2[[#This Row],[姓名 ]],表1_66[[标识]:[邮件1]],18,FALSE),"")</f>
        <v/>
      </c>
      <c r="AE247" s="350" t="str">
        <f>IF(NOT(ISNA(VLOOKUP(表2[[#This Row],[公司简称]]&amp;表2[[#This Row],[姓名 ]],表1_66[[标识]:[邮件1]],19,FALSE))),VLOOKUP(表2[[#This Row],[公司简称]]&amp;表2[[#This Row],[姓名 ]],表1_66[[标识]:[邮件1]],19,FALSE),"")</f>
        <v/>
      </c>
      <c r="AF247" s="194" t="str">
        <f>IF(NOT(ISNA(VLOOKUP(表2[[#This Row],[公司简称]]&amp;表2[[#This Row],[姓名 ]],表1_66[[标识]:[邮件1]],20,FALSE))),VLOOKUP(表2[[#This Row],[公司简称]]&amp;表2[[#This Row],[姓名 ]],表1_66[[标识]:[邮件1]],20,FALSE),"")</f>
        <v/>
      </c>
      <c r="AG247" s="201" t="s">
        <v>5988</v>
      </c>
      <c r="AH247" s="194">
        <v>200135</v>
      </c>
      <c r="AI247" s="202" t="s">
        <v>5989</v>
      </c>
      <c r="AL247" s="200"/>
      <c r="AN247" s="205"/>
    </row>
    <row r="248" spans="1:46" x14ac:dyDescent="0.3">
      <c r="A248" s="3">
        <v>41296</v>
      </c>
      <c r="D248" s="99" t="s">
        <v>2738</v>
      </c>
      <c r="E248" s="194" t="s">
        <v>1</v>
      </c>
      <c r="F248" s="93" t="s">
        <v>583</v>
      </c>
      <c r="G248" s="52" t="str">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
      </c>
      <c r="H248" s="7">
        <v>0</v>
      </c>
      <c r="I248" s="28">
        <f>SUMIF(表1_66[公司],"="&amp;表2[公司简称],表1_66[新财富票])</f>
        <v>0</v>
      </c>
      <c r="J248" s="155"/>
      <c r="K248" s="154"/>
      <c r="L248" s="154"/>
      <c r="M248" s="154"/>
      <c r="N248" s="154"/>
      <c r="P248" s="156"/>
      <c r="Q248" s="354"/>
      <c r="R248" s="146"/>
      <c r="S248" s="234" t="s">
        <v>8727</v>
      </c>
      <c r="T248" s="146"/>
      <c r="U248" s="233"/>
      <c r="V248" s="158"/>
      <c r="W248" s="118" t="str">
        <f ca="1">IF(ISNUMBER(MATCH(表2[[#This Row],[公司简称]],服务!E:E,0)),INDIRECT("服务!A"&amp;MATCH(表2[[#This Row],[公司简称]],服务!E:E,0)),"")</f>
        <v/>
      </c>
      <c r="X248" s="234" t="s">
        <v>8727</v>
      </c>
      <c r="Y248" s="160" t="str">
        <f>IF(ISTEXT(VLOOKUP(表2[[#This Row],[公司简称]]&amp;表2[[#This Row],[姓名]],表1_66[[标识]:[昵称]],3,FALSE)),VLOOKUP(表2[[#This Row],[公司简称]]&amp;表2[[#This Row],[姓名]],表1_66[[标识]:[昵称]],3,FALSE),"")</f>
        <v/>
      </c>
      <c r="Z248" s="199" t="str">
        <f>IF(ISTEXT(VLOOKUP(表2[[#This Row],[公司简称]]&amp;表2[[#This Row],[姓名]],表1_66[[标识]:[邮件1]],18,FALSE)),VLOOKUP(表2[[#This Row],[公司简称]]&amp;表2[[#This Row],[姓名]],表1_66[[标识]:[邮件1]],18,FALSE),"")</f>
        <v/>
      </c>
      <c r="AA248" s="350" t="str">
        <f>IF(NOT(ISNA(VLOOKUP(表2[[#This Row],[公司简称]]&amp;表2[[#This Row],[姓名]],表1_66[[标识]:[邮件1]],19,FALSE))),VLOOKUP(表2[[#This Row],[公司简称]]&amp;表2[[#This Row],[姓名]],表1_66[[标识]:[邮件1]],19,FALSE),"")</f>
        <v/>
      </c>
      <c r="AB248" s="194" t="str">
        <f>IF(NOT(ISNA(VLOOKUP(表2[[#This Row],[公司简称]]&amp;表2[[#This Row],[姓名]],表1_66[[标识]:[邮件1]],20,FALSE))),VLOOKUP(表2[[#This Row],[公司简称]]&amp;表2[[#This Row],[姓名]],表1_66[[标识]:[邮件1]],20,FALSE),"")</f>
        <v/>
      </c>
      <c r="AC248" s="199" t="s">
        <v>2720</v>
      </c>
      <c r="AD248" s="199" t="str">
        <f>IF(NOT(ISNA(VLOOKUP(表2[[#This Row],[公司简称]]&amp;表2[[#This Row],[姓名 ]],表1_66[[标识]:[邮件1]],18,FALSE))),VLOOKUP(表2[[#This Row],[公司简称]]&amp;表2[[#This Row],[姓名 ]],表1_66[[标识]:[邮件1]],18,FALSE),"")</f>
        <v/>
      </c>
      <c r="AE248" s="350" t="str">
        <f>IF(NOT(ISNA(VLOOKUP(表2[[#This Row],[公司简称]]&amp;表2[[#This Row],[姓名 ]],表1_66[[标识]:[邮件1]],19,FALSE))),VLOOKUP(表2[[#This Row],[公司简称]]&amp;表2[[#This Row],[姓名 ]],表1_66[[标识]:[邮件1]],19,FALSE),"")</f>
        <v/>
      </c>
      <c r="AF248" s="194" t="str">
        <f>IF(NOT(ISNA(VLOOKUP(表2[[#This Row],[公司简称]]&amp;表2[[#This Row],[姓名 ]],表1_66[[标识]:[邮件1]],20,FALSE))),VLOOKUP(表2[[#This Row],[公司简称]]&amp;表2[[#This Row],[姓名 ]],表1_66[[标识]:[邮件1]],20,FALSE),"")</f>
        <v/>
      </c>
      <c r="AG248" s="201" t="s">
        <v>2740</v>
      </c>
      <c r="AH248" s="194"/>
      <c r="AI248" s="202"/>
      <c r="AL248" s="200"/>
      <c r="AN248" s="205"/>
    </row>
    <row r="249" spans="1:46" x14ac:dyDescent="0.3">
      <c r="A249" s="3">
        <v>40848</v>
      </c>
      <c r="B249" s="80" t="s">
        <v>580</v>
      </c>
      <c r="C249" s="237" t="s">
        <v>581</v>
      </c>
      <c r="D249" s="138" t="s">
        <v>1331</v>
      </c>
      <c r="E249" s="97" t="s">
        <v>2269</v>
      </c>
      <c r="F249" s="251" t="s">
        <v>583</v>
      </c>
      <c r="G249" s="52" t="str">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
      </c>
      <c r="H249" s="7">
        <v>0</v>
      </c>
      <c r="I249" s="28">
        <f>SUMIF(表1_66[公司],"="&amp;表2[公司简称],表1_66[新财富票])</f>
        <v>0</v>
      </c>
      <c r="J249" s="155"/>
      <c r="K249" s="154"/>
      <c r="L249" s="154"/>
      <c r="M249" s="154"/>
      <c r="N249" s="154"/>
      <c r="P249" s="156"/>
      <c r="Q249" s="352"/>
      <c r="R249" s="157"/>
      <c r="S249" s="157"/>
      <c r="T249" s="157"/>
      <c r="U249" s="158"/>
      <c r="V249" s="158"/>
      <c r="W249" s="118" t="str">
        <f ca="1">IF(ISNUMBER(MATCH(表2[[#This Row],[公司简称]],服务!E:E,0)),INDIRECT("服务!A"&amp;MATCH(表2[[#This Row],[公司简称]],服务!E:E,0)),"")</f>
        <v/>
      </c>
      <c r="X249" s="160" t="s">
        <v>2744</v>
      </c>
      <c r="Y249" s="160" t="str">
        <f>IF(ISTEXT(VLOOKUP(表2[[#This Row],[公司简称]]&amp;表2[[#This Row],[姓名]],表1_66[[标识]:[昵称]],3,FALSE)),VLOOKUP(表2[[#This Row],[公司简称]]&amp;表2[[#This Row],[姓名]],表1_66[[标识]:[昵称]],3,FALSE),"")</f>
        <v/>
      </c>
      <c r="Z249" s="199" t="str">
        <f>IF(ISTEXT(VLOOKUP(表2[[#This Row],[公司简称]]&amp;表2[[#This Row],[姓名]],表1_66[[标识]:[邮件1]],18,FALSE)),VLOOKUP(表2[[#This Row],[公司简称]]&amp;表2[[#This Row],[姓名]],表1_66[[标识]:[邮件1]],18,FALSE),"")</f>
        <v/>
      </c>
      <c r="AA249" s="350" t="str">
        <f>IF(NOT(ISNA(VLOOKUP(表2[[#This Row],[公司简称]]&amp;表2[[#This Row],[姓名]],表1_66[[标识]:[邮件1]],19,FALSE))),VLOOKUP(表2[[#This Row],[公司简称]]&amp;表2[[#This Row],[姓名]],表1_66[[标识]:[邮件1]],19,FALSE),"")</f>
        <v/>
      </c>
      <c r="AB249" s="194" t="str">
        <f>IF(NOT(ISNA(VLOOKUP(表2[[#This Row],[公司简称]]&amp;表2[[#This Row],[姓名]],表1_66[[标识]:[邮件1]],20,FALSE))),VLOOKUP(表2[[#This Row],[公司简称]]&amp;表2[[#This Row],[姓名]],表1_66[[标识]:[邮件1]],20,FALSE),"")</f>
        <v/>
      </c>
      <c r="AC249" s="200" t="s">
        <v>2700</v>
      </c>
      <c r="AD249" s="199" t="str">
        <f>IF(NOT(ISNA(VLOOKUP(表2[[#This Row],[公司简称]]&amp;表2[[#This Row],[姓名 ]],表1_66[[标识]:[邮件1]],18,FALSE))),VLOOKUP(表2[[#This Row],[公司简称]]&amp;表2[[#This Row],[姓名 ]],表1_66[[标识]:[邮件1]],18,FALSE),"")</f>
        <v/>
      </c>
      <c r="AE249" s="350" t="str">
        <f>IF(NOT(ISNA(VLOOKUP(表2[[#This Row],[公司简称]]&amp;表2[[#This Row],[姓名 ]],表1_66[[标识]:[邮件1]],19,FALSE))),VLOOKUP(表2[[#This Row],[公司简称]]&amp;表2[[#This Row],[姓名 ]],表1_66[[标识]:[邮件1]],19,FALSE),"")</f>
        <v/>
      </c>
      <c r="AF249" s="194" t="str">
        <f>IF(NOT(ISNA(VLOOKUP(表2[[#This Row],[公司简称]]&amp;表2[[#This Row],[姓名 ]],表1_66[[标识]:[邮件1]],20,FALSE))),VLOOKUP(表2[[#This Row],[公司简称]]&amp;表2[[#This Row],[姓名 ]],表1_66[[标识]:[邮件1]],20,FALSE),"")</f>
        <v/>
      </c>
      <c r="AG249" s="204" t="s">
        <v>844</v>
      </c>
      <c r="AH249" s="194">
        <v>230069</v>
      </c>
      <c r="AI249" s="199" t="s">
        <v>845</v>
      </c>
      <c r="AJ249" s="199"/>
      <c r="AL249" s="200"/>
      <c r="AM249" s="199"/>
      <c r="AN249" s="204"/>
      <c r="AP249" s="199"/>
    </row>
    <row r="250" spans="1:46" x14ac:dyDescent="0.3">
      <c r="A250" s="2">
        <v>41305</v>
      </c>
      <c r="C250" s="200"/>
      <c r="D250" s="137" t="s">
        <v>2938</v>
      </c>
      <c r="E250" s="194" t="s">
        <v>1</v>
      </c>
      <c r="F250" s="194" t="s">
        <v>583</v>
      </c>
      <c r="G250" s="52" t="str">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
      </c>
      <c r="H250" s="7">
        <v>0</v>
      </c>
      <c r="I250" s="28">
        <f>SUMIF(表1_66[公司],"="&amp;表2[公司简称],表1_66[新财富票])</f>
        <v>0</v>
      </c>
      <c r="J250" s="155"/>
      <c r="K250" s="154"/>
      <c r="L250" s="154"/>
      <c r="M250" s="154"/>
      <c r="N250" s="154"/>
      <c r="P250" s="156"/>
      <c r="Q250" s="364">
        <v>3</v>
      </c>
      <c r="R250" s="189" t="s">
        <v>2939</v>
      </c>
      <c r="S250" s="189"/>
      <c r="T250" s="189"/>
      <c r="U250" s="190"/>
      <c r="V250" s="190"/>
      <c r="W250" s="118" t="str">
        <f ca="1">IF(ISNUMBER(MATCH(表2[[#This Row],[公司简称]],服务!E:E,0)),INDIRECT("服务!A"&amp;MATCH(表2[[#This Row],[公司简称]],服务!E:E,0)),"")</f>
        <v/>
      </c>
      <c r="X250" s="160" t="s">
        <v>2940</v>
      </c>
      <c r="Y250" s="160" t="str">
        <f>IF(ISTEXT(VLOOKUP(表2[[#This Row],[公司简称]]&amp;表2[[#This Row],[姓名]],表1_66[[标识]:[昵称]],3,FALSE)),VLOOKUP(表2[[#This Row],[公司简称]]&amp;表2[[#This Row],[姓名]],表1_66[[标识]:[昵称]],3,FALSE),"")</f>
        <v/>
      </c>
      <c r="Z250" s="199" t="str">
        <f>IF(ISTEXT(VLOOKUP(表2[[#This Row],[公司简称]]&amp;表2[[#This Row],[姓名]],表1_66[[标识]:[邮件1]],18,FALSE)),VLOOKUP(表2[[#This Row],[公司简称]]&amp;表2[[#This Row],[姓名]],表1_66[[标识]:[邮件1]],18,FALSE),"")</f>
        <v/>
      </c>
      <c r="AA250" s="350" t="str">
        <f>IF(NOT(ISNA(VLOOKUP(表2[[#This Row],[公司简称]]&amp;表2[[#This Row],[姓名]],表1_66[[标识]:[邮件1]],19,FALSE))),VLOOKUP(表2[[#This Row],[公司简称]]&amp;表2[[#This Row],[姓名]],表1_66[[标识]:[邮件1]],19,FALSE),"")</f>
        <v/>
      </c>
      <c r="AB250" s="194" t="str">
        <f>IF(NOT(ISNA(VLOOKUP(表2[[#This Row],[公司简称]]&amp;表2[[#This Row],[姓名]],表1_66[[标识]:[邮件1]],20,FALSE))),VLOOKUP(表2[[#This Row],[公司简称]]&amp;表2[[#This Row],[姓名]],表1_66[[标识]:[邮件1]],20,FALSE),"")</f>
        <v/>
      </c>
      <c r="AC250" s="199"/>
      <c r="AD250" s="199" t="str">
        <f>IF(NOT(ISNA(VLOOKUP(表2[[#This Row],[公司简称]]&amp;表2[[#This Row],[姓名 ]],表1_66[[标识]:[邮件1]],18,FALSE))),VLOOKUP(表2[[#This Row],[公司简称]]&amp;表2[[#This Row],[姓名 ]],表1_66[[标识]:[邮件1]],18,FALSE),"")</f>
        <v/>
      </c>
      <c r="AE250" s="350" t="str">
        <f>IF(NOT(ISNA(VLOOKUP(表2[[#This Row],[公司简称]]&amp;表2[[#This Row],[姓名 ]],表1_66[[标识]:[邮件1]],19,FALSE))),VLOOKUP(表2[[#This Row],[公司简称]]&amp;表2[[#This Row],[姓名 ]],表1_66[[标识]:[邮件1]],19,FALSE),"")</f>
        <v/>
      </c>
      <c r="AF250" s="194" t="str">
        <f>IF(NOT(ISNA(VLOOKUP(表2[[#This Row],[公司简称]]&amp;表2[[#This Row],[姓名 ]],表1_66[[标识]:[邮件1]],20,FALSE))),VLOOKUP(表2[[#This Row],[公司简称]]&amp;表2[[#This Row],[姓名 ]],表1_66[[标识]:[邮件1]],20,FALSE),"")</f>
        <v/>
      </c>
      <c r="AG250" s="201" t="s">
        <v>2941</v>
      </c>
      <c r="AH250" s="194"/>
      <c r="AI250" s="202"/>
      <c r="AL250" s="200"/>
      <c r="AN250" s="205"/>
    </row>
    <row r="251" spans="1:46" x14ac:dyDescent="0.3">
      <c r="A251" s="3">
        <v>40802</v>
      </c>
      <c r="B251" s="80" t="s">
        <v>469</v>
      </c>
      <c r="C251" s="237" t="s">
        <v>537</v>
      </c>
      <c r="D251" s="138" t="s">
        <v>352</v>
      </c>
      <c r="E251" s="194" t="s">
        <v>353</v>
      </c>
      <c r="F251" s="194" t="s">
        <v>354</v>
      </c>
      <c r="G251"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0.44600000000000001</v>
      </c>
      <c r="H251" s="7">
        <v>0</v>
      </c>
      <c r="I251" s="28">
        <f>SUMIF(表1_66[公司],"="&amp;表2[公司简称],表1_66[新财富票])</f>
        <v>0</v>
      </c>
      <c r="J251" s="155"/>
      <c r="K251" s="154"/>
      <c r="L251" s="154"/>
      <c r="M251" s="154"/>
      <c r="N251" s="154"/>
      <c r="P251" s="156"/>
      <c r="Q251" s="352"/>
      <c r="R251" s="157"/>
      <c r="S251" s="157"/>
      <c r="T251" s="157"/>
      <c r="U251" s="158"/>
      <c r="V251" s="158"/>
      <c r="W251" s="118" t="str">
        <f ca="1">IF(ISNUMBER(MATCH(表2[[#This Row],[公司简称]],服务!E:E,0)),INDIRECT("服务!A"&amp;MATCH(表2[[#This Row],[公司简称]],服务!E:E,0)),"")</f>
        <v/>
      </c>
      <c r="X251" s="160" t="s">
        <v>355</v>
      </c>
      <c r="Y251" s="160" t="str">
        <f>IF(ISTEXT(VLOOKUP(表2[[#This Row],[公司简称]]&amp;表2[[#This Row],[姓名]],表1_66[[标识]:[昵称]],3,FALSE)),VLOOKUP(表2[[#This Row],[公司简称]]&amp;表2[[#This Row],[姓名]],表1_66[[标识]:[昵称]],3,FALSE),"")</f>
        <v/>
      </c>
      <c r="Z251" s="199" t="str">
        <f>IF(ISTEXT(VLOOKUP(表2[[#This Row],[公司简称]]&amp;表2[[#This Row],[姓名]],表1_66[[标识]:[邮件1]],18,FALSE)),VLOOKUP(表2[[#This Row],[公司简称]]&amp;表2[[#This Row],[姓名]],表1_66[[标识]:[邮件1]],18,FALSE),"")</f>
        <v/>
      </c>
      <c r="AA251" s="350" t="str">
        <f>IF(NOT(ISNA(VLOOKUP(表2[[#This Row],[公司简称]]&amp;表2[[#This Row],[姓名]],表1_66[[标识]:[邮件1]],19,FALSE))),VLOOKUP(表2[[#This Row],[公司简称]]&amp;表2[[#This Row],[姓名]],表1_66[[标识]:[邮件1]],19,FALSE),"")</f>
        <v/>
      </c>
      <c r="AB251" s="194" t="str">
        <f>IF(NOT(ISNA(VLOOKUP(表2[[#This Row],[公司简称]]&amp;表2[[#This Row],[姓名]],表1_66[[标识]:[邮件1]],20,FALSE))),VLOOKUP(表2[[#This Row],[公司简称]]&amp;表2[[#This Row],[姓名]],表1_66[[标识]:[邮件1]],20,FALSE),"")</f>
        <v/>
      </c>
      <c r="AC251" s="199" t="s">
        <v>351</v>
      </c>
      <c r="AD251" s="199" t="str">
        <f>IF(NOT(ISNA(VLOOKUP(表2[[#This Row],[公司简称]]&amp;表2[[#This Row],[姓名 ]],表1_66[[标识]:[邮件1]],18,FALSE))),VLOOKUP(表2[[#This Row],[公司简称]]&amp;表2[[#This Row],[姓名 ]],表1_66[[标识]:[邮件1]],18,FALSE),"")</f>
        <v/>
      </c>
      <c r="AE251" s="350" t="str">
        <f>IF(NOT(ISNA(VLOOKUP(表2[[#This Row],[公司简称]]&amp;表2[[#This Row],[姓名 ]],表1_66[[标识]:[邮件1]],19,FALSE))),VLOOKUP(表2[[#This Row],[公司简称]]&amp;表2[[#This Row],[姓名 ]],表1_66[[标识]:[邮件1]],19,FALSE),"")</f>
        <v/>
      </c>
      <c r="AF251" s="194" t="str">
        <f>IF(NOT(ISNA(VLOOKUP(表2[[#This Row],[公司简称]]&amp;表2[[#This Row],[姓名 ]],表1_66[[标识]:[邮件1]],20,FALSE))),VLOOKUP(表2[[#This Row],[公司简称]]&amp;表2[[#This Row],[姓名 ]],表1_66[[标识]:[邮件1]],20,FALSE),"")</f>
        <v/>
      </c>
      <c r="AG251" s="201" t="s">
        <v>1227</v>
      </c>
      <c r="AH251" s="194">
        <v>200122</v>
      </c>
      <c r="AI251" s="199" t="s">
        <v>828</v>
      </c>
      <c r="AJ251" s="199"/>
      <c r="AL251" s="200"/>
      <c r="AM251" s="199"/>
      <c r="AN251" s="204"/>
      <c r="AP251" s="199"/>
    </row>
    <row r="252" spans="1:46" x14ac:dyDescent="0.3">
      <c r="A252" s="3">
        <v>40806</v>
      </c>
      <c r="B252" s="237" t="s">
        <v>4202</v>
      </c>
      <c r="C252" s="81" t="s">
        <v>538</v>
      </c>
      <c r="D252" s="138" t="s">
        <v>348</v>
      </c>
      <c r="E252" s="194" t="s">
        <v>349</v>
      </c>
      <c r="F252" s="194" t="s">
        <v>350</v>
      </c>
      <c r="G252"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2.1139999999999999</v>
      </c>
      <c r="H252" s="7">
        <v>0</v>
      </c>
      <c r="I252" s="28">
        <f>SUMIF(表1_66[公司],"="&amp;表2[公司简称],表1_66[新财富票])</f>
        <v>0</v>
      </c>
      <c r="J252" s="155"/>
      <c r="K252" s="154"/>
      <c r="L252" s="154"/>
      <c r="M252" s="154"/>
      <c r="N252" s="154"/>
      <c r="P252" s="156"/>
      <c r="Q252" s="352"/>
      <c r="R252" s="157"/>
      <c r="S252" s="157"/>
      <c r="T252" s="157"/>
      <c r="U252" s="158"/>
      <c r="V252" s="158"/>
      <c r="W252" s="118" t="str">
        <f ca="1">IF(ISNUMBER(MATCH(表2[[#This Row],[公司简称]],服务!E:E,0)),INDIRECT("服务!A"&amp;MATCH(表2[[#This Row],[公司简称]],服务!E:E,0)),"")</f>
        <v/>
      </c>
      <c r="X252" s="160" t="s">
        <v>896</v>
      </c>
      <c r="Y252" s="160" t="str">
        <f>IF(ISTEXT(VLOOKUP(表2[[#This Row],[公司简称]]&amp;表2[[#This Row],[姓名]],表1_66[[标识]:[昵称]],3,FALSE)),VLOOKUP(表2[[#This Row],[公司简称]]&amp;表2[[#This Row],[姓名]],表1_66[[标识]:[昵称]],3,FALSE),"")</f>
        <v/>
      </c>
      <c r="Z252" s="199" t="str">
        <f>IF(ISTEXT(VLOOKUP(表2[[#This Row],[公司简称]]&amp;表2[[#This Row],[姓名]],表1_66[[标识]:[邮件1]],18,FALSE)),VLOOKUP(表2[[#This Row],[公司简称]]&amp;表2[[#This Row],[姓名]],表1_66[[标识]:[邮件1]],18,FALSE),"")</f>
        <v/>
      </c>
      <c r="AA252" s="350" t="str">
        <f>IF(NOT(ISNA(VLOOKUP(表2[[#This Row],[公司简称]]&amp;表2[[#This Row],[姓名]],表1_66[[标识]:[邮件1]],19,FALSE))),VLOOKUP(表2[[#This Row],[公司简称]]&amp;表2[[#This Row],[姓名]],表1_66[[标识]:[邮件1]],19,FALSE),"")</f>
        <v/>
      </c>
      <c r="AB252" s="194" t="str">
        <f>IF(NOT(ISNA(VLOOKUP(表2[[#This Row],[公司简称]]&amp;表2[[#This Row],[姓名]],表1_66[[标识]:[邮件1]],20,FALSE))),VLOOKUP(表2[[#This Row],[公司简称]]&amp;表2[[#This Row],[姓名]],表1_66[[标识]:[邮件1]],20,FALSE),"")</f>
        <v/>
      </c>
      <c r="AC252" s="199" t="s">
        <v>351</v>
      </c>
      <c r="AD252" s="199" t="str">
        <f>IF(NOT(ISNA(VLOOKUP(表2[[#This Row],[公司简称]]&amp;表2[[#This Row],[姓名 ]],表1_66[[标识]:[邮件1]],18,FALSE))),VLOOKUP(表2[[#This Row],[公司简称]]&amp;表2[[#This Row],[姓名 ]],表1_66[[标识]:[邮件1]],18,FALSE),"")</f>
        <v/>
      </c>
      <c r="AE252" s="350" t="str">
        <f>IF(NOT(ISNA(VLOOKUP(表2[[#This Row],[公司简称]]&amp;表2[[#This Row],[姓名 ]],表1_66[[标识]:[邮件1]],19,FALSE))),VLOOKUP(表2[[#This Row],[公司简称]]&amp;表2[[#This Row],[姓名 ]],表1_66[[标识]:[邮件1]],19,FALSE),"")</f>
        <v/>
      </c>
      <c r="AF252" s="194" t="str">
        <f>IF(NOT(ISNA(VLOOKUP(表2[[#This Row],[公司简称]]&amp;表2[[#This Row],[姓名 ]],表1_66[[标识]:[邮件1]],20,FALSE))),VLOOKUP(表2[[#This Row],[公司简称]]&amp;表2[[#This Row],[姓名 ]],表1_66[[标识]:[邮件1]],20,FALSE),"")</f>
        <v/>
      </c>
      <c r="AG252" s="201" t="s">
        <v>1228</v>
      </c>
      <c r="AH252" s="194">
        <v>201204</v>
      </c>
      <c r="AI252" s="199" t="s">
        <v>829</v>
      </c>
      <c r="AJ252" s="199"/>
      <c r="AL252" s="200"/>
      <c r="AM252" s="199"/>
      <c r="AN252" s="204"/>
      <c r="AP252" s="199"/>
    </row>
    <row r="253" spans="1:46" x14ac:dyDescent="0.3">
      <c r="A253" s="2">
        <v>41062</v>
      </c>
      <c r="B253" s="237" t="s">
        <v>4639</v>
      </c>
      <c r="C253" s="237" t="s">
        <v>2677</v>
      </c>
      <c r="D253" s="102" t="s">
        <v>1335</v>
      </c>
      <c r="E253" s="194" t="s">
        <v>401</v>
      </c>
      <c r="F253" s="194" t="s">
        <v>402</v>
      </c>
      <c r="G253"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0</v>
      </c>
      <c r="H253" s="7">
        <v>0</v>
      </c>
      <c r="I253" s="28">
        <f>SUMIF(表1_66[公司],"="&amp;表2[公司简称],表1_66[新财富票])</f>
        <v>0</v>
      </c>
      <c r="J253" s="155"/>
      <c r="K253" s="154"/>
      <c r="L253" s="154"/>
      <c r="M253" s="154"/>
      <c r="N253" s="154"/>
      <c r="P253" s="156"/>
      <c r="Q253" s="354"/>
      <c r="R253" s="146"/>
      <c r="S253" s="146"/>
      <c r="T253" s="146"/>
      <c r="U253" s="145"/>
      <c r="V253" s="145"/>
      <c r="W253" s="118" t="str">
        <f ca="1">IF(ISNUMBER(MATCH(表2[[#This Row],[公司简称]],服务!E:E,0)),INDIRECT("服务!A"&amp;MATCH(表2[[#This Row],[公司简称]],服务!E:E,0)),"")</f>
        <v/>
      </c>
      <c r="X253" s="200" t="s">
        <v>1337</v>
      </c>
      <c r="Y253" s="160" t="str">
        <f>IF(ISTEXT(VLOOKUP(表2[[#This Row],[公司简称]]&amp;表2[[#This Row],[姓名]],表1_66[[标识]:[昵称]],3,FALSE)),VLOOKUP(表2[[#This Row],[公司简称]]&amp;表2[[#This Row],[姓名]],表1_66[[标识]:[昵称]],3,FALSE),"")</f>
        <v/>
      </c>
      <c r="Z253" s="199" t="str">
        <f>IF(ISTEXT(VLOOKUP(表2[[#This Row],[公司简称]]&amp;表2[[#This Row],[姓名]],表1_66[[标识]:[邮件1]],18,FALSE)),VLOOKUP(表2[[#This Row],[公司简称]]&amp;表2[[#This Row],[姓名]],表1_66[[标识]:[邮件1]],18,FALSE),"")</f>
        <v/>
      </c>
      <c r="AA253" s="350" t="str">
        <f>IF(NOT(ISNA(VLOOKUP(表2[[#This Row],[公司简称]]&amp;表2[[#This Row],[姓名]],表1_66[[标识]:[邮件1]],19,FALSE))),VLOOKUP(表2[[#This Row],[公司简称]]&amp;表2[[#This Row],[姓名]],表1_66[[标识]:[邮件1]],19,FALSE),"")</f>
        <v/>
      </c>
      <c r="AB253" s="194" t="str">
        <f>IF(NOT(ISNA(VLOOKUP(表2[[#This Row],[公司简称]]&amp;表2[[#This Row],[姓名]],表1_66[[标识]:[邮件1]],20,FALSE))),VLOOKUP(表2[[#This Row],[公司简称]]&amp;表2[[#This Row],[姓名]],表1_66[[标识]:[邮件1]],20,FALSE),"")</f>
        <v/>
      </c>
      <c r="AC253" s="199" t="s">
        <v>2292</v>
      </c>
      <c r="AD253" s="199" t="str">
        <f>IF(NOT(ISNA(VLOOKUP(表2[[#This Row],[公司简称]]&amp;表2[[#This Row],[姓名 ]],表1_66[[标识]:[邮件1]],18,FALSE))),VLOOKUP(表2[[#This Row],[公司简称]]&amp;表2[[#This Row],[姓名 ]],表1_66[[标识]:[邮件1]],18,FALSE),"")</f>
        <v/>
      </c>
      <c r="AE253" s="350" t="str">
        <f>IF(NOT(ISNA(VLOOKUP(表2[[#This Row],[公司简称]]&amp;表2[[#This Row],[姓名 ]],表1_66[[标识]:[邮件1]],19,FALSE))),VLOOKUP(表2[[#This Row],[公司简称]]&amp;表2[[#This Row],[姓名 ]],表1_66[[标识]:[邮件1]],19,FALSE),"")</f>
        <v/>
      </c>
      <c r="AF253" s="194" t="str">
        <f>IF(NOT(ISNA(VLOOKUP(表2[[#This Row],[公司简称]]&amp;表2[[#This Row],[姓名 ]],表1_66[[标识]:[邮件1]],20,FALSE))),VLOOKUP(表2[[#This Row],[公司简称]]&amp;表2[[#This Row],[姓名 ]],表1_66[[标识]:[邮件1]],20,FALSE),"")</f>
        <v/>
      </c>
      <c r="AG253" s="201" t="s">
        <v>1338</v>
      </c>
      <c r="AH253" s="194">
        <v>200072</v>
      </c>
      <c r="AI253" s="202" t="s">
        <v>1334</v>
      </c>
      <c r="AJ253" s="202"/>
      <c r="AL253" s="200"/>
      <c r="AM253" s="199"/>
      <c r="AN253" s="204"/>
      <c r="AP253" s="199"/>
    </row>
    <row r="254" spans="1:46" x14ac:dyDescent="0.3">
      <c r="A254" s="2">
        <v>40970</v>
      </c>
      <c r="B254" s="80" t="s">
        <v>637</v>
      </c>
      <c r="C254" s="237" t="s">
        <v>638</v>
      </c>
      <c r="D254" s="138" t="s">
        <v>636</v>
      </c>
      <c r="E254" s="251" t="s">
        <v>640</v>
      </c>
      <c r="F254" s="251" t="s">
        <v>641</v>
      </c>
      <c r="G254"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0.88620220699999985</v>
      </c>
      <c r="H254" s="7">
        <v>0</v>
      </c>
      <c r="I254" s="28">
        <f>SUMIF(表1_66[公司],"="&amp;表2[公司简称],表1_66[新财富票])</f>
        <v>0</v>
      </c>
      <c r="J254" s="155"/>
      <c r="K254" s="154"/>
      <c r="L254" s="154"/>
      <c r="M254" s="154"/>
      <c r="N254" s="154"/>
      <c r="P254" s="156"/>
      <c r="Q254" s="352"/>
      <c r="R254" s="157" t="s">
        <v>8728</v>
      </c>
      <c r="S254" s="157" t="s">
        <v>2516</v>
      </c>
      <c r="T254" s="157"/>
      <c r="U254" s="158"/>
      <c r="V254" s="158"/>
      <c r="W254" s="118" t="str">
        <f ca="1">IF(ISNUMBER(MATCH(表2[[#This Row],[公司简称]],服务!E:E,0)),INDIRECT("服务!A"&amp;MATCH(表2[[#This Row],[公司简称]],服务!E:E,0)),"")</f>
        <v/>
      </c>
      <c r="X254" s="157" t="s">
        <v>8728</v>
      </c>
      <c r="Y254" s="160" t="str">
        <f>IF(ISTEXT(VLOOKUP(表2[[#This Row],[公司简称]]&amp;表2[[#This Row],[姓名]],表1_66[[标识]:[昵称]],3,FALSE)),VLOOKUP(表2[[#This Row],[公司简称]]&amp;表2[[#This Row],[姓名]],表1_66[[标识]:[昵称]],3,FALSE),"")</f>
        <v/>
      </c>
      <c r="Z254" s="199" t="str">
        <f>IF(ISTEXT(VLOOKUP(表2[[#This Row],[公司简称]]&amp;表2[[#This Row],[姓名]],表1_66[[标识]:[邮件1]],18,FALSE)),VLOOKUP(表2[[#This Row],[公司简称]]&amp;表2[[#This Row],[姓名]],表1_66[[标识]:[邮件1]],18,FALSE),"")</f>
        <v/>
      </c>
      <c r="AA254" s="350" t="str">
        <f>IF(NOT(ISNA(VLOOKUP(表2[[#This Row],[公司简称]]&amp;表2[[#This Row],[姓名]],表1_66[[标识]:[邮件1]],19,FALSE))),VLOOKUP(表2[[#This Row],[公司简称]]&amp;表2[[#This Row],[姓名]],表1_66[[标识]:[邮件1]],19,FALSE),"")</f>
        <v/>
      </c>
      <c r="AB254" s="194" t="str">
        <f>IF(NOT(ISNA(VLOOKUP(表2[[#This Row],[公司简称]]&amp;表2[[#This Row],[姓名]],表1_66[[标识]:[邮件1]],20,FALSE))),VLOOKUP(表2[[#This Row],[公司简称]]&amp;表2[[#This Row],[姓名]],表1_66[[标识]:[邮件1]],20,FALSE),"")</f>
        <v/>
      </c>
      <c r="AC254" s="199" t="s">
        <v>1319</v>
      </c>
      <c r="AD254" s="199" t="str">
        <f>IF(NOT(ISNA(VLOOKUP(表2[[#This Row],[公司简称]]&amp;表2[[#This Row],[姓名 ]],表1_66[[标识]:[邮件1]],18,FALSE))),VLOOKUP(表2[[#This Row],[公司简称]]&amp;表2[[#This Row],[姓名 ]],表1_66[[标识]:[邮件1]],18,FALSE),"")</f>
        <v/>
      </c>
      <c r="AE254" s="350" t="str">
        <f>IF(NOT(ISNA(VLOOKUP(表2[[#This Row],[公司简称]]&amp;表2[[#This Row],[姓名 ]],表1_66[[标识]:[邮件1]],19,FALSE))),VLOOKUP(表2[[#This Row],[公司简称]]&amp;表2[[#This Row],[姓名 ]],表1_66[[标识]:[邮件1]],19,FALSE),"")</f>
        <v/>
      </c>
      <c r="AF254" s="194" t="str">
        <f>IF(NOT(ISNA(VLOOKUP(表2[[#This Row],[公司简称]]&amp;表2[[#This Row],[姓名 ]],表1_66[[标识]:[邮件1]],20,FALSE))),VLOOKUP(表2[[#This Row],[公司简称]]&amp;表2[[#This Row],[姓名 ]],表1_66[[标识]:[邮件1]],20,FALSE),"")</f>
        <v/>
      </c>
      <c r="AG254" s="201" t="s">
        <v>1219</v>
      </c>
      <c r="AH254" s="194">
        <v>201204</v>
      </c>
      <c r="AI254" s="199" t="s">
        <v>639</v>
      </c>
      <c r="AJ254" s="199"/>
      <c r="AL254" s="200"/>
      <c r="AM254" s="199"/>
      <c r="AN254" s="204" t="s">
        <v>1131</v>
      </c>
      <c r="AO254" s="199">
        <v>49</v>
      </c>
      <c r="AP254" s="199" t="s">
        <v>1132</v>
      </c>
      <c r="AQ254" s="199">
        <v>33</v>
      </c>
      <c r="AR254" s="199" t="s">
        <v>1133</v>
      </c>
      <c r="AS254" s="199">
        <v>18</v>
      </c>
    </row>
    <row r="255" spans="1:46" x14ac:dyDescent="0.3">
      <c r="A255" s="3">
        <v>40807</v>
      </c>
      <c r="B255" s="237" t="s">
        <v>4756</v>
      </c>
      <c r="C255" s="237" t="s">
        <v>536</v>
      </c>
      <c r="D255" s="138" t="s">
        <v>356</v>
      </c>
      <c r="E255" s="194" t="s">
        <v>353</v>
      </c>
      <c r="F255" s="93" t="s">
        <v>354</v>
      </c>
      <c r="G255"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0</v>
      </c>
      <c r="H255" s="7">
        <v>0</v>
      </c>
      <c r="I255" s="28">
        <f>SUMIF(表1_66[公司],"="&amp;表2[公司简称],表1_66[新财富票])</f>
        <v>0</v>
      </c>
      <c r="J255" s="155"/>
      <c r="K255" s="154"/>
      <c r="L255" s="154"/>
      <c r="M255" s="154"/>
      <c r="N255" s="154"/>
      <c r="P255" s="156"/>
      <c r="Q255" s="352"/>
      <c r="R255" s="157"/>
      <c r="S255" s="157"/>
      <c r="T255" s="157"/>
      <c r="U255" s="158"/>
      <c r="V255" s="158"/>
      <c r="W255" s="118" t="str">
        <f ca="1">IF(ISNUMBER(MATCH(表2[[#This Row],[公司简称]],服务!E:E,0)),INDIRECT("服务!A"&amp;MATCH(表2[[#This Row],[公司简称]],服务!E:E,0)),"")</f>
        <v/>
      </c>
      <c r="X255" s="160" t="s">
        <v>895</v>
      </c>
      <c r="Y255" s="160" t="str">
        <f>IF(ISTEXT(VLOOKUP(表2[[#This Row],[公司简称]]&amp;表2[[#This Row],[姓名]],表1_66[[标识]:[昵称]],3,FALSE)),VLOOKUP(表2[[#This Row],[公司简称]]&amp;表2[[#This Row],[姓名]],表1_66[[标识]:[昵称]],3,FALSE),"")</f>
        <v/>
      </c>
      <c r="Z255" s="199" t="str">
        <f>IF(ISTEXT(VLOOKUP(表2[[#This Row],[公司简称]]&amp;表2[[#This Row],[姓名]],表1_66[[标识]:[邮件1]],18,FALSE)),VLOOKUP(表2[[#This Row],[公司简称]]&amp;表2[[#This Row],[姓名]],表1_66[[标识]:[邮件1]],18,FALSE),"")</f>
        <v/>
      </c>
      <c r="AA255" s="350" t="str">
        <f>IF(NOT(ISNA(VLOOKUP(表2[[#This Row],[公司简称]]&amp;表2[[#This Row],[姓名]],表1_66[[标识]:[邮件1]],19,FALSE))),VLOOKUP(表2[[#This Row],[公司简称]]&amp;表2[[#This Row],[姓名]],表1_66[[标识]:[邮件1]],19,FALSE),"")</f>
        <v/>
      </c>
      <c r="AB255" s="194" t="str">
        <f>IF(NOT(ISNA(VLOOKUP(表2[[#This Row],[公司简称]]&amp;表2[[#This Row],[姓名]],表1_66[[标识]:[邮件1]],20,FALSE))),VLOOKUP(表2[[#This Row],[公司简称]]&amp;表2[[#This Row],[姓名]],表1_66[[标识]:[邮件1]],20,FALSE),"")</f>
        <v/>
      </c>
      <c r="AC255" s="199" t="s">
        <v>357</v>
      </c>
      <c r="AD255" s="199" t="str">
        <f>IF(NOT(ISNA(VLOOKUP(表2[[#This Row],[公司简称]]&amp;表2[[#This Row],[姓名 ]],表1_66[[标识]:[邮件1]],18,FALSE))),VLOOKUP(表2[[#This Row],[公司简称]]&amp;表2[[#This Row],[姓名 ]],表1_66[[标识]:[邮件1]],18,FALSE),"")</f>
        <v/>
      </c>
      <c r="AE255" s="350" t="str">
        <f>IF(NOT(ISNA(VLOOKUP(表2[[#This Row],[公司简称]]&amp;表2[[#This Row],[姓名 ]],表1_66[[标识]:[邮件1]],19,FALSE))),VLOOKUP(表2[[#This Row],[公司简称]]&amp;表2[[#This Row],[姓名 ]],表1_66[[标识]:[邮件1]],19,FALSE),"")</f>
        <v/>
      </c>
      <c r="AF255" s="194" t="str">
        <f>IF(NOT(ISNA(VLOOKUP(表2[[#This Row],[公司简称]]&amp;表2[[#This Row],[姓名 ]],表1_66[[标识]:[邮件1]],20,FALSE))),VLOOKUP(表2[[#This Row],[公司简称]]&amp;表2[[#This Row],[姓名 ]],表1_66[[标识]:[邮件1]],20,FALSE),"")</f>
        <v/>
      </c>
      <c r="AG255" s="201" t="s">
        <v>1225</v>
      </c>
      <c r="AH255" s="194">
        <v>200135</v>
      </c>
      <c r="AI255" s="199" t="s">
        <v>827</v>
      </c>
      <c r="AJ255" s="199"/>
      <c r="AL255" s="200"/>
      <c r="AM255" s="199"/>
      <c r="AN255" s="204"/>
      <c r="AP255" s="199"/>
    </row>
    <row r="256" spans="1:46" x14ac:dyDescent="0.3">
      <c r="A256" s="3">
        <v>41806</v>
      </c>
      <c r="B256" s="80" t="s">
        <v>594</v>
      </c>
      <c r="C256" s="80" t="s">
        <v>592</v>
      </c>
      <c r="D256" s="96" t="s">
        <v>569</v>
      </c>
      <c r="E256" s="93" t="s">
        <v>5981</v>
      </c>
      <c r="F256" s="93" t="s">
        <v>571</v>
      </c>
      <c r="G256"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2.661</v>
      </c>
      <c r="H256" s="7">
        <v>0</v>
      </c>
      <c r="I256" s="28">
        <f>SUMIF(表1_66[公司],"="&amp;表2[公司简称],表1_66[新财富票])</f>
        <v>0</v>
      </c>
      <c r="J256" s="155"/>
      <c r="K256" s="154"/>
      <c r="L256" s="154"/>
      <c r="M256" s="154"/>
      <c r="N256" s="154"/>
      <c r="P256" s="156"/>
      <c r="Q256" s="352"/>
      <c r="R256" s="157" t="s">
        <v>5983</v>
      </c>
      <c r="S256" s="157"/>
      <c r="T256" s="157"/>
      <c r="U256" s="158"/>
      <c r="V256" s="158"/>
      <c r="W256" s="118" t="str">
        <f ca="1">IF(ISNUMBER(MATCH(表2[[#This Row],[公司简称]],服务!E:E,0)),INDIRECT("服务!A"&amp;MATCH(表2[[#This Row],[公司简称]],服务!E:E,0)),"")</f>
        <v/>
      </c>
      <c r="X256" s="160" t="s">
        <v>5937</v>
      </c>
      <c r="Y256" s="160" t="str">
        <f>IF(ISTEXT(VLOOKUP(表2[[#This Row],[公司简称]]&amp;表2[[#This Row],[姓名]],表1_66[[标识]:[昵称]],3,FALSE)),VLOOKUP(表2[[#This Row],[公司简称]]&amp;表2[[#This Row],[姓名]],表1_66[[标识]:[昵称]],3,FALSE),"")</f>
        <v/>
      </c>
      <c r="Z256" s="199" t="str">
        <f>IF(ISTEXT(VLOOKUP(表2[[#This Row],[公司简称]]&amp;表2[[#This Row],[姓名]],表1_66[[标识]:[邮件1]],18,FALSE)),VLOOKUP(表2[[#This Row],[公司简称]]&amp;表2[[#This Row],[姓名]],表1_66[[标识]:[邮件1]],18,FALSE),"")</f>
        <v/>
      </c>
      <c r="AA256" s="350" t="str">
        <f>IF(NOT(ISNA(VLOOKUP(表2[[#This Row],[公司简称]]&amp;表2[[#This Row],[姓名]],表1_66[[标识]:[邮件1]],19,FALSE))),VLOOKUP(表2[[#This Row],[公司简称]]&amp;表2[[#This Row],[姓名]],表1_66[[标识]:[邮件1]],19,FALSE),"")</f>
        <v/>
      </c>
      <c r="AB256" s="194" t="str">
        <f>IF(NOT(ISNA(VLOOKUP(表2[[#This Row],[公司简称]]&amp;表2[[#This Row],[姓名]],表1_66[[标识]:[邮件1]],20,FALSE))),VLOOKUP(表2[[#This Row],[公司简称]]&amp;表2[[#This Row],[姓名]],表1_66[[标识]:[邮件1]],20,FALSE),"")</f>
        <v/>
      </c>
      <c r="AC256" s="199"/>
      <c r="AD256" s="199" t="str">
        <f>IF(NOT(ISNA(VLOOKUP(表2[[#This Row],[公司简称]]&amp;表2[[#This Row],[姓名 ]],表1_66[[标识]:[邮件1]],18,FALSE))),VLOOKUP(表2[[#This Row],[公司简称]]&amp;表2[[#This Row],[姓名 ]],表1_66[[标识]:[邮件1]],18,FALSE),"")</f>
        <v/>
      </c>
      <c r="AE256" s="350" t="str">
        <f>IF(NOT(ISNA(VLOOKUP(表2[[#This Row],[公司简称]]&amp;表2[[#This Row],[姓名 ]],表1_66[[标识]:[邮件1]],19,FALSE))),VLOOKUP(表2[[#This Row],[公司简称]]&amp;表2[[#This Row],[姓名 ]],表1_66[[标识]:[邮件1]],19,FALSE),"")</f>
        <v/>
      </c>
      <c r="AF256" s="194" t="str">
        <f>IF(NOT(ISNA(VLOOKUP(表2[[#This Row],[公司简称]]&amp;表2[[#This Row],[姓名 ]],表1_66[[标识]:[邮件1]],20,FALSE))),VLOOKUP(表2[[#This Row],[公司简称]]&amp;表2[[#This Row],[姓名 ]],表1_66[[标识]:[邮件1]],20,FALSE),"")</f>
        <v/>
      </c>
      <c r="AG256" s="201" t="s">
        <v>5982</v>
      </c>
      <c r="AH256" s="194">
        <v>851400</v>
      </c>
      <c r="AI256" s="202" t="s">
        <v>593</v>
      </c>
      <c r="AJ256" s="202"/>
      <c r="AL256" s="200"/>
      <c r="AM256" s="199"/>
      <c r="AN256" s="204"/>
      <c r="AP256" s="199"/>
    </row>
    <row r="257" spans="1:46" x14ac:dyDescent="0.3">
      <c r="A257" s="3">
        <v>41992</v>
      </c>
      <c r="D257" s="99" t="s">
        <v>6970</v>
      </c>
      <c r="E257" s="97" t="s">
        <v>6971</v>
      </c>
      <c r="F257" s="93" t="s">
        <v>301</v>
      </c>
      <c r="G257"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0</v>
      </c>
      <c r="I257" s="28">
        <f>SUMIF(表1_66[公司],"="&amp;表2[公司简称],表1_66[新财富票])</f>
        <v>0</v>
      </c>
      <c r="J257" s="155"/>
      <c r="K257" s="154"/>
      <c r="L257" s="154"/>
      <c r="M257" s="154"/>
      <c r="N257" s="154"/>
      <c r="P257" s="156"/>
      <c r="Q257" s="354"/>
      <c r="R257" s="146"/>
      <c r="S257" s="146"/>
      <c r="T257" s="146"/>
      <c r="U257" s="145"/>
      <c r="V257" s="145"/>
      <c r="W257" s="118" t="str">
        <f ca="1">IF(ISNUMBER(MATCH(表2[[#This Row],[公司简称]],服务!E:E,0)),INDIRECT("服务!A"&amp;MATCH(表2[[#This Row],[公司简称]],服务!E:E,0)),"")</f>
        <v/>
      </c>
      <c r="X257" s="160"/>
      <c r="Y257" s="160" t="str">
        <f>IF(ISTEXT(VLOOKUP(表2[[#This Row],[公司简称]]&amp;表2[[#This Row],[姓名]],表1_66[[标识]:[昵称]],3,FALSE)),VLOOKUP(表2[[#This Row],[公司简称]]&amp;表2[[#This Row],[姓名]],表1_66[[标识]:[昵称]],3,FALSE),"")</f>
        <v/>
      </c>
      <c r="Z257" s="199" t="str">
        <f>IF(ISTEXT(VLOOKUP(表2[[#This Row],[公司简称]]&amp;表2[[#This Row],[姓名]],表1_66[[标识]:[邮件1]],18,FALSE)),VLOOKUP(表2[[#This Row],[公司简称]]&amp;表2[[#This Row],[姓名]],表1_66[[标识]:[邮件1]],18,FALSE),"")</f>
        <v/>
      </c>
      <c r="AA257" s="350" t="str">
        <f>IF(NOT(ISNA(VLOOKUP(表2[[#This Row],[公司简称]]&amp;表2[[#This Row],[姓名]],表1_66[[标识]:[邮件1]],19,FALSE))),VLOOKUP(表2[[#This Row],[公司简称]]&amp;表2[[#This Row],[姓名]],表1_66[[标识]:[邮件1]],19,FALSE),"")</f>
        <v/>
      </c>
      <c r="AB257" s="194" t="str">
        <f>IF(NOT(ISNA(VLOOKUP(表2[[#This Row],[公司简称]]&amp;表2[[#This Row],[姓名]],表1_66[[标识]:[邮件1]],20,FALSE))),VLOOKUP(表2[[#This Row],[公司简称]]&amp;表2[[#This Row],[姓名]],表1_66[[标识]:[邮件1]],20,FALSE),"")</f>
        <v/>
      </c>
      <c r="AD257" s="199" t="str">
        <f>IF(NOT(ISNA(VLOOKUP(表2[[#This Row],[公司简称]]&amp;表2[[#This Row],[姓名 ]],表1_66[[标识]:[邮件1]],18,FALSE))),VLOOKUP(表2[[#This Row],[公司简称]]&amp;表2[[#This Row],[姓名 ]],表1_66[[标识]:[邮件1]],18,FALSE),"")</f>
        <v/>
      </c>
      <c r="AE257" s="350" t="str">
        <f>IF(NOT(ISNA(VLOOKUP(表2[[#This Row],[公司简称]]&amp;表2[[#This Row],[姓名 ]],表1_66[[标识]:[邮件1]],19,FALSE))),VLOOKUP(表2[[#This Row],[公司简称]]&amp;表2[[#This Row],[姓名 ]],表1_66[[标识]:[邮件1]],19,FALSE),"")</f>
        <v/>
      </c>
      <c r="AF257" s="194" t="str">
        <f>IF(NOT(ISNA(VLOOKUP(表2[[#This Row],[公司简称]]&amp;表2[[#This Row],[姓名 ]],表1_66[[标识]:[邮件1]],20,FALSE))),VLOOKUP(表2[[#This Row],[公司简称]]&amp;表2[[#This Row],[姓名 ]],表1_66[[标识]:[邮件1]],20,FALSE),"")</f>
        <v/>
      </c>
      <c r="AG257" s="204" t="s">
        <v>6972</v>
      </c>
      <c r="AH257" s="194"/>
      <c r="AI257" s="202"/>
      <c r="AL257" s="200"/>
      <c r="AN257" s="205"/>
      <c r="AT257" s="1"/>
    </row>
    <row r="258" spans="1:46" x14ac:dyDescent="0.3">
      <c r="A258" s="3">
        <v>41295</v>
      </c>
      <c r="D258" s="99" t="s">
        <v>5542</v>
      </c>
      <c r="E258" s="97" t="s">
        <v>5543</v>
      </c>
      <c r="F258" s="93" t="s">
        <v>5544</v>
      </c>
      <c r="G258" s="52" t="str">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
      </c>
      <c r="H258" s="7">
        <v>0</v>
      </c>
      <c r="I258" s="28">
        <f>SUMIF(表1_66[公司],"="&amp;表2[公司简称],表1_66[新财富票])</f>
        <v>0</v>
      </c>
      <c r="J258" s="155"/>
      <c r="K258" s="154"/>
      <c r="L258" s="154"/>
      <c r="M258" s="154"/>
      <c r="N258" s="154"/>
      <c r="P258" s="156"/>
      <c r="Q258" s="354"/>
      <c r="R258" s="146"/>
      <c r="S258" s="146"/>
      <c r="T258" s="146"/>
      <c r="U258" s="145"/>
      <c r="V258" s="145"/>
      <c r="W258" s="118" t="str">
        <f ca="1">IF(ISNUMBER(MATCH(表2[[#This Row],[公司简称]],服务!E:E,0)),INDIRECT("服务!A"&amp;MATCH(表2[[#This Row],[公司简称]],服务!E:E,0)),"")</f>
        <v/>
      </c>
      <c r="X258" s="160" t="s">
        <v>5545</v>
      </c>
      <c r="Y258" s="160" t="str">
        <f>IF(ISTEXT(VLOOKUP(表2[[#This Row],[公司简称]]&amp;表2[[#This Row],[姓名]],表1_66[[标识]:[昵称]],3,FALSE)),VLOOKUP(表2[[#This Row],[公司简称]]&amp;表2[[#This Row],[姓名]],表1_66[[标识]:[昵称]],3,FALSE),"")</f>
        <v/>
      </c>
      <c r="Z258" s="199" t="str">
        <f>IF(ISTEXT(VLOOKUP(表2[[#This Row],[公司简称]]&amp;表2[[#This Row],[姓名]],表1_66[[标识]:[邮件1]],18,FALSE)),VLOOKUP(表2[[#This Row],[公司简称]]&amp;表2[[#This Row],[姓名]],表1_66[[标识]:[邮件1]],18,FALSE),"")</f>
        <v/>
      </c>
      <c r="AA258" s="350" t="str">
        <f>IF(NOT(ISNA(VLOOKUP(表2[[#This Row],[公司简称]]&amp;表2[[#This Row],[姓名]],表1_66[[标识]:[邮件1]],19,FALSE))),VLOOKUP(表2[[#This Row],[公司简称]]&amp;表2[[#This Row],[姓名]],表1_66[[标识]:[邮件1]],19,FALSE),"")</f>
        <v/>
      </c>
      <c r="AB258" s="194" t="str">
        <f>IF(NOT(ISNA(VLOOKUP(表2[[#This Row],[公司简称]]&amp;表2[[#This Row],[姓名]],表1_66[[标识]:[邮件1]],20,FALSE))),VLOOKUP(表2[[#This Row],[公司简称]]&amp;表2[[#This Row],[姓名]],表1_66[[标识]:[邮件1]],20,FALSE),"")</f>
        <v/>
      </c>
      <c r="AC258" s="200" t="s">
        <v>351</v>
      </c>
      <c r="AD258" s="199" t="str">
        <f>IF(NOT(ISNA(VLOOKUP(表2[[#This Row],[公司简称]]&amp;表2[[#This Row],[姓名 ]],表1_66[[标识]:[邮件1]],18,FALSE))),VLOOKUP(表2[[#This Row],[公司简称]]&amp;表2[[#This Row],[姓名 ]],表1_66[[标识]:[邮件1]],18,FALSE),"")</f>
        <v/>
      </c>
      <c r="AE258" s="350" t="str">
        <f>IF(NOT(ISNA(VLOOKUP(表2[[#This Row],[公司简称]]&amp;表2[[#This Row],[姓名 ]],表1_66[[标识]:[邮件1]],19,FALSE))),VLOOKUP(表2[[#This Row],[公司简称]]&amp;表2[[#This Row],[姓名 ]],表1_66[[标识]:[邮件1]],19,FALSE),"")</f>
        <v/>
      </c>
      <c r="AF258" s="194" t="str">
        <f>IF(NOT(ISNA(VLOOKUP(表2[[#This Row],[公司简称]]&amp;表2[[#This Row],[姓名 ]],表1_66[[标识]:[邮件1]],20,FALSE))),VLOOKUP(表2[[#This Row],[公司简称]]&amp;表2[[#This Row],[姓名 ]],表1_66[[标识]:[邮件1]],20,FALSE),"")</f>
        <v/>
      </c>
      <c r="AG258" s="204" t="s">
        <v>4153</v>
      </c>
      <c r="AH258" s="194"/>
      <c r="AI258" s="202"/>
      <c r="AL258" s="200"/>
      <c r="AN258" s="205"/>
      <c r="AT258" s="1"/>
    </row>
    <row r="259" spans="1:46" x14ac:dyDescent="0.3">
      <c r="A259" s="3">
        <v>41743</v>
      </c>
      <c r="D259" s="99" t="s">
        <v>5799</v>
      </c>
      <c r="E259" s="97" t="s">
        <v>5800</v>
      </c>
      <c r="F259" s="93" t="s">
        <v>583</v>
      </c>
      <c r="G259" s="52" t="str">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
      </c>
      <c r="H259" s="7">
        <v>0</v>
      </c>
      <c r="I259" s="28">
        <f>SUMIF(表1_66[公司],"="&amp;表2[公司简称],表1_66[新财富票])</f>
        <v>0</v>
      </c>
      <c r="J259" s="155"/>
      <c r="K259" s="154"/>
      <c r="L259" s="154"/>
      <c r="M259" s="154"/>
      <c r="N259" s="154"/>
      <c r="P259" s="156"/>
      <c r="Q259" s="354"/>
      <c r="R259" s="146" t="s">
        <v>5898</v>
      </c>
      <c r="S259" s="146"/>
      <c r="T259" s="146"/>
      <c r="U259" s="145"/>
      <c r="V259" s="145"/>
      <c r="W259" s="118" t="str">
        <f ca="1">IF(ISNUMBER(MATCH(表2[[#This Row],[公司简称]],服务!E:E,0)),INDIRECT("服务!A"&amp;MATCH(表2[[#This Row],[公司简称]],服务!E:E,0)),"")</f>
        <v/>
      </c>
      <c r="X259" s="160" t="s">
        <v>5798</v>
      </c>
      <c r="Y259" s="160" t="str">
        <f>IF(ISTEXT(VLOOKUP(表2[[#This Row],[公司简称]]&amp;表2[[#This Row],[姓名]],表1_66[[标识]:[昵称]],3,FALSE)),VLOOKUP(表2[[#This Row],[公司简称]]&amp;表2[[#This Row],[姓名]],表1_66[[标识]:[昵称]],3,FALSE),"")</f>
        <v/>
      </c>
      <c r="Z259" s="199" t="str">
        <f>IF(ISTEXT(VLOOKUP(表2[[#This Row],[公司简称]]&amp;表2[[#This Row],[姓名]],表1_66[[标识]:[邮件1]],18,FALSE)),VLOOKUP(表2[[#This Row],[公司简称]]&amp;表2[[#This Row],[姓名]],表1_66[[标识]:[邮件1]],18,FALSE),"")</f>
        <v/>
      </c>
      <c r="AA259" s="350" t="str">
        <f>IF(NOT(ISNA(VLOOKUP(表2[[#This Row],[公司简称]]&amp;表2[[#This Row],[姓名]],表1_66[[标识]:[邮件1]],19,FALSE))),VLOOKUP(表2[[#This Row],[公司简称]]&amp;表2[[#This Row],[姓名]],表1_66[[标识]:[邮件1]],19,FALSE),"")</f>
        <v/>
      </c>
      <c r="AB259" s="194" t="str">
        <f>IF(NOT(ISNA(VLOOKUP(表2[[#This Row],[公司简称]]&amp;表2[[#This Row],[姓名]],表1_66[[标识]:[邮件1]],20,FALSE))),VLOOKUP(表2[[#This Row],[公司简称]]&amp;表2[[#This Row],[姓名]],表1_66[[标识]:[邮件1]],20,FALSE),"")</f>
        <v/>
      </c>
      <c r="AD259" s="199" t="str">
        <f>IF(NOT(ISNA(VLOOKUP(表2[[#This Row],[公司简称]]&amp;表2[[#This Row],[姓名 ]],表1_66[[标识]:[邮件1]],18,FALSE))),VLOOKUP(表2[[#This Row],[公司简称]]&amp;表2[[#This Row],[姓名 ]],表1_66[[标识]:[邮件1]],18,FALSE),"")</f>
        <v/>
      </c>
      <c r="AE259" s="350" t="str">
        <f>IF(NOT(ISNA(VLOOKUP(表2[[#This Row],[公司简称]]&amp;表2[[#This Row],[姓名 ]],表1_66[[标识]:[邮件1]],19,FALSE))),VLOOKUP(表2[[#This Row],[公司简称]]&amp;表2[[#This Row],[姓名 ]],表1_66[[标识]:[邮件1]],19,FALSE),"")</f>
        <v/>
      </c>
      <c r="AF259" s="194" t="str">
        <f>IF(NOT(ISNA(VLOOKUP(表2[[#This Row],[公司简称]]&amp;表2[[#This Row],[姓名 ]],表1_66[[标识]:[邮件1]],20,FALSE))),VLOOKUP(表2[[#This Row],[公司简称]]&amp;表2[[#This Row],[姓名 ]],表1_66[[标识]:[邮件1]],20,FALSE),"")</f>
        <v/>
      </c>
      <c r="AG259" s="204" t="s">
        <v>5900</v>
      </c>
      <c r="AH259" s="194"/>
      <c r="AI259" s="202" t="s">
        <v>5899</v>
      </c>
      <c r="AL259" s="200"/>
      <c r="AN259" s="205"/>
      <c r="AT259" s="1"/>
    </row>
    <row r="260" spans="1:46" x14ac:dyDescent="0.3">
      <c r="A260" s="3">
        <v>41561</v>
      </c>
      <c r="B260" s="80" t="s">
        <v>4794</v>
      </c>
      <c r="D260" s="99" t="s">
        <v>5546</v>
      </c>
      <c r="E260" s="97" t="s">
        <v>5547</v>
      </c>
      <c r="F260" s="93" t="s">
        <v>5548</v>
      </c>
      <c r="G260"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1.3069999999999999</v>
      </c>
      <c r="H260" s="7">
        <v>0</v>
      </c>
      <c r="I260" s="28">
        <f>SUMIF(表1_66[公司],"="&amp;表2[公司简称],表1_66[新财富票])</f>
        <v>0</v>
      </c>
      <c r="J260" s="155"/>
      <c r="K260" s="154"/>
      <c r="L260" s="154"/>
      <c r="M260" s="154"/>
      <c r="N260" s="154"/>
      <c r="P260" s="156"/>
      <c r="Q260" s="354"/>
      <c r="R260" s="146" t="s">
        <v>4148</v>
      </c>
      <c r="S260" s="146"/>
      <c r="T260" s="146"/>
      <c r="U260" s="145"/>
      <c r="V260" s="145"/>
      <c r="W260" s="118" t="str">
        <f ca="1">IF(ISNUMBER(MATCH(表2[[#This Row],[公司简称]],服务!E:E,0)),INDIRECT("服务!A"&amp;MATCH(表2[[#This Row],[公司简称]],服务!E:E,0)),"")</f>
        <v/>
      </c>
      <c r="X260" s="160" t="s">
        <v>5549</v>
      </c>
      <c r="Y260" s="160" t="str">
        <f>IF(ISTEXT(VLOOKUP(表2[[#This Row],[公司简称]]&amp;表2[[#This Row],[姓名]],表1_66[[标识]:[昵称]],3,FALSE)),VLOOKUP(表2[[#This Row],[公司简称]]&amp;表2[[#This Row],[姓名]],表1_66[[标识]:[昵称]],3,FALSE),"")</f>
        <v/>
      </c>
      <c r="Z260" s="199" t="str">
        <f>IF(ISTEXT(VLOOKUP(表2[[#This Row],[公司简称]]&amp;表2[[#This Row],[姓名]],表1_66[[标识]:[邮件1]],18,FALSE)),VLOOKUP(表2[[#This Row],[公司简称]]&amp;表2[[#This Row],[姓名]],表1_66[[标识]:[邮件1]],18,FALSE),"")</f>
        <v/>
      </c>
      <c r="AA260" s="350" t="str">
        <f>IF(NOT(ISNA(VLOOKUP(表2[[#This Row],[公司简称]]&amp;表2[[#This Row],[姓名]],表1_66[[标识]:[邮件1]],19,FALSE))),VLOOKUP(表2[[#This Row],[公司简称]]&amp;表2[[#This Row],[姓名]],表1_66[[标识]:[邮件1]],19,FALSE),"")</f>
        <v/>
      </c>
      <c r="AB260" s="194" t="str">
        <f>IF(NOT(ISNA(VLOOKUP(表2[[#This Row],[公司简称]]&amp;表2[[#This Row],[姓名]],表1_66[[标识]:[邮件1]],20,FALSE))),VLOOKUP(表2[[#This Row],[公司简称]]&amp;表2[[#This Row],[姓名]],表1_66[[标识]:[邮件1]],20,FALSE),"")</f>
        <v/>
      </c>
      <c r="AD260" s="199" t="str">
        <f>IF(NOT(ISNA(VLOOKUP(表2[[#This Row],[公司简称]]&amp;表2[[#This Row],[姓名 ]],表1_66[[标识]:[邮件1]],18,FALSE))),VLOOKUP(表2[[#This Row],[公司简称]]&amp;表2[[#This Row],[姓名 ]],表1_66[[标识]:[邮件1]],18,FALSE),"")</f>
        <v/>
      </c>
      <c r="AE260" s="350" t="str">
        <f>IF(NOT(ISNA(VLOOKUP(表2[[#This Row],[公司简称]]&amp;表2[[#This Row],[姓名 ]],表1_66[[标识]:[邮件1]],19,FALSE))),VLOOKUP(表2[[#This Row],[公司简称]]&amp;表2[[#This Row],[姓名 ]],表1_66[[标识]:[邮件1]],19,FALSE),"")</f>
        <v/>
      </c>
      <c r="AF260" s="194" t="str">
        <f>IF(NOT(ISNA(VLOOKUP(表2[[#This Row],[公司简称]]&amp;表2[[#This Row],[姓名 ]],表1_66[[标识]:[邮件1]],20,FALSE))),VLOOKUP(表2[[#This Row],[公司简称]]&amp;表2[[#This Row],[姓名 ]],表1_66[[标识]:[邮件1]],20,FALSE),"")</f>
        <v/>
      </c>
      <c r="AG260" s="204" t="s">
        <v>4155</v>
      </c>
      <c r="AH260" s="194"/>
      <c r="AI260" s="202"/>
      <c r="AL260" s="200"/>
      <c r="AN260" s="205"/>
      <c r="AT260" s="1"/>
    </row>
    <row r="261" spans="1:46" x14ac:dyDescent="0.3">
      <c r="A261" s="3">
        <v>41806</v>
      </c>
      <c r="D261" s="99" t="s">
        <v>6002</v>
      </c>
      <c r="E261" s="97" t="s">
        <v>6003</v>
      </c>
      <c r="F261" s="93" t="s">
        <v>6004</v>
      </c>
      <c r="G261"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0</v>
      </c>
      <c r="H261" s="7">
        <v>0</v>
      </c>
      <c r="I261" s="28">
        <f>SUMIF(表1_66[公司],"="&amp;表2[公司简称],表1_66[新财富票])</f>
        <v>0</v>
      </c>
      <c r="J261" s="155"/>
      <c r="K261" s="154"/>
      <c r="L261" s="154"/>
      <c r="M261" s="154"/>
      <c r="N261" s="154"/>
      <c r="P261" s="156"/>
      <c r="Q261" s="354"/>
      <c r="R261" s="146" t="s">
        <v>5965</v>
      </c>
      <c r="S261" s="146"/>
      <c r="T261" s="146" t="s">
        <v>5954</v>
      </c>
      <c r="U261" s="145"/>
      <c r="V261" s="145"/>
      <c r="W261" s="118" t="str">
        <f ca="1">IF(ISNUMBER(MATCH(表2[[#This Row],[公司简称]],服务!E:E,0)),INDIRECT("服务!A"&amp;MATCH(表2[[#This Row],[公司简称]],服务!E:E,0)),"")</f>
        <v/>
      </c>
      <c r="X261" s="160" t="s">
        <v>6008</v>
      </c>
      <c r="Y261" s="160" t="str">
        <f>IF(ISTEXT(VLOOKUP(表2[[#This Row],[公司简称]]&amp;表2[[#This Row],[姓名]],表1_66[[标识]:[昵称]],3,FALSE)),VLOOKUP(表2[[#This Row],[公司简称]]&amp;表2[[#This Row],[姓名]],表1_66[[标识]:[昵称]],3,FALSE),"")</f>
        <v/>
      </c>
      <c r="Z261" s="199" t="str">
        <f>IF(ISTEXT(VLOOKUP(表2[[#This Row],[公司简称]]&amp;表2[[#This Row],[姓名]],表1_66[[标识]:[邮件1]],18,FALSE)),VLOOKUP(表2[[#This Row],[公司简称]]&amp;表2[[#This Row],[姓名]],表1_66[[标识]:[邮件1]],18,FALSE),"")</f>
        <v/>
      </c>
      <c r="AA261" s="350" t="str">
        <f>IF(NOT(ISNA(VLOOKUP(表2[[#This Row],[公司简称]]&amp;表2[[#This Row],[姓名]],表1_66[[标识]:[邮件1]],19,FALSE))),VLOOKUP(表2[[#This Row],[公司简称]]&amp;表2[[#This Row],[姓名]],表1_66[[标识]:[邮件1]],19,FALSE),"")</f>
        <v/>
      </c>
      <c r="AB261" s="194" t="str">
        <f>IF(NOT(ISNA(VLOOKUP(表2[[#This Row],[公司简称]]&amp;表2[[#This Row],[姓名]],表1_66[[标识]:[邮件1]],20,FALSE))),VLOOKUP(表2[[#This Row],[公司简称]]&amp;表2[[#This Row],[姓名]],表1_66[[标识]:[邮件1]],20,FALSE),"")</f>
        <v/>
      </c>
      <c r="AD261" s="199" t="str">
        <f>IF(NOT(ISNA(VLOOKUP(表2[[#This Row],[公司简称]]&amp;表2[[#This Row],[姓名 ]],表1_66[[标识]:[邮件1]],18,FALSE))),VLOOKUP(表2[[#This Row],[公司简称]]&amp;表2[[#This Row],[姓名 ]],表1_66[[标识]:[邮件1]],18,FALSE),"")</f>
        <v/>
      </c>
      <c r="AE261" s="350" t="str">
        <f>IF(NOT(ISNA(VLOOKUP(表2[[#This Row],[公司简称]]&amp;表2[[#This Row],[姓名 ]],表1_66[[标识]:[邮件1]],19,FALSE))),VLOOKUP(表2[[#This Row],[公司简称]]&amp;表2[[#This Row],[姓名 ]],表1_66[[标识]:[邮件1]],19,FALSE),"")</f>
        <v/>
      </c>
      <c r="AF261" s="194" t="str">
        <f>IF(NOT(ISNA(VLOOKUP(表2[[#This Row],[公司简称]]&amp;表2[[#This Row],[姓名 ]],表1_66[[标识]:[邮件1]],20,FALSE))),VLOOKUP(表2[[#This Row],[公司简称]]&amp;表2[[#This Row],[姓名 ]],表1_66[[标识]:[邮件1]],20,FALSE),"")</f>
        <v/>
      </c>
      <c r="AG261" s="204" t="s">
        <v>6005</v>
      </c>
      <c r="AH261" s="194"/>
      <c r="AI261" s="202"/>
      <c r="AL261" s="200"/>
      <c r="AN261" s="205"/>
      <c r="AT261" s="1"/>
    </row>
    <row r="262" spans="1:46" x14ac:dyDescent="0.3">
      <c r="A262" s="3">
        <v>41295</v>
      </c>
      <c r="D262" s="99" t="s">
        <v>5550</v>
      </c>
      <c r="E262" s="97" t="s">
        <v>5547</v>
      </c>
      <c r="F262" s="93" t="s">
        <v>5544</v>
      </c>
      <c r="G262" s="52">
        <v>4</v>
      </c>
      <c r="H262" s="7">
        <v>0</v>
      </c>
      <c r="I262" s="28">
        <f>SUMIF(表1_66[公司],"="&amp;表2[公司简称],表1_66[新财富票])</f>
        <v>0</v>
      </c>
      <c r="J262" s="155"/>
      <c r="K262" s="154"/>
      <c r="L262" s="154"/>
      <c r="M262" s="154"/>
      <c r="N262" s="154"/>
      <c r="P262" s="156"/>
      <c r="Q262" s="354"/>
      <c r="R262" s="146"/>
      <c r="S262" s="146"/>
      <c r="T262" s="146" t="s">
        <v>5790</v>
      </c>
      <c r="U262" s="145"/>
      <c r="V262" s="145"/>
      <c r="W262" s="118" t="str">
        <f ca="1">IF(ISNUMBER(MATCH(表2[[#This Row],[公司简称]],服务!E:E,0)),INDIRECT("服务!A"&amp;MATCH(表2[[#This Row],[公司简称]],服务!E:E,0)),"")</f>
        <v/>
      </c>
      <c r="X262" s="160" t="s">
        <v>5790</v>
      </c>
      <c r="Y262" s="160" t="str">
        <f>IF(ISTEXT(VLOOKUP(表2[[#This Row],[公司简称]]&amp;表2[[#This Row],[姓名]],表1_66[[标识]:[昵称]],3,FALSE)),VLOOKUP(表2[[#This Row],[公司简称]]&amp;表2[[#This Row],[姓名]],表1_66[[标识]:[昵称]],3,FALSE),"")</f>
        <v/>
      </c>
      <c r="Z262" s="199" t="str">
        <f>IF(ISTEXT(VLOOKUP(表2[[#This Row],[公司简称]]&amp;表2[[#This Row],[姓名]],表1_66[[标识]:[邮件1]],18,FALSE)),VLOOKUP(表2[[#This Row],[公司简称]]&amp;表2[[#This Row],[姓名]],表1_66[[标识]:[邮件1]],18,FALSE),"")</f>
        <v/>
      </c>
      <c r="AA262" s="350" t="str">
        <f>IF(NOT(ISNA(VLOOKUP(表2[[#This Row],[公司简称]]&amp;表2[[#This Row],[姓名]],表1_66[[标识]:[邮件1]],19,FALSE))),VLOOKUP(表2[[#This Row],[公司简称]]&amp;表2[[#This Row],[姓名]],表1_66[[标识]:[邮件1]],19,FALSE),"")</f>
        <v/>
      </c>
      <c r="AB262" s="194" t="str">
        <f>IF(NOT(ISNA(VLOOKUP(表2[[#This Row],[公司简称]]&amp;表2[[#This Row],[姓名]],表1_66[[标识]:[邮件1]],20,FALSE))),VLOOKUP(表2[[#This Row],[公司简称]]&amp;表2[[#This Row],[姓名]],表1_66[[标识]:[邮件1]],20,FALSE),"")</f>
        <v/>
      </c>
      <c r="AC262" s="200" t="s">
        <v>351</v>
      </c>
      <c r="AD262" s="199" t="str">
        <f>IF(NOT(ISNA(VLOOKUP(表2[[#This Row],[公司简称]]&amp;表2[[#This Row],[姓名 ]],表1_66[[标识]:[邮件1]],18,FALSE))),VLOOKUP(表2[[#This Row],[公司简称]]&amp;表2[[#This Row],[姓名 ]],表1_66[[标识]:[邮件1]],18,FALSE),"")</f>
        <v/>
      </c>
      <c r="AE262" s="350" t="str">
        <f>IF(NOT(ISNA(VLOOKUP(表2[[#This Row],[公司简称]]&amp;表2[[#This Row],[姓名 ]],表1_66[[标识]:[邮件1]],19,FALSE))),VLOOKUP(表2[[#This Row],[公司简称]]&amp;表2[[#This Row],[姓名 ]],表1_66[[标识]:[邮件1]],19,FALSE),"")</f>
        <v/>
      </c>
      <c r="AF262" s="194" t="str">
        <f>IF(NOT(ISNA(VLOOKUP(表2[[#This Row],[公司简称]]&amp;表2[[#This Row],[姓名 ]],表1_66[[标识]:[邮件1]],20,FALSE))),VLOOKUP(表2[[#This Row],[公司简称]]&amp;表2[[#This Row],[姓名 ]],表1_66[[标识]:[邮件1]],20,FALSE),"")</f>
        <v/>
      </c>
      <c r="AG262" s="204" t="s">
        <v>4154</v>
      </c>
      <c r="AH262" s="194"/>
      <c r="AI262" s="202"/>
      <c r="AL262" s="200"/>
      <c r="AN262" s="205"/>
      <c r="AT262" s="1"/>
    </row>
    <row r="263" spans="1:46" x14ac:dyDescent="0.3">
      <c r="A263" s="3">
        <v>42224</v>
      </c>
      <c r="B263" s="258"/>
      <c r="C263" s="258"/>
      <c r="D263" s="273" t="s">
        <v>8239</v>
      </c>
      <c r="E263" s="262" t="s">
        <v>3469</v>
      </c>
      <c r="F263" s="262" t="s">
        <v>8240</v>
      </c>
      <c r="G263"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0</v>
      </c>
      <c r="I263" s="28">
        <f>SUMIF(表1_66[公司],"="&amp;表2[公司简称],表1_66[新财富票])</f>
        <v>0</v>
      </c>
      <c r="J263" s="263"/>
      <c r="K263" s="262"/>
      <c r="L263" s="262"/>
      <c r="M263" s="262"/>
      <c r="N263" s="262"/>
      <c r="O263" s="264"/>
      <c r="P263" s="264"/>
      <c r="Q263" s="367"/>
      <c r="R263" s="265"/>
      <c r="S263" s="265"/>
      <c r="T263" s="265"/>
      <c r="U263" s="257"/>
      <c r="V263" s="257"/>
      <c r="W263" s="274">
        <v>42223</v>
      </c>
      <c r="X263" s="269" t="s">
        <v>8225</v>
      </c>
      <c r="Y263" s="258" t="str">
        <f>IF(ISTEXT(VLOOKUP(表2[[#This Row],[公司简称]]&amp;表2[[#This Row],[姓名]],表1_66[[标识]:[昵称]],3,FALSE)),VLOOKUP(表2[[#This Row],[公司简称]]&amp;表2[[#This Row],[姓名]],表1_66[[标识]:[昵称]],3,FALSE),"")</f>
        <v/>
      </c>
      <c r="Z263" s="199" t="str">
        <f>IF(ISTEXT(VLOOKUP(表2[[#This Row],[公司简称]]&amp;表2[[#This Row],[姓名]],表1_66[[标识]:[邮件1]],18,FALSE)),VLOOKUP(表2[[#This Row],[公司简称]]&amp;表2[[#This Row],[姓名]],表1_66[[标识]:[邮件1]],18,FALSE),"")</f>
        <v/>
      </c>
      <c r="AA263" s="350" t="str">
        <f>IF(NOT(ISNA(VLOOKUP(表2[[#This Row],[公司简称]]&amp;表2[[#This Row],[姓名]],表1_66[[标识]:[邮件1]],19,FALSE))),VLOOKUP(表2[[#This Row],[公司简称]]&amp;表2[[#This Row],[姓名]],表1_66[[标识]:[邮件1]],19,FALSE),"")</f>
        <v/>
      </c>
      <c r="AB263" s="194" t="str">
        <f>IF(NOT(ISNA(VLOOKUP(表2[[#This Row],[公司简称]]&amp;表2[[#This Row],[姓名]],表1_66[[标识]:[邮件1]],20,FALSE))),VLOOKUP(表2[[#This Row],[公司简称]]&amp;表2[[#This Row],[姓名]],表1_66[[标识]:[邮件1]],20,FALSE),"")</f>
        <v/>
      </c>
      <c r="AC263" s="258"/>
      <c r="AD263" s="199" t="str">
        <f>IF(NOT(ISNA(VLOOKUP(表2[[#This Row],[公司简称]]&amp;表2[[#This Row],[姓名 ]],表1_66[[标识]:[邮件1]],18,FALSE))),VLOOKUP(表2[[#This Row],[公司简称]]&amp;表2[[#This Row],[姓名 ]],表1_66[[标识]:[邮件1]],18,FALSE),"")</f>
        <v/>
      </c>
      <c r="AE263" s="350" t="str">
        <f>IF(NOT(ISNA(VLOOKUP(表2[[#This Row],[公司简称]]&amp;表2[[#This Row],[姓名 ]],表1_66[[标识]:[邮件1]],19,FALSE))),VLOOKUP(表2[[#This Row],[公司简称]]&amp;表2[[#This Row],[姓名 ]],表1_66[[标识]:[邮件1]],19,FALSE),"")</f>
        <v/>
      </c>
      <c r="AF263" s="194" t="str">
        <f>IF(NOT(ISNA(VLOOKUP(表2[[#This Row],[公司简称]]&amp;表2[[#This Row],[姓名 ]],表1_66[[标识]:[邮件1]],20,FALSE))),VLOOKUP(表2[[#This Row],[公司简称]]&amp;表2[[#This Row],[姓名 ]],表1_66[[标识]:[邮件1]],20,FALSE),"")</f>
        <v/>
      </c>
      <c r="AG263" s="261" t="s">
        <v>8226</v>
      </c>
      <c r="AH263" s="262"/>
      <c r="AI263" s="264"/>
      <c r="AJ263" s="262"/>
      <c r="AK263" s="266"/>
      <c r="AL263" s="258"/>
      <c r="AM263" s="262"/>
      <c r="AN263" s="275"/>
      <c r="AO263" s="266"/>
      <c r="AP263" s="258"/>
      <c r="AQ263" s="266"/>
      <c r="AR263" s="266"/>
      <c r="AS263" s="266"/>
      <c r="AT263" s="1"/>
    </row>
    <row r="264" spans="1:46" x14ac:dyDescent="0.3">
      <c r="A264" s="3">
        <v>42224</v>
      </c>
      <c r="B264" s="258"/>
      <c r="C264" s="258"/>
      <c r="D264" s="273" t="s">
        <v>8241</v>
      </c>
      <c r="E264" s="262" t="s">
        <v>3469</v>
      </c>
      <c r="F264" s="262" t="s">
        <v>8242</v>
      </c>
      <c r="G264" s="52" t="str">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
      </c>
      <c r="I264" s="28">
        <f>SUMIF(表1_66[公司],"="&amp;表2[公司简称],表1_66[新财富票])</f>
        <v>0</v>
      </c>
      <c r="J264" s="263"/>
      <c r="K264" s="262"/>
      <c r="L264" s="262"/>
      <c r="M264" s="262"/>
      <c r="N264" s="262"/>
      <c r="O264" s="264"/>
      <c r="P264" s="264"/>
      <c r="Q264" s="367"/>
      <c r="R264" s="265"/>
      <c r="S264" s="265"/>
      <c r="T264" s="265"/>
      <c r="U264" s="257"/>
      <c r="V264" s="257"/>
      <c r="W264" s="274">
        <v>42223</v>
      </c>
      <c r="X264" s="269" t="s">
        <v>8236</v>
      </c>
      <c r="Y264" s="258" t="str">
        <f>IF(ISTEXT(VLOOKUP(表2[[#This Row],[公司简称]]&amp;表2[[#This Row],[姓名]],表1_66[[标识]:[昵称]],3,FALSE)),VLOOKUP(表2[[#This Row],[公司简称]]&amp;表2[[#This Row],[姓名]],表1_66[[标识]:[昵称]],3,FALSE),"")</f>
        <v/>
      </c>
      <c r="Z264" s="199" t="str">
        <f>IF(ISTEXT(VLOOKUP(表2[[#This Row],[公司简称]]&amp;表2[[#This Row],[姓名]],表1_66[[标识]:[邮件1]],18,FALSE)),VLOOKUP(表2[[#This Row],[公司简称]]&amp;表2[[#This Row],[姓名]],表1_66[[标识]:[邮件1]],18,FALSE),"")</f>
        <v/>
      </c>
      <c r="AA264" s="350" t="str">
        <f>IF(NOT(ISNA(VLOOKUP(表2[[#This Row],[公司简称]]&amp;表2[[#This Row],[姓名]],表1_66[[标识]:[邮件1]],19,FALSE))),VLOOKUP(表2[[#This Row],[公司简称]]&amp;表2[[#This Row],[姓名]],表1_66[[标识]:[邮件1]],19,FALSE),"")</f>
        <v/>
      </c>
      <c r="AB264" s="194" t="str">
        <f>IF(NOT(ISNA(VLOOKUP(表2[[#This Row],[公司简称]]&amp;表2[[#This Row],[姓名]],表1_66[[标识]:[邮件1]],20,FALSE))),VLOOKUP(表2[[#This Row],[公司简称]]&amp;表2[[#This Row],[姓名]],表1_66[[标识]:[邮件1]],20,FALSE),"")</f>
        <v/>
      </c>
      <c r="AC264" s="258"/>
      <c r="AD264" s="199" t="str">
        <f>IF(NOT(ISNA(VLOOKUP(表2[[#This Row],[公司简称]]&amp;表2[[#This Row],[姓名 ]],表1_66[[标识]:[邮件1]],18,FALSE))),VLOOKUP(表2[[#This Row],[公司简称]]&amp;表2[[#This Row],[姓名 ]],表1_66[[标识]:[邮件1]],18,FALSE),"")</f>
        <v/>
      </c>
      <c r="AE264" s="350" t="str">
        <f>IF(NOT(ISNA(VLOOKUP(表2[[#This Row],[公司简称]]&amp;表2[[#This Row],[姓名 ]],表1_66[[标识]:[邮件1]],19,FALSE))),VLOOKUP(表2[[#This Row],[公司简称]]&amp;表2[[#This Row],[姓名 ]],表1_66[[标识]:[邮件1]],19,FALSE),"")</f>
        <v/>
      </c>
      <c r="AF264" s="194" t="str">
        <f>IF(NOT(ISNA(VLOOKUP(表2[[#This Row],[公司简称]]&amp;表2[[#This Row],[姓名 ]],表1_66[[标识]:[邮件1]],20,FALSE))),VLOOKUP(表2[[#This Row],[公司简称]]&amp;表2[[#This Row],[姓名 ]],表1_66[[标识]:[邮件1]],20,FALSE),"")</f>
        <v/>
      </c>
      <c r="AG264" s="261" t="s">
        <v>8237</v>
      </c>
      <c r="AH264" s="262"/>
      <c r="AI264" s="264"/>
      <c r="AJ264" s="262"/>
      <c r="AK264" s="266"/>
      <c r="AL264" s="258"/>
      <c r="AM264" s="262"/>
      <c r="AN264" s="275"/>
      <c r="AO264" s="266"/>
      <c r="AP264" s="258"/>
      <c r="AQ264" s="266"/>
      <c r="AR264" s="266"/>
      <c r="AS264" s="266"/>
      <c r="AT264" s="1"/>
    </row>
    <row r="265" spans="1:46" x14ac:dyDescent="0.3">
      <c r="A265" s="3">
        <v>42224</v>
      </c>
      <c r="B265" s="258"/>
      <c r="C265" s="258"/>
      <c r="D265" s="273" t="s">
        <v>8227</v>
      </c>
      <c r="E265" s="262" t="s">
        <v>3469</v>
      </c>
      <c r="F265" s="262" t="s">
        <v>7271</v>
      </c>
      <c r="G265"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0</v>
      </c>
      <c r="I265" s="28">
        <f>SUMIF(表1_66[公司],"="&amp;表2[公司简称],表1_66[新财富票])</f>
        <v>0</v>
      </c>
      <c r="J265" s="263"/>
      <c r="K265" s="262"/>
      <c r="L265" s="262"/>
      <c r="M265" s="262"/>
      <c r="N265" s="262"/>
      <c r="O265" s="264"/>
      <c r="P265" s="264"/>
      <c r="Q265" s="367"/>
      <c r="R265" s="265"/>
      <c r="S265" s="265"/>
      <c r="T265" s="265"/>
      <c r="U265" s="257"/>
      <c r="V265" s="257"/>
      <c r="W265" s="274">
        <v>42223</v>
      </c>
      <c r="X265" s="269" t="s">
        <v>6961</v>
      </c>
      <c r="Y265" s="258" t="str">
        <f>IF(ISTEXT(VLOOKUP(表2[[#This Row],[公司简称]]&amp;表2[[#This Row],[姓名]],表1_66[[标识]:[昵称]],3,FALSE)),VLOOKUP(表2[[#This Row],[公司简称]]&amp;表2[[#This Row],[姓名]],表1_66[[标识]:[昵称]],3,FALSE),"")</f>
        <v/>
      </c>
      <c r="Z265" s="199" t="str">
        <f>IF(ISTEXT(VLOOKUP(表2[[#This Row],[公司简称]]&amp;表2[[#This Row],[姓名]],表1_66[[标识]:[邮件1]],18,FALSE)),VLOOKUP(表2[[#This Row],[公司简称]]&amp;表2[[#This Row],[姓名]],表1_66[[标识]:[邮件1]],18,FALSE),"")</f>
        <v/>
      </c>
      <c r="AA265" s="350" t="str">
        <f>IF(NOT(ISNA(VLOOKUP(表2[[#This Row],[公司简称]]&amp;表2[[#This Row],[姓名]],表1_66[[标识]:[邮件1]],19,FALSE))),VLOOKUP(表2[[#This Row],[公司简称]]&amp;表2[[#This Row],[姓名]],表1_66[[标识]:[邮件1]],19,FALSE),"")</f>
        <v/>
      </c>
      <c r="AB265" s="194" t="str">
        <f>IF(NOT(ISNA(VLOOKUP(表2[[#This Row],[公司简称]]&amp;表2[[#This Row],[姓名]],表1_66[[标识]:[邮件1]],20,FALSE))),VLOOKUP(表2[[#This Row],[公司简称]]&amp;表2[[#This Row],[姓名]],表1_66[[标识]:[邮件1]],20,FALSE),"")</f>
        <v/>
      </c>
      <c r="AC265" s="258"/>
      <c r="AD265" s="199" t="str">
        <f>IF(NOT(ISNA(VLOOKUP(表2[[#This Row],[公司简称]]&amp;表2[[#This Row],[姓名 ]],表1_66[[标识]:[邮件1]],18,FALSE))),VLOOKUP(表2[[#This Row],[公司简称]]&amp;表2[[#This Row],[姓名 ]],表1_66[[标识]:[邮件1]],18,FALSE),"")</f>
        <v/>
      </c>
      <c r="AE265" s="350" t="str">
        <f>IF(NOT(ISNA(VLOOKUP(表2[[#This Row],[公司简称]]&amp;表2[[#This Row],[姓名 ]],表1_66[[标识]:[邮件1]],19,FALSE))),VLOOKUP(表2[[#This Row],[公司简称]]&amp;表2[[#This Row],[姓名 ]],表1_66[[标识]:[邮件1]],19,FALSE),"")</f>
        <v/>
      </c>
      <c r="AF265" s="194" t="str">
        <f>IF(NOT(ISNA(VLOOKUP(表2[[#This Row],[公司简称]]&amp;表2[[#This Row],[姓名 ]],表1_66[[标识]:[邮件1]],20,FALSE))),VLOOKUP(表2[[#This Row],[公司简称]]&amp;表2[[#This Row],[姓名 ]],表1_66[[标识]:[邮件1]],20,FALSE),"")</f>
        <v/>
      </c>
      <c r="AG265" s="270" t="s">
        <v>8228</v>
      </c>
      <c r="AH265" s="262"/>
      <c r="AI265" s="264"/>
      <c r="AJ265" s="262"/>
      <c r="AK265" s="266"/>
      <c r="AL265" s="258"/>
      <c r="AM265" s="262"/>
      <c r="AN265" s="275"/>
      <c r="AO265" s="266"/>
      <c r="AP265" s="258"/>
      <c r="AQ265" s="266"/>
      <c r="AR265" s="266"/>
      <c r="AS265" s="266"/>
      <c r="AT265" s="1"/>
    </row>
    <row r="266" spans="1:46" x14ac:dyDescent="0.3">
      <c r="A266" s="3">
        <v>42224</v>
      </c>
      <c r="B266" s="258"/>
      <c r="C266" s="258"/>
      <c r="D266" s="273" t="s">
        <v>8229</v>
      </c>
      <c r="E266" s="262" t="s">
        <v>8243</v>
      </c>
      <c r="F266" s="262" t="s">
        <v>8244</v>
      </c>
      <c r="G266"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0</v>
      </c>
      <c r="I266" s="28">
        <f>SUMIF(表1_66[公司],"="&amp;表2[公司简称],表1_66[新财富票])</f>
        <v>0</v>
      </c>
      <c r="J266" s="263"/>
      <c r="K266" s="262"/>
      <c r="L266" s="262"/>
      <c r="M266" s="262"/>
      <c r="N266" s="262"/>
      <c r="O266" s="264"/>
      <c r="P266" s="264"/>
      <c r="Q266" s="367"/>
      <c r="R266" s="265"/>
      <c r="S266" s="265"/>
      <c r="T266" s="265"/>
      <c r="U266" s="257"/>
      <c r="V266" s="257"/>
      <c r="W266" s="274">
        <v>42223</v>
      </c>
      <c r="X266" s="258" t="s">
        <v>8245</v>
      </c>
      <c r="Y266" s="258" t="str">
        <f>IF(ISTEXT(VLOOKUP(表2[[#This Row],[公司简称]]&amp;表2[[#This Row],[姓名]],表1_66[[标识]:[昵称]],3,FALSE)),VLOOKUP(表2[[#This Row],[公司简称]]&amp;表2[[#This Row],[姓名]],表1_66[[标识]:[昵称]],3,FALSE),"")</f>
        <v/>
      </c>
      <c r="Z266" s="199" t="str">
        <f>IF(ISTEXT(VLOOKUP(表2[[#This Row],[公司简称]]&amp;表2[[#This Row],[姓名]],表1_66[[标识]:[邮件1]],18,FALSE)),VLOOKUP(表2[[#This Row],[公司简称]]&amp;表2[[#This Row],[姓名]],表1_66[[标识]:[邮件1]],18,FALSE),"")</f>
        <v/>
      </c>
      <c r="AA266" s="350" t="str">
        <f>IF(NOT(ISNA(VLOOKUP(表2[[#This Row],[公司简称]]&amp;表2[[#This Row],[姓名]],表1_66[[标识]:[邮件1]],19,FALSE))),VLOOKUP(表2[[#This Row],[公司简称]]&amp;表2[[#This Row],[姓名]],表1_66[[标识]:[邮件1]],19,FALSE),"")</f>
        <v/>
      </c>
      <c r="AB266" s="194" t="str">
        <f>IF(NOT(ISNA(VLOOKUP(表2[[#This Row],[公司简称]]&amp;表2[[#This Row],[姓名]],表1_66[[标识]:[邮件1]],20,FALSE))),VLOOKUP(表2[[#This Row],[公司简称]]&amp;表2[[#This Row],[姓名]],表1_66[[标识]:[邮件1]],20,FALSE),"")</f>
        <v/>
      </c>
      <c r="AC266" s="258"/>
      <c r="AD266" s="199" t="str">
        <f>IF(NOT(ISNA(VLOOKUP(表2[[#This Row],[公司简称]]&amp;表2[[#This Row],[姓名 ]],表1_66[[标识]:[邮件1]],18,FALSE))),VLOOKUP(表2[[#This Row],[公司简称]]&amp;表2[[#This Row],[姓名 ]],表1_66[[标识]:[邮件1]],18,FALSE),"")</f>
        <v/>
      </c>
      <c r="AE266" s="350" t="str">
        <f>IF(NOT(ISNA(VLOOKUP(表2[[#This Row],[公司简称]]&amp;表2[[#This Row],[姓名 ]],表1_66[[标识]:[邮件1]],19,FALSE))),VLOOKUP(表2[[#This Row],[公司简称]]&amp;表2[[#This Row],[姓名 ]],表1_66[[标识]:[邮件1]],19,FALSE),"")</f>
        <v/>
      </c>
      <c r="AF266" s="194" t="str">
        <f>IF(NOT(ISNA(VLOOKUP(表2[[#This Row],[公司简称]]&amp;表2[[#This Row],[姓名 ]],表1_66[[标识]:[邮件1]],20,FALSE))),VLOOKUP(表2[[#This Row],[公司简称]]&amp;表2[[#This Row],[姓名 ]],表1_66[[标识]:[邮件1]],20,FALSE),"")</f>
        <v/>
      </c>
      <c r="AG266" s="261"/>
      <c r="AH266" s="262"/>
      <c r="AI266" s="264"/>
      <c r="AJ266" s="262"/>
      <c r="AK266" s="266"/>
      <c r="AL266" s="258"/>
      <c r="AM266" s="262"/>
      <c r="AN266" s="275"/>
      <c r="AO266" s="266"/>
      <c r="AP266" s="258"/>
      <c r="AQ266" s="266"/>
      <c r="AR266" s="266"/>
      <c r="AS266" s="266"/>
      <c r="AT266" s="1"/>
    </row>
    <row r="267" spans="1:46" x14ac:dyDescent="0.3">
      <c r="A267" s="3">
        <v>42232</v>
      </c>
      <c r="B267" s="258"/>
      <c r="C267" s="258"/>
      <c r="D267" s="273" t="s">
        <v>8272</v>
      </c>
      <c r="E267" s="262" t="s">
        <v>3174</v>
      </c>
      <c r="F267" s="262" t="s">
        <v>583</v>
      </c>
      <c r="G267" s="52" t="str">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
      </c>
      <c r="I267" s="28">
        <f>SUMIF(表1_66[公司],"="&amp;表2[公司简称],表1_66[新财富票])</f>
        <v>0</v>
      </c>
      <c r="J267" s="263"/>
      <c r="K267" s="262"/>
      <c r="L267" s="262"/>
      <c r="M267" s="262"/>
      <c r="N267" s="262"/>
      <c r="O267" s="264"/>
      <c r="P267" s="264"/>
      <c r="Q267" s="367"/>
      <c r="R267" s="265"/>
      <c r="S267" s="265"/>
      <c r="T267" s="265"/>
      <c r="U267" s="257"/>
      <c r="V267" s="257"/>
      <c r="W267" s="274" t="str">
        <f ca="1">IF(ISNUMBER(MATCH(表2[[#This Row],[公司简称]],服务!E:E,0)),INDIRECT("服务!A"&amp;MATCH(表2[[#This Row],[公司简称]],服务!E:E,0)),"")</f>
        <v/>
      </c>
      <c r="X267" s="269" t="s">
        <v>8255</v>
      </c>
      <c r="Y267" s="258" t="str">
        <f>IF(ISTEXT(VLOOKUP(表2[[#This Row],[公司简称]]&amp;表2[[#This Row],[姓名]],表1_66[[标识]:[昵称]],3,FALSE)),VLOOKUP(表2[[#This Row],[公司简称]]&amp;表2[[#This Row],[姓名]],表1_66[[标识]:[昵称]],3,FALSE),"")</f>
        <v/>
      </c>
      <c r="Z267" s="199" t="str">
        <f>IF(ISTEXT(VLOOKUP(表2[[#This Row],[公司简称]]&amp;表2[[#This Row],[姓名]],表1_66[[标识]:[邮件1]],18,FALSE)),VLOOKUP(表2[[#This Row],[公司简称]]&amp;表2[[#This Row],[姓名]],表1_66[[标识]:[邮件1]],18,FALSE),"")</f>
        <v/>
      </c>
      <c r="AA267" s="350" t="str">
        <f>IF(NOT(ISNA(VLOOKUP(表2[[#This Row],[公司简称]]&amp;表2[[#This Row],[姓名]],表1_66[[标识]:[邮件1]],19,FALSE))),VLOOKUP(表2[[#This Row],[公司简称]]&amp;表2[[#This Row],[姓名]],表1_66[[标识]:[邮件1]],19,FALSE),"")</f>
        <v/>
      </c>
      <c r="AB267" s="194" t="str">
        <f>IF(NOT(ISNA(VLOOKUP(表2[[#This Row],[公司简称]]&amp;表2[[#This Row],[姓名]],表1_66[[标识]:[邮件1]],20,FALSE))),VLOOKUP(表2[[#This Row],[公司简称]]&amp;表2[[#This Row],[姓名]],表1_66[[标识]:[邮件1]],20,FALSE),"")</f>
        <v/>
      </c>
      <c r="AC267" s="258"/>
      <c r="AD267" s="199" t="str">
        <f>IF(NOT(ISNA(VLOOKUP(表2[[#This Row],[公司简称]]&amp;表2[[#This Row],[姓名 ]],表1_66[[标识]:[邮件1]],18,FALSE))),VLOOKUP(表2[[#This Row],[公司简称]]&amp;表2[[#This Row],[姓名 ]],表1_66[[标识]:[邮件1]],18,FALSE),"")</f>
        <v/>
      </c>
      <c r="AE267" s="350" t="str">
        <f>IF(NOT(ISNA(VLOOKUP(表2[[#This Row],[公司简称]]&amp;表2[[#This Row],[姓名 ]],表1_66[[标识]:[邮件1]],19,FALSE))),VLOOKUP(表2[[#This Row],[公司简称]]&amp;表2[[#This Row],[姓名 ]],表1_66[[标识]:[邮件1]],19,FALSE),"")</f>
        <v/>
      </c>
      <c r="AF267" s="194" t="str">
        <f>IF(NOT(ISNA(VLOOKUP(表2[[#This Row],[公司简称]]&amp;表2[[#This Row],[姓名 ]],表1_66[[标识]:[邮件1]],20,FALSE))),VLOOKUP(表2[[#This Row],[公司简称]]&amp;表2[[#This Row],[姓名 ]],表1_66[[标识]:[邮件1]],20,FALSE),"")</f>
        <v/>
      </c>
      <c r="AG267" s="270" t="s">
        <v>8263</v>
      </c>
      <c r="AH267" s="262"/>
      <c r="AI267" s="264"/>
      <c r="AJ267" s="262"/>
      <c r="AK267" s="266"/>
      <c r="AL267" s="258"/>
      <c r="AM267" s="262"/>
      <c r="AN267" s="275"/>
      <c r="AO267" s="266"/>
      <c r="AP267" s="258"/>
      <c r="AQ267" s="266"/>
      <c r="AR267" s="266"/>
      <c r="AS267" s="266"/>
      <c r="AT267" s="1"/>
    </row>
    <row r="268" spans="1:46" x14ac:dyDescent="0.3">
      <c r="A268" s="3">
        <v>42232</v>
      </c>
      <c r="B268" s="258"/>
      <c r="C268" s="258"/>
      <c r="D268" s="273" t="s">
        <v>8265</v>
      </c>
      <c r="E268" s="262" t="s">
        <v>8258</v>
      </c>
      <c r="F268" s="262" t="s">
        <v>9</v>
      </c>
      <c r="G268"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0</v>
      </c>
      <c r="I268" s="28">
        <f>SUMIF(表1_66[公司],"="&amp;表2[公司简称],表1_66[新财富票])</f>
        <v>0</v>
      </c>
      <c r="J268" s="263"/>
      <c r="K268" s="262"/>
      <c r="L268" s="262"/>
      <c r="M268" s="262"/>
      <c r="N268" s="262"/>
      <c r="O268" s="264"/>
      <c r="P268" s="264"/>
      <c r="Q268" s="367"/>
      <c r="R268" s="265"/>
      <c r="S268" s="265"/>
      <c r="T268" s="265"/>
      <c r="U268" s="257"/>
      <c r="V268" s="257"/>
      <c r="W268" s="274" t="str">
        <f ca="1">IF(ISNUMBER(MATCH(表2[[#This Row],[公司简称]],服务!E:E,0)),INDIRECT("服务!A"&amp;MATCH(表2[[#This Row],[公司简称]],服务!E:E,0)),"")</f>
        <v/>
      </c>
      <c r="X268" s="258" t="s">
        <v>8273</v>
      </c>
      <c r="Y268" s="258" t="str">
        <f>IF(ISTEXT(VLOOKUP(表2[[#This Row],[公司简称]]&amp;表2[[#This Row],[姓名]],表1_66[[标识]:[昵称]],3,FALSE)),VLOOKUP(表2[[#This Row],[公司简称]]&amp;表2[[#This Row],[姓名]],表1_66[[标识]:[昵称]],3,FALSE),"")</f>
        <v/>
      </c>
      <c r="Z268" s="199" t="str">
        <f>IF(ISTEXT(VLOOKUP(表2[[#This Row],[公司简称]]&amp;表2[[#This Row],[姓名]],表1_66[[标识]:[邮件1]],18,FALSE)),VLOOKUP(表2[[#This Row],[公司简称]]&amp;表2[[#This Row],[姓名]],表1_66[[标识]:[邮件1]],18,FALSE),"")</f>
        <v/>
      </c>
      <c r="AA268" s="350" t="str">
        <f>IF(NOT(ISNA(VLOOKUP(表2[[#This Row],[公司简称]]&amp;表2[[#This Row],[姓名]],表1_66[[标识]:[邮件1]],19,FALSE))),VLOOKUP(表2[[#This Row],[公司简称]]&amp;表2[[#This Row],[姓名]],表1_66[[标识]:[邮件1]],19,FALSE),"")</f>
        <v/>
      </c>
      <c r="AB268" s="194" t="str">
        <f>IF(NOT(ISNA(VLOOKUP(表2[[#This Row],[公司简称]]&amp;表2[[#This Row],[姓名]],表1_66[[标识]:[邮件1]],20,FALSE))),VLOOKUP(表2[[#This Row],[公司简称]]&amp;表2[[#This Row],[姓名]],表1_66[[标识]:[邮件1]],20,FALSE),"")</f>
        <v/>
      </c>
      <c r="AC268" s="258"/>
      <c r="AD268" s="199" t="str">
        <f>IF(NOT(ISNA(VLOOKUP(表2[[#This Row],[公司简称]]&amp;表2[[#This Row],[姓名 ]],表1_66[[标识]:[邮件1]],18,FALSE))),VLOOKUP(表2[[#This Row],[公司简称]]&amp;表2[[#This Row],[姓名 ]],表1_66[[标识]:[邮件1]],18,FALSE),"")</f>
        <v/>
      </c>
      <c r="AE268" s="350" t="str">
        <f>IF(NOT(ISNA(VLOOKUP(表2[[#This Row],[公司简称]]&amp;表2[[#This Row],[姓名 ]],表1_66[[标识]:[邮件1]],19,FALSE))),VLOOKUP(表2[[#This Row],[公司简称]]&amp;表2[[#This Row],[姓名 ]],表1_66[[标识]:[邮件1]],19,FALSE),"")</f>
        <v/>
      </c>
      <c r="AF268" s="194" t="str">
        <f>IF(NOT(ISNA(VLOOKUP(表2[[#This Row],[公司简称]]&amp;表2[[#This Row],[姓名 ]],表1_66[[标识]:[邮件1]],20,FALSE))),VLOOKUP(表2[[#This Row],[公司简称]]&amp;表2[[#This Row],[姓名 ]],表1_66[[标识]:[邮件1]],20,FALSE),"")</f>
        <v/>
      </c>
      <c r="AG268" s="270" t="s">
        <v>8267</v>
      </c>
      <c r="AH268" s="262"/>
      <c r="AI268" s="264"/>
      <c r="AJ268" s="262"/>
      <c r="AK268" s="266"/>
      <c r="AL268" s="258"/>
      <c r="AM268" s="262"/>
      <c r="AN268" s="275"/>
      <c r="AO268" s="266"/>
      <c r="AP268" s="258"/>
      <c r="AQ268" s="266"/>
      <c r="AR268" s="266"/>
      <c r="AS268" s="266"/>
      <c r="AT268" s="1"/>
    </row>
    <row r="269" spans="1:46" x14ac:dyDescent="0.3">
      <c r="A269" s="3">
        <v>42232</v>
      </c>
      <c r="B269" s="258"/>
      <c r="C269" s="258"/>
      <c r="D269" s="273" t="s">
        <v>8274</v>
      </c>
      <c r="E269" s="262" t="s">
        <v>8258</v>
      </c>
      <c r="F269" s="262" t="s">
        <v>9</v>
      </c>
      <c r="G269" s="52">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0</v>
      </c>
      <c r="I269" s="28">
        <f>SUMIF(表1_66[公司],"="&amp;表2[公司简称],表1_66[新财富票])</f>
        <v>0</v>
      </c>
      <c r="J269" s="263"/>
      <c r="K269" s="262"/>
      <c r="L269" s="262"/>
      <c r="M269" s="262"/>
      <c r="N269" s="262"/>
      <c r="O269" s="264"/>
      <c r="P269" s="264"/>
      <c r="Q269" s="367"/>
      <c r="R269" s="265"/>
      <c r="S269" s="265"/>
      <c r="T269" s="265"/>
      <c r="U269" s="257"/>
      <c r="V269" s="257"/>
      <c r="W269" s="274" t="str">
        <f ca="1">IF(ISNUMBER(MATCH(表2[[#This Row],[公司简称]],服务!E:E,0)),INDIRECT("服务!A"&amp;MATCH(表2[[#This Row],[公司简称]],服务!E:E,0)),"")</f>
        <v/>
      </c>
      <c r="X269" s="269" t="s">
        <v>8261</v>
      </c>
      <c r="Y269" s="258" t="str">
        <f>IF(ISTEXT(VLOOKUP(表2[[#This Row],[公司简称]]&amp;表2[[#This Row],[姓名]],表1_66[[标识]:[昵称]],3,FALSE)),VLOOKUP(表2[[#This Row],[公司简称]]&amp;表2[[#This Row],[姓名]],表1_66[[标识]:[昵称]],3,FALSE),"")</f>
        <v/>
      </c>
      <c r="Z269" s="199" t="str">
        <f>IF(ISTEXT(VLOOKUP(表2[[#This Row],[公司简称]]&amp;表2[[#This Row],[姓名]],表1_66[[标识]:[邮件1]],18,FALSE)),VLOOKUP(表2[[#This Row],[公司简称]]&amp;表2[[#This Row],[姓名]],表1_66[[标识]:[邮件1]],18,FALSE),"")</f>
        <v/>
      </c>
      <c r="AA269" s="350" t="str">
        <f>IF(NOT(ISNA(VLOOKUP(表2[[#This Row],[公司简称]]&amp;表2[[#This Row],[姓名]],表1_66[[标识]:[邮件1]],19,FALSE))),VLOOKUP(表2[[#This Row],[公司简称]]&amp;表2[[#This Row],[姓名]],表1_66[[标识]:[邮件1]],19,FALSE),"")</f>
        <v/>
      </c>
      <c r="AB269" s="194" t="str">
        <f>IF(NOT(ISNA(VLOOKUP(表2[[#This Row],[公司简称]]&amp;表2[[#This Row],[姓名]],表1_66[[标识]:[邮件1]],20,FALSE))),VLOOKUP(表2[[#This Row],[公司简称]]&amp;表2[[#This Row],[姓名]],表1_66[[标识]:[邮件1]],20,FALSE),"")</f>
        <v/>
      </c>
      <c r="AC269" s="258"/>
      <c r="AD269" s="199" t="str">
        <f>IF(NOT(ISNA(VLOOKUP(表2[[#This Row],[公司简称]]&amp;表2[[#This Row],[姓名 ]],表1_66[[标识]:[邮件1]],18,FALSE))),VLOOKUP(表2[[#This Row],[公司简称]]&amp;表2[[#This Row],[姓名 ]],表1_66[[标识]:[邮件1]],18,FALSE),"")</f>
        <v/>
      </c>
      <c r="AE269" s="350" t="str">
        <f>IF(NOT(ISNA(VLOOKUP(表2[[#This Row],[公司简称]]&amp;表2[[#This Row],[姓名 ]],表1_66[[标识]:[邮件1]],19,FALSE))),VLOOKUP(表2[[#This Row],[公司简称]]&amp;表2[[#This Row],[姓名 ]],表1_66[[标识]:[邮件1]],19,FALSE),"")</f>
        <v/>
      </c>
      <c r="AF269" s="194" t="str">
        <f>IF(NOT(ISNA(VLOOKUP(表2[[#This Row],[公司简称]]&amp;表2[[#This Row],[姓名 ]],表1_66[[标识]:[邮件1]],20,FALSE))),VLOOKUP(表2[[#This Row],[公司简称]]&amp;表2[[#This Row],[姓名 ]],表1_66[[标识]:[邮件1]],20,FALSE),"")</f>
        <v/>
      </c>
      <c r="AG269" s="270" t="s">
        <v>8262</v>
      </c>
      <c r="AH269" s="262"/>
      <c r="AI269" s="264"/>
      <c r="AJ269" s="262"/>
      <c r="AK269" s="266"/>
      <c r="AL269" s="258"/>
      <c r="AM269" s="262"/>
      <c r="AN269" s="275"/>
      <c r="AO269" s="266"/>
      <c r="AP269" s="258"/>
      <c r="AQ269" s="266"/>
      <c r="AR269" s="266"/>
      <c r="AS269" s="266"/>
      <c r="AT269" s="1"/>
    </row>
    <row r="270" spans="1:46" x14ac:dyDescent="0.3">
      <c r="B270" s="258"/>
      <c r="C270" s="258"/>
      <c r="D270" s="137"/>
      <c r="E270" s="262"/>
      <c r="F270" s="262"/>
      <c r="G270" s="52" t="str">
        <f>IF(表2[[#This Row],[类型]]="基金",IF(ISNUMBER(VLOOKUP(表2[[#This Row],[全名]],基金规模!$A:$C,3,FALSE)),VLOOKUP(表2[[#This Row],[全名]],基金规模!$A:$C,3,FALSE),0)/10000,IF(表2[[#This Row],[类型]]="资管",IF(ISNUMBER(VLOOKUP(表2[[#This Row],[全名]],资管规模!$A:$D,4,FALSE)),VLOOKUP(表2[[#This Row],[全名]],资管规模!$A:$D,4,FALSE),0),IF(表2[[#This Row],[类型]]="私募",IF(ISNUMBER(VLOOKUP(表2[[#This Row],[全名]],私募规模!$A:$C,3,FALSE)),VLOOKUP(表2[[#This Row],[全名]],私募规模!$A:$C,3,FALSE),0)/10000,"")))</f>
        <v/>
      </c>
      <c r="I270" s="28">
        <f>SUMIF(表1_66[公司],"="&amp;表2[公司简称],表1_66[新财富票])</f>
        <v>0</v>
      </c>
      <c r="J270" s="263"/>
      <c r="K270" s="262"/>
      <c r="L270" s="262"/>
      <c r="M270" s="262"/>
      <c r="N270" s="262"/>
      <c r="O270" s="264"/>
      <c r="P270" s="264"/>
      <c r="Q270" s="367"/>
      <c r="R270" s="265"/>
      <c r="S270" s="265"/>
      <c r="T270" s="265"/>
      <c r="U270" s="257"/>
      <c r="V270" s="257"/>
      <c r="W270" s="274" t="str">
        <f ca="1">IF(ISNUMBER(MATCH(表2[[#This Row],[公司简称]],服务!E:E,0)),INDIRECT("服务!A"&amp;MATCH(表2[[#This Row],[公司简称]],服务!E:E,0)),"")</f>
        <v/>
      </c>
      <c r="X270" s="258"/>
      <c r="Y270" s="258" t="str">
        <f>IF(ISTEXT(VLOOKUP(表2[[#This Row],[公司简称]]&amp;表2[[#This Row],[姓名]],表1_66[[标识]:[昵称]],3,FALSE)),VLOOKUP(表2[[#This Row],[公司简称]]&amp;表2[[#This Row],[姓名]],表1_66[[标识]:[昵称]],3,FALSE),"")</f>
        <v/>
      </c>
      <c r="Z270" s="199" t="str">
        <f>IF(ISTEXT(VLOOKUP(表2[[#This Row],[公司简称]]&amp;表2[[#This Row],[姓名]],表1_66[[标识]:[邮件1]],18,FALSE)),VLOOKUP(表2[[#This Row],[公司简称]]&amp;表2[[#This Row],[姓名]],表1_66[[标识]:[邮件1]],18,FALSE),"")</f>
        <v/>
      </c>
      <c r="AA270" s="194" t="str">
        <f>IF(NOT(ISNA(VLOOKUP(表2[[#This Row],[公司简称]]&amp;表2[[#This Row],[姓名]],表1_66[[标识]:[邮件1]],19,FALSE))),VLOOKUP(表2[[#This Row],[公司简称]]&amp;表2[[#This Row],[姓名]],表1_66[[标识]:[邮件1]],19,FALSE),"")</f>
        <v/>
      </c>
      <c r="AB270" s="194" t="str">
        <f>IF(NOT(ISNA(VLOOKUP(表2[[#This Row],[公司简称]]&amp;表2[[#This Row],[姓名]],表1_66[[标识]:[邮件1]],20,FALSE))),VLOOKUP(表2[[#This Row],[公司简称]]&amp;表2[[#This Row],[姓名]],表1_66[[标识]:[邮件1]],20,FALSE),"")</f>
        <v/>
      </c>
      <c r="AC270" s="258"/>
      <c r="AD270" s="199" t="str">
        <f>IF(NOT(ISNA(VLOOKUP(表2[[#This Row],[公司简称]]&amp;表2[[#This Row],[姓名 ]],表1_66[[标识]:[邮件1]],18,FALSE))),VLOOKUP(表2[[#This Row],[公司简称]]&amp;表2[[#This Row],[姓名 ]],表1_66[[标识]:[邮件1]],18,FALSE),"")</f>
        <v/>
      </c>
      <c r="AE270" s="350" t="str">
        <f>IF(NOT(ISNA(VLOOKUP(表2[[#This Row],[公司简称]]&amp;表2[[#This Row],[姓名 ]],表1_66[[标识]:[邮件1]],19,FALSE))),VLOOKUP(表2[[#This Row],[公司简称]]&amp;表2[[#This Row],[姓名 ]],表1_66[[标识]:[邮件1]],19,FALSE),"")</f>
        <v/>
      </c>
      <c r="AF270" s="194" t="str">
        <f>IF(NOT(ISNA(VLOOKUP(表2[[#This Row],[公司简称]]&amp;表2[[#This Row],[姓名 ]],表1_66[[标识]:[邮件1]],20,FALSE))),VLOOKUP(表2[[#This Row],[公司简称]]&amp;表2[[#This Row],[姓名 ]],表1_66[[标识]:[邮件1]],20,FALSE),"")</f>
        <v/>
      </c>
      <c r="AG270" s="261"/>
      <c r="AH270" s="262"/>
      <c r="AI270" s="264"/>
      <c r="AJ270" s="262"/>
      <c r="AK270" s="266"/>
      <c r="AL270" s="258"/>
      <c r="AM270" s="262"/>
      <c r="AN270" s="275"/>
      <c r="AO270" s="266"/>
      <c r="AP270" s="258"/>
      <c r="AQ270" s="266"/>
      <c r="AR270" s="266"/>
      <c r="AS270" s="266"/>
      <c r="AT270" s="1"/>
    </row>
  </sheetData>
  <autoFilter ref="A1:AS1">
    <filterColumn colId="0" showButton="0"/>
    <filterColumn colId="1" showButton="0"/>
    <filterColumn colId="2" showButton="0"/>
    <filterColumn colId="3" showButton="0"/>
    <filterColumn colId="4"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4" showButton="0"/>
    <filterColumn colId="16" showButton="0"/>
    <filterColumn colId="17" showButton="0"/>
    <filterColumn colId="18" showButton="0"/>
    <filterColumn colId="19" showButton="0"/>
    <filterColumn colId="20" showButton="0"/>
    <filterColumn colId="22" showButton="0"/>
    <filterColumn colId="23" showButton="0"/>
    <filterColumn colId="24" showButton="0"/>
    <filterColumn colId="25" showButton="0"/>
    <filterColumn colId="26" showButton="0"/>
    <filterColumn colId="28" showButton="0"/>
    <filterColumn colId="29" showButton="0"/>
    <filterColumn colId="30" showButton="0"/>
    <filterColumn colId="32" showButton="0"/>
    <filterColumn colId="33" showButton="0"/>
    <filterColumn colId="34" showButton="0"/>
    <filterColumn colId="35" showButton="0"/>
    <filterColumn colId="37" showButton="0"/>
    <filterColumn colId="39" showButton="0"/>
    <filterColumn colId="40" showButton="0"/>
    <filterColumn colId="41" showButton="0"/>
    <filterColumn colId="42" showButton="0"/>
    <filterColumn colId="43" showButton="0"/>
  </autoFilter>
  <mergeCells count="9">
    <mergeCell ref="A1:F1"/>
    <mergeCell ref="G1:I1"/>
    <mergeCell ref="AN1:AS1"/>
    <mergeCell ref="AL1:AM1"/>
    <mergeCell ref="AC1:AF1"/>
    <mergeCell ref="W1:AB1"/>
    <mergeCell ref="AG1:AK1"/>
    <mergeCell ref="Q1:V1"/>
    <mergeCell ref="J1:P1"/>
  </mergeCells>
  <phoneticPr fontId="1" type="noConversion"/>
  <conditionalFormatting sqref="D154">
    <cfRule type="colorScale" priority="569">
      <colorScale>
        <cfvo type="min"/>
        <cfvo type="percentile" val="50"/>
        <cfvo type="max"/>
        <color rgb="FFF8696B"/>
        <color rgb="FFFCFCFF"/>
        <color rgb="FF63BE7B"/>
      </colorScale>
    </cfRule>
  </conditionalFormatting>
  <conditionalFormatting sqref="H245:H247 H238:H240 H44 H36:H38 H1:H32 H40:H42 H62:H66 H138:H217 H123:H124 H219:H221 H82:H121 H69:H80 H262:H1048576 H47:H59 H126:H136">
    <cfRule type="iconSet" priority="458">
      <iconSet iconSet="5Rating">
        <cfvo type="percent" val="0"/>
        <cfvo type="num" val="1"/>
        <cfvo type="num" val="2"/>
        <cfvo type="num" val="4"/>
        <cfvo type="num" val="5"/>
      </iconSet>
    </cfRule>
  </conditionalFormatting>
  <conditionalFormatting sqref="AN1:AS32 AN238:AS240 AN245:AS247 AN44:AS217 AN219:AS221 AN36:AS42 AN262:AS1048576">
    <cfRule type="containsText" dxfId="320" priority="446" operator="containsText" text="证券">
      <formula>NOT(ISERROR(SEARCH("证券",AN1)))</formula>
    </cfRule>
  </conditionalFormatting>
  <conditionalFormatting sqref="R118:V120">
    <cfRule type="iconSet" priority="3377">
      <iconSet iconSet="5Rating" showValue="0">
        <cfvo type="percent" val="0"/>
        <cfvo type="num" val="0" gte="0"/>
        <cfvo type="num" val="1" gte="0"/>
        <cfvo type="num" val="3" gte="0"/>
        <cfvo type="num" val="4" gte="0"/>
      </iconSet>
    </cfRule>
  </conditionalFormatting>
  <conditionalFormatting sqref="U5:V5">
    <cfRule type="iconSet" priority="367">
      <iconSet iconSet="5Rating" showValue="0">
        <cfvo type="percent" val="0"/>
        <cfvo type="num" val="0" gte="0"/>
        <cfvo type="num" val="1" gte="0"/>
        <cfvo type="num" val="3" gte="0"/>
        <cfvo type="num" val="4" gte="0"/>
      </iconSet>
    </cfRule>
  </conditionalFormatting>
  <conditionalFormatting sqref="U11:V11">
    <cfRule type="iconSet" priority="366">
      <iconSet iconSet="5Rating" showValue="0">
        <cfvo type="percent" val="0"/>
        <cfvo type="num" val="0" gte="0"/>
        <cfvo type="num" val="1" gte="0"/>
        <cfvo type="num" val="3" gte="0"/>
        <cfvo type="num" val="4" gte="0"/>
      </iconSet>
    </cfRule>
  </conditionalFormatting>
  <conditionalFormatting sqref="U14:V14">
    <cfRule type="iconSet" priority="365">
      <iconSet iconSet="5Rating" showValue="0">
        <cfvo type="percent" val="0"/>
        <cfvo type="num" val="0" gte="0"/>
        <cfvo type="num" val="1" gte="0"/>
        <cfvo type="num" val="3" gte="0"/>
        <cfvo type="num" val="4" gte="0"/>
      </iconSet>
    </cfRule>
  </conditionalFormatting>
  <conditionalFormatting sqref="U91:V91">
    <cfRule type="iconSet" priority="364">
      <iconSet iconSet="5Rating" showValue="0">
        <cfvo type="percent" val="0"/>
        <cfvo type="num" val="0" gte="0"/>
        <cfvo type="num" val="1" gte="0"/>
        <cfvo type="num" val="3" gte="0"/>
        <cfvo type="num" val="4" gte="0"/>
      </iconSet>
    </cfRule>
  </conditionalFormatting>
  <conditionalFormatting sqref="U141:V141">
    <cfRule type="iconSet" priority="363">
      <iconSet iconSet="5Rating" showValue="0">
        <cfvo type="percent" val="0"/>
        <cfvo type="num" val="0" gte="0"/>
        <cfvo type="num" val="1" gte="0"/>
        <cfvo type="num" val="3" gte="0"/>
        <cfvo type="num" val="4" gte="0"/>
      </iconSet>
    </cfRule>
  </conditionalFormatting>
  <conditionalFormatting sqref="U143:V143">
    <cfRule type="iconSet" priority="362">
      <iconSet iconSet="5Rating" showValue="0">
        <cfvo type="percent" val="0"/>
        <cfvo type="num" val="0" gte="0"/>
        <cfvo type="num" val="1" gte="0"/>
        <cfvo type="num" val="3" gte="0"/>
        <cfvo type="num" val="4" gte="0"/>
      </iconSet>
    </cfRule>
  </conditionalFormatting>
  <conditionalFormatting sqref="U144:V144">
    <cfRule type="iconSet" priority="361">
      <iconSet iconSet="5Rating" showValue="0">
        <cfvo type="percent" val="0"/>
        <cfvo type="num" val="0" gte="0"/>
        <cfvo type="num" val="1" gte="0"/>
        <cfvo type="num" val="3" gte="0"/>
        <cfvo type="num" val="4" gte="0"/>
      </iconSet>
    </cfRule>
  </conditionalFormatting>
  <conditionalFormatting sqref="R141:T141">
    <cfRule type="iconSet" priority="360">
      <iconSet iconSet="5Rating" showValue="0">
        <cfvo type="percent" val="0"/>
        <cfvo type="num" val="0" gte="0"/>
        <cfvo type="num" val="1" gte="0"/>
        <cfvo type="num" val="3" gte="0"/>
        <cfvo type="num" val="4" gte="0"/>
      </iconSet>
    </cfRule>
  </conditionalFormatting>
  <conditionalFormatting sqref="U159">
    <cfRule type="duplicateValues" dxfId="319" priority="359"/>
  </conditionalFormatting>
  <conditionalFormatting sqref="T13">
    <cfRule type="duplicateValues" dxfId="318" priority="358"/>
  </conditionalFormatting>
  <conditionalFormatting sqref="AC210:AC214">
    <cfRule type="containsText" dxfId="317" priority="331" operator="containsText" text="姐">
      <formula>NOT(ISERROR(SEARCH("姐",AC210)))</formula>
    </cfRule>
    <cfRule type="containsText" dxfId="316" priority="332" operator="containsText" text="总">
      <formula>NOT(ISERROR(SEARCH("总",AC210)))</formula>
    </cfRule>
  </conditionalFormatting>
  <conditionalFormatting sqref="AC215">
    <cfRule type="containsText" dxfId="315" priority="317" operator="containsText" text="姐">
      <formula>NOT(ISERROR(SEARCH("姐",AC215)))</formula>
    </cfRule>
    <cfRule type="containsText" dxfId="314" priority="318" operator="containsText" text="总">
      <formula>NOT(ISERROR(SEARCH("总",AC215)))</formula>
    </cfRule>
  </conditionalFormatting>
  <conditionalFormatting sqref="AC216:AC217">
    <cfRule type="containsText" dxfId="313" priority="312" operator="containsText" text="姐">
      <formula>NOT(ISERROR(SEARCH("姐",AC216)))</formula>
    </cfRule>
    <cfRule type="containsText" dxfId="312" priority="313" operator="containsText" text="总">
      <formula>NOT(ISERROR(SEARCH("总",AC216)))</formula>
    </cfRule>
  </conditionalFormatting>
  <conditionalFormatting sqref="H33:H34">
    <cfRule type="iconSet" priority="309">
      <iconSet iconSet="5Rating">
        <cfvo type="percent" val="0"/>
        <cfvo type="num" val="1"/>
        <cfvo type="num" val="2"/>
        <cfvo type="num" val="4"/>
        <cfvo type="num" val="5"/>
      </iconSet>
    </cfRule>
  </conditionalFormatting>
  <conditionalFormatting sqref="AN33:AS34">
    <cfRule type="containsText" dxfId="311" priority="308" operator="containsText" text="证券">
      <formula>NOT(ISERROR(SEARCH("证券",AN33)))</formula>
    </cfRule>
  </conditionalFormatting>
  <conditionalFormatting sqref="H43">
    <cfRule type="iconSet" priority="298">
      <iconSet iconSet="5Rating">
        <cfvo type="percent" val="0"/>
        <cfvo type="num" val="1"/>
        <cfvo type="num" val="2"/>
        <cfvo type="num" val="4"/>
        <cfvo type="num" val="5"/>
      </iconSet>
    </cfRule>
  </conditionalFormatting>
  <conditionalFormatting sqref="AN43:AS43">
    <cfRule type="containsText" dxfId="310" priority="297" operator="containsText" text="证券">
      <formula>NOT(ISERROR(SEARCH("证券",AN43)))</formula>
    </cfRule>
  </conditionalFormatting>
  <conditionalFormatting sqref="AC219:AC221">
    <cfRule type="containsText" dxfId="309" priority="286" operator="containsText" text="姐">
      <formula>NOT(ISERROR(SEARCH("姐",AC219)))</formula>
    </cfRule>
    <cfRule type="containsText" dxfId="308" priority="287" operator="containsText" text="总">
      <formula>NOT(ISERROR(SEARCH("总",AC219)))</formula>
    </cfRule>
  </conditionalFormatting>
  <conditionalFormatting sqref="H39">
    <cfRule type="iconSet" priority="282">
      <iconSet iconSet="5Rating">
        <cfvo type="percent" val="0"/>
        <cfvo type="num" val="1"/>
        <cfvo type="num" val="2"/>
        <cfvo type="num" val="4"/>
        <cfvo type="num" val="5"/>
      </iconSet>
    </cfRule>
  </conditionalFormatting>
  <conditionalFormatting sqref="AN224:AS224">
    <cfRule type="containsText" dxfId="307" priority="277" operator="containsText" text="证券">
      <formula>NOT(ISERROR(SEARCH("证券",AN224)))</formula>
    </cfRule>
  </conditionalFormatting>
  <conditionalFormatting sqref="AC224">
    <cfRule type="containsText" dxfId="306" priority="268" operator="containsText" text="姐">
      <formula>NOT(ISERROR(SEARCH("姐",AC224)))</formula>
    </cfRule>
    <cfRule type="containsText" dxfId="305" priority="269" operator="containsText" text="总">
      <formula>NOT(ISERROR(SEARCH("总",AC224)))</formula>
    </cfRule>
  </conditionalFormatting>
  <conditionalFormatting sqref="AN223:AS223">
    <cfRule type="containsText" dxfId="304" priority="253" operator="containsText" text="证券">
      <formula>NOT(ISERROR(SEARCH("证券",AN223)))</formula>
    </cfRule>
  </conditionalFormatting>
  <conditionalFormatting sqref="AC223">
    <cfRule type="containsText" dxfId="303" priority="244" operator="containsText" text="姐">
      <formula>NOT(ISERROR(SEARCH("姐",AC223)))</formula>
    </cfRule>
    <cfRule type="containsText" dxfId="302" priority="245" operator="containsText" text="总">
      <formula>NOT(ISERROR(SEARCH("总",AC223)))</formula>
    </cfRule>
  </conditionalFormatting>
  <conditionalFormatting sqref="AN222:AS222">
    <cfRule type="containsText" dxfId="301" priority="241" operator="containsText" text="证券">
      <formula>NOT(ISERROR(SEARCH("证券",AN222)))</formula>
    </cfRule>
  </conditionalFormatting>
  <conditionalFormatting sqref="AC222">
    <cfRule type="containsText" dxfId="300" priority="232" operator="containsText" text="姐">
      <formula>NOT(ISERROR(SEARCH("姐",AC222)))</formula>
    </cfRule>
    <cfRule type="containsText" dxfId="299" priority="233" operator="containsText" text="总">
      <formula>NOT(ISERROR(SEARCH("总",AC222)))</formula>
    </cfRule>
  </conditionalFormatting>
  <conditionalFormatting sqref="AN225:AS225">
    <cfRule type="containsText" dxfId="298" priority="229" operator="containsText" text="证券">
      <formula>NOT(ISERROR(SEARCH("证券",AN225)))</formula>
    </cfRule>
  </conditionalFormatting>
  <conditionalFormatting sqref="AC225">
    <cfRule type="containsText" dxfId="297" priority="220" operator="containsText" text="姐">
      <formula>NOT(ISERROR(SEARCH("姐",AC225)))</formula>
    </cfRule>
    <cfRule type="containsText" dxfId="296" priority="221" operator="containsText" text="总">
      <formula>NOT(ISERROR(SEARCH("总",AC225)))</formula>
    </cfRule>
  </conditionalFormatting>
  <conditionalFormatting sqref="H222:H225">
    <cfRule type="iconSet" priority="218">
      <iconSet iconSet="5Rating">
        <cfvo type="percent" val="0"/>
        <cfvo type="num" val="1"/>
        <cfvo type="num" val="2"/>
        <cfvo type="num" val="4"/>
        <cfvo type="num" val="5"/>
      </iconSet>
    </cfRule>
  </conditionalFormatting>
  <conditionalFormatting sqref="AN226:AS229">
    <cfRule type="containsText" dxfId="295" priority="189" operator="containsText" text="证券">
      <formula>NOT(ISERROR(SEARCH("证券",AN226)))</formula>
    </cfRule>
  </conditionalFormatting>
  <conditionalFormatting sqref="AC226:AC229">
    <cfRule type="containsText" dxfId="294" priority="181" operator="containsText" text="姐">
      <formula>NOT(ISERROR(SEARCH("姐",AC226)))</formula>
    </cfRule>
    <cfRule type="containsText" dxfId="293" priority="182" operator="containsText" text="总">
      <formula>NOT(ISERROR(SEARCH("总",AC226)))</formula>
    </cfRule>
  </conditionalFormatting>
  <conditionalFormatting sqref="H226:H229">
    <cfRule type="iconSet" priority="179">
      <iconSet iconSet="5Rating">
        <cfvo type="percent" val="0"/>
        <cfvo type="num" val="1"/>
        <cfvo type="num" val="2"/>
        <cfvo type="num" val="4"/>
        <cfvo type="num" val="5"/>
      </iconSet>
    </cfRule>
  </conditionalFormatting>
  <conditionalFormatting sqref="AN230:AS234">
    <cfRule type="containsText" dxfId="292" priority="176" operator="containsText" text="证券">
      <formula>NOT(ISERROR(SEARCH("证券",AN230)))</formula>
    </cfRule>
  </conditionalFormatting>
  <conditionalFormatting sqref="AC230:AC234">
    <cfRule type="containsText" dxfId="291" priority="168" operator="containsText" text="姐">
      <formula>NOT(ISERROR(SEARCH("姐",AC230)))</formula>
    </cfRule>
    <cfRule type="containsText" dxfId="290" priority="169" operator="containsText" text="总">
      <formula>NOT(ISERROR(SEARCH("总",AC230)))</formula>
    </cfRule>
  </conditionalFormatting>
  <conditionalFormatting sqref="H230:H232 H234">
    <cfRule type="iconSet" priority="167">
      <iconSet iconSet="5Rating">
        <cfvo type="percent" val="0"/>
        <cfvo type="num" val="1"/>
        <cfvo type="num" val="2"/>
        <cfvo type="num" val="4"/>
        <cfvo type="num" val="5"/>
      </iconSet>
    </cfRule>
  </conditionalFormatting>
  <conditionalFormatting sqref="H60:H61">
    <cfRule type="iconSet" priority="166">
      <iconSet iconSet="5Rating">
        <cfvo type="percent" val="0"/>
        <cfvo type="num" val="1"/>
        <cfvo type="num" val="2"/>
        <cfvo type="num" val="4"/>
        <cfvo type="num" val="5"/>
      </iconSet>
    </cfRule>
  </conditionalFormatting>
  <conditionalFormatting sqref="H137">
    <cfRule type="iconSet" priority="164">
      <iconSet iconSet="5Rating">
        <cfvo type="percent" val="0"/>
        <cfvo type="num" val="1"/>
        <cfvo type="num" val="2"/>
        <cfvo type="num" val="4"/>
        <cfvo type="num" val="5"/>
      </iconSet>
    </cfRule>
  </conditionalFormatting>
  <conditionalFormatting sqref="H35">
    <cfRule type="iconSet" priority="159">
      <iconSet iconSet="5Rating">
        <cfvo type="percent" val="0"/>
        <cfvo type="num" val="1"/>
        <cfvo type="num" val="2"/>
        <cfvo type="num" val="4"/>
        <cfvo type="num" val="5"/>
      </iconSet>
    </cfRule>
  </conditionalFormatting>
  <conditionalFormatting sqref="AN35:AS35">
    <cfRule type="containsText" dxfId="289" priority="158" operator="containsText" text="证券">
      <formula>NOT(ISERROR(SEARCH("证券",AN35)))</formula>
    </cfRule>
  </conditionalFormatting>
  <conditionalFormatting sqref="Y238:Y240 Y245:Y247 Y219:Y230 Y1:Y217 Y232:Y234 Y262:Y1048576">
    <cfRule type="containsText" dxfId="288" priority="293" operator="containsText" text="姐">
      <formula>NOT(ISERROR(SEARCH("姐",Y1)))</formula>
    </cfRule>
    <cfRule type="containsText" dxfId="287" priority="294" operator="containsText" text="博士">
      <formula>NOT(ISERROR(SEARCH("博士",Y1)))</formula>
    </cfRule>
    <cfRule type="containsText" dxfId="286" priority="295" operator="containsText" text="总">
      <formula>NOT(ISERROR(SEARCH("总",Y1)))</formula>
    </cfRule>
  </conditionalFormatting>
  <conditionalFormatting sqref="AN235:AS236">
    <cfRule type="containsText" dxfId="285" priority="144" operator="containsText" text="证券">
      <formula>NOT(ISERROR(SEARCH("证券",AN235)))</formula>
    </cfRule>
  </conditionalFormatting>
  <conditionalFormatting sqref="AC235:AC236">
    <cfRule type="containsText" dxfId="284" priority="141" operator="containsText" text="姐">
      <formula>NOT(ISERROR(SEARCH("姐",AC235)))</formula>
    </cfRule>
    <cfRule type="containsText" dxfId="283" priority="142" operator="containsText" text="总">
      <formula>NOT(ISERROR(SEARCH("总",AC235)))</formula>
    </cfRule>
  </conditionalFormatting>
  <conditionalFormatting sqref="H235:H236">
    <cfRule type="iconSet" priority="140">
      <iconSet iconSet="5Rating">
        <cfvo type="percent" val="0"/>
        <cfvo type="num" val="1"/>
        <cfvo type="num" val="2"/>
        <cfvo type="num" val="4"/>
        <cfvo type="num" val="5"/>
      </iconSet>
    </cfRule>
  </conditionalFormatting>
  <conditionalFormatting sqref="Y235:Y236">
    <cfRule type="containsText" dxfId="282" priority="146" operator="containsText" text="姐">
      <formula>NOT(ISERROR(SEARCH("姐",Y235)))</formula>
    </cfRule>
    <cfRule type="containsText" dxfId="281" priority="147" operator="containsText" text="博士">
      <formula>NOT(ISERROR(SEARCH("博士",Y235)))</formula>
    </cfRule>
    <cfRule type="containsText" dxfId="280" priority="148" operator="containsText" text="总">
      <formula>NOT(ISERROR(SEARCH("总",Y235)))</formula>
    </cfRule>
  </conditionalFormatting>
  <conditionalFormatting sqref="AN237:AS237">
    <cfRule type="containsText" dxfId="279" priority="132" operator="containsText" text="证券">
      <formula>NOT(ISERROR(SEARCH("证券",AN237)))</formula>
    </cfRule>
  </conditionalFormatting>
  <conditionalFormatting sqref="AC237">
    <cfRule type="containsText" dxfId="278" priority="129" operator="containsText" text="姐">
      <formula>NOT(ISERROR(SEARCH("姐",AC237)))</formula>
    </cfRule>
    <cfRule type="containsText" dxfId="277" priority="130" operator="containsText" text="总">
      <formula>NOT(ISERROR(SEARCH("总",AC237)))</formula>
    </cfRule>
  </conditionalFormatting>
  <conditionalFormatting sqref="H237">
    <cfRule type="iconSet" priority="128">
      <iconSet iconSet="5Rating">
        <cfvo type="percent" val="0"/>
        <cfvo type="num" val="1"/>
        <cfvo type="num" val="2"/>
        <cfvo type="num" val="4"/>
        <cfvo type="num" val="5"/>
      </iconSet>
    </cfRule>
  </conditionalFormatting>
  <conditionalFormatting sqref="Y237">
    <cfRule type="containsText" dxfId="276" priority="134" operator="containsText" text="姐">
      <formula>NOT(ISERROR(SEARCH("姐",Y237)))</formula>
    </cfRule>
    <cfRule type="containsText" dxfId="275" priority="135" operator="containsText" text="博士">
      <formula>NOT(ISERROR(SEARCH("博士",Y237)))</formula>
    </cfRule>
    <cfRule type="containsText" dxfId="274" priority="136" operator="containsText" text="总">
      <formula>NOT(ISERROR(SEARCH("总",Y237)))</formula>
    </cfRule>
  </conditionalFormatting>
  <conditionalFormatting sqref="AC238">
    <cfRule type="containsText" dxfId="273" priority="123" operator="containsText" text="姐">
      <formula>NOT(ISERROR(SEARCH("姐",AC238)))</formula>
    </cfRule>
    <cfRule type="containsText" dxfId="272" priority="124" operator="containsText" text="总">
      <formula>NOT(ISERROR(SEARCH("总",AC238)))</formula>
    </cfRule>
  </conditionalFormatting>
  <conditionalFormatting sqref="AC239:AC240">
    <cfRule type="containsText" dxfId="271" priority="120" operator="containsText" text="姐">
      <formula>NOT(ISERROR(SEARCH("姐",AC239)))</formula>
    </cfRule>
    <cfRule type="containsText" dxfId="270" priority="121" operator="containsText" text="总">
      <formula>NOT(ISERROR(SEARCH("总",AC239)))</formula>
    </cfRule>
  </conditionalFormatting>
  <conditionalFormatting sqref="H241">
    <cfRule type="iconSet" priority="118">
      <iconSet iconSet="5Rating">
        <cfvo type="percent" val="0"/>
        <cfvo type="num" val="1"/>
        <cfvo type="num" val="2"/>
        <cfvo type="num" val="4"/>
        <cfvo type="num" val="5"/>
      </iconSet>
    </cfRule>
  </conditionalFormatting>
  <conditionalFormatting sqref="AN241:AS241">
    <cfRule type="containsText" dxfId="269" priority="117" operator="containsText" text="证券">
      <formula>NOT(ISERROR(SEARCH("证券",AN241)))</formula>
    </cfRule>
  </conditionalFormatting>
  <conditionalFormatting sqref="Y241">
    <cfRule type="containsText" dxfId="268" priority="113" operator="containsText" text="姐">
      <formula>NOT(ISERROR(SEARCH("姐",Y241)))</formula>
    </cfRule>
    <cfRule type="containsText" dxfId="267" priority="114" operator="containsText" text="博士">
      <formula>NOT(ISERROR(SEARCH("博士",Y241)))</formula>
    </cfRule>
    <cfRule type="containsText" dxfId="266" priority="115" operator="containsText" text="总">
      <formula>NOT(ISERROR(SEARCH("总",Y241)))</formula>
    </cfRule>
  </conditionalFormatting>
  <conditionalFormatting sqref="G262:G1048576 G219:G247 G1:G44 G82:G124 G69:G80 G47:G66 G126:G217">
    <cfRule type="dataBar" priority="112">
      <dataBar>
        <cfvo type="min"/>
        <cfvo type="max"/>
        <color rgb="FFFF555A"/>
      </dataBar>
      <extLst>
        <ext xmlns:x14="http://schemas.microsoft.com/office/spreadsheetml/2009/9/main" uri="{B025F937-C7B1-47D3-B67F-A62EFF666E3E}">
          <x14:id>{9C5582E8-500E-4C83-86EC-5CC96F799C05}</x14:id>
        </ext>
      </extLst>
    </cfRule>
  </conditionalFormatting>
  <conditionalFormatting sqref="AC241">
    <cfRule type="containsText" dxfId="265" priority="108" operator="containsText" text="姐">
      <formula>NOT(ISERROR(SEARCH("姐",AC241)))</formula>
    </cfRule>
    <cfRule type="containsText" dxfId="264" priority="109" operator="containsText" text="总">
      <formula>NOT(ISERROR(SEARCH("总",AC241)))</formula>
    </cfRule>
  </conditionalFormatting>
  <conditionalFormatting sqref="H233">
    <cfRule type="iconSet" priority="107">
      <iconSet iconSet="5Rating">
        <cfvo type="percent" val="0"/>
        <cfvo type="num" val="1"/>
        <cfvo type="num" val="2"/>
        <cfvo type="num" val="4"/>
        <cfvo type="num" val="5"/>
      </iconSet>
    </cfRule>
  </conditionalFormatting>
  <conditionalFormatting sqref="H242:H243">
    <cfRule type="iconSet" priority="104">
      <iconSet iconSet="5Rating">
        <cfvo type="percent" val="0"/>
        <cfvo type="num" val="1"/>
        <cfvo type="num" val="2"/>
        <cfvo type="num" val="4"/>
        <cfvo type="num" val="5"/>
      </iconSet>
    </cfRule>
  </conditionalFormatting>
  <conditionalFormatting sqref="AN242:AS243">
    <cfRule type="containsText" dxfId="263" priority="103" operator="containsText" text="证券">
      <formula>NOT(ISERROR(SEARCH("证券",AN242)))</formula>
    </cfRule>
  </conditionalFormatting>
  <conditionalFormatting sqref="Y242:Y243">
    <cfRule type="containsText" dxfId="262" priority="99" operator="containsText" text="姐">
      <formula>NOT(ISERROR(SEARCH("姐",Y242)))</formula>
    </cfRule>
    <cfRule type="containsText" dxfId="261" priority="100" operator="containsText" text="博士">
      <formula>NOT(ISERROR(SEARCH("博士",Y242)))</formula>
    </cfRule>
    <cfRule type="containsText" dxfId="260" priority="101" operator="containsText" text="总">
      <formula>NOT(ISERROR(SEARCH("总",Y242)))</formula>
    </cfRule>
  </conditionalFormatting>
  <conditionalFormatting sqref="AC242:AC243">
    <cfRule type="containsText" dxfId="259" priority="94" operator="containsText" text="姐">
      <formula>NOT(ISERROR(SEARCH("姐",AC242)))</formula>
    </cfRule>
    <cfRule type="containsText" dxfId="258" priority="95" operator="containsText" text="总">
      <formula>NOT(ISERROR(SEARCH("总",AC242)))</formula>
    </cfRule>
  </conditionalFormatting>
  <conditionalFormatting sqref="H244">
    <cfRule type="iconSet" priority="92">
      <iconSet iconSet="5Rating">
        <cfvo type="percent" val="0"/>
        <cfvo type="num" val="1"/>
        <cfvo type="num" val="2"/>
        <cfvo type="num" val="4"/>
        <cfvo type="num" val="5"/>
      </iconSet>
    </cfRule>
  </conditionalFormatting>
  <conditionalFormatting sqref="AN244:AS244">
    <cfRule type="containsText" dxfId="257" priority="91" operator="containsText" text="证券">
      <formula>NOT(ISERROR(SEARCH("证券",AN244)))</formula>
    </cfRule>
  </conditionalFormatting>
  <conditionalFormatting sqref="Y244">
    <cfRule type="containsText" dxfId="256" priority="87" operator="containsText" text="姐">
      <formula>NOT(ISERROR(SEARCH("姐",Y244)))</formula>
    </cfRule>
    <cfRule type="containsText" dxfId="255" priority="88" operator="containsText" text="博士">
      <formula>NOT(ISERROR(SEARCH("博士",Y244)))</formula>
    </cfRule>
    <cfRule type="containsText" dxfId="254" priority="89" operator="containsText" text="总">
      <formula>NOT(ISERROR(SEARCH("总",Y244)))</formula>
    </cfRule>
  </conditionalFormatting>
  <conditionalFormatting sqref="A219:A247 A113:A217 A1:A111 A262:A1048576">
    <cfRule type="colorScale" priority="85">
      <colorScale>
        <cfvo type="min"/>
        <cfvo type="percentile" val="50"/>
        <cfvo type="max"/>
        <color rgb="FFF8696B"/>
        <color rgb="FFFCFCFF"/>
        <color rgb="FF63BE7B"/>
      </colorScale>
    </cfRule>
  </conditionalFormatting>
  <conditionalFormatting sqref="AC244">
    <cfRule type="containsText" dxfId="253" priority="82" operator="containsText" text="姐">
      <formula>NOT(ISERROR(SEARCH("姐",AC244)))</formula>
    </cfRule>
    <cfRule type="containsText" dxfId="252" priority="83" operator="containsText" text="总">
      <formula>NOT(ISERROR(SEARCH("总",AC244)))</formula>
    </cfRule>
  </conditionalFormatting>
  <conditionalFormatting sqref="A112">
    <cfRule type="colorScale" priority="81">
      <colorScale>
        <cfvo type="min"/>
        <cfvo type="percentile" val="50"/>
        <cfvo type="max"/>
        <color rgb="FFF8696B"/>
        <color rgb="FFFCFCFF"/>
        <color rgb="FF63BE7B"/>
      </colorScale>
    </cfRule>
  </conditionalFormatting>
  <conditionalFormatting sqref="H122">
    <cfRule type="iconSet" priority="80">
      <iconSet iconSet="5Rating">
        <cfvo type="percent" val="0"/>
        <cfvo type="num" val="1"/>
        <cfvo type="num" val="2"/>
        <cfvo type="num" val="4"/>
        <cfvo type="num" val="5"/>
      </iconSet>
    </cfRule>
  </conditionalFormatting>
  <conditionalFormatting sqref="H218">
    <cfRule type="iconSet" priority="77">
      <iconSet iconSet="5Rating">
        <cfvo type="percent" val="0"/>
        <cfvo type="num" val="1"/>
        <cfvo type="num" val="2"/>
        <cfvo type="num" val="4"/>
        <cfvo type="num" val="5"/>
      </iconSet>
    </cfRule>
  </conditionalFormatting>
  <conditionalFormatting sqref="AN218:AS218">
    <cfRule type="containsText" dxfId="251" priority="76" operator="containsText" text="证券">
      <formula>NOT(ISERROR(SEARCH("证券",AN218)))</formula>
    </cfRule>
  </conditionalFormatting>
  <conditionalFormatting sqref="AC218">
    <cfRule type="containsText" dxfId="250" priority="73" operator="containsText" text="姐">
      <formula>NOT(ISERROR(SEARCH("姐",AC218)))</formula>
    </cfRule>
    <cfRule type="containsText" dxfId="249" priority="74" operator="containsText" text="总">
      <formula>NOT(ISERROR(SEARCH("总",AC218)))</formula>
    </cfRule>
  </conditionalFormatting>
  <conditionalFormatting sqref="Y218">
    <cfRule type="containsText" dxfId="248" priority="70" operator="containsText" text="姐">
      <formula>NOT(ISERROR(SEARCH("姐",Y218)))</formula>
    </cfRule>
    <cfRule type="containsText" dxfId="247" priority="71" operator="containsText" text="博士">
      <formula>NOT(ISERROR(SEARCH("博士",Y218)))</formula>
    </cfRule>
    <cfRule type="containsText" dxfId="246" priority="72" operator="containsText" text="总">
      <formula>NOT(ISERROR(SEARCH("总",Y218)))</formula>
    </cfRule>
  </conditionalFormatting>
  <conditionalFormatting sqref="G218">
    <cfRule type="dataBar" priority="68">
      <dataBar>
        <cfvo type="min"/>
        <cfvo type="max"/>
        <color rgb="FFFF555A"/>
      </dataBar>
      <extLst>
        <ext xmlns:x14="http://schemas.microsoft.com/office/spreadsheetml/2009/9/main" uri="{B025F937-C7B1-47D3-B67F-A62EFF666E3E}">
          <x14:id>{747B726D-2F23-4CEC-92BA-9E1A1984FA89}</x14:id>
        </ext>
      </extLst>
    </cfRule>
  </conditionalFormatting>
  <conditionalFormatting sqref="A218">
    <cfRule type="colorScale" priority="67">
      <colorScale>
        <cfvo type="min"/>
        <cfvo type="percentile" val="50"/>
        <cfvo type="max"/>
        <color rgb="FFF8696B"/>
        <color rgb="FFFCFCFF"/>
        <color rgb="FF63BE7B"/>
      </colorScale>
    </cfRule>
  </conditionalFormatting>
  <conditionalFormatting sqref="H81">
    <cfRule type="iconSet" priority="64">
      <iconSet iconSet="5Rating">
        <cfvo type="percent" val="0"/>
        <cfvo type="num" val="1"/>
        <cfvo type="num" val="2"/>
        <cfvo type="num" val="4"/>
        <cfvo type="num" val="5"/>
      </iconSet>
    </cfRule>
  </conditionalFormatting>
  <conditionalFormatting sqref="G81">
    <cfRule type="dataBar" priority="63">
      <dataBar>
        <cfvo type="min"/>
        <cfvo type="max"/>
        <color rgb="FFFF555A"/>
      </dataBar>
      <extLst>
        <ext xmlns:x14="http://schemas.microsoft.com/office/spreadsheetml/2009/9/main" uri="{B025F937-C7B1-47D3-B67F-A62EFF666E3E}">
          <x14:id>{F5364812-6BDB-4BB7-9C09-CA8B3437D0A1}</x14:id>
        </ext>
      </extLst>
    </cfRule>
  </conditionalFormatting>
  <conditionalFormatting sqref="H67">
    <cfRule type="iconSet" priority="61">
      <iconSet iconSet="5Rating">
        <cfvo type="percent" val="0"/>
        <cfvo type="num" val="1"/>
        <cfvo type="num" val="2"/>
        <cfvo type="num" val="4"/>
        <cfvo type="num" val="5"/>
      </iconSet>
    </cfRule>
  </conditionalFormatting>
  <conditionalFormatting sqref="G67">
    <cfRule type="dataBar" priority="60">
      <dataBar>
        <cfvo type="min"/>
        <cfvo type="max"/>
        <color rgb="FFFF555A"/>
      </dataBar>
      <extLst>
        <ext xmlns:x14="http://schemas.microsoft.com/office/spreadsheetml/2009/9/main" uri="{B025F937-C7B1-47D3-B67F-A62EFF666E3E}">
          <x14:id>{736C5D70-1C27-4018-ADCB-9D999F9BD094}</x14:id>
        </ext>
      </extLst>
    </cfRule>
  </conditionalFormatting>
  <conditionalFormatting sqref="H68">
    <cfRule type="iconSet" priority="58">
      <iconSet iconSet="5Rating">
        <cfvo type="percent" val="0"/>
        <cfvo type="num" val="1"/>
        <cfvo type="num" val="2"/>
        <cfvo type="num" val="4"/>
        <cfvo type="num" val="5"/>
      </iconSet>
    </cfRule>
  </conditionalFormatting>
  <conditionalFormatting sqref="G68">
    <cfRule type="dataBar" priority="57">
      <dataBar>
        <cfvo type="min"/>
        <cfvo type="max"/>
        <color rgb="FFFF555A"/>
      </dataBar>
      <extLst>
        <ext xmlns:x14="http://schemas.microsoft.com/office/spreadsheetml/2009/9/main" uri="{B025F937-C7B1-47D3-B67F-A62EFF666E3E}">
          <x14:id>{8B6FC4D0-4CB6-46AC-AC5D-47B27CF6A312}</x14:id>
        </ext>
      </extLst>
    </cfRule>
  </conditionalFormatting>
  <conditionalFormatting sqref="H248:H260">
    <cfRule type="iconSet" priority="55">
      <iconSet iconSet="5Rating">
        <cfvo type="percent" val="0"/>
        <cfvo type="num" val="1"/>
        <cfvo type="num" val="2"/>
        <cfvo type="num" val="4"/>
        <cfvo type="num" val="5"/>
      </iconSet>
    </cfRule>
  </conditionalFormatting>
  <conditionalFormatting sqref="AN248:AS260">
    <cfRule type="containsText" dxfId="245" priority="54" operator="containsText" text="证券">
      <formula>NOT(ISERROR(SEARCH("证券",AN248)))</formula>
    </cfRule>
  </conditionalFormatting>
  <conditionalFormatting sqref="Y248:Y260">
    <cfRule type="containsText" dxfId="244" priority="50" operator="containsText" text="姐">
      <formula>NOT(ISERROR(SEARCH("姐",Y248)))</formula>
    </cfRule>
    <cfRule type="containsText" dxfId="243" priority="51" operator="containsText" text="博士">
      <formula>NOT(ISERROR(SEARCH("博士",Y248)))</formula>
    </cfRule>
    <cfRule type="containsText" dxfId="242" priority="52" operator="containsText" text="总">
      <formula>NOT(ISERROR(SEARCH("总",Y248)))</formula>
    </cfRule>
  </conditionalFormatting>
  <conditionalFormatting sqref="G248:G260">
    <cfRule type="dataBar" priority="49">
      <dataBar>
        <cfvo type="min"/>
        <cfvo type="max"/>
        <color rgb="FFFF555A"/>
      </dataBar>
      <extLst>
        <ext xmlns:x14="http://schemas.microsoft.com/office/spreadsheetml/2009/9/main" uri="{B025F937-C7B1-47D3-B67F-A62EFF666E3E}">
          <x14:id>{FBD2A454-4DF8-454D-A2EB-4D80AF246E48}</x14:id>
        </ext>
      </extLst>
    </cfRule>
  </conditionalFormatting>
  <conditionalFormatting sqref="A248:A260">
    <cfRule type="colorScale" priority="48">
      <colorScale>
        <cfvo type="min"/>
        <cfvo type="percentile" val="50"/>
        <cfvo type="max"/>
        <color rgb="FFF8696B"/>
        <color rgb="FFFCFCFF"/>
        <color rgb="FF63BE7B"/>
      </colorScale>
    </cfRule>
  </conditionalFormatting>
  <conditionalFormatting sqref="W1:W260 W263:W1048576">
    <cfRule type="colorScale" priority="47">
      <colorScale>
        <cfvo type="min"/>
        <cfvo type="percentile" val="50"/>
        <cfvo type="max"/>
        <color rgb="FFF8696B"/>
        <color rgb="FFFCFCFF"/>
        <color rgb="FF63BE7B"/>
      </colorScale>
    </cfRule>
  </conditionalFormatting>
  <conditionalFormatting sqref="H45">
    <cfRule type="iconSet" priority="46">
      <iconSet iconSet="5Rating">
        <cfvo type="percent" val="0"/>
        <cfvo type="num" val="1"/>
        <cfvo type="num" val="2"/>
        <cfvo type="num" val="4"/>
        <cfvo type="num" val="5"/>
      </iconSet>
    </cfRule>
  </conditionalFormatting>
  <conditionalFormatting sqref="G45">
    <cfRule type="dataBar" priority="45">
      <dataBar>
        <cfvo type="min"/>
        <cfvo type="max"/>
        <color rgb="FFFF555A"/>
      </dataBar>
      <extLst>
        <ext xmlns:x14="http://schemas.microsoft.com/office/spreadsheetml/2009/9/main" uri="{B025F937-C7B1-47D3-B67F-A62EFF666E3E}">
          <x14:id>{3E3498BA-67BA-4164-BB54-BEBBE5EF3B7C}</x14:id>
        </ext>
      </extLst>
    </cfRule>
  </conditionalFormatting>
  <conditionalFormatting sqref="H261">
    <cfRule type="iconSet" priority="42">
      <iconSet iconSet="5Rating">
        <cfvo type="percent" val="0"/>
        <cfvo type="num" val="1"/>
        <cfvo type="num" val="2"/>
        <cfvo type="num" val="4"/>
        <cfvo type="num" val="5"/>
      </iconSet>
    </cfRule>
  </conditionalFormatting>
  <conditionalFormatting sqref="AN261:AS261">
    <cfRule type="containsText" dxfId="241" priority="41" operator="containsText" text="证券">
      <formula>NOT(ISERROR(SEARCH("证券",AN261)))</formula>
    </cfRule>
  </conditionalFormatting>
  <conditionalFormatting sqref="Y261">
    <cfRule type="containsText" dxfId="240" priority="37" operator="containsText" text="姐">
      <formula>NOT(ISERROR(SEARCH("姐",Y261)))</formula>
    </cfRule>
    <cfRule type="containsText" dxfId="239" priority="38" operator="containsText" text="博士">
      <formula>NOT(ISERROR(SEARCH("博士",Y261)))</formula>
    </cfRule>
    <cfRule type="containsText" dxfId="238" priority="39" operator="containsText" text="总">
      <formula>NOT(ISERROR(SEARCH("总",Y261)))</formula>
    </cfRule>
  </conditionalFormatting>
  <conditionalFormatting sqref="G261">
    <cfRule type="dataBar" priority="36">
      <dataBar>
        <cfvo type="min"/>
        <cfvo type="max"/>
        <color rgb="FFFF555A"/>
      </dataBar>
      <extLst>
        <ext xmlns:x14="http://schemas.microsoft.com/office/spreadsheetml/2009/9/main" uri="{B025F937-C7B1-47D3-B67F-A62EFF666E3E}">
          <x14:id>{B0D37BE6-2A56-45B9-974A-CF56DD44DBB4}</x14:id>
        </ext>
      </extLst>
    </cfRule>
  </conditionalFormatting>
  <conditionalFormatting sqref="A261">
    <cfRule type="colorScale" priority="35">
      <colorScale>
        <cfvo type="min"/>
        <cfvo type="percentile" val="50"/>
        <cfvo type="max"/>
        <color rgb="FFF8696B"/>
        <color rgb="FFFCFCFF"/>
        <color rgb="FF63BE7B"/>
      </colorScale>
    </cfRule>
  </conditionalFormatting>
  <conditionalFormatting sqref="W261">
    <cfRule type="colorScale" priority="34">
      <colorScale>
        <cfvo type="min"/>
        <cfvo type="percentile" val="50"/>
        <cfvo type="max"/>
        <color rgb="FFF8696B"/>
        <color rgb="FFFCFCFF"/>
        <color rgb="FF63BE7B"/>
      </colorScale>
    </cfRule>
  </conditionalFormatting>
  <conditionalFormatting sqref="W262">
    <cfRule type="colorScale" priority="33">
      <colorScale>
        <cfvo type="min"/>
        <cfvo type="percentile" val="50"/>
        <cfvo type="max"/>
        <color rgb="FFF8696B"/>
        <color rgb="FFFCFCFF"/>
        <color rgb="FF63BE7B"/>
      </colorScale>
    </cfRule>
  </conditionalFormatting>
  <conditionalFormatting sqref="H46">
    <cfRule type="iconSet" priority="32">
      <iconSet iconSet="5Rating">
        <cfvo type="percent" val="0"/>
        <cfvo type="num" val="1"/>
        <cfvo type="num" val="2"/>
        <cfvo type="num" val="4"/>
        <cfvo type="num" val="5"/>
      </iconSet>
    </cfRule>
  </conditionalFormatting>
  <conditionalFormatting sqref="G46">
    <cfRule type="dataBar" priority="31">
      <dataBar>
        <cfvo type="min"/>
        <cfvo type="max"/>
        <color rgb="FFFF555A"/>
      </dataBar>
      <extLst>
        <ext xmlns:x14="http://schemas.microsoft.com/office/spreadsheetml/2009/9/main" uri="{B025F937-C7B1-47D3-B67F-A62EFF666E3E}">
          <x14:id>{A7029F3B-44A9-42B9-BF81-653E6F83945C}</x14:id>
        </ext>
      </extLst>
    </cfRule>
  </conditionalFormatting>
  <conditionalFormatting sqref="H125">
    <cfRule type="iconSet" priority="29">
      <iconSet iconSet="5Rating">
        <cfvo type="percent" val="0"/>
        <cfvo type="num" val="1"/>
        <cfvo type="num" val="2"/>
        <cfvo type="num" val="4"/>
        <cfvo type="num" val="5"/>
      </iconSet>
    </cfRule>
  </conditionalFormatting>
  <conditionalFormatting sqref="G125">
    <cfRule type="dataBar" priority="28">
      <dataBar>
        <cfvo type="min"/>
        <cfvo type="max"/>
        <color rgb="FFFF555A"/>
      </dataBar>
      <extLst>
        <ext xmlns:x14="http://schemas.microsoft.com/office/spreadsheetml/2009/9/main" uri="{B025F937-C7B1-47D3-B67F-A62EFF666E3E}">
          <x14:id>{14BD010B-DFC4-4B3B-8A89-2B1B56836660}</x14:id>
        </ext>
      </extLst>
    </cfRule>
  </conditionalFormatting>
  <conditionalFormatting sqref="Y231">
    <cfRule type="containsText" dxfId="237" priority="22" operator="containsText" text="姐">
      <formula>NOT(ISERROR(SEARCH("姐",Y231)))</formula>
    </cfRule>
    <cfRule type="containsText" dxfId="236" priority="23" operator="containsText" text="博士">
      <formula>NOT(ISERROR(SEARCH("博士",Y231)))</formula>
    </cfRule>
    <cfRule type="containsText" dxfId="235" priority="24" operator="containsText" text="总">
      <formula>NOT(ISERROR(SEARCH("总",Y231)))</formula>
    </cfRule>
  </conditionalFormatting>
  <hyperlinks>
    <hyperlink ref="D4" r:id="rId1"/>
    <hyperlink ref="D5" r:id="rId2"/>
    <hyperlink ref="D93" r:id="rId3"/>
    <hyperlink ref="D92" r:id="rId4"/>
    <hyperlink ref="D95" r:id="rId5"/>
    <hyperlink ref="D191" r:id="rId6"/>
    <hyperlink ref="D7" r:id="rId7"/>
    <hyperlink ref="D185" r:id="rId8"/>
    <hyperlink ref="D96" r:id="rId9"/>
    <hyperlink ref="D181" r:id="rId10"/>
    <hyperlink ref="D182" r:id="rId11"/>
    <hyperlink ref="D186" r:id="rId12"/>
    <hyperlink ref="D94" r:id="rId13"/>
    <hyperlink ref="D8" r:id="rId14"/>
    <hyperlink ref="D173" r:id="rId15"/>
    <hyperlink ref="D99" r:id="rId16"/>
    <hyperlink ref="D98" r:id="rId17"/>
    <hyperlink ref="D6" r:id="rId18"/>
    <hyperlink ref="D176" r:id="rId19"/>
    <hyperlink ref="D100" r:id="rId20"/>
    <hyperlink ref="D14" r:id="rId21"/>
    <hyperlink ref="D193" r:id="rId22" display="兴业基金"/>
    <hyperlink ref="D9" r:id="rId23"/>
    <hyperlink ref="D11" r:id="rId24"/>
    <hyperlink ref="D203" r:id="rId25"/>
    <hyperlink ref="D205" r:id="rId26"/>
    <hyperlink ref="D196" r:id="rId27"/>
    <hyperlink ref="D188" r:id="rId28"/>
    <hyperlink ref="D13" r:id="rId29"/>
    <hyperlink ref="D17" r:id="rId30"/>
    <hyperlink ref="D15" r:id="rId31"/>
    <hyperlink ref="D194" r:id="rId32"/>
    <hyperlink ref="D97" r:id="rId33"/>
    <hyperlink ref="D183" r:id="rId34"/>
    <hyperlink ref="D102" r:id="rId35"/>
    <hyperlink ref="D175" r:id="rId36"/>
    <hyperlink ref="D201" r:id="rId37"/>
    <hyperlink ref="D238" r:id="rId38"/>
    <hyperlink ref="D187" r:id="rId39" display="国海富兰克林"/>
    <hyperlink ref="D180" r:id="rId40"/>
    <hyperlink ref="D184" r:id="rId41"/>
    <hyperlink ref="D104" r:id="rId42" display="摩根华鑫"/>
    <hyperlink ref="D174" r:id="rId43"/>
    <hyperlink ref="D192" r:id="rId44"/>
    <hyperlink ref="D177" r:id="rId45"/>
    <hyperlink ref="D103" r:id="rId46"/>
    <hyperlink ref="D12" r:id="rId47"/>
    <hyperlink ref="D105" r:id="rId48"/>
    <hyperlink ref="D16" r:id="rId49"/>
    <hyperlink ref="D18" r:id="rId50"/>
    <hyperlink ref="D206" r:id="rId51"/>
    <hyperlink ref="D171" r:id="rId52"/>
    <hyperlink ref="D245" r:id="rId53"/>
    <hyperlink ref="D189" r:id="rId54"/>
    <hyperlink ref="D10" r:id="rId55" display="中邮创业"/>
    <hyperlink ref="D240" r:id="rId56"/>
    <hyperlink ref="D200" r:id="rId57"/>
    <hyperlink ref="D101" r:id="rId58"/>
    <hyperlink ref="D229" r:id="rId59"/>
    <hyperlink ref="D225" r:id="rId60"/>
    <hyperlink ref="D178" r:id="rId61" display="纽银梅隆"/>
    <hyperlink ref="D227" r:id="rId62" display="东方证券"/>
    <hyperlink ref="D117" r:id="rId63"/>
    <hyperlink ref="D195" r:id="rId64"/>
    <hyperlink ref="D27" r:id="rId65"/>
    <hyperlink ref="D72" r:id="rId66" display="中信证券"/>
    <hyperlink ref="D244" r:id="rId67" display="光大证券"/>
    <hyperlink ref="D197" r:id="rId68"/>
    <hyperlink ref="D209" r:id="rId69" display="太平洋保险"/>
    <hyperlink ref="D208" r:id="rId70"/>
    <hyperlink ref="D120" r:id="rId71"/>
    <hyperlink ref="D32" r:id="rId72" display="中再资管"/>
    <hyperlink ref="D172" r:id="rId73"/>
    <hyperlink ref="D47" r:id="rId74"/>
    <hyperlink ref="D51" r:id="rId75"/>
    <hyperlink ref="D20" r:id="rId76"/>
    <hyperlink ref="D251" r:id="rId77"/>
    <hyperlink ref="D252" r:id="rId78"/>
    <hyperlink ref="D255" r:id="rId79"/>
    <hyperlink ref="D28" r:id="rId80"/>
    <hyperlink ref="D115" r:id="rId81" display="中欧博瑞"/>
    <hyperlink ref="D112" r:id="rId82"/>
    <hyperlink ref="D57" r:id="rId83" display="京福资产"/>
    <hyperlink ref="D234" r:id="rId84"/>
    <hyperlink ref="D74" r:id="rId85" display="银河证券"/>
    <hyperlink ref="D75" r:id="rId86" display="中金公司"/>
    <hyperlink ref="D26" r:id="rId87"/>
    <hyperlink ref="D30" r:id="rId88"/>
    <hyperlink ref="D3" r:id="rId89"/>
    <hyperlink ref="D239" r:id="rId90"/>
    <hyperlink ref="D213" r:id="rId91" display="国泰君安"/>
    <hyperlink ref="D204" r:id="rId92"/>
    <hyperlink ref="D223" r:id="rId93" display="西部证券"/>
    <hyperlink ref="D249" r:id="rId94" display="华安证券"/>
    <hyperlink ref="D242" r:id="rId95" display="湘财证券"/>
    <hyperlink ref="D123" r:id="rId96"/>
    <hyperlink ref="D125" r:id="rId97"/>
    <hyperlink ref="D119" r:id="rId98"/>
    <hyperlink ref="D256" r:id="rId99"/>
    <hyperlink ref="D124" r:id="rId100"/>
    <hyperlink ref="D254" r:id="rId101"/>
    <hyperlink ref="D246" r:id="rId102"/>
    <hyperlink ref="D153" r:id="rId103"/>
    <hyperlink ref="D214" r:id="rId104"/>
    <hyperlink ref="D19" r:id="rId105"/>
    <hyperlink ref="D49" r:id="rId106"/>
    <hyperlink ref="D226" r:id="rId107"/>
    <hyperlink ref="D84" r:id="rId108" display="中信证券"/>
    <hyperlink ref="AG4" r:id="rId109" display="北京市西城区金融大街33号通泰大厦B座8层"/>
    <hyperlink ref="AG14" r:id="rId110" display="北京市西城区金融大街7号英蓝国际金融中心16层"/>
    <hyperlink ref="AG8" r:id="rId111"/>
    <hyperlink ref="AG5" r:id="rId112" display="北京市东城区建国门北大街8号华润大厦8层"/>
    <hyperlink ref="AG6" r:id="rId113" display="北京市东城区东长安街1号东方广场东方经贸城中二办公楼15层"/>
    <hyperlink ref="AG7" r:id="rId114"/>
    <hyperlink ref="AG11" r:id="rId115" display="北京市海淀区北太平庄路18号城建大厦A座21层"/>
    <hyperlink ref="AG9" r:id="rId116" display="北京市西城区平安里西大街28号院中海国际中心19层"/>
    <hyperlink ref="AG15" r:id="rId117" display="北京市朝阳区光华路甲14号诺安大厦8层"/>
    <hyperlink ref="AG16" r:id="rId118" display="北京市海淀区西三环北路11号海通时代商务中心C1座（为公桥）"/>
    <hyperlink ref="AG18" r:id="rId119" display="北京市宣武区宣武门外大街10号庄胜广场中央办公楼南翼13A"/>
    <hyperlink ref="AG10" r:id="rId120" display="北京市海淀区西直门北大街60号首钢国际大厦10层"/>
    <hyperlink ref="AG27" r:id="rId121" display="北京市西城区复兴门内大街156号泰康人寿大厦7层"/>
    <hyperlink ref="AG28" r:id="rId122" display="北京市朝阳区建国门外大街甲12号新华保险大厦19层"/>
    <hyperlink ref="AG26" r:id="rId123"/>
    <hyperlink ref="AG32" r:id="rId124" display="北京市西城区金融大街11号中国再保险大厦11层"/>
    <hyperlink ref="AG3" r:id="rId125" display="北京市西城区丰汇园11号楼丰汇时代大厦南翼"/>
    <hyperlink ref="AG49" r:id="rId126" display="北京市朝阳区朝阳路67号财经中心9-2-1202"/>
    <hyperlink ref="AG74" r:id="rId127" display="北京市西城区金融大街35号国际企业大厦C座"/>
    <hyperlink ref="AG105" r:id="rId128" display="广州市天河区体育西路189号城建大厦23楼"/>
    <hyperlink ref="AG98" r:id="rId129" display="广州市海珠区琶洲大道东1号保利国际广场南塔31-33楼"/>
    <hyperlink ref="AG92" r:id="rId130" display="深圳市福田中心区福华一路6号免税商务大厦塔楼31、32、33层整层"/>
    <hyperlink ref="AG94" r:id="rId131"/>
    <hyperlink ref="AG95" r:id="rId132"/>
    <hyperlink ref="AG92:AG94" r:id="rId133" display="深圳市福田区深南大道7088号招商银行大厦28层"/>
    <hyperlink ref="AG130" r:id="rId134" display="深圳市福田区福华一路6号免税商务大厦21楼"/>
    <hyperlink ref="AG102" r:id="rId135" display="深圳市福田区益田路6009号新世界商务中心41层"/>
    <hyperlink ref="AG104" r:id="rId136"/>
    <hyperlink ref="AG106" r:id="rId137"/>
    <hyperlink ref="AG100" r:id="rId138"/>
    <hyperlink ref="AG96" r:id="rId139" display="深圳市南山区华侨城汉唐大厦13、14层"/>
    <hyperlink ref="AG226" r:id="rId140"/>
    <hyperlink ref="AG123" r:id="rId141"/>
    <hyperlink ref="AG120" r:id="rId142"/>
    <hyperlink ref="AG124" r:id="rId143"/>
    <hyperlink ref="AG119" r:id="rId144"/>
    <hyperlink ref="AG117" r:id="rId145"/>
    <hyperlink ref="AG116" r:id="rId146"/>
    <hyperlink ref="AG256" r:id="rId147"/>
    <hyperlink ref="AG145" r:id="rId148" display="深圳市福田区特区报业大厦16楼"/>
    <hyperlink ref="AG133" r:id="rId149" display="深圳市福田区益田路6003号荣超商务中心A座18-21层"/>
    <hyperlink ref="AG185" r:id="rId150"/>
    <hyperlink ref="AG181" r:id="rId151"/>
    <hyperlink ref="AG203" r:id="rId152" display="上海市浦东银城中路200号中银大厦45楼"/>
    <hyperlink ref="AG182" r:id="rId153"/>
    <hyperlink ref="AG196" r:id="rId154"/>
    <hyperlink ref="AG205" r:id="rId155"/>
    <hyperlink ref="AG189" r:id="rId156" display="上海市浦东新区富城路99号震旦国际大楼21层"/>
    <hyperlink ref="AG193" r:id="rId157"/>
    <hyperlink ref="AG173" r:id="rId158"/>
    <hyperlink ref="AG194" r:id="rId159" display="上海市虹口区公平路18号8号楼嘉昱大厦16-19层"/>
    <hyperlink ref="AG240" r:id="rId160" display="上海市黄浦区延安东路222号外滩中心46层"/>
    <hyperlink ref="AG175" r:id="rId161"/>
    <hyperlink ref="AG180" r:id="rId162" display="上海市浦东新区世纪大道1568号中建大厦15楼"/>
    <hyperlink ref="AG201" r:id="rId163"/>
    <hyperlink ref="AG238" r:id="rId164"/>
    <hyperlink ref="AG184" r:id="rId165"/>
    <hyperlink ref="AG188" r:id="rId166"/>
    <hyperlink ref="AG177" r:id="rId167"/>
    <hyperlink ref="AG171" r:id="rId168"/>
    <hyperlink ref="AG206" r:id="rId169" display="上海市黄浦区复兴西路159号"/>
    <hyperlink ref="AG245" r:id="rId170"/>
    <hyperlink ref="AG178" r:id="rId171"/>
    <hyperlink ref="AG254" r:id="rId172"/>
    <hyperlink ref="AG200" r:id="rId173"/>
    <hyperlink ref="AG225" r:id="rId174"/>
    <hyperlink ref="AG195" r:id="rId175"/>
    <hyperlink ref="AG172" r:id="rId176"/>
    <hyperlink ref="AG204" r:id="rId177"/>
    <hyperlink ref="AG197" r:id="rId178"/>
    <hyperlink ref="AG208" r:id="rId179"/>
    <hyperlink ref="AG209" r:id="rId180"/>
    <hyperlink ref="AG234" r:id="rId181"/>
    <hyperlink ref="AG153" r:id="rId182"/>
    <hyperlink ref="AG255" r:id="rId183"/>
    <hyperlink ref="AG251" r:id="rId184"/>
    <hyperlink ref="AG252" r:id="rId185"/>
    <hyperlink ref="AG227" r:id="rId186"/>
    <hyperlink ref="AG244" r:id="rId187" display="上海市静安区新闸路1508号静安国际广场"/>
    <hyperlink ref="AG213" r:id="rId188"/>
    <hyperlink ref="AG223" r:id="rId189" display="上海市浦东新区陆家嘴环路958号华能联合大厦35层"/>
    <hyperlink ref="AG17" r:id="rId190" display="北京市海淀区中关村南大街1号友谊宾馆贵宾楼首层北侧"/>
    <hyperlink ref="D116" r:id="rId191"/>
    <hyperlink ref="AG187" r:id="rId192"/>
    <hyperlink ref="AG191" r:id="rId193"/>
    <hyperlink ref="D235" r:id="rId194"/>
    <hyperlink ref="D36" r:id="rId195"/>
    <hyperlink ref="D151" r:id="rId196"/>
    <hyperlink ref="D118" r:id="rId197"/>
    <hyperlink ref="D113" r:id="rId198"/>
    <hyperlink ref="D33" r:id="rId199"/>
    <hyperlink ref="AG36" r:id="rId200" display="北京市海淀区杏石口路9号合众大厦"/>
    <hyperlink ref="AG176" r:id="rId201"/>
    <hyperlink ref="AG13" r:id="rId202" display="北京市西城区锦什坊街28号（金融街区北）"/>
    <hyperlink ref="AG12" r:id="rId203" display="北京市西城区月坛北街2号月坛大厦20层"/>
    <hyperlink ref="AG20" r:id="rId204"/>
    <hyperlink ref="AG19" r:id="rId205" display="北京市海淀区西三环北路87号国际财经中心D座14层"/>
    <hyperlink ref="AG30" r:id="rId206" display="北京市朝阳区建国门外大街6号安邦大厦"/>
    <hyperlink ref="AG33" r:id="rId207" display="北京市西城区锦什坊街26号恒奥中心C座7层"/>
    <hyperlink ref="AG47" r:id="rId208"/>
    <hyperlink ref="AG214" r:id="rId209"/>
    <hyperlink ref="AG174" r:id="rId210"/>
    <hyperlink ref="AG183" r:id="rId211"/>
    <hyperlink ref="AG198" r:id="rId212"/>
    <hyperlink ref="AG39" r:id="rId213" display="北京市西城区真武庙路四条8号院10号楼3楼商业031号"/>
    <hyperlink ref="D40" r:id="rId214"/>
    <hyperlink ref="AG186" r:id="rId215"/>
    <hyperlink ref="D39" r:id="rId216"/>
    <hyperlink ref="AG229" r:id="rId217"/>
    <hyperlink ref="AG107" r:id="rId218"/>
    <hyperlink ref="AG146" r:id="rId219" display="深圳市福田区益田路6003号荣超商务中心A座18-21层"/>
    <hyperlink ref="AG211" r:id="rId220"/>
    <hyperlink ref="D218" r:id="rId221"/>
    <hyperlink ref="AG218" r:id="rId222" display="上海市浦东新区浦东南路588号浦发大厦30楼"/>
    <hyperlink ref="D198" r:id="rId223"/>
    <hyperlink ref="D211" r:id="rId224"/>
    <hyperlink ref="AG220" r:id="rId225"/>
    <hyperlink ref="AG217" r:id="rId226"/>
    <hyperlink ref="AG248" r:id="rId227"/>
    <hyperlink ref="AG235" r:id="rId228"/>
    <hyperlink ref="AG169" r:id="rId229"/>
    <hyperlink ref="AG250" r:id="rId230" display="上海市静安区新闸路1508号静安国际广场"/>
    <hyperlink ref="AG199" r:id="rId231"/>
    <hyperlink ref="AG25" r:id="rId232" display="北京市东城区建国门内大街28号民生金融中心"/>
    <hyperlink ref="AG73" r:id="rId233" display="北京市西城区金融大街8号A座3层"/>
    <hyperlink ref="AG72" r:id="rId234" display="北京市朝阳区亮马桥路48号中信证券大厦16层"/>
    <hyperlink ref="AG71" r:id="rId235" display="北京市西城区太平桥大街19号宏源证券大厦"/>
    <hyperlink ref="D73" r:id="rId236"/>
    <hyperlink ref="D71" r:id="rId237"/>
    <hyperlink ref="D237" r:id="rId238"/>
    <hyperlink ref="AG29" r:id="rId239" display="北京市朝阳区朝外大街乙12号昆泰国际大厦B2401"/>
    <hyperlink ref="AG75" r:id="rId240"/>
    <hyperlink ref="AG78" r:id="rId241"/>
    <hyperlink ref="AG53" r:id="rId242" display="北京市朝阳区太阳宫中路12号北京太阳宫大厦803室"/>
    <hyperlink ref="D53" r:id="rId243"/>
    <hyperlink ref="AG51" r:id="rId244" display="北京市朝阳区建国路108号海航实业大厦1101室"/>
    <hyperlink ref="AG84" r:id="rId245" display="北京市朝阳区亮马桥路48号中信证券大厦9层"/>
    <hyperlink ref="AG85" r:id="rId246" display="西城区太平桥大街19号宏源证券6层"/>
    <hyperlink ref="AG91" r:id="rId247" display="北京市西城区平安里西大街31号航天金融大厦7楼"/>
    <hyperlink ref="AG93" r:id="rId248"/>
    <hyperlink ref="AG46" r:id="rId249" display="北京市西城区金融街甲3号金鼎大厦B座7层"/>
    <hyperlink ref="AG41" r:id="rId250" display="北京市东城区东四十条东直门南大街11号中汇广场A座16层"/>
    <hyperlink ref="AG23" r:id="rId251" display="北京市朝阳区环球金融中心西塔22楼"/>
    <hyperlink ref="AG86" r:id="rId252" display="http://map.soso.com/?l=104224363"/>
    <hyperlink ref="AG57" r:id="rId253" display="北京市朝阳区小营路10号阳明国际公寓A座17E"/>
    <hyperlink ref="AG52" r:id="rId254"/>
    <hyperlink ref="AG70" r:id="rId255" display="北京市东城区金宝街89号金宝大厦5层507室"/>
    <hyperlink ref="AG42" r:id="rId256" display="北京朝阳区朝阳公园路19号佳隆国际大厦8层"/>
    <hyperlink ref="D42" r:id="rId257"/>
    <hyperlink ref="AG54" r:id="rId258"/>
    <hyperlink ref="AG40" r:id="rId259" display="北京市东城区建国门内大街28号民生金融中心"/>
    <hyperlink ref="AG61" r:id="rId260" display="北京市西城区阜成门外大街2号万通大厦B1011室"/>
    <hyperlink ref="AG215" r:id="rId261"/>
    <hyperlink ref="AG151" r:id="rId262"/>
    <hyperlink ref="AG89" r:id="rId263" display="北京市朝阳区安立路60号润枫德尚6号楼3层"/>
    <hyperlink ref="AG88" r:id="rId264" display="北京市东城区东直门南大街3号国华投资大厦9层"/>
    <hyperlink ref="AG76" r:id="rId265" display="北京市东城区东直门南大街3号国华投资大厦9层"/>
    <hyperlink ref="AG131" r:id="rId266" display="深圳市福田区益田路6009号新世界商务中心36层"/>
    <hyperlink ref="AG152" r:id="rId267"/>
    <hyperlink ref="D152" r:id="rId268"/>
    <hyperlink ref="AG80" r:id="rId269" display="北京市西城区金融大街33号通泰大厦B座8层"/>
    <hyperlink ref="AG62" r:id="rId270"/>
    <hyperlink ref="AG231" r:id="rId271"/>
    <hyperlink ref="AG242" r:id="rId272"/>
    <hyperlink ref="AG233" r:id="rId273"/>
    <hyperlink ref="AG77" r:id="rId274" display="http://map.soso.com/?l=104224363"/>
    <hyperlink ref="AG21" r:id="rId275" display="北京市西城区金融大街17号中国人寿中心19层"/>
    <hyperlink ref="AG43" r:id="rId276" display="北京市西城区太平桥大街丰盛胡同28号太平洋保险大厦5层"/>
    <hyperlink ref="AG65" r:id="rId277" display="北京市海淀区中关村南大街甲6号铸诚大厦B座1606室"/>
    <hyperlink ref="AG113" r:id="rId278"/>
    <hyperlink ref="AG118" r:id="rId279" display="广州市天河区体育东路122号羊城国际商贸中心东塔160室"/>
    <hyperlink ref="AG139" r:id="rId280"/>
    <hyperlink ref="AG126" r:id="rId281"/>
    <hyperlink ref="AG136" r:id="rId282"/>
    <hyperlink ref="AG115" r:id="rId283" display="深圳市福田区福华一路深圳商务大厦2408室"/>
    <hyperlink ref="AG129" r:id="rId284"/>
    <hyperlink ref="AG128" r:id="rId285"/>
    <hyperlink ref="AG127" r:id="rId286"/>
    <hyperlink ref="AG135" r:id="rId287" display="深圳市福田区竹子林四路光大银行大厦3楼"/>
    <hyperlink ref="AG134" r:id="rId288"/>
    <hyperlink ref="AG141" r:id="rId289"/>
    <hyperlink ref="AG143" r:id="rId290"/>
    <hyperlink ref="AG147" r:id="rId291"/>
    <hyperlink ref="AG219" r:id="rId292" display="上海市江宁路168号兴业大厦7楼（靠近北京西路）"/>
    <hyperlink ref="AG202" r:id="rId293" display="上海市浦东民生路1199弄五道口广场19层"/>
    <hyperlink ref="AG239" r:id="rId294"/>
    <hyperlink ref="AG179" r:id="rId295"/>
    <hyperlink ref="AG236" r:id="rId296"/>
    <hyperlink ref="AG237" r:id="rId297"/>
    <hyperlink ref="AG253" r:id="rId298"/>
    <hyperlink ref="AG222" r:id="rId299"/>
    <hyperlink ref="AG221" r:id="rId300" display="浦东新区世纪大道8号上海国金中心二期9层"/>
    <hyperlink ref="AG210" r:id="rId301"/>
    <hyperlink ref="AG241" r:id="rId302"/>
    <hyperlink ref="AG190" r:id="rId303"/>
    <hyperlink ref="AG142" r:id="rId304"/>
    <hyperlink ref="AG35" r:id="rId305" display="北京市朝阳区光华路5号院世纪财富中心1号楼15层"/>
    <hyperlink ref="AG66" r:id="rId306"/>
    <hyperlink ref="AG37" r:id="rId307"/>
    <hyperlink ref="AG34" r:id="rId308" display="北京市海淀区北三环西路99号西海国际中心1号楼18层"/>
    <hyperlink ref="AG59" r:id="rId309"/>
    <hyperlink ref="AG207" r:id="rId310" display="上海市闵行区吴中路686弄2号东航金融中心"/>
    <hyperlink ref="AG83" r:id="rId311"/>
    <hyperlink ref="AG259" r:id="rId312" display="http://map.qq.com/?l=170105972"/>
    <hyperlink ref="AG137" r:id="rId313"/>
    <hyperlink ref="AG140" r:id="rId314"/>
    <hyperlink ref="AG132" r:id="rId315"/>
    <hyperlink ref="AG148" r:id="rId316"/>
    <hyperlink ref="AG125" r:id="rId317"/>
    <hyperlink ref="AG112" r:id="rId318" display="深圳市福田区益田路6003号荣超商务中心A座18-21层"/>
    <hyperlink ref="AG247" r:id="rId319"/>
    <hyperlink ref="AG138" r:id="rId320"/>
    <hyperlink ref="AG232" r:id="rId321"/>
    <hyperlink ref="AG79" r:id="rId322" display="北京市西城区锦什坊街26号恒奥中心C座7层"/>
    <hyperlink ref="D107" r:id="rId323"/>
    <hyperlink ref="D110" r:id="rId324"/>
    <hyperlink ref="D111" r:id="rId325"/>
    <hyperlink ref="AG111" r:id="rId326"/>
    <hyperlink ref="AG110" r:id="rId327" display="深圳市福田区益田路6003号荣超商务中心A座18-21层"/>
    <hyperlink ref="AG144" r:id="rId328"/>
    <hyperlink ref="AG114" r:id="rId329" display="深圳市福田区福中三路1006号诺德金融中心33C"/>
    <hyperlink ref="AG50" r:id="rId330" display="北京市海淀区西直门外大街168号腾达大厦2006室"/>
    <hyperlink ref="AG212" r:id="rId331" display="上海市黄浦区广东路689号海通证券大厦32楼"/>
    <hyperlink ref="AI212" r:id="rId332"/>
    <hyperlink ref="AG22" r:id="rId333" display="北京市东城区朝内大街2号凯恒中心E座2层"/>
    <hyperlink ref="AG150" r:id="rId334" display="深圳市福田区中心四路1-1号嘉里建设广场第三座7层"/>
    <hyperlink ref="AG31" r:id="rId335"/>
    <hyperlink ref="AG24" r:id="rId336"/>
    <hyperlink ref="AG60" r:id="rId337" display="北京市朝阳区光华路9号世贸天阶C座时尚大厦13层"/>
    <hyperlink ref="AG48" r:id="rId338" display="北京市西城区金融大街7号英蓝国际金融中心16层"/>
    <hyperlink ref="AG55" r:id="rId339" display="http://map.qq.com/?l=222124567"/>
    <hyperlink ref="AG87" r:id="rId340" display="北京市西城区金融大街7号英蓝国际金融中心16层"/>
    <hyperlink ref="AG90" r:id="rId341" display="北京市东城区建国门内大街28号民生金融中心"/>
    <hyperlink ref="AG81" r:id="rId342"/>
    <hyperlink ref="AG82" r:id="rId343" display="北京市西城区闹市口大街9号院"/>
    <hyperlink ref="AG56" r:id="rId344" display="北京市东城区安定东路28号雍和大厦F座207室"/>
    <hyperlink ref="AG38" r:id="rId345" display="北京市东城区建国门内大街28号民生金融中心"/>
    <hyperlink ref="AG45" r:id="rId346" display="北京市东城区东中街29号东环广场B座8层（）"/>
    <hyperlink ref="AG67" r:id="rId347" display="北京市朝阳区东四环中路道家园18号新华联大厦10层"/>
    <hyperlink ref="AG122" r:id="rId348"/>
    <hyperlink ref="AG109" r:id="rId349"/>
    <hyperlink ref="AG44" r:id="rId350" display="北京市东城区北三环东路环球贸易中心B座28层"/>
    <hyperlink ref="AG63" r:id="rId351" display="http://map.qq.com/?l=268691083"/>
    <hyperlink ref="AG64" r:id="rId352" display="北京市东城区金宝街89号金宝大厦5层507室"/>
  </hyperlinks>
  <pageMargins left="1.48" right="0.25" top="0.57999999999999996" bottom="0.31" header="0.66" footer="0.3"/>
  <pageSetup paperSize="9" scale="50" fitToHeight="0" orientation="landscape" horizontalDpi="1200" verticalDpi="1200" r:id="rId353"/>
  <tableParts count="1">
    <tablePart r:id="rId354"/>
  </tableParts>
  <extLst>
    <ext xmlns:x14="http://schemas.microsoft.com/office/spreadsheetml/2009/9/main" uri="{78C0D931-6437-407d-A8EE-F0AAD7539E65}">
      <x14:conditionalFormattings>
        <x14:conditionalFormatting xmlns:xm="http://schemas.microsoft.com/office/excel/2006/main">
          <x14:cfRule type="dataBar" id="{9C5582E8-500E-4C83-86EC-5CC96F799C05}">
            <x14:dataBar minLength="0" maxLength="100" border="1" negativeBarBorderColorSameAsPositive="0">
              <x14:cfvo type="autoMin"/>
              <x14:cfvo type="autoMax"/>
              <x14:borderColor rgb="FFFF555A"/>
              <x14:negativeFillColor rgb="FFFF0000"/>
              <x14:negativeBorderColor rgb="FFFF0000"/>
              <x14:axisColor rgb="FF000000"/>
            </x14:dataBar>
          </x14:cfRule>
          <xm:sqref>G262:G1048576 G219:G247 G1:G44 G82:G124 G69:G80 G47:G66 G126:G217</xm:sqref>
        </x14:conditionalFormatting>
        <x14:conditionalFormatting xmlns:xm="http://schemas.microsoft.com/office/excel/2006/main">
          <x14:cfRule type="dataBar" id="{747B726D-2F23-4CEC-92BA-9E1A1984FA89}">
            <x14:dataBar minLength="0" maxLength="100" border="1" negativeBarBorderColorSameAsPositive="0">
              <x14:cfvo type="autoMin"/>
              <x14:cfvo type="autoMax"/>
              <x14:borderColor rgb="FFFF555A"/>
              <x14:negativeFillColor rgb="FFFF0000"/>
              <x14:negativeBorderColor rgb="FFFF0000"/>
              <x14:axisColor rgb="FF000000"/>
            </x14:dataBar>
          </x14:cfRule>
          <xm:sqref>G218</xm:sqref>
        </x14:conditionalFormatting>
        <x14:conditionalFormatting xmlns:xm="http://schemas.microsoft.com/office/excel/2006/main">
          <x14:cfRule type="dataBar" id="{F5364812-6BDB-4BB7-9C09-CA8B3437D0A1}">
            <x14:dataBar minLength="0" maxLength="100" border="1" negativeBarBorderColorSameAsPositive="0">
              <x14:cfvo type="autoMin"/>
              <x14:cfvo type="autoMax"/>
              <x14:borderColor rgb="FFFF555A"/>
              <x14:negativeFillColor rgb="FFFF0000"/>
              <x14:negativeBorderColor rgb="FFFF0000"/>
              <x14:axisColor rgb="FF000000"/>
            </x14:dataBar>
          </x14:cfRule>
          <xm:sqref>G81</xm:sqref>
        </x14:conditionalFormatting>
        <x14:conditionalFormatting xmlns:xm="http://schemas.microsoft.com/office/excel/2006/main">
          <x14:cfRule type="dataBar" id="{736C5D70-1C27-4018-ADCB-9D999F9BD094}">
            <x14:dataBar minLength="0" maxLength="100" border="1" negativeBarBorderColorSameAsPositive="0">
              <x14:cfvo type="autoMin"/>
              <x14:cfvo type="autoMax"/>
              <x14:borderColor rgb="FFFF555A"/>
              <x14:negativeFillColor rgb="FFFF0000"/>
              <x14:negativeBorderColor rgb="FFFF0000"/>
              <x14:axisColor rgb="FF000000"/>
            </x14:dataBar>
          </x14:cfRule>
          <xm:sqref>G67</xm:sqref>
        </x14:conditionalFormatting>
        <x14:conditionalFormatting xmlns:xm="http://schemas.microsoft.com/office/excel/2006/main">
          <x14:cfRule type="dataBar" id="{8B6FC4D0-4CB6-46AC-AC5D-47B27CF6A312}">
            <x14:dataBar minLength="0" maxLength="100" border="1" negativeBarBorderColorSameAsPositive="0">
              <x14:cfvo type="autoMin"/>
              <x14:cfvo type="autoMax"/>
              <x14:borderColor rgb="FFFF555A"/>
              <x14:negativeFillColor rgb="FFFF0000"/>
              <x14:negativeBorderColor rgb="FFFF0000"/>
              <x14:axisColor rgb="FF000000"/>
            </x14:dataBar>
          </x14:cfRule>
          <xm:sqref>G68</xm:sqref>
        </x14:conditionalFormatting>
        <x14:conditionalFormatting xmlns:xm="http://schemas.microsoft.com/office/excel/2006/main">
          <x14:cfRule type="dataBar" id="{FBD2A454-4DF8-454D-A2EB-4D80AF246E48}">
            <x14:dataBar minLength="0" maxLength="100" border="1" negativeBarBorderColorSameAsPositive="0">
              <x14:cfvo type="autoMin"/>
              <x14:cfvo type="autoMax"/>
              <x14:borderColor rgb="FFFF555A"/>
              <x14:negativeFillColor rgb="FFFF0000"/>
              <x14:negativeBorderColor rgb="FFFF0000"/>
              <x14:axisColor rgb="FF000000"/>
            </x14:dataBar>
          </x14:cfRule>
          <xm:sqref>G248:G260</xm:sqref>
        </x14:conditionalFormatting>
        <x14:conditionalFormatting xmlns:xm="http://schemas.microsoft.com/office/excel/2006/main">
          <x14:cfRule type="dataBar" id="{3E3498BA-67BA-4164-BB54-BEBBE5EF3B7C}">
            <x14:dataBar minLength="0" maxLength="100" border="1" negativeBarBorderColorSameAsPositive="0">
              <x14:cfvo type="autoMin"/>
              <x14:cfvo type="autoMax"/>
              <x14:borderColor rgb="FFFF555A"/>
              <x14:negativeFillColor rgb="FFFF0000"/>
              <x14:negativeBorderColor rgb="FFFF0000"/>
              <x14:axisColor rgb="FF000000"/>
            </x14:dataBar>
          </x14:cfRule>
          <xm:sqref>G45</xm:sqref>
        </x14:conditionalFormatting>
        <x14:conditionalFormatting xmlns:xm="http://schemas.microsoft.com/office/excel/2006/main">
          <x14:cfRule type="dataBar" id="{B0D37BE6-2A56-45B9-974A-CF56DD44DBB4}">
            <x14:dataBar minLength="0" maxLength="100" border="1" negativeBarBorderColorSameAsPositive="0">
              <x14:cfvo type="autoMin"/>
              <x14:cfvo type="autoMax"/>
              <x14:borderColor rgb="FFFF555A"/>
              <x14:negativeFillColor rgb="FFFF0000"/>
              <x14:negativeBorderColor rgb="FFFF0000"/>
              <x14:axisColor rgb="FF000000"/>
            </x14:dataBar>
          </x14:cfRule>
          <xm:sqref>G261</xm:sqref>
        </x14:conditionalFormatting>
        <x14:conditionalFormatting xmlns:xm="http://schemas.microsoft.com/office/excel/2006/main">
          <x14:cfRule type="dataBar" id="{A7029F3B-44A9-42B9-BF81-653E6F83945C}">
            <x14:dataBar minLength="0" maxLength="100" border="1" negativeBarBorderColorSameAsPositive="0">
              <x14:cfvo type="autoMin"/>
              <x14:cfvo type="autoMax"/>
              <x14:borderColor rgb="FFFF555A"/>
              <x14:negativeFillColor rgb="FFFF0000"/>
              <x14:negativeBorderColor rgb="FFFF0000"/>
              <x14:axisColor rgb="FF000000"/>
            </x14:dataBar>
          </x14:cfRule>
          <xm:sqref>G46</xm:sqref>
        </x14:conditionalFormatting>
        <x14:conditionalFormatting xmlns:xm="http://schemas.microsoft.com/office/excel/2006/main">
          <x14:cfRule type="dataBar" id="{14BD010B-DFC4-4B3B-8A89-2B1B56836660}">
            <x14:dataBar minLength="0" maxLength="100" border="1" negativeBarBorderColorSameAsPositive="0">
              <x14:cfvo type="autoMin"/>
              <x14:cfvo type="autoMax"/>
              <x14:borderColor rgb="FFFF555A"/>
              <x14:negativeFillColor rgb="FFFF0000"/>
              <x14:negativeBorderColor rgb="FFFF0000"/>
              <x14:axisColor rgb="FF000000"/>
            </x14:dataBar>
          </x14:cfRule>
          <xm:sqref>G125</xm:sqref>
        </x14:conditionalFormatting>
        <x14:conditionalFormatting xmlns:xm="http://schemas.microsoft.com/office/excel/2006/main">
          <x14:cfRule type="iconSet" priority="315" id="{60334017-28A9-4954-9E28-D7379BD8002F}">
            <x14:iconSet iconSet="3Symbols" showValue="0" custom="1">
              <x14:cfvo type="percent">
                <xm:f>0</xm:f>
              </x14:cfvo>
              <x14:cfvo type="num">
                <xm:f>0</xm:f>
              </x14:cfvo>
              <x14:cfvo type="num">
                <xm:f>1</xm:f>
              </x14:cfvo>
              <x14:cfIcon iconSet="3Symbols" iconId="1"/>
              <x14:cfIcon iconSet="3Symbols" iconId="0"/>
              <x14:cfIcon iconSet="3Symbols" iconId="2"/>
            </x14:iconSet>
          </x14:cfRule>
          <xm:sqref>J245:K247 J238:K240 J44:K136 J36:K42 J1:K32 J138:K217 J219:K221 J262:K1048576</xm:sqref>
        </x14:conditionalFormatting>
        <x14:conditionalFormatting xmlns:xm="http://schemas.microsoft.com/office/excel/2006/main">
          <x14:cfRule type="iconSet" priority="301" id="{CD700633-7046-4D97-9724-1A07328CD9F4}">
            <x14:iconSet iconSet="3Symbols" showValue="0" custom="1">
              <x14:cfvo type="percent">
                <xm:f>0</xm:f>
              </x14:cfvo>
              <x14:cfvo type="num">
                <xm:f>0</xm:f>
              </x14:cfvo>
              <x14:cfvo type="num">
                <xm:f>1</xm:f>
              </x14:cfvo>
              <x14:cfIcon iconSet="3Symbols" iconId="1"/>
              <x14:cfIcon iconSet="3Symbols" iconId="0"/>
              <x14:cfIcon iconSet="3Symbols" iconId="2"/>
            </x14:iconSet>
          </x14:cfRule>
          <xm:sqref>J33:K34</xm:sqref>
        </x14:conditionalFormatting>
        <x14:conditionalFormatting xmlns:xm="http://schemas.microsoft.com/office/excel/2006/main">
          <x14:cfRule type="iconSet" priority="291" id="{DB09DDA3-E68C-4474-A339-34D87FB7500B}">
            <x14:iconSet iconSet="3Symbols" showValue="0" custom="1">
              <x14:cfvo type="percent">
                <xm:f>0</xm:f>
              </x14:cfvo>
              <x14:cfvo type="num">
                <xm:f>0</xm:f>
              </x14:cfvo>
              <x14:cfvo type="num">
                <xm:f>1</xm:f>
              </x14:cfvo>
              <x14:cfIcon iconSet="3Symbols" iconId="1"/>
              <x14:cfIcon iconSet="3Symbols" iconId="0"/>
              <x14:cfIcon iconSet="3Symbols" iconId="2"/>
            </x14:iconSet>
          </x14:cfRule>
          <xm:sqref>J43:K43</xm:sqref>
        </x14:conditionalFormatting>
        <x14:conditionalFormatting xmlns:xm="http://schemas.microsoft.com/office/excel/2006/main">
          <x14:cfRule type="iconSet" priority="272" id="{54B6E1CF-27FF-41B3-9EA9-F68942478104}">
            <x14:iconSet iconSet="3Symbols" showValue="0" custom="1">
              <x14:cfvo type="percent">
                <xm:f>0</xm:f>
              </x14:cfvo>
              <x14:cfvo type="num">
                <xm:f>0</xm:f>
              </x14:cfvo>
              <x14:cfvo type="num">
                <xm:f>1</xm:f>
              </x14:cfvo>
              <x14:cfIcon iconSet="3Symbols" iconId="1"/>
              <x14:cfIcon iconSet="3Symbols" iconId="0"/>
              <x14:cfIcon iconSet="3Symbols" iconId="2"/>
            </x14:iconSet>
          </x14:cfRule>
          <xm:sqref>J224:K224</xm:sqref>
        </x14:conditionalFormatting>
        <x14:conditionalFormatting xmlns:xm="http://schemas.microsoft.com/office/excel/2006/main">
          <x14:cfRule type="iconSet" priority="248" id="{C9440DCF-7DA2-4E1C-9A74-C73B5E268CFC}">
            <x14:iconSet iconSet="3Symbols" showValue="0" custom="1">
              <x14:cfvo type="percent">
                <xm:f>0</xm:f>
              </x14:cfvo>
              <x14:cfvo type="num">
                <xm:f>0</xm:f>
              </x14:cfvo>
              <x14:cfvo type="num">
                <xm:f>1</xm:f>
              </x14:cfvo>
              <x14:cfIcon iconSet="3Symbols" iconId="1"/>
              <x14:cfIcon iconSet="3Symbols" iconId="0"/>
              <x14:cfIcon iconSet="3Symbols" iconId="2"/>
            </x14:iconSet>
          </x14:cfRule>
          <xm:sqref>J223:K223</xm:sqref>
        </x14:conditionalFormatting>
        <x14:conditionalFormatting xmlns:xm="http://schemas.microsoft.com/office/excel/2006/main">
          <x14:cfRule type="iconSet" priority="236" id="{ABFE1B72-A268-426F-9268-2FF08F2BB363}">
            <x14:iconSet iconSet="3Symbols" showValue="0" custom="1">
              <x14:cfvo type="percent">
                <xm:f>0</xm:f>
              </x14:cfvo>
              <x14:cfvo type="num">
                <xm:f>0</xm:f>
              </x14:cfvo>
              <x14:cfvo type="num">
                <xm:f>1</xm:f>
              </x14:cfvo>
              <x14:cfIcon iconSet="3Symbols" iconId="1"/>
              <x14:cfIcon iconSet="3Symbols" iconId="0"/>
              <x14:cfIcon iconSet="3Symbols" iconId="2"/>
            </x14:iconSet>
          </x14:cfRule>
          <xm:sqref>J222:K222</xm:sqref>
        </x14:conditionalFormatting>
        <x14:conditionalFormatting xmlns:xm="http://schemas.microsoft.com/office/excel/2006/main">
          <x14:cfRule type="iconSet" priority="224" id="{F92896A8-3D3A-49FB-A74A-BFCB1522932A}">
            <x14:iconSet iconSet="3Symbols" showValue="0" custom="1">
              <x14:cfvo type="percent">
                <xm:f>0</xm:f>
              </x14:cfvo>
              <x14:cfvo type="num">
                <xm:f>0</xm:f>
              </x14:cfvo>
              <x14:cfvo type="num">
                <xm:f>1</xm:f>
              </x14:cfvo>
              <x14:cfIcon iconSet="3Symbols" iconId="1"/>
              <x14:cfIcon iconSet="3Symbols" iconId="0"/>
              <x14:cfIcon iconSet="3Symbols" iconId="2"/>
            </x14:iconSet>
          </x14:cfRule>
          <xm:sqref>J225:K225</xm:sqref>
        </x14:conditionalFormatting>
        <x14:conditionalFormatting xmlns:xm="http://schemas.microsoft.com/office/excel/2006/main">
          <x14:cfRule type="iconSet" priority="184" id="{3A147A6E-EFCD-4CBD-ABF4-DC0227833F40}">
            <x14:iconSet iconSet="3Symbols" showValue="0" custom="1">
              <x14:cfvo type="percent">
                <xm:f>0</xm:f>
              </x14:cfvo>
              <x14:cfvo type="num">
                <xm:f>0</xm:f>
              </x14:cfvo>
              <x14:cfvo type="num">
                <xm:f>1</xm:f>
              </x14:cfvo>
              <x14:cfIcon iconSet="3Symbols" iconId="1"/>
              <x14:cfIcon iconSet="3Symbols" iconId="0"/>
              <x14:cfIcon iconSet="3Symbols" iconId="2"/>
            </x14:iconSet>
          </x14:cfRule>
          <xm:sqref>J226:K229</xm:sqref>
        </x14:conditionalFormatting>
        <x14:conditionalFormatting xmlns:xm="http://schemas.microsoft.com/office/excel/2006/main">
          <x14:cfRule type="iconSet" priority="171" id="{B02197A7-BDB0-4654-8D69-790F19916B2B}">
            <x14:iconSet iconSet="3Symbols" showValue="0" custom="1">
              <x14:cfvo type="percent">
                <xm:f>0</xm:f>
              </x14:cfvo>
              <x14:cfvo type="num">
                <xm:f>0</xm:f>
              </x14:cfvo>
              <x14:cfvo type="num">
                <xm:f>1</xm:f>
              </x14:cfvo>
              <x14:cfIcon iconSet="3Symbols" iconId="1"/>
              <x14:cfIcon iconSet="3Symbols" iconId="0"/>
              <x14:cfIcon iconSet="3Symbols" iconId="2"/>
            </x14:iconSet>
          </x14:cfRule>
          <xm:sqref>J230:K234</xm:sqref>
        </x14:conditionalFormatting>
        <x14:conditionalFormatting xmlns:xm="http://schemas.microsoft.com/office/excel/2006/main">
          <x14:cfRule type="iconSet" priority="162" id="{AC0BD14B-E30A-4E28-8F21-7411E2D88902}">
            <x14:iconSet iconSet="3Symbols" showValue="0" custom="1">
              <x14:cfvo type="percent">
                <xm:f>0</xm:f>
              </x14:cfvo>
              <x14:cfvo type="num">
                <xm:f>0</xm:f>
              </x14:cfvo>
              <x14:cfvo type="num">
                <xm:f>1</xm:f>
              </x14:cfvo>
              <x14:cfIcon iconSet="3Symbols" iconId="1"/>
              <x14:cfIcon iconSet="3Symbols" iconId="0"/>
              <x14:cfIcon iconSet="3Symbols" iconId="2"/>
            </x14:iconSet>
          </x14:cfRule>
          <xm:sqref>J137:K137</xm:sqref>
        </x14:conditionalFormatting>
        <x14:conditionalFormatting xmlns:xm="http://schemas.microsoft.com/office/excel/2006/main">
          <x14:cfRule type="iconSet" priority="153" id="{5512BEA3-75E6-4FF6-8391-3BB276F1CB77}">
            <x14:iconSet iconSet="3Symbols" showValue="0" custom="1">
              <x14:cfvo type="percent">
                <xm:f>0</xm:f>
              </x14:cfvo>
              <x14:cfvo type="num">
                <xm:f>0</xm:f>
              </x14:cfvo>
              <x14:cfvo type="num">
                <xm:f>1</xm:f>
              </x14:cfvo>
              <x14:cfIcon iconSet="3Symbols" iconId="1"/>
              <x14:cfIcon iconSet="3Symbols" iconId="0"/>
              <x14:cfIcon iconSet="3Symbols" iconId="2"/>
            </x14:iconSet>
          </x14:cfRule>
          <xm:sqref>J35:K35</xm:sqref>
        </x14:conditionalFormatting>
        <x14:conditionalFormatting xmlns:xm="http://schemas.microsoft.com/office/excel/2006/main">
          <x14:cfRule type="iconSet" priority="143" id="{923AB208-40BB-443F-B21B-D8B10394F7B7}">
            <x14:iconSet iconSet="3Symbols" showValue="0" custom="1">
              <x14:cfvo type="percent">
                <xm:f>0</xm:f>
              </x14:cfvo>
              <x14:cfvo type="num">
                <xm:f>0</xm:f>
              </x14:cfvo>
              <x14:cfvo type="num">
                <xm:f>1</xm:f>
              </x14:cfvo>
              <x14:cfIcon iconSet="3Symbols" iconId="1"/>
              <x14:cfIcon iconSet="3Symbols" iconId="0"/>
              <x14:cfIcon iconSet="3Symbols" iconId="2"/>
            </x14:iconSet>
          </x14:cfRule>
          <xm:sqref>J235:K236</xm:sqref>
        </x14:conditionalFormatting>
        <x14:conditionalFormatting xmlns:xm="http://schemas.microsoft.com/office/excel/2006/main">
          <x14:cfRule type="iconSet" priority="131" id="{1F02A211-2AF6-4068-B8C5-1409F634E58C}">
            <x14:iconSet iconSet="3Symbols" showValue="0" custom="1">
              <x14:cfvo type="percent">
                <xm:f>0</xm:f>
              </x14:cfvo>
              <x14:cfvo type="num">
                <xm:f>0</xm:f>
              </x14:cfvo>
              <x14:cfvo type="num">
                <xm:f>1</xm:f>
              </x14:cfvo>
              <x14:cfIcon iconSet="3Symbols" iconId="1"/>
              <x14:cfIcon iconSet="3Symbols" iconId="0"/>
              <x14:cfIcon iconSet="3Symbols" iconId="2"/>
            </x14:iconSet>
          </x14:cfRule>
          <xm:sqref>J237:K237</xm:sqref>
        </x14:conditionalFormatting>
        <x14:conditionalFormatting xmlns:xm="http://schemas.microsoft.com/office/excel/2006/main">
          <x14:cfRule type="iconSet" priority="116" id="{32DE0F8D-56A2-4C8E-8A53-88B550DA47DF}">
            <x14:iconSet iconSet="3Symbols" showValue="0" custom="1">
              <x14:cfvo type="percent">
                <xm:f>0</xm:f>
              </x14:cfvo>
              <x14:cfvo type="num">
                <xm:f>0</xm:f>
              </x14:cfvo>
              <x14:cfvo type="num">
                <xm:f>1</xm:f>
              </x14:cfvo>
              <x14:cfIcon iconSet="3Symbols" iconId="1"/>
              <x14:cfIcon iconSet="3Symbols" iconId="0"/>
              <x14:cfIcon iconSet="3Symbols" iconId="2"/>
            </x14:iconSet>
          </x14:cfRule>
          <xm:sqref>J241:K241</xm:sqref>
        </x14:conditionalFormatting>
        <x14:conditionalFormatting xmlns:xm="http://schemas.microsoft.com/office/excel/2006/main">
          <x14:cfRule type="iconSet" priority="102" id="{4FDCB127-D981-4E98-AAB8-C82236580721}">
            <x14:iconSet iconSet="3Symbols" showValue="0" custom="1">
              <x14:cfvo type="percent">
                <xm:f>0</xm:f>
              </x14:cfvo>
              <x14:cfvo type="num">
                <xm:f>0</xm:f>
              </x14:cfvo>
              <x14:cfvo type="num">
                <xm:f>1</xm:f>
              </x14:cfvo>
              <x14:cfIcon iconSet="3Symbols" iconId="1"/>
              <x14:cfIcon iconSet="3Symbols" iconId="0"/>
              <x14:cfIcon iconSet="3Symbols" iconId="2"/>
            </x14:iconSet>
          </x14:cfRule>
          <xm:sqref>J242:K243</xm:sqref>
        </x14:conditionalFormatting>
        <x14:conditionalFormatting xmlns:xm="http://schemas.microsoft.com/office/excel/2006/main">
          <x14:cfRule type="iconSet" priority="90" id="{325A742B-5E39-4F0F-A072-D44A2BD60E30}">
            <x14:iconSet iconSet="3Symbols" showValue="0" custom="1">
              <x14:cfvo type="percent">
                <xm:f>0</xm:f>
              </x14:cfvo>
              <x14:cfvo type="num">
                <xm:f>0</xm:f>
              </x14:cfvo>
              <x14:cfvo type="num">
                <xm:f>1</xm:f>
              </x14:cfvo>
              <x14:cfIcon iconSet="3Symbols" iconId="1"/>
              <x14:cfIcon iconSet="3Symbols" iconId="0"/>
              <x14:cfIcon iconSet="3Symbols" iconId="2"/>
            </x14:iconSet>
          </x14:cfRule>
          <xm:sqref>J244:K244</xm:sqref>
        </x14:conditionalFormatting>
        <x14:conditionalFormatting xmlns:xm="http://schemas.microsoft.com/office/excel/2006/main">
          <x14:cfRule type="iconSet" priority="75" id="{DC5CC364-B3BD-439B-B560-6C6C14FA4E6F}">
            <x14:iconSet iconSet="3Symbols" showValue="0" custom="1">
              <x14:cfvo type="percent">
                <xm:f>0</xm:f>
              </x14:cfvo>
              <x14:cfvo type="num">
                <xm:f>0</xm:f>
              </x14:cfvo>
              <x14:cfvo type="num">
                <xm:f>1</xm:f>
              </x14:cfvo>
              <x14:cfIcon iconSet="3Symbols" iconId="1"/>
              <x14:cfIcon iconSet="3Symbols" iconId="0"/>
              <x14:cfIcon iconSet="3Symbols" iconId="2"/>
            </x14:iconSet>
          </x14:cfRule>
          <xm:sqref>J218:K218</xm:sqref>
        </x14:conditionalFormatting>
        <x14:conditionalFormatting xmlns:xm="http://schemas.microsoft.com/office/excel/2006/main">
          <x14:cfRule type="iconSet" priority="53" id="{84D5CF7C-9B12-4ACB-9A08-CF6D1D7B0311}">
            <x14:iconSet iconSet="3Symbols" showValue="0" custom="1">
              <x14:cfvo type="percent">
                <xm:f>0</xm:f>
              </x14:cfvo>
              <x14:cfvo type="num">
                <xm:f>0</xm:f>
              </x14:cfvo>
              <x14:cfvo type="num">
                <xm:f>1</xm:f>
              </x14:cfvo>
              <x14:cfIcon iconSet="3Symbols" iconId="1"/>
              <x14:cfIcon iconSet="3Symbols" iconId="0"/>
              <x14:cfIcon iconSet="3Symbols" iconId="2"/>
            </x14:iconSet>
          </x14:cfRule>
          <xm:sqref>J248:K260</xm:sqref>
        </x14:conditionalFormatting>
        <x14:conditionalFormatting xmlns:xm="http://schemas.microsoft.com/office/excel/2006/main">
          <x14:cfRule type="iconSet" priority="40" id="{824747B1-875A-4449-A9AA-97F77C4BEDBD}">
            <x14:iconSet iconSet="3Symbols" showValue="0" custom="1">
              <x14:cfvo type="percent">
                <xm:f>0</xm:f>
              </x14:cfvo>
              <x14:cfvo type="num">
                <xm:f>0</xm:f>
              </x14:cfvo>
              <x14:cfvo type="num">
                <xm:f>1</xm:f>
              </x14:cfvo>
              <x14:cfIcon iconSet="3Symbols" iconId="1"/>
              <x14:cfIcon iconSet="3Symbols" iconId="0"/>
              <x14:cfIcon iconSet="3Symbols" iconId="2"/>
            </x14:iconSet>
          </x14:cfRule>
          <xm:sqref>J261:K261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2525"/>
  <sheetViews>
    <sheetView zoomScaleNormal="100" workbookViewId="0">
      <pane xSplit="7" ySplit="1" topLeftCell="H2" activePane="bottomRight" state="frozen"/>
      <selection pane="topRight" activeCell="I1" sqref="I1"/>
      <selection pane="bottomLeft" activeCell="A2" sqref="A2"/>
      <selection pane="bottomRight" activeCell="E147" sqref="E147"/>
    </sheetView>
  </sheetViews>
  <sheetFormatPr defaultColWidth="8.88671875" defaultRowHeight="18" x14ac:dyDescent="0.3"/>
  <cols>
    <col min="1" max="1" width="10.44140625" style="15" customWidth="1"/>
    <col min="2" max="2" width="8.88671875" style="69" bestFit="1" customWidth="1"/>
    <col min="3" max="3" width="8.77734375" style="32" customWidth="1"/>
    <col min="4" max="4" width="9.109375" style="68" customWidth="1"/>
    <col min="5" max="5" width="15.109375" style="68" customWidth="1"/>
    <col min="6" max="6" width="9.44140625" style="68" customWidth="1"/>
    <col min="7" max="7" width="6.21875" style="71" customWidth="1"/>
    <col min="8" max="8" width="13.33203125" style="77" customWidth="1"/>
    <col min="9" max="9" width="20" style="73" customWidth="1"/>
    <col min="10" max="10" width="19.44140625" style="68" customWidth="1"/>
    <col min="11" max="11" width="39.77734375" style="68" customWidth="1"/>
    <col min="12" max="16384" width="8.88671875" style="11"/>
  </cols>
  <sheetData>
    <row r="1" spans="1:11" s="54" customFormat="1" x14ac:dyDescent="0.3">
      <c r="A1" s="15" t="s">
        <v>939</v>
      </c>
      <c r="B1" s="69" t="s">
        <v>1188</v>
      </c>
      <c r="C1" s="31" t="s">
        <v>885</v>
      </c>
      <c r="D1" s="68" t="s">
        <v>940</v>
      </c>
      <c r="E1" s="71" t="s">
        <v>5566</v>
      </c>
      <c r="F1" s="71" t="s">
        <v>943</v>
      </c>
      <c r="G1" s="71" t="s">
        <v>2278</v>
      </c>
      <c r="H1" s="84" t="s">
        <v>4114</v>
      </c>
      <c r="I1" s="85" t="s">
        <v>4115</v>
      </c>
      <c r="J1" s="71" t="s">
        <v>945</v>
      </c>
      <c r="K1" s="71" t="s">
        <v>892</v>
      </c>
    </row>
    <row r="2" spans="1:11" x14ac:dyDescent="0.3">
      <c r="A2" s="15">
        <v>42454</v>
      </c>
      <c r="B2" s="69" t="s">
        <v>9080</v>
      </c>
      <c r="C2" s="32">
        <v>0.625</v>
      </c>
      <c r="D2" s="253" t="s">
        <v>9052</v>
      </c>
      <c r="E2" s="253" t="s">
        <v>9081</v>
      </c>
      <c r="F2" s="253" t="s">
        <v>9082</v>
      </c>
      <c r="G2" s="71" t="str">
        <f>IF(ISTEXT(VLOOKUP(表4[[#This Row],[公司]],表2[[公司简称]:[类型]],2,FALSE)),VLOOKUP(表4[[#This Row],[公司]],表2[[公司简称]:[类型]],2,FALSE),"")</f>
        <v>上海</v>
      </c>
      <c r="H2" s="272" t="s">
        <v>9054</v>
      </c>
      <c r="I2" s="256" t="s">
        <v>9083</v>
      </c>
      <c r="J2" s="253" t="s">
        <v>9056</v>
      </c>
      <c r="K2" s="253" t="s">
        <v>9085</v>
      </c>
    </row>
    <row r="3" spans="1:11" x14ac:dyDescent="0.3">
      <c r="A3" s="15">
        <v>42453</v>
      </c>
      <c r="B3" s="212" t="s">
        <v>9070</v>
      </c>
      <c r="C3" s="32">
        <v>0.625</v>
      </c>
      <c r="D3" s="253" t="s">
        <v>9058</v>
      </c>
      <c r="E3" s="253" t="s">
        <v>9073</v>
      </c>
      <c r="F3" s="253" t="s">
        <v>9078</v>
      </c>
      <c r="G3" s="212" t="str">
        <f>IF(ISTEXT(VLOOKUP(表4[[#This Row],[公司]],表2[[公司简称]:[类型]],2,FALSE)),VLOOKUP(表4[[#This Row],[公司]],表2[[公司简称]:[类型]],2,FALSE),"")</f>
        <v>广深</v>
      </c>
      <c r="H3" s="272" t="s">
        <v>9054</v>
      </c>
      <c r="I3" s="255" t="s">
        <v>9079</v>
      </c>
      <c r="J3" s="253" t="s">
        <v>9056</v>
      </c>
      <c r="K3" s="253"/>
    </row>
    <row r="4" spans="1:11" x14ac:dyDescent="0.3">
      <c r="A4" s="15">
        <v>42453</v>
      </c>
      <c r="B4" s="212" t="s">
        <v>9070</v>
      </c>
      <c r="C4" s="32">
        <v>0.5625</v>
      </c>
      <c r="D4" s="253" t="s">
        <v>9058</v>
      </c>
      <c r="E4" s="253" t="s">
        <v>9072</v>
      </c>
      <c r="F4" s="253" t="s">
        <v>9076</v>
      </c>
      <c r="G4" s="212" t="str">
        <f>IF(ISTEXT(VLOOKUP(表4[[#This Row],[公司]],表2[[公司简称]:[类型]],2,FALSE)),VLOOKUP(表4[[#This Row],[公司]],表2[[公司简称]:[类型]],2,FALSE),"")</f>
        <v>上海</v>
      </c>
      <c r="H4" s="272" t="s">
        <v>9054</v>
      </c>
      <c r="I4" s="255" t="s">
        <v>9077</v>
      </c>
      <c r="J4" s="253" t="s">
        <v>9056</v>
      </c>
      <c r="K4" s="253"/>
    </row>
    <row r="5" spans="1:11" x14ac:dyDescent="0.3">
      <c r="A5" s="15">
        <v>42453</v>
      </c>
      <c r="B5" s="212" t="s">
        <v>9070</v>
      </c>
      <c r="C5" s="32">
        <v>0.41666666666666669</v>
      </c>
      <c r="D5" s="253" t="s">
        <v>9058</v>
      </c>
      <c r="E5" s="253" t="s">
        <v>9071</v>
      </c>
      <c r="F5" s="253" t="s">
        <v>9074</v>
      </c>
      <c r="G5" s="212" t="str">
        <f>IF(ISTEXT(VLOOKUP(表4[[#This Row],[公司]],表2[[公司简称]:[类型]],2,FALSE)),VLOOKUP(表4[[#This Row],[公司]],表2[[公司简称]:[类型]],2,FALSE),"")</f>
        <v>上海</v>
      </c>
      <c r="H5" s="272" t="s">
        <v>9054</v>
      </c>
      <c r="I5" s="255" t="s">
        <v>9075</v>
      </c>
      <c r="J5" s="253" t="s">
        <v>9056</v>
      </c>
      <c r="K5" s="253" t="s">
        <v>9086</v>
      </c>
    </row>
    <row r="6" spans="1:11" x14ac:dyDescent="0.3">
      <c r="A6" s="15">
        <v>42452</v>
      </c>
      <c r="B6" s="212" t="s">
        <v>9065</v>
      </c>
      <c r="C6" s="32">
        <v>0.625</v>
      </c>
      <c r="D6" s="253" t="s">
        <v>9058</v>
      </c>
      <c r="E6" s="253" t="s">
        <v>9067</v>
      </c>
      <c r="F6" s="253"/>
      <c r="G6" s="212" t="str">
        <f>IF(ISTEXT(VLOOKUP(表4[[#This Row],[公司]],表2[[公司简称]:[类型]],2,FALSE)),VLOOKUP(表4[[#This Row],[公司]],表2[[公司简称]:[类型]],2,FALSE),"")</f>
        <v/>
      </c>
      <c r="H6" s="272" t="s">
        <v>9054</v>
      </c>
      <c r="I6" s="255" t="s">
        <v>9069</v>
      </c>
      <c r="J6" s="253" t="s">
        <v>9056</v>
      </c>
      <c r="K6" s="253" t="s">
        <v>9087</v>
      </c>
    </row>
    <row r="7" spans="1:11" x14ac:dyDescent="0.3">
      <c r="A7" s="15">
        <v>42452</v>
      </c>
      <c r="B7" s="212" t="s">
        <v>9065</v>
      </c>
      <c r="C7" s="32">
        <v>0.5625</v>
      </c>
      <c r="D7" s="253" t="s">
        <v>9058</v>
      </c>
      <c r="E7" s="253" t="s">
        <v>9066</v>
      </c>
      <c r="F7" s="253" t="s">
        <v>9063</v>
      </c>
      <c r="G7" s="212" t="str">
        <f>IF(ISTEXT(VLOOKUP(表4[[#This Row],[公司]],表2[[公司简称]:[类型]],2,FALSE)),VLOOKUP(表4[[#This Row],[公司]],表2[[公司简称]:[类型]],2,FALSE),"")</f>
        <v>上海</v>
      </c>
      <c r="H7" s="272" t="s">
        <v>9054</v>
      </c>
      <c r="I7" s="255" t="s">
        <v>9068</v>
      </c>
      <c r="J7" s="253" t="s">
        <v>9056</v>
      </c>
      <c r="K7" s="253"/>
    </row>
    <row r="8" spans="1:11" x14ac:dyDescent="0.3">
      <c r="A8" s="15">
        <v>42452</v>
      </c>
      <c r="B8" s="212" t="s">
        <v>9065</v>
      </c>
      <c r="C8" s="32">
        <v>0.41666666666666669</v>
      </c>
      <c r="D8" s="253" t="s">
        <v>9058</v>
      </c>
      <c r="E8" s="253" t="s">
        <v>9062</v>
      </c>
      <c r="F8" s="253" t="s">
        <v>9063</v>
      </c>
      <c r="G8" s="212" t="str">
        <f>IF(ISTEXT(VLOOKUP(表4[[#This Row],[公司]],表2[[公司简称]:[类型]],2,FALSE)),VLOOKUP(表4[[#This Row],[公司]],表2[[公司简称]:[类型]],2,FALSE),"")</f>
        <v>上海</v>
      </c>
      <c r="H8" s="272" t="s">
        <v>9054</v>
      </c>
      <c r="I8" s="255" t="s">
        <v>9064</v>
      </c>
      <c r="J8" s="253" t="s">
        <v>9056</v>
      </c>
      <c r="K8" s="253"/>
    </row>
    <row r="9" spans="1:11" x14ac:dyDescent="0.3">
      <c r="A9" s="15">
        <v>42451</v>
      </c>
      <c r="B9" s="212" t="s">
        <v>9057</v>
      </c>
      <c r="C9" s="32">
        <v>0.41666666666666669</v>
      </c>
      <c r="D9" s="253" t="s">
        <v>9058</v>
      </c>
      <c r="E9" s="253" t="s">
        <v>9059</v>
      </c>
      <c r="F9" s="253" t="s">
        <v>9060</v>
      </c>
      <c r="G9" s="212" t="str">
        <f>IF(ISTEXT(VLOOKUP(表4[[#This Row],[公司]],表2[[公司简称]:[类型]],2,FALSE)),VLOOKUP(表4[[#This Row],[公司]],表2[[公司简称]:[类型]],2,FALSE),"")</f>
        <v/>
      </c>
      <c r="H9" s="272" t="s">
        <v>9054</v>
      </c>
      <c r="I9" s="255" t="s">
        <v>9061</v>
      </c>
      <c r="J9" s="253" t="s">
        <v>9056</v>
      </c>
      <c r="K9" s="253"/>
    </row>
    <row r="10" spans="1:11" x14ac:dyDescent="0.3">
      <c r="A10" s="15">
        <v>42450</v>
      </c>
      <c r="B10" s="212" t="s">
        <v>9051</v>
      </c>
      <c r="C10" s="32">
        <v>0.625</v>
      </c>
      <c r="D10" s="253" t="s">
        <v>9052</v>
      </c>
      <c r="E10" s="253" t="s">
        <v>9053</v>
      </c>
      <c r="F10" s="253"/>
      <c r="G10" s="212" t="str">
        <f>IF(ISTEXT(VLOOKUP(表4[[#This Row],[公司]],表2[[公司简称]:[类型]],2,FALSE)),VLOOKUP(表4[[#This Row],[公司]],表2[[公司简称]:[类型]],2,FALSE),"")</f>
        <v>上海</v>
      </c>
      <c r="H10" s="272" t="s">
        <v>9054</v>
      </c>
      <c r="I10" s="255"/>
      <c r="J10" s="253" t="s">
        <v>9056</v>
      </c>
      <c r="K10" s="253"/>
    </row>
    <row r="11" spans="1:11" x14ac:dyDescent="0.3">
      <c r="A11" s="15">
        <v>42449</v>
      </c>
      <c r="B11" s="212" t="s">
        <v>8897</v>
      </c>
      <c r="C11" s="31">
        <v>0.41666666666666669</v>
      </c>
      <c r="D11" s="253" t="s">
        <v>8916</v>
      </c>
      <c r="E11" s="253" t="s">
        <v>8915</v>
      </c>
      <c r="F11" s="253" t="s">
        <v>8899</v>
      </c>
      <c r="G11" s="212" t="str">
        <f>IF(ISTEXT(VLOOKUP(表4[[#This Row],[公司]],表2[[公司简称]:[类型]],2,FALSE)),VLOOKUP(表4[[#This Row],[公司]],表2[[公司简称]:[类型]],2,FALSE),"")</f>
        <v>上海</v>
      </c>
      <c r="H11" s="272" t="s">
        <v>8921</v>
      </c>
      <c r="I11" s="255"/>
      <c r="J11" s="253" t="s">
        <v>8930</v>
      </c>
      <c r="K11" s="253"/>
    </row>
    <row r="12" spans="1:11" x14ac:dyDescent="0.3">
      <c r="A12" s="15">
        <v>42449</v>
      </c>
      <c r="B12" s="212" t="s">
        <v>8897</v>
      </c>
      <c r="C12" s="31">
        <v>0.41666666666666669</v>
      </c>
      <c r="D12" s="253" t="s">
        <v>8916</v>
      </c>
      <c r="E12" s="253" t="s">
        <v>9055</v>
      </c>
      <c r="F12" s="253" t="s">
        <v>8899</v>
      </c>
      <c r="G12" s="212" t="str">
        <f>IF(ISTEXT(VLOOKUP(表4[[#This Row],[公司]],表2[[公司简称]:[类型]],2,FALSE)),VLOOKUP(表4[[#This Row],[公司]],表2[[公司简称]:[类型]],2,FALSE),"")</f>
        <v>上海</v>
      </c>
      <c r="H12" s="272" t="s">
        <v>8921</v>
      </c>
      <c r="I12" s="255"/>
      <c r="J12" s="253" t="s">
        <v>8929</v>
      </c>
      <c r="K12" s="253"/>
    </row>
    <row r="13" spans="1:11" x14ac:dyDescent="0.3">
      <c r="A13" s="15">
        <v>42449</v>
      </c>
      <c r="B13" s="212" t="s">
        <v>8897</v>
      </c>
      <c r="C13" s="31">
        <v>0.41666666666666669</v>
      </c>
      <c r="D13" s="253" t="s">
        <v>8916</v>
      </c>
      <c r="E13" s="253" t="s">
        <v>7260</v>
      </c>
      <c r="F13" s="253" t="s">
        <v>8899</v>
      </c>
      <c r="G13" s="212" t="str">
        <f>IF(ISTEXT(VLOOKUP(表4[[#This Row],[公司]],表2[[公司简称]:[类型]],2,FALSE)),VLOOKUP(表4[[#This Row],[公司]],表2[[公司简称]:[类型]],2,FALSE),"")</f>
        <v>上海</v>
      </c>
      <c r="H13" s="272" t="s">
        <v>8920</v>
      </c>
      <c r="I13" s="255" t="s">
        <v>8927</v>
      </c>
      <c r="J13" s="253" t="s">
        <v>8928</v>
      </c>
      <c r="K13" s="253"/>
    </row>
    <row r="14" spans="1:11" x14ac:dyDescent="0.3">
      <c r="A14" s="15">
        <v>42449</v>
      </c>
      <c r="B14" s="212" t="s">
        <v>8897</v>
      </c>
      <c r="C14" s="31">
        <v>0.41666666666666669</v>
      </c>
      <c r="D14" s="253" t="s">
        <v>8916</v>
      </c>
      <c r="E14" s="253" t="s">
        <v>558</v>
      </c>
      <c r="F14" s="253" t="s">
        <v>8899</v>
      </c>
      <c r="G14" s="212" t="str">
        <f>IF(ISTEXT(VLOOKUP(表4[[#This Row],[公司]],表2[[公司简称]:[类型]],2,FALSE)),VLOOKUP(表4[[#This Row],[公司]],表2[[公司简称]:[类型]],2,FALSE),"")</f>
        <v>北京</v>
      </c>
      <c r="H14" s="272" t="s">
        <v>8918</v>
      </c>
      <c r="I14" s="255" t="s">
        <v>8932</v>
      </c>
      <c r="J14" s="253" t="s">
        <v>8931</v>
      </c>
      <c r="K14" s="253"/>
    </row>
    <row r="15" spans="1:11" x14ac:dyDescent="0.3">
      <c r="A15" s="15">
        <v>42449</v>
      </c>
      <c r="B15" s="212" t="s">
        <v>8897</v>
      </c>
      <c r="C15" s="31">
        <v>0.41666666666666669</v>
      </c>
      <c r="D15" s="253" t="s">
        <v>8916</v>
      </c>
      <c r="E15" s="253" t="s">
        <v>8913</v>
      </c>
      <c r="F15" s="253" t="s">
        <v>8899</v>
      </c>
      <c r="G15" s="212" t="str">
        <f>IF(ISTEXT(VLOOKUP(表4[[#This Row],[公司]],表2[[公司简称]:[类型]],2,FALSE)),VLOOKUP(表4[[#This Row],[公司]],表2[[公司简称]:[类型]],2,FALSE),"")</f>
        <v>上海</v>
      </c>
      <c r="H15" s="272" t="s">
        <v>8917</v>
      </c>
      <c r="I15" s="255" t="s">
        <v>8933</v>
      </c>
      <c r="J15" s="253" t="s">
        <v>8934</v>
      </c>
      <c r="K15" s="253"/>
    </row>
    <row r="16" spans="1:11" x14ac:dyDescent="0.3">
      <c r="A16" s="15">
        <v>42433</v>
      </c>
      <c r="B16" s="212" t="s">
        <v>8897</v>
      </c>
      <c r="C16" s="31">
        <v>0.625</v>
      </c>
      <c r="D16" s="253" t="s">
        <v>8898</v>
      </c>
      <c r="E16" s="253" t="s">
        <v>8967</v>
      </c>
      <c r="F16" s="253" t="s">
        <v>8899</v>
      </c>
      <c r="G16" s="212" t="str">
        <f>IF(ISTEXT(VLOOKUP(表4[[#This Row],[公司]],表2[[公司简称]:[类型]],2,FALSE)),VLOOKUP(表4[[#This Row],[公司]],表2[[公司简称]:[类型]],2,FALSE),"")</f>
        <v>上海</v>
      </c>
      <c r="H16" s="254" t="s">
        <v>8968</v>
      </c>
      <c r="I16" s="255" t="s">
        <v>8969</v>
      </c>
      <c r="J16" s="253" t="s">
        <v>8936</v>
      </c>
      <c r="K16" s="253"/>
    </row>
    <row r="17" spans="1:11" x14ac:dyDescent="0.3">
      <c r="A17" s="15">
        <v>42433</v>
      </c>
      <c r="B17" s="212" t="s">
        <v>8897</v>
      </c>
      <c r="C17" s="31">
        <v>0.41666666666666669</v>
      </c>
      <c r="D17" s="253" t="s">
        <v>8898</v>
      </c>
      <c r="E17" s="253" t="s">
        <v>85</v>
      </c>
      <c r="F17" s="253" t="s">
        <v>8899</v>
      </c>
      <c r="G17" s="212" t="str">
        <f>IF(ISTEXT(VLOOKUP(表4[[#This Row],[公司]],表2[[公司简称]:[类型]],2,FALSE)),VLOOKUP(表4[[#This Row],[公司]],表2[[公司简称]:[类型]],2,FALSE),"")</f>
        <v>上海</v>
      </c>
      <c r="H17" s="254" t="s">
        <v>8900</v>
      </c>
      <c r="I17" s="255" t="s">
        <v>8947</v>
      </c>
      <c r="J17" s="253" t="s">
        <v>8936</v>
      </c>
      <c r="K17" s="253" t="s">
        <v>8966</v>
      </c>
    </row>
    <row r="18" spans="1:11" x14ac:dyDescent="0.3">
      <c r="A18" s="15">
        <v>42432</v>
      </c>
      <c r="B18" s="212" t="s">
        <v>7147</v>
      </c>
      <c r="C18" s="31">
        <v>0.64583333333333337</v>
      </c>
      <c r="D18" s="253" t="s">
        <v>7259</v>
      </c>
      <c r="E18" s="253" t="s">
        <v>8901</v>
      </c>
      <c r="F18" s="253" t="s">
        <v>8902</v>
      </c>
      <c r="G18" s="212" t="str">
        <f>IF(ISTEXT(VLOOKUP(表4[[#This Row],[公司]],表2[[公司简称]:[类型]],2,FALSE)),VLOOKUP(表4[[#This Row],[公司]],表2[[公司简称]:[类型]],2,FALSE),"")</f>
        <v>广深</v>
      </c>
      <c r="H18" s="254" t="s">
        <v>8903</v>
      </c>
      <c r="I18" s="255" t="s">
        <v>3804</v>
      </c>
      <c r="J18" s="253" t="s">
        <v>8936</v>
      </c>
      <c r="K18" s="253" t="s">
        <v>8965</v>
      </c>
    </row>
    <row r="19" spans="1:11" x14ac:dyDescent="0.3">
      <c r="A19" s="15">
        <v>42432</v>
      </c>
      <c r="B19" s="212" t="s">
        <v>7147</v>
      </c>
      <c r="C19" s="31">
        <v>0.4375</v>
      </c>
      <c r="D19" s="253" t="s">
        <v>7259</v>
      </c>
      <c r="E19" s="253" t="s">
        <v>8970</v>
      </c>
      <c r="F19" s="253" t="s">
        <v>8902</v>
      </c>
      <c r="G19" s="212" t="str">
        <f>IF(ISTEXT(VLOOKUP(表4[[#This Row],[公司]],表2[[公司简称]:[类型]],2,FALSE)),VLOOKUP(表4[[#This Row],[公司]],表2[[公司简称]:[类型]],2,FALSE),"")</f>
        <v>上海</v>
      </c>
      <c r="H19" s="254" t="s">
        <v>8903</v>
      </c>
      <c r="I19" s="255" t="s">
        <v>8971</v>
      </c>
      <c r="J19" s="253" t="s">
        <v>8936</v>
      </c>
      <c r="K19" s="253" t="s">
        <v>8972</v>
      </c>
    </row>
    <row r="20" spans="1:11" x14ac:dyDescent="0.3">
      <c r="A20" s="15">
        <v>42431</v>
      </c>
      <c r="B20" s="212" t="s">
        <v>8904</v>
      </c>
      <c r="C20" s="31">
        <v>0.625</v>
      </c>
      <c r="D20" s="253" t="s">
        <v>8898</v>
      </c>
      <c r="E20" s="253" t="s">
        <v>8248</v>
      </c>
      <c r="F20" s="253" t="s">
        <v>8902</v>
      </c>
      <c r="G20" s="212" t="str">
        <f>IF(ISTEXT(VLOOKUP(表4[[#This Row],[公司]],表2[[公司简称]:[类型]],2,FALSE)),VLOOKUP(表4[[#This Row],[公司]],表2[[公司简称]:[类型]],2,FALSE),"")</f>
        <v>上海</v>
      </c>
      <c r="H20" s="254" t="s">
        <v>8905</v>
      </c>
      <c r="I20" s="255" t="s">
        <v>8939</v>
      </c>
      <c r="J20" s="253" t="s">
        <v>8936</v>
      </c>
      <c r="K20" s="253" t="s">
        <v>8940</v>
      </c>
    </row>
    <row r="21" spans="1:11" s="54" customFormat="1" x14ac:dyDescent="0.3">
      <c r="A21" s="15">
        <v>42431</v>
      </c>
      <c r="B21" s="212" t="s">
        <v>7148</v>
      </c>
      <c r="C21" s="31">
        <v>0.41666666666666669</v>
      </c>
      <c r="D21" s="253" t="s">
        <v>8906</v>
      </c>
      <c r="E21" s="253" t="s">
        <v>913</v>
      </c>
      <c r="F21" s="253" t="s">
        <v>8899</v>
      </c>
      <c r="G21" s="212" t="str">
        <f>IF(ISTEXT(VLOOKUP(表4[[#This Row],[公司]],表2[[公司简称]:[类型]],2,FALSE)),VLOOKUP(表4[[#This Row],[公司]],表2[[公司简称]:[类型]],2,FALSE),"")</f>
        <v>上海</v>
      </c>
      <c r="H21" s="254" t="s">
        <v>8900</v>
      </c>
      <c r="I21" s="255" t="s">
        <v>8941</v>
      </c>
      <c r="J21" s="253" t="s">
        <v>8936</v>
      </c>
      <c r="K21" s="253" t="s">
        <v>8942</v>
      </c>
    </row>
    <row r="22" spans="1:11" s="54" customFormat="1" x14ac:dyDescent="0.3">
      <c r="A22" s="15">
        <v>42430</v>
      </c>
      <c r="B22" s="212" t="s">
        <v>8897</v>
      </c>
      <c r="C22" s="31">
        <v>0.41666666666666669</v>
      </c>
      <c r="D22" s="253" t="s">
        <v>8916</v>
      </c>
      <c r="E22" s="253" t="s">
        <v>8914</v>
      </c>
      <c r="F22" s="253" t="s">
        <v>8925</v>
      </c>
      <c r="G22" s="212" t="str">
        <f>IF(ISTEXT(VLOOKUP(表4[[#This Row],[公司]],表2[[公司简称]:[类型]],2,FALSE)),VLOOKUP(表4[[#This Row],[公司]],表2[[公司简称]:[类型]],2,FALSE),"")</f>
        <v>上海</v>
      </c>
      <c r="H22" s="272" t="s">
        <v>8919</v>
      </c>
      <c r="I22" s="255" t="s">
        <v>8922</v>
      </c>
      <c r="J22" s="253" t="s">
        <v>8923</v>
      </c>
      <c r="K22" s="253"/>
    </row>
    <row r="23" spans="1:11" s="54" customFormat="1" x14ac:dyDescent="0.3">
      <c r="A23" s="15">
        <v>42430</v>
      </c>
      <c r="B23" s="212" t="s">
        <v>8897</v>
      </c>
      <c r="C23" s="31">
        <v>0.41666666666666669</v>
      </c>
      <c r="D23" s="253" t="s">
        <v>8924</v>
      </c>
      <c r="E23" s="253" t="s">
        <v>8914</v>
      </c>
      <c r="F23" s="253" t="s">
        <v>8925</v>
      </c>
      <c r="G23" s="212" t="str">
        <f>IF(ISTEXT(VLOOKUP(表4[[#This Row],[公司]],表2[[公司简称]:[类型]],2,FALSE)),VLOOKUP(表4[[#This Row],[公司]],表2[[公司简称]:[类型]],2,FALSE),"")</f>
        <v>上海</v>
      </c>
      <c r="H23" s="272" t="s">
        <v>8919</v>
      </c>
      <c r="I23" s="255" t="s">
        <v>8922</v>
      </c>
      <c r="J23" s="253" t="s">
        <v>8926</v>
      </c>
      <c r="K23" s="253"/>
    </row>
    <row r="24" spans="1:11" s="54" customFormat="1" x14ac:dyDescent="0.3">
      <c r="A24" s="15">
        <v>42430</v>
      </c>
      <c r="B24" s="212" t="s">
        <v>8907</v>
      </c>
      <c r="C24" s="31">
        <v>0.625</v>
      </c>
      <c r="D24" s="253" t="s">
        <v>7259</v>
      </c>
      <c r="E24" s="253" t="s">
        <v>91</v>
      </c>
      <c r="F24" s="253" t="s">
        <v>8902</v>
      </c>
      <c r="G24" s="212" t="str">
        <f>IF(ISTEXT(VLOOKUP(表4[[#This Row],[公司]],表2[[公司简称]:[类型]],2,FALSE)),VLOOKUP(表4[[#This Row],[公司]],表2[[公司简称]:[类型]],2,FALSE),"")</f>
        <v>上海</v>
      </c>
      <c r="H24" s="254" t="s">
        <v>8903</v>
      </c>
      <c r="I24" s="255" t="s">
        <v>8948</v>
      </c>
      <c r="J24" s="253" t="s">
        <v>8936</v>
      </c>
      <c r="K24" s="253"/>
    </row>
    <row r="25" spans="1:11" s="54" customFormat="1" x14ac:dyDescent="0.3">
      <c r="A25" s="15">
        <v>42429</v>
      </c>
      <c r="B25" s="212" t="s">
        <v>7150</v>
      </c>
      <c r="C25" s="31">
        <v>0.625</v>
      </c>
      <c r="D25" s="253" t="s">
        <v>7259</v>
      </c>
      <c r="E25" s="253" t="s">
        <v>8908</v>
      </c>
      <c r="F25" s="253" t="s">
        <v>2687</v>
      </c>
      <c r="G25" s="212" t="str">
        <f>IF(ISTEXT(VLOOKUP(表4[[#This Row],[公司]],表2[[公司简称]:[类型]],2,FALSE)),VLOOKUP(表4[[#This Row],[公司]],表2[[公司简称]:[类型]],2,FALSE),"")</f>
        <v>上海</v>
      </c>
      <c r="H25" s="254" t="s">
        <v>8905</v>
      </c>
      <c r="I25" s="255" t="s">
        <v>8949</v>
      </c>
      <c r="J25" s="253" t="s">
        <v>8936</v>
      </c>
      <c r="K25" s="253"/>
    </row>
    <row r="26" spans="1:11" s="54" customFormat="1" x14ac:dyDescent="0.3">
      <c r="A26" s="15">
        <v>42426</v>
      </c>
      <c r="B26" s="212" t="s">
        <v>7146</v>
      </c>
      <c r="C26" s="31">
        <v>0.625</v>
      </c>
      <c r="D26" s="253" t="s">
        <v>7259</v>
      </c>
      <c r="E26" s="253" t="s">
        <v>889</v>
      </c>
      <c r="F26" s="253" t="s">
        <v>8902</v>
      </c>
      <c r="G26" s="212" t="str">
        <f>IF(ISTEXT(VLOOKUP(表4[[#This Row],[公司]],表2[[公司简称]:[类型]],2,FALSE)),VLOOKUP(表4[[#This Row],[公司]],表2[[公司简称]:[类型]],2,FALSE),"")</f>
        <v>上海</v>
      </c>
      <c r="H26" s="254" t="s">
        <v>8905</v>
      </c>
      <c r="I26" s="255" t="s">
        <v>8952</v>
      </c>
      <c r="J26" s="253" t="s">
        <v>8936</v>
      </c>
      <c r="K26" s="253" t="s">
        <v>8974</v>
      </c>
    </row>
    <row r="27" spans="1:11" s="54" customFormat="1" x14ac:dyDescent="0.3">
      <c r="A27" s="15">
        <v>42425</v>
      </c>
      <c r="B27" s="212" t="s">
        <v>8909</v>
      </c>
      <c r="C27" s="31">
        <v>0.625</v>
      </c>
      <c r="D27" s="253" t="s">
        <v>8898</v>
      </c>
      <c r="E27" s="253" t="s">
        <v>927</v>
      </c>
      <c r="F27" s="253" t="s">
        <v>2687</v>
      </c>
      <c r="G27" s="212" t="str">
        <f>IF(ISTEXT(VLOOKUP(表4[[#This Row],[公司]],表2[[公司简称]:[类型]],2,FALSE)),VLOOKUP(表4[[#This Row],[公司]],表2[[公司简称]:[类型]],2,FALSE),"")</f>
        <v>上海</v>
      </c>
      <c r="H27" s="254" t="s">
        <v>8903</v>
      </c>
      <c r="I27" s="255" t="s">
        <v>8953</v>
      </c>
      <c r="J27" s="253" t="s">
        <v>8936</v>
      </c>
      <c r="K27" s="253" t="s">
        <v>8950</v>
      </c>
    </row>
    <row r="28" spans="1:11" s="54" customFormat="1" x14ac:dyDescent="0.3">
      <c r="A28" s="15">
        <v>42425</v>
      </c>
      <c r="B28" s="212" t="s">
        <v>8909</v>
      </c>
      <c r="C28" s="31">
        <v>0.5625</v>
      </c>
      <c r="D28" s="253" t="s">
        <v>8898</v>
      </c>
      <c r="E28" s="137" t="s">
        <v>1181</v>
      </c>
      <c r="F28" s="253" t="s">
        <v>8902</v>
      </c>
      <c r="G28" s="212" t="str">
        <f>IF(ISTEXT(VLOOKUP(表4[[#This Row],[公司]],表2[[公司简称]:[类型]],2,FALSE)),VLOOKUP(表4[[#This Row],[公司]],表2[[公司简称]:[类型]],2,FALSE),"")</f>
        <v>上海</v>
      </c>
      <c r="H28" s="254" t="s">
        <v>8903</v>
      </c>
      <c r="I28" s="255" t="s">
        <v>8938</v>
      </c>
      <c r="J28" s="253" t="s">
        <v>8936</v>
      </c>
      <c r="K28" s="253" t="s">
        <v>8951</v>
      </c>
    </row>
    <row r="29" spans="1:11" s="54" customFormat="1" x14ac:dyDescent="0.3">
      <c r="A29" s="15">
        <v>42425</v>
      </c>
      <c r="B29" s="212" t="s">
        <v>7147</v>
      </c>
      <c r="C29" s="31">
        <v>0.41666666666666669</v>
      </c>
      <c r="D29" s="253" t="s">
        <v>8898</v>
      </c>
      <c r="E29" s="253" t="s">
        <v>908</v>
      </c>
      <c r="F29" s="253" t="s">
        <v>2687</v>
      </c>
      <c r="G29" s="212" t="str">
        <f>IF(ISTEXT(VLOOKUP(表4[[#This Row],[公司]],表2[[公司简称]:[类型]],2,FALSE)),VLOOKUP(表4[[#This Row],[公司]],表2[[公司简称]:[类型]],2,FALSE),"")</f>
        <v>上海</v>
      </c>
      <c r="H29" s="254" t="s">
        <v>8905</v>
      </c>
      <c r="I29" s="255" t="s">
        <v>8973</v>
      </c>
      <c r="J29" s="253" t="s">
        <v>8936</v>
      </c>
      <c r="K29" s="253" t="s">
        <v>8964</v>
      </c>
    </row>
    <row r="30" spans="1:11" s="54" customFormat="1" x14ac:dyDescent="0.3">
      <c r="A30" s="15">
        <v>42424</v>
      </c>
      <c r="B30" s="212" t="s">
        <v>7148</v>
      </c>
      <c r="C30" s="31">
        <v>0.625</v>
      </c>
      <c r="D30" s="253" t="s">
        <v>7259</v>
      </c>
      <c r="E30" s="253" t="s">
        <v>926</v>
      </c>
      <c r="F30" s="253" t="s">
        <v>8899</v>
      </c>
      <c r="G30" s="212" t="str">
        <f>IF(ISTEXT(VLOOKUP(表4[[#This Row],[公司]],表2[[公司简称]:[类型]],2,FALSE)),VLOOKUP(表4[[#This Row],[公司]],表2[[公司简称]:[类型]],2,FALSE),"")</f>
        <v>上海</v>
      </c>
      <c r="H30" s="254" t="s">
        <v>8903</v>
      </c>
      <c r="I30" s="255" t="s">
        <v>8954</v>
      </c>
      <c r="J30" s="253" t="s">
        <v>8936</v>
      </c>
      <c r="K30" s="253" t="s">
        <v>8963</v>
      </c>
    </row>
    <row r="31" spans="1:11" s="54" customFormat="1" x14ac:dyDescent="0.3">
      <c r="A31" s="15">
        <v>42424</v>
      </c>
      <c r="B31" s="212" t="s">
        <v>7148</v>
      </c>
      <c r="C31" s="31">
        <v>0.5625</v>
      </c>
      <c r="D31" s="253" t="s">
        <v>7259</v>
      </c>
      <c r="E31" s="137" t="s">
        <v>642</v>
      </c>
      <c r="F31" s="253" t="s">
        <v>8899</v>
      </c>
      <c r="G31" s="212" t="str">
        <f>IF(ISTEXT(VLOOKUP(表4[[#This Row],[公司]],表2[[公司简称]:[类型]],2,FALSE)),VLOOKUP(表4[[#This Row],[公司]],表2[[公司简称]:[类型]],2,FALSE),"")</f>
        <v>上海</v>
      </c>
      <c r="H31" s="254" t="s">
        <v>8903</v>
      </c>
      <c r="I31" s="255" t="s">
        <v>8961</v>
      </c>
      <c r="J31" s="253" t="s">
        <v>8936</v>
      </c>
      <c r="K31" s="253" t="s">
        <v>8962</v>
      </c>
    </row>
    <row r="32" spans="1:11" s="54" customFormat="1" x14ac:dyDescent="0.3">
      <c r="A32" s="15">
        <v>42424</v>
      </c>
      <c r="B32" s="212" t="s">
        <v>7148</v>
      </c>
      <c r="C32" s="31">
        <v>0.41666666666666669</v>
      </c>
      <c r="D32" s="253" t="s">
        <v>7259</v>
      </c>
      <c r="E32" s="253" t="s">
        <v>94</v>
      </c>
      <c r="F32" s="253" t="s">
        <v>2687</v>
      </c>
      <c r="G32" s="212" t="str">
        <f>IF(ISTEXT(VLOOKUP(表4[[#This Row],[公司]],表2[[公司简称]:[类型]],2,FALSE)),VLOOKUP(表4[[#This Row],[公司]],表2[[公司简称]:[类型]],2,FALSE),"")</f>
        <v>上海</v>
      </c>
      <c r="H32" s="254" t="s">
        <v>8900</v>
      </c>
      <c r="I32" s="255" t="s">
        <v>8943</v>
      </c>
      <c r="J32" s="253" t="s">
        <v>8936</v>
      </c>
      <c r="K32" s="253" t="s">
        <v>8944</v>
      </c>
    </row>
    <row r="33" spans="1:11" x14ac:dyDescent="0.3">
      <c r="A33" s="15">
        <v>42423</v>
      </c>
      <c r="B33" s="212" t="s">
        <v>7149</v>
      </c>
      <c r="C33" s="31">
        <v>0.66666666666666663</v>
      </c>
      <c r="D33" s="253" t="s">
        <v>8906</v>
      </c>
      <c r="E33" s="253" t="s">
        <v>916</v>
      </c>
      <c r="F33" s="253" t="s">
        <v>8899</v>
      </c>
      <c r="G33" s="212" t="str">
        <f>IF(ISTEXT(VLOOKUP(表4[[#This Row],[公司]],表2[[公司简称]:[类型]],2,FALSE)),VLOOKUP(表4[[#This Row],[公司]],表2[[公司简称]:[类型]],2,FALSE),"")</f>
        <v>上海</v>
      </c>
      <c r="H33" s="254" t="s">
        <v>8903</v>
      </c>
      <c r="I33" s="255" t="s">
        <v>8945</v>
      </c>
      <c r="J33" s="253" t="s">
        <v>8936</v>
      </c>
      <c r="K33" s="253" t="s">
        <v>8946</v>
      </c>
    </row>
    <row r="34" spans="1:11" s="54" customFormat="1" x14ac:dyDescent="0.3">
      <c r="A34" s="15">
        <v>42423</v>
      </c>
      <c r="B34" s="212" t="s">
        <v>7149</v>
      </c>
      <c r="C34" s="31">
        <v>0.625</v>
      </c>
      <c r="D34" s="253" t="s">
        <v>8898</v>
      </c>
      <c r="E34" s="253" t="s">
        <v>8955</v>
      </c>
      <c r="F34" s="253" t="s">
        <v>2687</v>
      </c>
      <c r="G34" s="212" t="str">
        <f>IF(ISTEXT(VLOOKUP(表4[[#This Row],[公司]],表2[[公司简称]:[类型]],2,FALSE)),VLOOKUP(表4[[#This Row],[公司]],表2[[公司简称]:[类型]],2,FALSE),"")</f>
        <v>上海</v>
      </c>
      <c r="H34" s="254" t="s">
        <v>8900</v>
      </c>
      <c r="I34" s="255" t="s">
        <v>8956</v>
      </c>
      <c r="J34" s="253" t="s">
        <v>8936</v>
      </c>
      <c r="K34" s="253" t="s">
        <v>8959</v>
      </c>
    </row>
    <row r="35" spans="1:11" s="54" customFormat="1" x14ac:dyDescent="0.3">
      <c r="A35" s="15">
        <v>42423</v>
      </c>
      <c r="B35" s="212" t="s">
        <v>8910</v>
      </c>
      <c r="C35" s="31">
        <v>0.5625</v>
      </c>
      <c r="D35" s="253" t="s">
        <v>7259</v>
      </c>
      <c r="E35" s="253" t="s">
        <v>921</v>
      </c>
      <c r="F35" s="253" t="s">
        <v>2687</v>
      </c>
      <c r="G35" s="212" t="str">
        <f>IF(ISTEXT(VLOOKUP(表4[[#This Row],[公司]],表2[[公司简称]:[类型]],2,FALSE)),VLOOKUP(表4[[#This Row],[公司]],表2[[公司简称]:[类型]],2,FALSE),"")</f>
        <v>上海</v>
      </c>
      <c r="H35" s="254" t="s">
        <v>8903</v>
      </c>
      <c r="I35" s="255" t="s">
        <v>8960</v>
      </c>
      <c r="J35" s="253" t="s">
        <v>8936</v>
      </c>
      <c r="K35" s="253"/>
    </row>
    <row r="36" spans="1:11" s="54" customFormat="1" x14ac:dyDescent="0.3">
      <c r="A36" s="15">
        <v>42423</v>
      </c>
      <c r="B36" s="212" t="s">
        <v>7149</v>
      </c>
      <c r="C36" s="31">
        <v>0.41666666666666669</v>
      </c>
      <c r="D36" s="253" t="s">
        <v>8898</v>
      </c>
      <c r="E36" s="213" t="s">
        <v>8911</v>
      </c>
      <c r="F36" s="253" t="s">
        <v>8902</v>
      </c>
      <c r="G36" s="212" t="str">
        <f>IF(ISTEXT(VLOOKUP(表4[[#This Row],[公司]],表2[[公司简称]:[类型]],2,FALSE)),VLOOKUP(表4[[#This Row],[公司]],表2[[公司简称]:[类型]],2,FALSE),"")</f>
        <v>上海</v>
      </c>
      <c r="H36" s="254" t="s">
        <v>8905</v>
      </c>
      <c r="I36" s="242" t="s">
        <v>8957</v>
      </c>
      <c r="J36" s="253" t="s">
        <v>8936</v>
      </c>
      <c r="K36" s="213" t="s">
        <v>8958</v>
      </c>
    </row>
    <row r="37" spans="1:11" s="54" customFormat="1" x14ac:dyDescent="0.3">
      <c r="A37" s="15">
        <v>42422</v>
      </c>
      <c r="B37" s="212" t="s">
        <v>8912</v>
      </c>
      <c r="C37" s="31">
        <v>0.625</v>
      </c>
      <c r="D37" s="253" t="s">
        <v>7259</v>
      </c>
      <c r="E37" s="253" t="s">
        <v>7261</v>
      </c>
      <c r="F37" s="253" t="s">
        <v>8899</v>
      </c>
      <c r="G37" s="212" t="str">
        <f>IF(ISTEXT(VLOOKUP(表4[[#This Row],[公司]],表2[[公司简称]:[类型]],2,FALSE)),VLOOKUP(表4[[#This Row],[公司]],表2[[公司简称]:[类型]],2,FALSE),"")</f>
        <v>上海</v>
      </c>
      <c r="H37" s="254" t="s">
        <v>8900</v>
      </c>
      <c r="I37" s="255" t="s">
        <v>8935</v>
      </c>
      <c r="J37" s="253" t="s">
        <v>8936</v>
      </c>
      <c r="K37" s="253" t="s">
        <v>8937</v>
      </c>
    </row>
    <row r="38" spans="1:11" s="54" customFormat="1" x14ac:dyDescent="0.3">
      <c r="A38" s="15">
        <v>42327</v>
      </c>
      <c r="B38" s="372" t="s">
        <v>9130</v>
      </c>
      <c r="C38" s="373">
        <v>0.41666666666666669</v>
      </c>
      <c r="D38" s="372" t="s">
        <v>9131</v>
      </c>
      <c r="E38" s="372" t="s">
        <v>9132</v>
      </c>
      <c r="F38" s="368" t="s">
        <v>9133</v>
      </c>
      <c r="G38" s="372" t="str">
        <f>IF(ISTEXT(VLOOKUP(服务!$E38,公司!$D$3:$F$270,2,FALSE)),VLOOKUP(服务!$E38,公司!$D$3:$F$270,2,FALSE),"")</f>
        <v>广深</v>
      </c>
      <c r="H38" s="371" t="s">
        <v>9134</v>
      </c>
      <c r="I38" s="370" t="s">
        <v>9135</v>
      </c>
      <c r="J38" s="302"/>
      <c r="K38" s="375"/>
    </row>
    <row r="39" spans="1:11" s="54" customFormat="1" x14ac:dyDescent="0.3">
      <c r="A39" s="15">
        <v>42292</v>
      </c>
      <c r="B39" s="372" t="s">
        <v>9136</v>
      </c>
      <c r="C39" s="373">
        <v>0.63541666666666663</v>
      </c>
      <c r="D39" s="372" t="s">
        <v>9137</v>
      </c>
      <c r="E39" s="372" t="s">
        <v>9138</v>
      </c>
      <c r="F39" s="368" t="s">
        <v>9133</v>
      </c>
      <c r="G39" s="372" t="s">
        <v>9139</v>
      </c>
      <c r="H39" s="371" t="s">
        <v>9140</v>
      </c>
      <c r="I39" s="370" t="s">
        <v>9141</v>
      </c>
      <c r="J39" s="302"/>
      <c r="K39" s="375"/>
    </row>
    <row r="40" spans="1:11" s="54" customFormat="1" x14ac:dyDescent="0.3">
      <c r="A40" s="15">
        <v>42303</v>
      </c>
      <c r="B40" s="372" t="s">
        <v>9142</v>
      </c>
      <c r="C40" s="373">
        <v>0.41666666666666669</v>
      </c>
      <c r="D40" s="372" t="s">
        <v>9143</v>
      </c>
      <c r="E40" s="372" t="s">
        <v>9144</v>
      </c>
      <c r="F40" s="368" t="s">
        <v>9145</v>
      </c>
      <c r="G40" s="372" t="str">
        <f>IF(ISTEXT(VLOOKUP(服务!$E40,公司!$D$3:$F$270,2,FALSE)),VLOOKUP(服务!$E40,公司!$D$3:$F$270,2,FALSE),"")</f>
        <v>北京</v>
      </c>
      <c r="H40" s="371" t="s">
        <v>9134</v>
      </c>
      <c r="I40" s="370" t="s">
        <v>9146</v>
      </c>
      <c r="J40" s="302"/>
      <c r="K40" s="375"/>
    </row>
    <row r="41" spans="1:11" s="54" customFormat="1" x14ac:dyDescent="0.3">
      <c r="A41" s="15">
        <v>42303</v>
      </c>
      <c r="B41" s="372" t="s">
        <v>9142</v>
      </c>
      <c r="C41" s="373">
        <v>0.41666666666666669</v>
      </c>
      <c r="D41" s="372" t="s">
        <v>9143</v>
      </c>
      <c r="E41" s="372" t="s">
        <v>9147</v>
      </c>
      <c r="F41" s="368" t="s">
        <v>9148</v>
      </c>
      <c r="G41" s="372" t="s">
        <v>9139</v>
      </c>
      <c r="H41" s="371" t="s">
        <v>9134</v>
      </c>
      <c r="I41" s="370" t="s">
        <v>9149</v>
      </c>
      <c r="J41" s="302"/>
      <c r="K41" s="375"/>
    </row>
    <row r="42" spans="1:11" s="54" customFormat="1" x14ac:dyDescent="0.3">
      <c r="A42" s="15">
        <v>42303</v>
      </c>
      <c r="B42" s="372" t="s">
        <v>9150</v>
      </c>
      <c r="C42" s="373">
        <v>0.41666666666666669</v>
      </c>
      <c r="D42" s="372" t="s">
        <v>9143</v>
      </c>
      <c r="E42" s="372" t="s">
        <v>9151</v>
      </c>
      <c r="F42" s="368" t="s">
        <v>9133</v>
      </c>
      <c r="G42" s="372" t="str">
        <f>IF(ISTEXT(VLOOKUP(服务!$E42,公司!$D$3:$F$270,2,FALSE)),VLOOKUP(服务!$E42,公司!$D$3:$F$270,2,FALSE),"")</f>
        <v>北京</v>
      </c>
      <c r="H42" s="371" t="s">
        <v>9134</v>
      </c>
      <c r="I42" s="370" t="s">
        <v>9152</v>
      </c>
      <c r="J42" s="302"/>
      <c r="K42" s="375"/>
    </row>
    <row r="43" spans="1:11" s="54" customFormat="1" x14ac:dyDescent="0.3">
      <c r="A43" s="15">
        <v>42311</v>
      </c>
      <c r="B43" s="372" t="s">
        <v>9153</v>
      </c>
      <c r="C43" s="373">
        <v>0.41666666666666669</v>
      </c>
      <c r="D43" s="372" t="s">
        <v>9143</v>
      </c>
      <c r="E43" s="372" t="s">
        <v>9154</v>
      </c>
      <c r="F43" s="368" t="s">
        <v>9133</v>
      </c>
      <c r="G43" s="372" t="s">
        <v>9155</v>
      </c>
      <c r="H43" s="371" t="s">
        <v>9134</v>
      </c>
      <c r="I43" s="370" t="s">
        <v>9152</v>
      </c>
      <c r="J43" s="302"/>
      <c r="K43" s="375"/>
    </row>
    <row r="44" spans="1:11" s="54" customFormat="1" x14ac:dyDescent="0.3">
      <c r="A44" s="15">
        <v>42333</v>
      </c>
      <c r="B44" s="372" t="s">
        <v>9156</v>
      </c>
      <c r="C44" s="373">
        <v>1030</v>
      </c>
      <c r="D44" s="372" t="s">
        <v>9137</v>
      </c>
      <c r="E44" s="372" t="s">
        <v>9157</v>
      </c>
      <c r="F44" s="368" t="s">
        <v>9158</v>
      </c>
      <c r="G44" s="372" t="s">
        <v>9159</v>
      </c>
      <c r="H44" s="371" t="s">
        <v>9160</v>
      </c>
      <c r="I44" s="370"/>
      <c r="J44" s="302"/>
      <c r="K44" s="375"/>
    </row>
    <row r="45" spans="1:11" s="54" customFormat="1" x14ac:dyDescent="0.3">
      <c r="A45" s="15">
        <v>42333</v>
      </c>
      <c r="B45" s="372" t="s">
        <v>9156</v>
      </c>
      <c r="C45" s="373">
        <v>1400</v>
      </c>
      <c r="D45" s="372" t="s">
        <v>9137</v>
      </c>
      <c r="E45" s="372" t="s">
        <v>9161</v>
      </c>
      <c r="F45" s="368"/>
      <c r="G45" s="372"/>
      <c r="H45" s="371" t="s">
        <v>9162</v>
      </c>
      <c r="I45" s="370"/>
      <c r="J45" s="302"/>
      <c r="K45" s="375"/>
    </row>
    <row r="46" spans="1:11" s="54" customFormat="1" x14ac:dyDescent="0.3">
      <c r="A46" s="15">
        <v>42333</v>
      </c>
      <c r="B46" s="372" t="s">
        <v>9163</v>
      </c>
      <c r="C46" s="373">
        <v>1530</v>
      </c>
      <c r="D46" s="372" t="s">
        <v>9137</v>
      </c>
      <c r="E46" s="372" t="s">
        <v>9164</v>
      </c>
      <c r="F46" s="368"/>
      <c r="G46" s="372" t="s">
        <v>9159</v>
      </c>
      <c r="H46" s="371" t="s">
        <v>9160</v>
      </c>
      <c r="I46" s="370"/>
      <c r="J46" s="302"/>
      <c r="K46" s="376"/>
    </row>
    <row r="47" spans="1:11" s="54" customFormat="1" x14ac:dyDescent="0.3">
      <c r="A47" s="15">
        <v>42334</v>
      </c>
      <c r="B47" s="372" t="s">
        <v>9136</v>
      </c>
      <c r="C47" s="373" t="s">
        <v>9165</v>
      </c>
      <c r="D47" s="372" t="s">
        <v>9166</v>
      </c>
      <c r="E47" s="372" t="s">
        <v>9157</v>
      </c>
      <c r="F47" s="368" t="s">
        <v>9167</v>
      </c>
      <c r="G47" s="372" t="s">
        <v>9159</v>
      </c>
      <c r="H47" s="371" t="s">
        <v>9168</v>
      </c>
      <c r="I47" s="370" t="s">
        <v>9169</v>
      </c>
      <c r="J47" s="302"/>
      <c r="K47" s="375"/>
    </row>
    <row r="48" spans="1:11" s="54" customFormat="1" x14ac:dyDescent="0.3">
      <c r="A48" s="15">
        <v>42334</v>
      </c>
      <c r="B48" s="372" t="s">
        <v>9130</v>
      </c>
      <c r="C48" s="373">
        <v>1530</v>
      </c>
      <c r="D48" s="372" t="s">
        <v>9137</v>
      </c>
      <c r="E48" s="372" t="s">
        <v>9164</v>
      </c>
      <c r="F48" s="368" t="s">
        <v>9170</v>
      </c>
      <c r="G48" s="372" t="s">
        <v>9171</v>
      </c>
      <c r="H48" s="371" t="s">
        <v>9172</v>
      </c>
      <c r="I48" s="370"/>
      <c r="J48" s="302"/>
      <c r="K48" s="376"/>
    </row>
    <row r="49" spans="1:11" s="54" customFormat="1" x14ac:dyDescent="0.3">
      <c r="A49" s="15">
        <v>42335</v>
      </c>
      <c r="B49" s="372" t="s">
        <v>9173</v>
      </c>
      <c r="C49" s="373">
        <v>1000</v>
      </c>
      <c r="D49" s="372" t="s">
        <v>9137</v>
      </c>
      <c r="E49" s="372" t="s">
        <v>9174</v>
      </c>
      <c r="F49" s="368" t="s">
        <v>9133</v>
      </c>
      <c r="G49" s="372" t="s">
        <v>9159</v>
      </c>
      <c r="H49" s="371" t="s">
        <v>9175</v>
      </c>
      <c r="I49" s="370" t="s">
        <v>9176</v>
      </c>
      <c r="J49" s="302"/>
      <c r="K49" s="376"/>
    </row>
    <row r="50" spans="1:11" s="54" customFormat="1" x14ac:dyDescent="0.3">
      <c r="A50" s="15">
        <v>42335</v>
      </c>
      <c r="B50" s="372" t="s">
        <v>9173</v>
      </c>
      <c r="C50" s="373">
        <v>1500</v>
      </c>
      <c r="D50" s="372" t="s">
        <v>9137</v>
      </c>
      <c r="E50" s="372" t="s">
        <v>9177</v>
      </c>
      <c r="F50" s="368" t="s">
        <v>9133</v>
      </c>
      <c r="G50" s="372" t="s">
        <v>9159</v>
      </c>
      <c r="H50" s="371" t="s">
        <v>9178</v>
      </c>
      <c r="I50" s="370" t="s">
        <v>9179</v>
      </c>
      <c r="J50" s="302"/>
      <c r="K50" s="376"/>
    </row>
    <row r="51" spans="1:11" s="54" customFormat="1" x14ac:dyDescent="0.3">
      <c r="A51" s="15">
        <v>42353</v>
      </c>
      <c r="B51" s="372" t="s">
        <v>9153</v>
      </c>
      <c r="C51" s="373">
        <v>0.41666666666666669</v>
      </c>
      <c r="D51" s="372" t="s">
        <v>9143</v>
      </c>
      <c r="E51" s="372" t="s">
        <v>9151</v>
      </c>
      <c r="F51" s="368" t="s">
        <v>9133</v>
      </c>
      <c r="G51" s="372" t="s">
        <v>9155</v>
      </c>
      <c r="H51" s="371" t="s">
        <v>9134</v>
      </c>
      <c r="I51" s="370" t="s">
        <v>9152</v>
      </c>
      <c r="J51" s="302" t="s">
        <v>9180</v>
      </c>
      <c r="K51" s="6"/>
    </row>
    <row r="52" spans="1:11" s="54" customFormat="1" x14ac:dyDescent="0.3">
      <c r="A52" s="15">
        <v>42353</v>
      </c>
      <c r="B52" s="372" t="s">
        <v>9181</v>
      </c>
      <c r="C52" s="373">
        <v>0.41666666666666669</v>
      </c>
      <c r="D52" s="372" t="s">
        <v>9143</v>
      </c>
      <c r="E52" s="372" t="s">
        <v>9151</v>
      </c>
      <c r="F52" s="368" t="s">
        <v>9133</v>
      </c>
      <c r="G52" s="372" t="s">
        <v>9155</v>
      </c>
      <c r="H52" s="371" t="s">
        <v>9182</v>
      </c>
      <c r="I52" s="370" t="s">
        <v>9152</v>
      </c>
      <c r="J52" s="302" t="s">
        <v>9183</v>
      </c>
      <c r="K52" s="6"/>
    </row>
    <row r="53" spans="1:11" s="54" customFormat="1" x14ac:dyDescent="0.3">
      <c r="A53" s="15">
        <v>42381</v>
      </c>
      <c r="B53" s="372" t="s">
        <v>9142</v>
      </c>
      <c r="C53" s="373">
        <v>0.75</v>
      </c>
      <c r="D53" s="372" t="s">
        <v>9143</v>
      </c>
      <c r="E53" s="372" t="s">
        <v>9184</v>
      </c>
      <c r="F53" s="368"/>
      <c r="G53" s="372" t="s">
        <v>9155</v>
      </c>
      <c r="H53" s="371" t="s">
        <v>9185</v>
      </c>
      <c r="I53" s="370" t="s">
        <v>9186</v>
      </c>
      <c r="J53" s="302" t="s">
        <v>9187</v>
      </c>
      <c r="K53" s="6"/>
    </row>
    <row r="54" spans="1:11" s="54" customFormat="1" x14ac:dyDescent="0.3">
      <c r="A54" s="15">
        <v>42384</v>
      </c>
      <c r="B54" s="372" t="s">
        <v>9173</v>
      </c>
      <c r="C54" s="373">
        <v>0.41666666666666669</v>
      </c>
      <c r="D54" s="372" t="s">
        <v>9137</v>
      </c>
      <c r="E54" s="372" t="s">
        <v>9188</v>
      </c>
      <c r="F54" s="368"/>
      <c r="G54" s="372" t="s">
        <v>9189</v>
      </c>
      <c r="H54" s="371" t="s">
        <v>9160</v>
      </c>
      <c r="I54" s="370" t="s">
        <v>9190</v>
      </c>
      <c r="J54" s="302"/>
      <c r="K54" s="369" t="s">
        <v>9191</v>
      </c>
    </row>
    <row r="55" spans="1:11" s="54" customFormat="1" x14ac:dyDescent="0.3">
      <c r="A55" s="15">
        <v>42389</v>
      </c>
      <c r="B55" s="372" t="s">
        <v>9156</v>
      </c>
      <c r="C55" s="373">
        <v>0.41666666666666669</v>
      </c>
      <c r="D55" s="372" t="s">
        <v>9137</v>
      </c>
      <c r="E55" s="372" t="s">
        <v>9192</v>
      </c>
      <c r="F55" s="368"/>
      <c r="G55" s="372"/>
      <c r="H55" s="371" t="s">
        <v>9193</v>
      </c>
      <c r="I55" s="370"/>
      <c r="J55" s="302"/>
      <c r="K55" s="377"/>
    </row>
    <row r="56" spans="1:11" s="54" customFormat="1" x14ac:dyDescent="0.3">
      <c r="A56" s="15">
        <v>42390</v>
      </c>
      <c r="B56" s="372" t="s">
        <v>9136</v>
      </c>
      <c r="C56" s="373">
        <v>0.41666666666666669</v>
      </c>
      <c r="D56" s="372" t="s">
        <v>9137</v>
      </c>
      <c r="E56" s="372" t="s">
        <v>9194</v>
      </c>
      <c r="F56" s="368"/>
      <c r="G56" s="372"/>
      <c r="H56" s="371" t="s">
        <v>9193</v>
      </c>
      <c r="I56" s="370"/>
      <c r="J56" s="302"/>
      <c r="K56" s="369"/>
    </row>
    <row r="57" spans="1:11" s="54" customFormat="1" x14ac:dyDescent="0.3">
      <c r="A57" s="15">
        <v>42390</v>
      </c>
      <c r="B57" s="372" t="s">
        <v>9136</v>
      </c>
      <c r="C57" s="373">
        <v>0.625</v>
      </c>
      <c r="D57" s="372" t="s">
        <v>9137</v>
      </c>
      <c r="E57" s="372" t="s">
        <v>9195</v>
      </c>
      <c r="F57" s="368"/>
      <c r="G57" s="372"/>
      <c r="H57" s="371" t="s">
        <v>9193</v>
      </c>
      <c r="I57" s="370" t="s">
        <v>9196</v>
      </c>
      <c r="J57" s="302"/>
      <c r="K57" s="377"/>
    </row>
    <row r="58" spans="1:11" s="54" customFormat="1" x14ac:dyDescent="0.3">
      <c r="A58" s="15">
        <v>42391</v>
      </c>
      <c r="B58" s="372" t="s">
        <v>9173</v>
      </c>
      <c r="C58" s="373">
        <v>0.41666666666666669</v>
      </c>
      <c r="D58" s="372" t="s">
        <v>9137</v>
      </c>
      <c r="E58" s="372" t="s">
        <v>9195</v>
      </c>
      <c r="F58" s="368"/>
      <c r="G58" s="372"/>
      <c r="H58" s="371" t="s">
        <v>9193</v>
      </c>
      <c r="I58" s="370" t="s">
        <v>9197</v>
      </c>
      <c r="J58" s="302"/>
      <c r="K58" s="369"/>
    </row>
    <row r="59" spans="1:11" s="54" customFormat="1" x14ac:dyDescent="0.3">
      <c r="A59" s="15">
        <v>42391</v>
      </c>
      <c r="B59" s="372" t="s">
        <v>9173</v>
      </c>
      <c r="C59" s="373">
        <v>0.625</v>
      </c>
      <c r="D59" s="372" t="s">
        <v>9137</v>
      </c>
      <c r="E59" s="372" t="s">
        <v>9198</v>
      </c>
      <c r="F59" s="368"/>
      <c r="G59" s="372"/>
      <c r="H59" s="371" t="s">
        <v>9199</v>
      </c>
      <c r="I59" s="370" t="s">
        <v>9200</v>
      </c>
      <c r="J59" s="302"/>
      <c r="K59" s="369"/>
    </row>
    <row r="60" spans="1:11" s="54" customFormat="1" x14ac:dyDescent="0.3">
      <c r="A60" s="15">
        <v>42391</v>
      </c>
      <c r="B60" s="372" t="s">
        <v>9173</v>
      </c>
      <c r="C60" s="373">
        <v>0.66666666666666663</v>
      </c>
      <c r="D60" s="372" t="s">
        <v>9137</v>
      </c>
      <c r="E60" s="372" t="s">
        <v>9161</v>
      </c>
      <c r="F60" s="368"/>
      <c r="G60" s="372"/>
      <c r="H60" s="371" t="s">
        <v>9193</v>
      </c>
      <c r="I60" s="370"/>
      <c r="J60" s="302"/>
      <c r="K60" s="377"/>
    </row>
    <row r="61" spans="1:11" s="54" customFormat="1" x14ac:dyDescent="0.3">
      <c r="A61" s="15">
        <v>42394</v>
      </c>
      <c r="B61" s="372" t="s">
        <v>9142</v>
      </c>
      <c r="C61" s="373">
        <v>0.41666666666666669</v>
      </c>
      <c r="D61" s="372" t="s">
        <v>9137</v>
      </c>
      <c r="E61" s="372" t="s">
        <v>9201</v>
      </c>
      <c r="F61" s="368"/>
      <c r="G61" s="372"/>
      <c r="H61" s="371" t="s">
        <v>9193</v>
      </c>
      <c r="I61" s="370"/>
      <c r="J61" s="302"/>
      <c r="K61" s="369"/>
    </row>
    <row r="62" spans="1:11" s="54" customFormat="1" x14ac:dyDescent="0.3">
      <c r="A62" s="15">
        <v>42418</v>
      </c>
      <c r="B62" s="372" t="s">
        <v>9136</v>
      </c>
      <c r="C62" s="373">
        <v>0.54166666666666663</v>
      </c>
      <c r="D62" s="372" t="s">
        <v>9137</v>
      </c>
      <c r="E62" s="372" t="s">
        <v>9202</v>
      </c>
      <c r="F62" s="368" t="s">
        <v>9203</v>
      </c>
      <c r="G62" s="372" t="s">
        <v>9139</v>
      </c>
      <c r="H62" s="371" t="s">
        <v>9204</v>
      </c>
      <c r="I62" s="370" t="s">
        <v>9205</v>
      </c>
      <c r="J62" s="302" t="s">
        <v>9206</v>
      </c>
      <c r="K62" s="6"/>
    </row>
    <row r="63" spans="1:11" s="54" customFormat="1" x14ac:dyDescent="0.3">
      <c r="A63" s="15">
        <v>42419</v>
      </c>
      <c r="B63" s="372" t="s">
        <v>9173</v>
      </c>
      <c r="C63" s="373">
        <v>0.625</v>
      </c>
      <c r="D63" s="372" t="s">
        <v>9137</v>
      </c>
      <c r="E63" s="372" t="s">
        <v>9138</v>
      </c>
      <c r="F63" s="368" t="s">
        <v>9207</v>
      </c>
      <c r="G63" s="372" t="s">
        <v>9139</v>
      </c>
      <c r="H63" s="371" t="s">
        <v>9208</v>
      </c>
      <c r="I63" s="370" t="s">
        <v>9209</v>
      </c>
      <c r="J63" s="302" t="s">
        <v>9210</v>
      </c>
      <c r="K63" s="6"/>
    </row>
    <row r="64" spans="1:11" s="54" customFormat="1" x14ac:dyDescent="0.3">
      <c r="A64" s="374">
        <v>42416</v>
      </c>
      <c r="B64" s="372" t="s">
        <v>9181</v>
      </c>
      <c r="C64" s="373">
        <v>0.4375</v>
      </c>
      <c r="D64" s="372" t="s">
        <v>9137</v>
      </c>
      <c r="E64" s="372" t="s">
        <v>9184</v>
      </c>
      <c r="F64" s="368" t="s">
        <v>9211</v>
      </c>
      <c r="G64" s="372" t="s">
        <v>9155</v>
      </c>
      <c r="H64" s="371" t="s">
        <v>9212</v>
      </c>
      <c r="I64" s="370" t="s">
        <v>9213</v>
      </c>
      <c r="J64" s="302" t="s">
        <v>9214</v>
      </c>
      <c r="K64" s="378"/>
    </row>
    <row r="65" spans="1:11" s="54" customFormat="1" x14ac:dyDescent="0.3">
      <c r="A65" s="374">
        <v>42416</v>
      </c>
      <c r="B65" s="372" t="s">
        <v>9153</v>
      </c>
      <c r="C65" s="373">
        <v>0.54166666666666663</v>
      </c>
      <c r="D65" s="372" t="s">
        <v>9137</v>
      </c>
      <c r="E65" s="372" t="s">
        <v>9215</v>
      </c>
      <c r="F65" s="368" t="s">
        <v>9158</v>
      </c>
      <c r="G65" s="372" t="s">
        <v>9155</v>
      </c>
      <c r="H65" s="371" t="s">
        <v>9212</v>
      </c>
      <c r="I65" s="370" t="s">
        <v>9216</v>
      </c>
      <c r="J65" s="302" t="s">
        <v>9214</v>
      </c>
      <c r="K65" s="378"/>
    </row>
    <row r="66" spans="1:11" s="54" customFormat="1" x14ac:dyDescent="0.3">
      <c r="A66" s="374">
        <v>42416</v>
      </c>
      <c r="B66" s="372" t="s">
        <v>9181</v>
      </c>
      <c r="C66" s="373">
        <v>0.625</v>
      </c>
      <c r="D66" s="372" t="s">
        <v>9217</v>
      </c>
      <c r="E66" s="372" t="s">
        <v>9218</v>
      </c>
      <c r="F66" s="368" t="s">
        <v>9133</v>
      </c>
      <c r="G66" s="372" t="s">
        <v>9155</v>
      </c>
      <c r="H66" s="371" t="s">
        <v>9219</v>
      </c>
      <c r="I66" s="370" t="s">
        <v>9220</v>
      </c>
      <c r="J66" s="302" t="s">
        <v>9214</v>
      </c>
      <c r="K66" s="378"/>
    </row>
    <row r="67" spans="1:11" s="54" customFormat="1" x14ac:dyDescent="0.3">
      <c r="A67" s="374">
        <v>42416</v>
      </c>
      <c r="B67" s="372" t="s">
        <v>9181</v>
      </c>
      <c r="C67" s="373">
        <v>0.66666666666666663</v>
      </c>
      <c r="D67" s="372" t="s">
        <v>9137</v>
      </c>
      <c r="E67" s="372" t="s">
        <v>9215</v>
      </c>
      <c r="F67" s="368" t="s">
        <v>9158</v>
      </c>
      <c r="G67" s="372" t="s">
        <v>9155</v>
      </c>
      <c r="H67" s="371" t="s">
        <v>9219</v>
      </c>
      <c r="I67" s="370" t="s">
        <v>9221</v>
      </c>
      <c r="J67" s="302" t="s">
        <v>9214</v>
      </c>
      <c r="K67" s="378"/>
    </row>
    <row r="68" spans="1:11" s="54" customFormat="1" x14ac:dyDescent="0.3">
      <c r="A68" s="374">
        <v>42416</v>
      </c>
      <c r="B68" s="372" t="s">
        <v>9181</v>
      </c>
      <c r="C68" s="373">
        <v>0.75</v>
      </c>
      <c r="D68" s="372" t="s">
        <v>9222</v>
      </c>
      <c r="E68" s="372" t="s">
        <v>9151</v>
      </c>
      <c r="F68" s="368" t="s">
        <v>9223</v>
      </c>
      <c r="G68" s="372" t="s">
        <v>9155</v>
      </c>
      <c r="H68" s="371" t="s">
        <v>9219</v>
      </c>
      <c r="I68" s="370" t="s">
        <v>9224</v>
      </c>
      <c r="J68" s="302" t="s">
        <v>9214</v>
      </c>
      <c r="K68" s="378"/>
    </row>
    <row r="69" spans="1:11" s="54" customFormat="1" x14ac:dyDescent="0.3">
      <c r="A69" s="374">
        <v>42417</v>
      </c>
      <c r="B69" s="372" t="s">
        <v>9156</v>
      </c>
      <c r="C69" s="373">
        <v>0.33333333333333331</v>
      </c>
      <c r="D69" s="372" t="s">
        <v>9137</v>
      </c>
      <c r="E69" s="372" t="s">
        <v>9225</v>
      </c>
      <c r="F69" s="368" t="s">
        <v>9226</v>
      </c>
      <c r="G69" s="372" t="s">
        <v>9155</v>
      </c>
      <c r="H69" s="371" t="s">
        <v>9219</v>
      </c>
      <c r="I69" s="370" t="s">
        <v>9227</v>
      </c>
      <c r="J69" s="302" t="s">
        <v>9228</v>
      </c>
      <c r="K69" s="378"/>
    </row>
    <row r="70" spans="1:11" s="54" customFormat="1" x14ac:dyDescent="0.3">
      <c r="A70" s="374">
        <v>42417</v>
      </c>
      <c r="B70" s="372" t="s">
        <v>9156</v>
      </c>
      <c r="C70" s="373">
        <v>0.41666666666666669</v>
      </c>
      <c r="D70" s="372" t="s">
        <v>9137</v>
      </c>
      <c r="E70" s="372" t="s">
        <v>9225</v>
      </c>
      <c r="F70" s="368" t="s">
        <v>9229</v>
      </c>
      <c r="G70" s="372" t="s">
        <v>9155</v>
      </c>
      <c r="H70" s="371" t="s">
        <v>9219</v>
      </c>
      <c r="I70" s="370" t="s">
        <v>9230</v>
      </c>
      <c r="J70" s="302" t="s">
        <v>9231</v>
      </c>
      <c r="K70" s="378"/>
    </row>
    <row r="71" spans="1:11" s="54" customFormat="1" x14ac:dyDescent="0.3">
      <c r="A71" s="374">
        <v>42417</v>
      </c>
      <c r="B71" s="372" t="s">
        <v>9156</v>
      </c>
      <c r="C71" s="373">
        <v>0.45833333333333331</v>
      </c>
      <c r="D71" s="372" t="s">
        <v>9217</v>
      </c>
      <c r="E71" s="372" t="s">
        <v>9232</v>
      </c>
      <c r="F71" s="368" t="s">
        <v>9233</v>
      </c>
      <c r="G71" s="372" t="s">
        <v>9155</v>
      </c>
      <c r="H71" s="371" t="s">
        <v>9219</v>
      </c>
      <c r="I71" s="370" t="s">
        <v>9234</v>
      </c>
      <c r="J71" s="302" t="s">
        <v>9228</v>
      </c>
      <c r="K71" s="378"/>
    </row>
    <row r="72" spans="1:11" s="54" customFormat="1" x14ac:dyDescent="0.3">
      <c r="A72" s="374">
        <v>42417</v>
      </c>
      <c r="B72" s="372" t="s">
        <v>9156</v>
      </c>
      <c r="C72" s="373">
        <v>0.5</v>
      </c>
      <c r="D72" s="372" t="s">
        <v>9166</v>
      </c>
      <c r="E72" s="372" t="s">
        <v>9225</v>
      </c>
      <c r="F72" s="368" t="s">
        <v>9229</v>
      </c>
      <c r="G72" s="372" t="s">
        <v>9155</v>
      </c>
      <c r="H72" s="371" t="s">
        <v>9219</v>
      </c>
      <c r="I72" s="370" t="s">
        <v>9230</v>
      </c>
      <c r="J72" s="302" t="s">
        <v>9235</v>
      </c>
      <c r="K72" s="378"/>
    </row>
    <row r="73" spans="1:11" s="54" customFormat="1" x14ac:dyDescent="0.3">
      <c r="A73" s="374">
        <v>42417</v>
      </c>
      <c r="B73" s="372" t="s">
        <v>9156</v>
      </c>
      <c r="C73" s="373">
        <v>0.54166666666666663</v>
      </c>
      <c r="D73" s="372" t="s">
        <v>9137</v>
      </c>
      <c r="E73" s="372" t="s">
        <v>9236</v>
      </c>
      <c r="F73" s="368" t="s">
        <v>9237</v>
      </c>
      <c r="G73" s="372" t="s">
        <v>9155</v>
      </c>
      <c r="H73" s="371" t="s">
        <v>9219</v>
      </c>
      <c r="I73" s="370" t="s">
        <v>9238</v>
      </c>
      <c r="J73" s="302" t="s">
        <v>9239</v>
      </c>
      <c r="K73" s="378"/>
    </row>
    <row r="74" spans="1:11" s="54" customFormat="1" x14ac:dyDescent="0.3">
      <c r="A74" s="374">
        <v>42417</v>
      </c>
      <c r="B74" s="372" t="s">
        <v>9156</v>
      </c>
      <c r="C74" s="373">
        <v>0.625</v>
      </c>
      <c r="D74" s="372" t="s">
        <v>9137</v>
      </c>
      <c r="E74" s="372" t="s">
        <v>9240</v>
      </c>
      <c r="F74" s="368" t="s">
        <v>9241</v>
      </c>
      <c r="G74" s="372" t="s">
        <v>9155</v>
      </c>
      <c r="H74" s="371" t="s">
        <v>9219</v>
      </c>
      <c r="I74" s="370" t="s">
        <v>9242</v>
      </c>
      <c r="J74" s="302" t="s">
        <v>9228</v>
      </c>
      <c r="K74" s="378"/>
    </row>
    <row r="75" spans="1:11" s="54" customFormat="1" x14ac:dyDescent="0.3">
      <c r="A75" s="374">
        <v>42417</v>
      </c>
      <c r="B75" s="372" t="s">
        <v>9156</v>
      </c>
      <c r="C75" s="373">
        <v>0.66666666666666663</v>
      </c>
      <c r="D75" s="372" t="s">
        <v>9217</v>
      </c>
      <c r="E75" s="372" t="s">
        <v>9144</v>
      </c>
      <c r="F75" s="368" t="s">
        <v>9243</v>
      </c>
      <c r="G75" s="372" t="s">
        <v>9155</v>
      </c>
      <c r="H75" s="371" t="s">
        <v>9219</v>
      </c>
      <c r="I75" s="370" t="s">
        <v>9244</v>
      </c>
      <c r="J75" s="302" t="s">
        <v>9228</v>
      </c>
      <c r="K75" s="378"/>
    </row>
    <row r="76" spans="1:11" s="54" customFormat="1" x14ac:dyDescent="0.3">
      <c r="A76" s="374">
        <v>42417</v>
      </c>
      <c r="B76" s="372" t="s">
        <v>9156</v>
      </c>
      <c r="C76" s="373">
        <v>0.6875</v>
      </c>
      <c r="D76" s="372" t="s">
        <v>9137</v>
      </c>
      <c r="E76" s="372" t="s">
        <v>9144</v>
      </c>
      <c r="F76" s="368" t="s">
        <v>12657</v>
      </c>
      <c r="G76" s="372" t="s">
        <v>9155</v>
      </c>
      <c r="H76" s="371" t="s">
        <v>9219</v>
      </c>
      <c r="I76" s="370" t="s">
        <v>12658</v>
      </c>
      <c r="J76" s="302" t="s">
        <v>9228</v>
      </c>
      <c r="K76" s="378"/>
    </row>
    <row r="77" spans="1:11" s="54" customFormat="1" x14ac:dyDescent="0.3">
      <c r="A77" s="374">
        <v>42417</v>
      </c>
      <c r="B77" s="372" t="s">
        <v>9130</v>
      </c>
      <c r="C77" s="373">
        <v>0.41666666666666669</v>
      </c>
      <c r="D77" s="372" t="s">
        <v>9137</v>
      </c>
      <c r="E77" s="372" t="s">
        <v>9245</v>
      </c>
      <c r="F77" s="368" t="s">
        <v>9246</v>
      </c>
      <c r="G77" s="372" t="s">
        <v>9155</v>
      </c>
      <c r="H77" s="371" t="s">
        <v>9219</v>
      </c>
      <c r="I77" s="370" t="s">
        <v>9247</v>
      </c>
      <c r="J77" s="302" t="s">
        <v>9228</v>
      </c>
      <c r="K77" s="378"/>
    </row>
    <row r="78" spans="1:11" s="54" customFormat="1" x14ac:dyDescent="0.3">
      <c r="A78" s="374">
        <v>42417</v>
      </c>
      <c r="B78" s="372" t="s">
        <v>9136</v>
      </c>
      <c r="C78" s="373">
        <v>0.5</v>
      </c>
      <c r="D78" s="372" t="s">
        <v>9166</v>
      </c>
      <c r="E78" s="372" t="s">
        <v>9248</v>
      </c>
      <c r="F78" s="368" t="s">
        <v>12656</v>
      </c>
      <c r="G78" s="372" t="s">
        <v>9155</v>
      </c>
      <c r="H78" s="371" t="s">
        <v>9219</v>
      </c>
      <c r="I78" s="370" t="s">
        <v>9249</v>
      </c>
      <c r="J78" s="302" t="s">
        <v>9228</v>
      </c>
      <c r="K78" s="378"/>
    </row>
    <row r="79" spans="1:11" s="54" customFormat="1" x14ac:dyDescent="0.3">
      <c r="A79" s="374">
        <v>42417</v>
      </c>
      <c r="B79" s="372" t="s">
        <v>9136</v>
      </c>
      <c r="C79" s="373">
        <v>0.54166666666666663</v>
      </c>
      <c r="D79" s="372" t="s">
        <v>9137</v>
      </c>
      <c r="E79" s="372" t="s">
        <v>9250</v>
      </c>
      <c r="F79" s="368" t="s">
        <v>12655</v>
      </c>
      <c r="G79" s="372" t="s">
        <v>9155</v>
      </c>
      <c r="H79" s="371" t="s">
        <v>9212</v>
      </c>
      <c r="I79" s="370" t="s">
        <v>12659</v>
      </c>
      <c r="J79" s="302" t="s">
        <v>9228</v>
      </c>
      <c r="K79" s="6"/>
    </row>
    <row r="80" spans="1:11" s="54" customFormat="1" x14ac:dyDescent="0.3">
      <c r="A80" s="374">
        <v>42417</v>
      </c>
      <c r="B80" s="372" t="s">
        <v>9136</v>
      </c>
      <c r="C80" s="373">
        <v>0.625</v>
      </c>
      <c r="D80" s="372" t="s">
        <v>9137</v>
      </c>
      <c r="E80" s="372" t="s">
        <v>9251</v>
      </c>
      <c r="F80" s="368" t="s">
        <v>12654</v>
      </c>
      <c r="G80" s="372" t="s">
        <v>9155</v>
      </c>
      <c r="H80" s="371" t="s">
        <v>9219</v>
      </c>
      <c r="I80" s="370" t="s">
        <v>9252</v>
      </c>
      <c r="J80" s="302" t="s">
        <v>9228</v>
      </c>
      <c r="K80" s="6"/>
    </row>
    <row r="81" spans="1:11" s="54" customFormat="1" x14ac:dyDescent="0.3">
      <c r="A81" s="374">
        <v>42417</v>
      </c>
      <c r="B81" s="372" t="s">
        <v>9136</v>
      </c>
      <c r="C81" s="373">
        <v>0.66666666666666663</v>
      </c>
      <c r="D81" s="372" t="s">
        <v>9137</v>
      </c>
      <c r="E81" s="372" t="s">
        <v>9253</v>
      </c>
      <c r="F81" s="368" t="s">
        <v>12653</v>
      </c>
      <c r="G81" s="372" t="s">
        <v>9155</v>
      </c>
      <c r="H81" s="371" t="s">
        <v>9219</v>
      </c>
      <c r="I81" s="370" t="s">
        <v>9254</v>
      </c>
      <c r="J81" s="302" t="s">
        <v>9228</v>
      </c>
      <c r="K81" s="6"/>
    </row>
    <row r="82" spans="1:11" s="54" customFormat="1" x14ac:dyDescent="0.3">
      <c r="A82" s="374">
        <v>42418</v>
      </c>
      <c r="B82" s="372" t="s">
        <v>9255</v>
      </c>
      <c r="C82" s="373">
        <v>0.41666666666666669</v>
      </c>
      <c r="D82" s="372" t="s">
        <v>9137</v>
      </c>
      <c r="E82" s="372" t="s">
        <v>9256</v>
      </c>
      <c r="F82" s="368" t="s">
        <v>9257</v>
      </c>
      <c r="G82" s="372" t="s">
        <v>9155</v>
      </c>
      <c r="H82" s="371" t="s">
        <v>9219</v>
      </c>
      <c r="I82" s="370" t="s">
        <v>9258</v>
      </c>
      <c r="J82" s="302" t="s">
        <v>9228</v>
      </c>
      <c r="K82" s="6"/>
    </row>
    <row r="83" spans="1:11" s="54" customFormat="1" x14ac:dyDescent="0.3">
      <c r="A83" s="374">
        <v>42418</v>
      </c>
      <c r="B83" s="372" t="s">
        <v>9173</v>
      </c>
      <c r="C83" s="373">
        <v>0.5</v>
      </c>
      <c r="D83" s="372" t="s">
        <v>9166</v>
      </c>
      <c r="E83" s="372" t="s">
        <v>9259</v>
      </c>
      <c r="F83" s="368" t="s">
        <v>9260</v>
      </c>
      <c r="G83" s="372" t="s">
        <v>9155</v>
      </c>
      <c r="H83" s="371" t="s">
        <v>9219</v>
      </c>
      <c r="I83" s="370" t="s">
        <v>9261</v>
      </c>
      <c r="J83" s="302" t="s">
        <v>9228</v>
      </c>
      <c r="K83" s="6"/>
    </row>
    <row r="84" spans="1:11" s="54" customFormat="1" x14ac:dyDescent="0.3">
      <c r="A84" s="374">
        <v>42418</v>
      </c>
      <c r="B84" s="372" t="s">
        <v>9173</v>
      </c>
      <c r="C84" s="373">
        <v>0.54166666666666663</v>
      </c>
      <c r="D84" s="372" t="s">
        <v>9137</v>
      </c>
      <c r="E84" s="372" t="s">
        <v>9262</v>
      </c>
      <c r="F84" s="368" t="s">
        <v>12652</v>
      </c>
      <c r="G84" s="372" t="s">
        <v>9263</v>
      </c>
      <c r="H84" s="371" t="s">
        <v>9219</v>
      </c>
      <c r="I84" s="370" t="s">
        <v>9264</v>
      </c>
      <c r="J84" s="302" t="s">
        <v>9228</v>
      </c>
      <c r="K84" s="6"/>
    </row>
    <row r="85" spans="1:11" s="54" customFormat="1" x14ac:dyDescent="0.3">
      <c r="A85" s="374">
        <v>42418</v>
      </c>
      <c r="B85" s="372" t="s">
        <v>9173</v>
      </c>
      <c r="C85" s="373">
        <v>0.58333333333333337</v>
      </c>
      <c r="D85" s="372" t="s">
        <v>9137</v>
      </c>
      <c r="E85" s="372" t="s">
        <v>9265</v>
      </c>
      <c r="F85" s="368" t="s">
        <v>12652</v>
      </c>
      <c r="G85" s="372" t="s">
        <v>9155</v>
      </c>
      <c r="H85" s="371" t="s">
        <v>9219</v>
      </c>
      <c r="I85" s="370" t="s">
        <v>9266</v>
      </c>
      <c r="J85" s="302" t="s">
        <v>9228</v>
      </c>
      <c r="K85" s="6"/>
    </row>
    <row r="86" spans="1:11" s="54" customFormat="1" x14ac:dyDescent="0.3">
      <c r="A86" s="374">
        <v>42418</v>
      </c>
      <c r="B86" s="372" t="s">
        <v>9255</v>
      </c>
      <c r="C86" s="373">
        <v>0.625</v>
      </c>
      <c r="D86" s="372" t="s">
        <v>9137</v>
      </c>
      <c r="E86" s="372" t="s">
        <v>9267</v>
      </c>
      <c r="F86" s="368" t="s">
        <v>9268</v>
      </c>
      <c r="G86" s="372" t="s">
        <v>9155</v>
      </c>
      <c r="H86" s="371" t="s">
        <v>12651</v>
      </c>
      <c r="I86" s="370" t="s">
        <v>9269</v>
      </c>
      <c r="J86" s="302" t="s">
        <v>9228</v>
      </c>
      <c r="K86" s="6"/>
    </row>
    <row r="87" spans="1:11" s="54" customFormat="1" x14ac:dyDescent="0.3">
      <c r="A87" s="15">
        <v>42450</v>
      </c>
      <c r="B87" s="372" t="s">
        <v>9142</v>
      </c>
      <c r="C87" s="373">
        <v>0.41666666666666669</v>
      </c>
      <c r="D87" s="372" t="s">
        <v>9137</v>
      </c>
      <c r="E87" s="372" t="s">
        <v>9177</v>
      </c>
      <c r="F87" s="368" t="s">
        <v>9270</v>
      </c>
      <c r="G87" s="372" t="s">
        <v>9271</v>
      </c>
      <c r="H87" s="371" t="s">
        <v>9272</v>
      </c>
      <c r="I87" s="370" t="s">
        <v>9273</v>
      </c>
      <c r="J87" s="302" t="s">
        <v>9274</v>
      </c>
      <c r="K87" s="6"/>
    </row>
    <row r="88" spans="1:11" s="54" customFormat="1" x14ac:dyDescent="0.3">
      <c r="A88" s="15">
        <v>42450</v>
      </c>
      <c r="B88" s="372" t="s">
        <v>9142</v>
      </c>
      <c r="C88" s="373">
        <v>0.54166666666666663</v>
      </c>
      <c r="D88" s="372" t="s">
        <v>9137</v>
      </c>
      <c r="E88" s="372" t="s">
        <v>9275</v>
      </c>
      <c r="F88" s="368" t="s">
        <v>9270</v>
      </c>
      <c r="G88" s="372" t="s">
        <v>9271</v>
      </c>
      <c r="H88" s="371" t="s">
        <v>9276</v>
      </c>
      <c r="I88" s="370" t="s">
        <v>9277</v>
      </c>
      <c r="J88" s="302" t="s">
        <v>9274</v>
      </c>
      <c r="K88" s="6"/>
    </row>
    <row r="89" spans="1:11" s="54" customFormat="1" x14ac:dyDescent="0.3">
      <c r="A89" s="15">
        <v>42450</v>
      </c>
      <c r="B89" s="372" t="s">
        <v>9142</v>
      </c>
      <c r="C89" s="373">
        <v>0.625</v>
      </c>
      <c r="D89" s="372" t="s">
        <v>9137</v>
      </c>
      <c r="E89" s="372" t="s">
        <v>9278</v>
      </c>
      <c r="F89" s="368" t="s">
        <v>9279</v>
      </c>
      <c r="G89" s="372" t="s">
        <v>9271</v>
      </c>
      <c r="H89" s="371" t="s">
        <v>9276</v>
      </c>
      <c r="I89" s="370" t="s">
        <v>9280</v>
      </c>
      <c r="J89" s="302" t="s">
        <v>9281</v>
      </c>
      <c r="K89" s="6"/>
    </row>
    <row r="90" spans="1:11" s="54" customFormat="1" x14ac:dyDescent="0.3">
      <c r="A90" s="15">
        <v>42450</v>
      </c>
      <c r="B90" s="372" t="s">
        <v>9142</v>
      </c>
      <c r="C90" s="373">
        <v>0.625</v>
      </c>
      <c r="D90" s="372" t="s">
        <v>9137</v>
      </c>
      <c r="E90" s="372" t="s">
        <v>9174</v>
      </c>
      <c r="F90" s="368" t="s">
        <v>9270</v>
      </c>
      <c r="G90" s="372" t="s">
        <v>9271</v>
      </c>
      <c r="H90" s="371" t="s">
        <v>9276</v>
      </c>
      <c r="I90" s="370"/>
      <c r="J90" s="302" t="s">
        <v>9274</v>
      </c>
      <c r="K90" s="6"/>
    </row>
    <row r="91" spans="1:11" s="54" customFormat="1" x14ac:dyDescent="0.3">
      <c r="A91" s="15">
        <v>42450</v>
      </c>
      <c r="B91" s="372" t="s">
        <v>9142</v>
      </c>
      <c r="C91" s="373">
        <v>0.66666666666666663</v>
      </c>
      <c r="D91" s="372" t="s">
        <v>9137</v>
      </c>
      <c r="E91" s="372" t="s">
        <v>9201</v>
      </c>
      <c r="F91" s="368" t="s">
        <v>12648</v>
      </c>
      <c r="G91" s="372" t="s">
        <v>9271</v>
      </c>
      <c r="H91" s="371" t="s">
        <v>12650</v>
      </c>
      <c r="I91" s="370" t="s">
        <v>12649</v>
      </c>
      <c r="J91" s="302" t="s">
        <v>9274</v>
      </c>
      <c r="K91" s="6"/>
    </row>
    <row r="92" spans="1:11" s="54" customFormat="1" x14ac:dyDescent="0.3">
      <c r="A92" s="15">
        <v>42449</v>
      </c>
      <c r="B92" s="372" t="s">
        <v>9089</v>
      </c>
      <c r="C92" s="373">
        <v>0.41666666666666669</v>
      </c>
      <c r="D92" s="372" t="s">
        <v>9090</v>
      </c>
      <c r="E92" s="372" t="s">
        <v>908</v>
      </c>
      <c r="F92" s="368" t="s">
        <v>280</v>
      </c>
      <c r="G92" s="372" t="s">
        <v>45</v>
      </c>
      <c r="H92" s="302" t="s">
        <v>9091</v>
      </c>
      <c r="I92" s="6"/>
      <c r="J92" s="6" t="s">
        <v>9092</v>
      </c>
      <c r="K92" s="6"/>
    </row>
    <row r="93" spans="1:11" s="54" customFormat="1" x14ac:dyDescent="0.3">
      <c r="A93" s="15">
        <v>42449</v>
      </c>
      <c r="B93" s="372" t="s">
        <v>9089</v>
      </c>
      <c r="C93" s="373">
        <v>0.41666666666666669</v>
      </c>
      <c r="D93" s="372" t="s">
        <v>9090</v>
      </c>
      <c r="E93" s="372" t="s">
        <v>908</v>
      </c>
      <c r="F93" s="368" t="s">
        <v>280</v>
      </c>
      <c r="G93" s="372" t="s">
        <v>45</v>
      </c>
      <c r="H93" s="302" t="s">
        <v>9091</v>
      </c>
      <c r="I93" s="6"/>
      <c r="J93" s="6" t="s">
        <v>9093</v>
      </c>
      <c r="K93" s="6"/>
    </row>
    <row r="94" spans="1:11" s="54" customFormat="1" x14ac:dyDescent="0.3">
      <c r="A94" s="15">
        <v>42449</v>
      </c>
      <c r="B94" s="372" t="s">
        <v>9089</v>
      </c>
      <c r="C94" s="373">
        <v>0.41666666666666669</v>
      </c>
      <c r="D94" s="372" t="s">
        <v>9090</v>
      </c>
      <c r="E94" s="372" t="s">
        <v>87</v>
      </c>
      <c r="F94" s="368" t="s">
        <v>280</v>
      </c>
      <c r="G94" s="372" t="s">
        <v>45</v>
      </c>
      <c r="H94" s="302" t="s">
        <v>9094</v>
      </c>
      <c r="I94" s="6" t="s">
        <v>9095</v>
      </c>
      <c r="J94" s="6" t="s">
        <v>12661</v>
      </c>
      <c r="K94" s="6"/>
    </row>
    <row r="95" spans="1:11" s="54" customFormat="1" x14ac:dyDescent="0.3">
      <c r="A95" s="15">
        <v>42430</v>
      </c>
      <c r="B95" s="372" t="s">
        <v>9089</v>
      </c>
      <c r="C95" s="373">
        <v>0.41666666666666669</v>
      </c>
      <c r="D95" s="372" t="s">
        <v>9090</v>
      </c>
      <c r="E95" s="372" t="s">
        <v>65</v>
      </c>
      <c r="F95" s="368" t="s">
        <v>1431</v>
      </c>
      <c r="G95" s="372" t="s">
        <v>45</v>
      </c>
      <c r="H95" s="302" t="s">
        <v>936</v>
      </c>
      <c r="I95" s="6" t="s">
        <v>9096</v>
      </c>
      <c r="J95" s="6" t="s">
        <v>12660</v>
      </c>
      <c r="K95" s="6"/>
    </row>
    <row r="96" spans="1:11" s="54" customFormat="1" x14ac:dyDescent="0.3">
      <c r="A96" s="15">
        <v>42430</v>
      </c>
      <c r="B96" s="372" t="s">
        <v>9089</v>
      </c>
      <c r="C96" s="373">
        <v>0.41666666666666669</v>
      </c>
      <c r="D96" s="372" t="s">
        <v>9097</v>
      </c>
      <c r="E96" s="372" t="s">
        <v>65</v>
      </c>
      <c r="F96" s="368" t="s">
        <v>1431</v>
      </c>
      <c r="G96" s="372" t="s">
        <v>45</v>
      </c>
      <c r="H96" s="302" t="s">
        <v>936</v>
      </c>
      <c r="I96" s="6" t="s">
        <v>9096</v>
      </c>
      <c r="J96" s="6" t="s">
        <v>12662</v>
      </c>
      <c r="K96" s="6"/>
    </row>
    <row r="97" spans="1:11" s="54" customFormat="1" x14ac:dyDescent="0.3">
      <c r="A97" s="15">
        <v>42449</v>
      </c>
      <c r="B97" s="372" t="s">
        <v>9089</v>
      </c>
      <c r="C97" s="373">
        <v>0.41666666666666669</v>
      </c>
      <c r="D97" s="372" t="s">
        <v>9090</v>
      </c>
      <c r="E97" s="372" t="s">
        <v>911</v>
      </c>
      <c r="F97" s="368" t="s">
        <v>280</v>
      </c>
      <c r="G97" s="372" t="s">
        <v>56</v>
      </c>
      <c r="H97" s="302" t="s">
        <v>9098</v>
      </c>
      <c r="I97" s="6" t="s">
        <v>3229</v>
      </c>
      <c r="J97" s="6" t="s">
        <v>9099</v>
      </c>
      <c r="K97" s="6"/>
    </row>
    <row r="98" spans="1:11" s="54" customFormat="1" x14ac:dyDescent="0.3">
      <c r="A98" s="15">
        <v>42449</v>
      </c>
      <c r="B98" s="372" t="s">
        <v>9089</v>
      </c>
      <c r="C98" s="373">
        <v>0.41666666666666669</v>
      </c>
      <c r="D98" s="372" t="s">
        <v>9090</v>
      </c>
      <c r="E98" s="372" t="s">
        <v>96</v>
      </c>
      <c r="F98" s="368" t="s">
        <v>280</v>
      </c>
      <c r="G98" s="372" t="s">
        <v>45</v>
      </c>
      <c r="H98" s="302" t="s">
        <v>9100</v>
      </c>
      <c r="I98" s="6" t="s">
        <v>9101</v>
      </c>
      <c r="J98" s="6" t="s">
        <v>9102</v>
      </c>
      <c r="K98" s="6"/>
    </row>
    <row r="99" spans="1:11" s="54" customFormat="1" x14ac:dyDescent="0.3">
      <c r="A99" s="15">
        <v>42433</v>
      </c>
      <c r="B99" s="372" t="s">
        <v>9089</v>
      </c>
      <c r="C99" s="373">
        <v>0.625</v>
      </c>
      <c r="D99" s="372" t="s">
        <v>9097</v>
      </c>
      <c r="E99" s="372" t="s">
        <v>912</v>
      </c>
      <c r="F99" s="368" t="s">
        <v>280</v>
      </c>
      <c r="G99" s="372" t="s">
        <v>45</v>
      </c>
      <c r="H99" s="302" t="s">
        <v>936</v>
      </c>
      <c r="I99" s="6" t="s">
        <v>9103</v>
      </c>
      <c r="J99" s="6" t="s">
        <v>9104</v>
      </c>
      <c r="K99" s="6"/>
    </row>
    <row r="100" spans="1:11" s="54" customFormat="1" x14ac:dyDescent="0.3">
      <c r="A100" s="15">
        <v>42433</v>
      </c>
      <c r="B100" s="372" t="s">
        <v>9089</v>
      </c>
      <c r="C100" s="373">
        <v>0.41666666666666669</v>
      </c>
      <c r="D100" s="372" t="s">
        <v>9097</v>
      </c>
      <c r="E100" s="372" t="s">
        <v>85</v>
      </c>
      <c r="F100" s="368" t="s">
        <v>280</v>
      </c>
      <c r="G100" s="372" t="s">
        <v>45</v>
      </c>
      <c r="H100" s="302" t="s">
        <v>9105</v>
      </c>
      <c r="I100" s="6" t="s">
        <v>9106</v>
      </c>
      <c r="J100" s="6" t="s">
        <v>9104</v>
      </c>
      <c r="K100" s="6"/>
    </row>
    <row r="101" spans="1:11" s="54" customFormat="1" x14ac:dyDescent="0.3">
      <c r="A101" s="15">
        <v>42432</v>
      </c>
      <c r="B101" s="372" t="s">
        <v>9107</v>
      </c>
      <c r="C101" s="373">
        <v>0.64583333333333337</v>
      </c>
      <c r="D101" s="372" t="s">
        <v>9097</v>
      </c>
      <c r="E101" s="372" t="s">
        <v>8901</v>
      </c>
      <c r="F101" s="368" t="s">
        <v>280</v>
      </c>
      <c r="G101" s="372" t="s">
        <v>3004</v>
      </c>
      <c r="H101" s="302" t="s">
        <v>9105</v>
      </c>
      <c r="I101" s="6" t="s">
        <v>9108</v>
      </c>
      <c r="J101" s="6" t="s">
        <v>9104</v>
      </c>
      <c r="K101" s="6"/>
    </row>
    <row r="102" spans="1:11" s="54" customFormat="1" x14ac:dyDescent="0.3">
      <c r="A102" s="15">
        <v>42432</v>
      </c>
      <c r="B102" s="372" t="s">
        <v>9107</v>
      </c>
      <c r="C102" s="373">
        <v>0.4375</v>
      </c>
      <c r="D102" s="372" t="s">
        <v>9097</v>
      </c>
      <c r="E102" s="372" t="s">
        <v>90</v>
      </c>
      <c r="F102" s="368" t="s">
        <v>280</v>
      </c>
      <c r="G102" s="372" t="s">
        <v>3004</v>
      </c>
      <c r="H102" s="302" t="s">
        <v>9105</v>
      </c>
      <c r="I102" s="6" t="s">
        <v>9109</v>
      </c>
      <c r="J102" s="6" t="s">
        <v>9104</v>
      </c>
      <c r="K102" s="6"/>
    </row>
    <row r="103" spans="1:11" s="54" customFormat="1" x14ac:dyDescent="0.3">
      <c r="A103" s="15">
        <v>42431</v>
      </c>
      <c r="B103" s="372" t="s">
        <v>9110</v>
      </c>
      <c r="C103" s="373">
        <v>0.625</v>
      </c>
      <c r="D103" s="372" t="s">
        <v>9097</v>
      </c>
      <c r="E103" s="372" t="s">
        <v>93</v>
      </c>
      <c r="F103" s="368" t="s">
        <v>280</v>
      </c>
      <c r="G103" s="372" t="s">
        <v>45</v>
      </c>
      <c r="H103" s="302" t="s">
        <v>9105</v>
      </c>
      <c r="I103" s="6" t="s">
        <v>9111</v>
      </c>
      <c r="J103" s="6" t="s">
        <v>9104</v>
      </c>
      <c r="K103" s="6"/>
    </row>
    <row r="104" spans="1:11" s="54" customFormat="1" x14ac:dyDescent="0.3">
      <c r="A104" s="15">
        <v>42431</v>
      </c>
      <c r="B104" s="372" t="s">
        <v>9110</v>
      </c>
      <c r="C104" s="373">
        <v>0.41666666666666669</v>
      </c>
      <c r="D104" s="372" t="s">
        <v>9097</v>
      </c>
      <c r="E104" s="372" t="s">
        <v>913</v>
      </c>
      <c r="F104" s="368" t="s">
        <v>280</v>
      </c>
      <c r="G104" s="372" t="s">
        <v>45</v>
      </c>
      <c r="H104" s="302" t="s">
        <v>9105</v>
      </c>
      <c r="I104" s="6" t="s">
        <v>9112</v>
      </c>
      <c r="J104" s="6" t="s">
        <v>9104</v>
      </c>
      <c r="K104" s="6"/>
    </row>
    <row r="105" spans="1:11" s="54" customFormat="1" x14ac:dyDescent="0.3">
      <c r="A105" s="15">
        <v>42430</v>
      </c>
      <c r="B105" s="372" t="s">
        <v>9113</v>
      </c>
      <c r="C105" s="373">
        <v>0.625</v>
      </c>
      <c r="D105" s="372" t="s">
        <v>9097</v>
      </c>
      <c r="E105" s="372" t="s">
        <v>91</v>
      </c>
      <c r="F105" s="368" t="s">
        <v>280</v>
      </c>
      <c r="G105" s="372" t="s">
        <v>45</v>
      </c>
      <c r="H105" s="302" t="s">
        <v>9105</v>
      </c>
      <c r="I105" s="6" t="s">
        <v>9114</v>
      </c>
      <c r="J105" s="6" t="s">
        <v>9104</v>
      </c>
      <c r="K105" s="6"/>
    </row>
    <row r="106" spans="1:11" s="54" customFormat="1" x14ac:dyDescent="0.3">
      <c r="A106" s="15">
        <v>42429</v>
      </c>
      <c r="B106" s="372" t="s">
        <v>9115</v>
      </c>
      <c r="C106" s="373">
        <v>0.625</v>
      </c>
      <c r="D106" s="372" t="s">
        <v>9097</v>
      </c>
      <c r="E106" s="372" t="s">
        <v>920</v>
      </c>
      <c r="F106" s="368" t="s">
        <v>280</v>
      </c>
      <c r="G106" s="372" t="s">
        <v>45</v>
      </c>
      <c r="H106" s="302" t="s">
        <v>9105</v>
      </c>
      <c r="I106" s="6" t="s">
        <v>9116</v>
      </c>
      <c r="J106" s="6" t="s">
        <v>9104</v>
      </c>
      <c r="K106" s="6"/>
    </row>
    <row r="107" spans="1:11" s="54" customFormat="1" x14ac:dyDescent="0.3">
      <c r="A107" s="15">
        <v>42426</v>
      </c>
      <c r="B107" s="372" t="s">
        <v>9089</v>
      </c>
      <c r="C107" s="373">
        <v>0.625</v>
      </c>
      <c r="D107" s="372" t="s">
        <v>9097</v>
      </c>
      <c r="E107" s="372" t="s">
        <v>889</v>
      </c>
      <c r="F107" s="368" t="s">
        <v>280</v>
      </c>
      <c r="G107" s="372" t="s">
        <v>45</v>
      </c>
      <c r="H107" s="302" t="s">
        <v>9105</v>
      </c>
      <c r="I107" s="6" t="s">
        <v>9117</v>
      </c>
      <c r="J107" s="6" t="s">
        <v>9104</v>
      </c>
      <c r="K107" s="6"/>
    </row>
    <row r="108" spans="1:11" s="54" customFormat="1" x14ac:dyDescent="0.3">
      <c r="A108" s="15">
        <v>42425</v>
      </c>
      <c r="B108" s="372" t="s">
        <v>9107</v>
      </c>
      <c r="C108" s="373">
        <v>0.625</v>
      </c>
      <c r="D108" s="372" t="s">
        <v>9097</v>
      </c>
      <c r="E108" s="372" t="s">
        <v>927</v>
      </c>
      <c r="F108" s="368" t="s">
        <v>280</v>
      </c>
      <c r="G108" s="372" t="s">
        <v>45</v>
      </c>
      <c r="H108" s="302" t="s">
        <v>9105</v>
      </c>
      <c r="I108" s="6" t="s">
        <v>9118</v>
      </c>
      <c r="J108" s="6" t="s">
        <v>9104</v>
      </c>
      <c r="K108" s="6"/>
    </row>
    <row r="109" spans="1:11" s="54" customFormat="1" x14ac:dyDescent="0.3">
      <c r="A109" s="15">
        <v>42425</v>
      </c>
      <c r="B109" s="372" t="s">
        <v>9107</v>
      </c>
      <c r="C109" s="373">
        <v>0.5625</v>
      </c>
      <c r="D109" s="372" t="s">
        <v>9097</v>
      </c>
      <c r="E109" s="372" t="s">
        <v>86</v>
      </c>
      <c r="F109" s="368" t="s">
        <v>280</v>
      </c>
      <c r="G109" s="372" t="s">
        <v>45</v>
      </c>
      <c r="H109" s="302" t="s">
        <v>9105</v>
      </c>
      <c r="I109" s="6" t="s">
        <v>9119</v>
      </c>
      <c r="J109" s="6" t="s">
        <v>9104</v>
      </c>
      <c r="K109" s="6"/>
    </row>
    <row r="110" spans="1:11" s="54" customFormat="1" x14ac:dyDescent="0.3">
      <c r="A110" s="15">
        <v>42425</v>
      </c>
      <c r="B110" s="372" t="s">
        <v>9107</v>
      </c>
      <c r="C110" s="373">
        <v>0.41666666666666669</v>
      </c>
      <c r="D110" s="372" t="s">
        <v>9097</v>
      </c>
      <c r="E110" s="372" t="s">
        <v>908</v>
      </c>
      <c r="F110" s="368" t="s">
        <v>280</v>
      </c>
      <c r="G110" s="372" t="s">
        <v>45</v>
      </c>
      <c r="H110" s="302" t="s">
        <v>9105</v>
      </c>
      <c r="I110" s="6" t="s">
        <v>9120</v>
      </c>
      <c r="J110" s="6" t="s">
        <v>9104</v>
      </c>
      <c r="K110" s="6"/>
    </row>
    <row r="111" spans="1:11" s="54" customFormat="1" x14ac:dyDescent="0.3">
      <c r="A111" s="15">
        <v>42424</v>
      </c>
      <c r="B111" s="372" t="s">
        <v>9110</v>
      </c>
      <c r="C111" s="373">
        <v>0.625</v>
      </c>
      <c r="D111" s="372" t="s">
        <v>9097</v>
      </c>
      <c r="E111" s="372" t="s">
        <v>926</v>
      </c>
      <c r="F111" s="368" t="s">
        <v>280</v>
      </c>
      <c r="G111" s="372" t="s">
        <v>45</v>
      </c>
      <c r="H111" s="302" t="s">
        <v>9105</v>
      </c>
      <c r="I111" s="6" t="s">
        <v>9121</v>
      </c>
      <c r="J111" s="6" t="s">
        <v>9104</v>
      </c>
      <c r="K111" s="6"/>
    </row>
    <row r="112" spans="1:11" s="54" customFormat="1" x14ac:dyDescent="0.3">
      <c r="A112" s="15">
        <v>42424</v>
      </c>
      <c r="B112" s="372" t="s">
        <v>9110</v>
      </c>
      <c r="C112" s="373">
        <v>0.5625</v>
      </c>
      <c r="D112" s="372" t="s">
        <v>9097</v>
      </c>
      <c r="E112" s="372" t="s">
        <v>1673</v>
      </c>
      <c r="F112" s="368" t="s">
        <v>280</v>
      </c>
      <c r="G112" s="372" t="s">
        <v>45</v>
      </c>
      <c r="H112" s="302" t="s">
        <v>9105</v>
      </c>
      <c r="I112" s="6" t="s">
        <v>9122</v>
      </c>
      <c r="J112" s="6" t="s">
        <v>9104</v>
      </c>
      <c r="K112" s="6"/>
    </row>
    <row r="113" spans="1:11" s="54" customFormat="1" x14ac:dyDescent="0.3">
      <c r="A113" s="15">
        <v>42424</v>
      </c>
      <c r="B113" s="372" t="s">
        <v>9110</v>
      </c>
      <c r="C113" s="373">
        <v>0.41666666666666669</v>
      </c>
      <c r="D113" s="372" t="s">
        <v>9097</v>
      </c>
      <c r="E113" s="372" t="s">
        <v>94</v>
      </c>
      <c r="F113" s="368" t="s">
        <v>280</v>
      </c>
      <c r="G113" s="372" t="s">
        <v>45</v>
      </c>
      <c r="H113" s="302" t="s">
        <v>9105</v>
      </c>
      <c r="I113" s="6" t="s">
        <v>9123</v>
      </c>
      <c r="J113" s="6" t="s">
        <v>9104</v>
      </c>
      <c r="K113" s="6"/>
    </row>
    <row r="114" spans="1:11" s="54" customFormat="1" x14ac:dyDescent="0.3">
      <c r="A114" s="15">
        <v>42423</v>
      </c>
      <c r="B114" s="372" t="s">
        <v>9113</v>
      </c>
      <c r="C114" s="373">
        <v>0.66666666666666663</v>
      </c>
      <c r="D114" s="372" t="s">
        <v>9097</v>
      </c>
      <c r="E114" s="372" t="s">
        <v>916</v>
      </c>
      <c r="F114" s="368" t="s">
        <v>280</v>
      </c>
      <c r="G114" s="372" t="s">
        <v>45</v>
      </c>
      <c r="H114" s="302" t="s">
        <v>9105</v>
      </c>
      <c r="I114" s="6" t="s">
        <v>9124</v>
      </c>
      <c r="J114" s="6" t="s">
        <v>9104</v>
      </c>
      <c r="K114" s="6"/>
    </row>
    <row r="115" spans="1:11" s="54" customFormat="1" x14ac:dyDescent="0.3">
      <c r="A115" s="15">
        <v>42423</v>
      </c>
      <c r="B115" s="372" t="s">
        <v>9113</v>
      </c>
      <c r="C115" s="373">
        <v>0.625</v>
      </c>
      <c r="D115" s="372" t="s">
        <v>9097</v>
      </c>
      <c r="E115" s="372" t="s">
        <v>84</v>
      </c>
      <c r="F115" s="368" t="s">
        <v>280</v>
      </c>
      <c r="G115" s="372" t="s">
        <v>45</v>
      </c>
      <c r="H115" s="302" t="s">
        <v>9105</v>
      </c>
      <c r="I115" s="6" t="s">
        <v>9125</v>
      </c>
      <c r="J115" s="6" t="s">
        <v>9104</v>
      </c>
      <c r="K115" s="6"/>
    </row>
    <row r="116" spans="1:11" s="54" customFormat="1" x14ac:dyDescent="0.3">
      <c r="A116" s="15">
        <v>42423</v>
      </c>
      <c r="B116" s="372" t="s">
        <v>9113</v>
      </c>
      <c r="C116" s="373">
        <v>0.5625</v>
      </c>
      <c r="D116" s="372" t="s">
        <v>9097</v>
      </c>
      <c r="E116" s="372" t="s">
        <v>921</v>
      </c>
      <c r="F116" s="368" t="s">
        <v>280</v>
      </c>
      <c r="G116" s="372" t="s">
        <v>45</v>
      </c>
      <c r="H116" s="302" t="s">
        <v>9105</v>
      </c>
      <c r="I116" s="6" t="s">
        <v>9126</v>
      </c>
      <c r="J116" s="6" t="s">
        <v>9104</v>
      </c>
      <c r="K116" s="6"/>
    </row>
    <row r="117" spans="1:11" s="54" customFormat="1" x14ac:dyDescent="0.3">
      <c r="A117" s="15">
        <v>42423</v>
      </c>
      <c r="B117" s="372" t="s">
        <v>9113</v>
      </c>
      <c r="C117" s="373">
        <v>0.41666666666666669</v>
      </c>
      <c r="D117" s="372" t="s">
        <v>9097</v>
      </c>
      <c r="E117" s="372" t="s">
        <v>44</v>
      </c>
      <c r="F117" s="368" t="s">
        <v>280</v>
      </c>
      <c r="G117" s="372" t="s">
        <v>45</v>
      </c>
      <c r="H117" s="302" t="s">
        <v>9105</v>
      </c>
      <c r="I117" s="6" t="s">
        <v>9127</v>
      </c>
      <c r="J117" s="6" t="s">
        <v>12647</v>
      </c>
      <c r="K117" s="6"/>
    </row>
    <row r="118" spans="1:11" s="54" customFormat="1" x14ac:dyDescent="0.3">
      <c r="A118" s="15">
        <v>42422</v>
      </c>
      <c r="B118" s="372" t="s">
        <v>9115</v>
      </c>
      <c r="C118" s="373">
        <v>0.625</v>
      </c>
      <c r="D118" s="372" t="s">
        <v>9097</v>
      </c>
      <c r="E118" s="372" t="s">
        <v>65</v>
      </c>
      <c r="F118" s="368" t="s">
        <v>280</v>
      </c>
      <c r="G118" s="372" t="s">
        <v>45</v>
      </c>
      <c r="H118" s="302" t="s">
        <v>9105</v>
      </c>
      <c r="I118" s="6" t="s">
        <v>9128</v>
      </c>
      <c r="J118" s="6" t="s">
        <v>9104</v>
      </c>
      <c r="K118" s="6"/>
    </row>
    <row r="119" spans="1:11" s="54" customFormat="1" x14ac:dyDescent="0.3">
      <c r="A119" s="15">
        <v>42415</v>
      </c>
      <c r="B119" s="372" t="s">
        <v>9142</v>
      </c>
      <c r="C119" s="373">
        <v>0.41666666666666669</v>
      </c>
      <c r="D119" s="372" t="s">
        <v>9143</v>
      </c>
      <c r="E119" s="372" t="s">
        <v>9138</v>
      </c>
      <c r="F119" s="368" t="s">
        <v>9282</v>
      </c>
      <c r="G119" s="372" t="s">
        <v>9283</v>
      </c>
      <c r="H119" s="371" t="s">
        <v>9284</v>
      </c>
      <c r="I119" s="370" t="s">
        <v>9285</v>
      </c>
      <c r="J119" s="302" t="s">
        <v>9286</v>
      </c>
      <c r="K119" s="6"/>
    </row>
    <row r="120" spans="1:11" s="54" customFormat="1" x14ac:dyDescent="0.3">
      <c r="A120" s="15">
        <v>42450</v>
      </c>
      <c r="B120" s="372" t="s">
        <v>9142</v>
      </c>
      <c r="C120" s="373">
        <v>0.41666666666666669</v>
      </c>
      <c r="D120" s="372" t="s">
        <v>9143</v>
      </c>
      <c r="E120" s="372" t="s">
        <v>9154</v>
      </c>
      <c r="F120" s="368" t="s">
        <v>9287</v>
      </c>
      <c r="G120" s="372" t="s">
        <v>9288</v>
      </c>
      <c r="H120" s="371" t="s">
        <v>9284</v>
      </c>
      <c r="I120" s="370" t="s">
        <v>9289</v>
      </c>
      <c r="J120" s="302" t="s">
        <v>9290</v>
      </c>
      <c r="K120" s="6"/>
    </row>
    <row r="121" spans="1:11" s="54" customFormat="1" x14ac:dyDescent="0.3">
      <c r="A121" s="15">
        <v>42441</v>
      </c>
      <c r="B121" s="212" t="s">
        <v>9291</v>
      </c>
      <c r="C121" s="32">
        <v>0.41666666666666669</v>
      </c>
      <c r="D121" s="253" t="s">
        <v>8916</v>
      </c>
      <c r="E121" s="325" t="s">
        <v>9292</v>
      </c>
      <c r="F121" s="253" t="s">
        <v>8925</v>
      </c>
      <c r="G121" s="212" t="str">
        <f>IF(ISTEXT(VLOOKUP(表4[[#This Row],[公司]],表2[[公司简称]:[类型]],2,FALSE)),VLOOKUP(表4[[#This Row],[公司]],表2[[公司简称]:[类型]],2,FALSE),"")</f>
        <v>北京</v>
      </c>
      <c r="H121" s="272" t="s">
        <v>9129</v>
      </c>
      <c r="I121" s="255" t="s">
        <v>9293</v>
      </c>
      <c r="J121" s="253" t="s">
        <v>9294</v>
      </c>
      <c r="K121" s="253"/>
    </row>
    <row r="122" spans="1:11" s="54" customFormat="1" x14ac:dyDescent="0.3">
      <c r="A122" s="15">
        <v>42449</v>
      </c>
      <c r="B122" s="212" t="s">
        <v>9295</v>
      </c>
      <c r="C122" s="32">
        <v>0.41666666666666669</v>
      </c>
      <c r="D122" s="253" t="s">
        <v>8916</v>
      </c>
      <c r="E122" s="325" t="s">
        <v>9296</v>
      </c>
      <c r="F122" s="368" t="s">
        <v>9287</v>
      </c>
      <c r="G122" s="212" t="str">
        <f>IF(ISTEXT(VLOOKUP(表4[[#This Row],[公司]],表2[[公司简称]:[类型]],2,FALSE)),VLOOKUP(表4[[#This Row],[公司]],表2[[公司简称]:[类型]],2,FALSE),"")</f>
        <v>上海</v>
      </c>
      <c r="H122" s="272" t="s">
        <v>9129</v>
      </c>
      <c r="I122" s="255" t="s">
        <v>9297</v>
      </c>
      <c r="J122" s="253" t="s">
        <v>9298</v>
      </c>
      <c r="K122" s="253"/>
    </row>
    <row r="123" spans="1:11" s="54" customFormat="1" x14ac:dyDescent="0.3">
      <c r="A123" s="15">
        <v>42457</v>
      </c>
      <c r="B123" s="212" t="s">
        <v>9299</v>
      </c>
      <c r="C123" s="32">
        <v>0.41666666666666669</v>
      </c>
      <c r="D123" s="253" t="s">
        <v>8916</v>
      </c>
      <c r="E123" s="372" t="s">
        <v>9154</v>
      </c>
      <c r="F123" s="368" t="s">
        <v>9287</v>
      </c>
      <c r="G123" s="372" t="s">
        <v>9288</v>
      </c>
      <c r="H123" s="371" t="s">
        <v>9284</v>
      </c>
      <c r="I123" s="370" t="s">
        <v>9289</v>
      </c>
      <c r="J123" s="253" t="s">
        <v>9300</v>
      </c>
      <c r="K123" s="253"/>
    </row>
    <row r="124" spans="1:11" s="54" customFormat="1" x14ac:dyDescent="0.3">
      <c r="A124" s="15">
        <v>42459</v>
      </c>
      <c r="B124" s="372" t="s">
        <v>9088</v>
      </c>
      <c r="C124" s="373">
        <v>0.41666666666666669</v>
      </c>
      <c r="D124" s="372" t="s">
        <v>9143</v>
      </c>
      <c r="E124" s="372" t="s">
        <v>9138</v>
      </c>
      <c r="F124" s="368" t="s">
        <v>9282</v>
      </c>
      <c r="G124" s="372" t="s">
        <v>9283</v>
      </c>
      <c r="H124" s="371" t="s">
        <v>9284</v>
      </c>
      <c r="I124" s="370" t="s">
        <v>9301</v>
      </c>
      <c r="J124" s="302" t="s">
        <v>9302</v>
      </c>
      <c r="K124" s="253"/>
    </row>
    <row r="125" spans="1:11" s="54" customFormat="1" x14ac:dyDescent="0.3">
      <c r="A125" s="15">
        <v>42459</v>
      </c>
      <c r="B125" s="372" t="s">
        <v>9088</v>
      </c>
      <c r="C125" s="373">
        <v>0.54166666666666663</v>
      </c>
      <c r="D125" s="372" t="s">
        <v>9143</v>
      </c>
      <c r="E125" s="372" t="s">
        <v>9157</v>
      </c>
      <c r="F125" s="368" t="s">
        <v>9303</v>
      </c>
      <c r="G125" s="372" t="s">
        <v>9283</v>
      </c>
      <c r="H125" s="371" t="s">
        <v>9284</v>
      </c>
      <c r="I125" s="370" t="s">
        <v>9304</v>
      </c>
      <c r="J125" s="302" t="s">
        <v>9305</v>
      </c>
      <c r="K125" s="253"/>
    </row>
    <row r="126" spans="1:11" s="54" customFormat="1" x14ac:dyDescent="0.3">
      <c r="A126" s="15">
        <v>42450</v>
      </c>
      <c r="B126" s="212" t="s">
        <v>12544</v>
      </c>
      <c r="C126" s="32">
        <v>0.41666666666666669</v>
      </c>
      <c r="D126" s="253" t="s">
        <v>12545</v>
      </c>
      <c r="E126" s="253" t="s">
        <v>12546</v>
      </c>
      <c r="F126" s="253" t="s">
        <v>12547</v>
      </c>
      <c r="G126" s="212" t="str">
        <f>IF(ISTEXT(VLOOKUP(表4[[#This Row],[公司]],表2[[公司简称]:[类型]],2,FALSE)),VLOOKUP(表4[[#This Row],[公司]],表2[[公司简称]:[类型]],2,FALSE),"")</f>
        <v>广深</v>
      </c>
      <c r="H126" s="272" t="s">
        <v>12548</v>
      </c>
      <c r="I126" s="255" t="s">
        <v>12549</v>
      </c>
      <c r="J126" s="253" t="s">
        <v>12550</v>
      </c>
      <c r="K126" s="253" t="s">
        <v>12551</v>
      </c>
    </row>
    <row r="127" spans="1:11" s="54" customFormat="1" x14ac:dyDescent="0.3">
      <c r="A127" s="15">
        <v>42450</v>
      </c>
      <c r="B127" s="212" t="s">
        <v>7150</v>
      </c>
      <c r="C127" s="32">
        <v>0.5625</v>
      </c>
      <c r="D127" s="253" t="s">
        <v>12568</v>
      </c>
      <c r="E127" s="253" t="s">
        <v>12573</v>
      </c>
      <c r="F127" s="253" t="s">
        <v>12574</v>
      </c>
      <c r="G127" s="212" t="s">
        <v>12575</v>
      </c>
      <c r="H127" s="272" t="s">
        <v>12548</v>
      </c>
      <c r="I127" s="255"/>
      <c r="J127" s="253" t="s">
        <v>12550</v>
      </c>
      <c r="K127" s="253"/>
    </row>
    <row r="128" spans="1:11" s="54" customFormat="1" x14ac:dyDescent="0.3">
      <c r="A128" s="15">
        <v>42450</v>
      </c>
      <c r="B128" s="212" t="s">
        <v>7150</v>
      </c>
      <c r="C128" s="32">
        <v>0.625</v>
      </c>
      <c r="D128" s="253" t="s">
        <v>7259</v>
      </c>
      <c r="E128" s="253" t="s">
        <v>12552</v>
      </c>
      <c r="F128" s="253" t="s">
        <v>12553</v>
      </c>
      <c r="G128" s="212" t="str">
        <f>IF(ISTEXT(VLOOKUP(表4[[#This Row],[公司]],表2[[公司简称]:[类型]],2,FALSE)),VLOOKUP(表4[[#This Row],[公司]],表2[[公司简称]:[类型]],2,FALSE),"")</f>
        <v>广深</v>
      </c>
      <c r="H128" s="272" t="s">
        <v>12554</v>
      </c>
      <c r="I128" s="255"/>
      <c r="J128" s="253" t="s">
        <v>12550</v>
      </c>
      <c r="K128" s="253"/>
    </row>
    <row r="129" spans="1:11" s="54" customFormat="1" x14ac:dyDescent="0.3">
      <c r="A129" s="15">
        <v>42450</v>
      </c>
      <c r="B129" s="212" t="s">
        <v>12555</v>
      </c>
      <c r="C129" s="32">
        <v>0.625</v>
      </c>
      <c r="D129" s="253" t="s">
        <v>7259</v>
      </c>
      <c r="E129" s="253" t="s">
        <v>12556</v>
      </c>
      <c r="F129" s="253" t="s">
        <v>12557</v>
      </c>
      <c r="G129" s="212" t="str">
        <f>IF(ISTEXT(VLOOKUP(表4[[#This Row],[公司]],表2[[公司简称]:[类型]],2,FALSE)),VLOOKUP(表4[[#This Row],[公司]],表2[[公司简称]:[类型]],2,FALSE),"")</f>
        <v>广深</v>
      </c>
      <c r="H129" s="272" t="s">
        <v>12558</v>
      </c>
      <c r="I129" s="255" t="s">
        <v>12559</v>
      </c>
      <c r="J129" s="253" t="s">
        <v>12550</v>
      </c>
      <c r="K129" s="253"/>
    </row>
    <row r="130" spans="1:11" s="54" customFormat="1" x14ac:dyDescent="0.3">
      <c r="A130" s="15">
        <v>42451</v>
      </c>
      <c r="B130" s="212" t="s">
        <v>12560</v>
      </c>
      <c r="C130" s="32">
        <v>0.55208333333333337</v>
      </c>
      <c r="D130" s="253" t="s">
        <v>12561</v>
      </c>
      <c r="E130" s="253" t="s">
        <v>12562</v>
      </c>
      <c r="F130" s="253" t="s">
        <v>12547</v>
      </c>
      <c r="G130" s="212" t="str">
        <f>IF(ISTEXT(VLOOKUP(表4[[#This Row],[公司]],表2[[公司简称]:[类型]],2,FALSE)),VLOOKUP(表4[[#This Row],[公司]],表2[[公司简称]:[类型]],2,FALSE),"")</f>
        <v>广深</v>
      </c>
      <c r="H130" s="272" t="s">
        <v>12563</v>
      </c>
      <c r="I130" s="255" t="s">
        <v>12564</v>
      </c>
      <c r="J130" s="253" t="s">
        <v>12550</v>
      </c>
      <c r="K130" s="253"/>
    </row>
    <row r="131" spans="1:11" s="54" customFormat="1" x14ac:dyDescent="0.3">
      <c r="A131" s="15">
        <v>42451</v>
      </c>
      <c r="B131" s="212" t="s">
        <v>7149</v>
      </c>
      <c r="C131" s="32">
        <v>0.625</v>
      </c>
      <c r="D131" s="253" t="s">
        <v>7259</v>
      </c>
      <c r="E131" s="253" t="s">
        <v>12565</v>
      </c>
      <c r="F131" s="253" t="s">
        <v>12566</v>
      </c>
      <c r="G131" s="212" t="str">
        <f>IF(ISTEXT(VLOOKUP(表4[[#This Row],[公司]],表2[[公司简称]:[类型]],2,FALSE)),VLOOKUP(表4[[#This Row],[公司]],表2[[公司简称]:[类型]],2,FALSE),"")</f>
        <v>广深</v>
      </c>
      <c r="H131" s="272" t="s">
        <v>12548</v>
      </c>
      <c r="I131" s="255" t="s">
        <v>12567</v>
      </c>
      <c r="J131" s="253" t="s">
        <v>12550</v>
      </c>
      <c r="K131" s="253"/>
    </row>
    <row r="132" spans="1:11" s="54" customFormat="1" x14ac:dyDescent="0.3">
      <c r="A132" s="15">
        <v>42451</v>
      </c>
      <c r="B132" s="212" t="s">
        <v>7149</v>
      </c>
      <c r="C132" s="32">
        <v>0.66666666666666663</v>
      </c>
      <c r="D132" s="253" t="s">
        <v>12568</v>
      </c>
      <c r="E132" s="253" t="s">
        <v>12569</v>
      </c>
      <c r="F132" s="253" t="s">
        <v>12547</v>
      </c>
      <c r="G132" s="212" t="str">
        <f>IF(ISTEXT(VLOOKUP(表4[[#This Row],[公司]],表2[[公司简称]:[类型]],2,FALSE)),VLOOKUP(表4[[#This Row],[公司]],表2[[公司简称]:[类型]],2,FALSE),"")</f>
        <v>广深</v>
      </c>
      <c r="H132" s="272" t="s">
        <v>12548</v>
      </c>
      <c r="I132" s="255" t="s">
        <v>12618</v>
      </c>
      <c r="J132" s="253" t="s">
        <v>12550</v>
      </c>
      <c r="K132" s="253"/>
    </row>
    <row r="133" spans="1:11" s="54" customFormat="1" x14ac:dyDescent="0.3">
      <c r="A133" s="15">
        <v>42452</v>
      </c>
      <c r="B133" s="212" t="s">
        <v>7148</v>
      </c>
      <c r="C133" s="32">
        <v>0.41666666666666669</v>
      </c>
      <c r="D133" s="253" t="s">
        <v>7259</v>
      </c>
      <c r="E133" s="253" t="s">
        <v>12570</v>
      </c>
      <c r="F133" s="253" t="s">
        <v>7576</v>
      </c>
      <c r="G133" s="212" t="s">
        <v>12571</v>
      </c>
      <c r="H133" s="272" t="s">
        <v>12548</v>
      </c>
      <c r="I133" s="255" t="s">
        <v>12620</v>
      </c>
      <c r="J133" s="253" t="s">
        <v>12550</v>
      </c>
      <c r="K133" s="253"/>
    </row>
    <row r="134" spans="1:11" s="54" customFormat="1" x14ac:dyDescent="0.3">
      <c r="A134" s="15">
        <v>42452</v>
      </c>
      <c r="B134" s="212" t="s">
        <v>12572</v>
      </c>
      <c r="C134" s="32">
        <v>0.5625</v>
      </c>
      <c r="D134" s="253" t="s">
        <v>7259</v>
      </c>
      <c r="E134" s="253" t="s">
        <v>12614</v>
      </c>
      <c r="F134" s="253" t="s">
        <v>12574</v>
      </c>
      <c r="G134" s="212" t="s">
        <v>12576</v>
      </c>
      <c r="H134" s="272" t="s">
        <v>12548</v>
      </c>
      <c r="I134" s="255" t="s">
        <v>12619</v>
      </c>
      <c r="J134" s="253" t="s">
        <v>12550</v>
      </c>
      <c r="K134" s="253"/>
    </row>
    <row r="135" spans="1:11" s="54" customFormat="1" x14ac:dyDescent="0.3">
      <c r="A135" s="15">
        <v>42452</v>
      </c>
      <c r="B135" s="212" t="s">
        <v>12577</v>
      </c>
      <c r="C135" s="32">
        <v>0.625</v>
      </c>
      <c r="D135" s="253" t="s">
        <v>12578</v>
      </c>
      <c r="E135" s="253" t="s">
        <v>12579</v>
      </c>
      <c r="F135" s="253" t="s">
        <v>12580</v>
      </c>
      <c r="G135" s="212" t="str">
        <f>IF(ISTEXT(VLOOKUP(表4[[#This Row],[公司]],表2[[公司简称]:[类型]],2,FALSE)),VLOOKUP(表4[[#This Row],[公司]],表2[[公司简称]:[类型]],2,FALSE),"")</f>
        <v>广深</v>
      </c>
      <c r="H135" s="272" t="s">
        <v>12581</v>
      </c>
      <c r="I135" s="255" t="s">
        <v>12582</v>
      </c>
      <c r="J135" s="253" t="s">
        <v>12550</v>
      </c>
      <c r="K135" s="253"/>
    </row>
    <row r="136" spans="1:11" s="54" customFormat="1" x14ac:dyDescent="0.3">
      <c r="A136" s="15">
        <v>42452</v>
      </c>
      <c r="B136" s="212" t="s">
        <v>7148</v>
      </c>
      <c r="C136" s="32">
        <v>0.625</v>
      </c>
      <c r="D136" s="253" t="s">
        <v>12561</v>
      </c>
      <c r="E136" s="253" t="s">
        <v>12583</v>
      </c>
      <c r="F136" s="253" t="s">
        <v>12547</v>
      </c>
      <c r="G136" s="212" t="str">
        <f>IF(ISTEXT(VLOOKUP(表4[[#This Row],[公司]],表2[[公司简称]:[类型]],2,FALSE)),VLOOKUP(表4[[#This Row],[公司]],表2[[公司简称]:[类型]],2,FALSE),"")</f>
        <v>广深</v>
      </c>
      <c r="H136" s="272" t="s">
        <v>12584</v>
      </c>
      <c r="I136" s="255"/>
      <c r="J136" s="253" t="s">
        <v>12550</v>
      </c>
      <c r="K136" s="253"/>
    </row>
    <row r="137" spans="1:11" s="54" customFormat="1" x14ac:dyDescent="0.3">
      <c r="A137" s="15">
        <v>42452</v>
      </c>
      <c r="B137" s="212" t="s">
        <v>12585</v>
      </c>
      <c r="C137" s="32">
        <v>0.66666666666666663</v>
      </c>
      <c r="D137" s="253" t="s">
        <v>7259</v>
      </c>
      <c r="E137" s="253" t="s">
        <v>12586</v>
      </c>
      <c r="F137" s="253" t="s">
        <v>12587</v>
      </c>
      <c r="G137" s="212" t="str">
        <f>IF(ISTEXT(VLOOKUP(表4[[#This Row],[公司]],表2[[公司简称]:[类型]],2,FALSE)),VLOOKUP(表4[[#This Row],[公司]],表2[[公司简称]:[类型]],2,FALSE),"")</f>
        <v>广深</v>
      </c>
      <c r="H137" s="272" t="s">
        <v>12588</v>
      </c>
      <c r="I137" s="255"/>
      <c r="J137" s="253" t="s">
        <v>12550</v>
      </c>
      <c r="K137" s="253"/>
    </row>
    <row r="138" spans="1:11" s="54" customFormat="1" x14ac:dyDescent="0.3">
      <c r="A138" s="15">
        <v>42453</v>
      </c>
      <c r="B138" s="212" t="s">
        <v>12600</v>
      </c>
      <c r="C138" s="32">
        <v>0.41666666666666669</v>
      </c>
      <c r="D138" s="253" t="s">
        <v>12589</v>
      </c>
      <c r="E138" s="253" t="s">
        <v>12590</v>
      </c>
      <c r="F138" s="253" t="s">
        <v>12547</v>
      </c>
      <c r="G138" s="212" t="str">
        <f>IF(ISTEXT(VLOOKUP(表4[[#This Row],[公司]],表2[[公司简称]:[类型]],2,FALSE)),VLOOKUP(表4[[#This Row],[公司]],表2[[公司简称]:[类型]],2,FALSE),"")</f>
        <v>广深</v>
      </c>
      <c r="H138" s="272" t="s">
        <v>12563</v>
      </c>
      <c r="I138" s="255" t="s">
        <v>12615</v>
      </c>
      <c r="J138" s="253" t="s">
        <v>12550</v>
      </c>
      <c r="K138" s="253"/>
    </row>
    <row r="139" spans="1:11" s="54" customFormat="1" x14ac:dyDescent="0.3">
      <c r="A139" s="15">
        <v>42453</v>
      </c>
      <c r="B139" s="212" t="s">
        <v>12600</v>
      </c>
      <c r="C139" s="32">
        <v>0.625</v>
      </c>
      <c r="D139" s="253" t="s">
        <v>7259</v>
      </c>
      <c r="E139" s="253" t="s">
        <v>12591</v>
      </c>
      <c r="F139" s="253" t="s">
        <v>12592</v>
      </c>
      <c r="G139" s="212" t="str">
        <f>IF(ISTEXT(VLOOKUP(表4[[#This Row],[公司]],表2[[公司简称]:[类型]],2,FALSE)),VLOOKUP(表4[[#This Row],[公司]],表2[[公司简称]:[类型]],2,FALSE),"")</f>
        <v>广深</v>
      </c>
      <c r="H139" s="272" t="s">
        <v>9134</v>
      </c>
      <c r="I139" s="255" t="s">
        <v>12593</v>
      </c>
      <c r="J139" s="253" t="s">
        <v>12550</v>
      </c>
      <c r="K139" s="253"/>
    </row>
    <row r="140" spans="1:11" s="54" customFormat="1" x14ac:dyDescent="0.3">
      <c r="A140" s="15">
        <v>42453</v>
      </c>
      <c r="B140" s="212" t="s">
        <v>12600</v>
      </c>
      <c r="C140" s="32">
        <v>0.625</v>
      </c>
      <c r="D140" s="253" t="s">
        <v>7259</v>
      </c>
      <c r="E140" s="253" t="s">
        <v>12594</v>
      </c>
      <c r="F140" s="253" t="s">
        <v>12547</v>
      </c>
      <c r="G140" s="212" t="str">
        <f>IF(ISTEXT(VLOOKUP(表4[[#This Row],[公司]],表2[[公司简称]:[类型]],2,FALSE)),VLOOKUP(表4[[#This Row],[公司]],表2[[公司简称]:[类型]],2,FALSE),"")</f>
        <v>广深</v>
      </c>
      <c r="H140" s="272" t="s">
        <v>12588</v>
      </c>
      <c r="I140" s="255"/>
      <c r="J140" s="253" t="s">
        <v>12550</v>
      </c>
      <c r="K140" s="253"/>
    </row>
    <row r="141" spans="1:11" s="54" customFormat="1" x14ac:dyDescent="0.3">
      <c r="A141" s="15">
        <v>42453</v>
      </c>
      <c r="B141" s="212" t="s">
        <v>12600</v>
      </c>
      <c r="C141" s="32">
        <v>0.66666666666666663</v>
      </c>
      <c r="D141" s="253" t="s">
        <v>7259</v>
      </c>
      <c r="E141" s="253" t="s">
        <v>12595</v>
      </c>
      <c r="F141" s="253" t="s">
        <v>12547</v>
      </c>
      <c r="G141" s="212" t="str">
        <f>IF(ISTEXT(VLOOKUP(表4[[#This Row],[公司]],表2[[公司简称]:[类型]],2,FALSE)),VLOOKUP(表4[[#This Row],[公司]],表2[[公司简称]:[类型]],2,FALSE),"")</f>
        <v>上海</v>
      </c>
      <c r="H141" s="272" t="s">
        <v>12596</v>
      </c>
      <c r="I141" s="255" t="s">
        <v>12616</v>
      </c>
      <c r="J141" s="253" t="s">
        <v>12550</v>
      </c>
      <c r="K141" s="253"/>
    </row>
    <row r="142" spans="1:11" s="54" customFormat="1" x14ac:dyDescent="0.3">
      <c r="A142" s="15">
        <v>42453</v>
      </c>
      <c r="B142" s="212" t="s">
        <v>12600</v>
      </c>
      <c r="C142" s="32">
        <v>0.66666666666666663</v>
      </c>
      <c r="D142" s="253" t="s">
        <v>7259</v>
      </c>
      <c r="E142" s="253" t="s">
        <v>12597</v>
      </c>
      <c r="F142" s="253" t="s">
        <v>12592</v>
      </c>
      <c r="G142" s="212" t="str">
        <f>IF(ISTEXT(VLOOKUP(表4[[#This Row],[公司]],表2[[公司简称]:[类型]],2,FALSE)),VLOOKUP(表4[[#This Row],[公司]],表2[[公司简称]:[类型]],2,FALSE),"")</f>
        <v>广深</v>
      </c>
      <c r="H142" s="272" t="s">
        <v>12598</v>
      </c>
      <c r="I142" s="255" t="s">
        <v>12599</v>
      </c>
      <c r="J142" s="253" t="s">
        <v>12550</v>
      </c>
      <c r="K142" s="253"/>
    </row>
    <row r="143" spans="1:11" s="54" customFormat="1" x14ac:dyDescent="0.3">
      <c r="A143" s="15">
        <v>42454</v>
      </c>
      <c r="B143" s="212" t="s">
        <v>7146</v>
      </c>
      <c r="C143" s="32">
        <v>0.41666666666666669</v>
      </c>
      <c r="D143" s="253" t="s">
        <v>12601</v>
      </c>
      <c r="E143" s="253" t="s">
        <v>12602</v>
      </c>
      <c r="F143" s="253" t="s">
        <v>12603</v>
      </c>
      <c r="G143" s="212" t="s">
        <v>12604</v>
      </c>
      <c r="H143" s="272" t="s">
        <v>12581</v>
      </c>
      <c r="I143" s="255" t="s">
        <v>12605</v>
      </c>
      <c r="J143" s="253" t="s">
        <v>12550</v>
      </c>
      <c r="K143" s="253"/>
    </row>
    <row r="144" spans="1:11" s="54" customFormat="1" x14ac:dyDescent="0.3">
      <c r="A144" s="15">
        <v>42454</v>
      </c>
      <c r="B144" s="212" t="s">
        <v>12606</v>
      </c>
      <c r="C144" s="32">
        <v>0.41666666666666669</v>
      </c>
      <c r="D144" s="253" t="s">
        <v>12568</v>
      </c>
      <c r="E144" s="253" t="s">
        <v>12607</v>
      </c>
      <c r="F144" s="253" t="s">
        <v>12603</v>
      </c>
      <c r="G144" s="212" t="str">
        <f>IF(ISTEXT(VLOOKUP(表4[[#This Row],[公司]],表2[[公司简称]:[类型]],2,FALSE)),VLOOKUP(表4[[#This Row],[公司]],表2[[公司简称]:[类型]],2,FALSE),"")</f>
        <v>广深</v>
      </c>
      <c r="H144" s="272" t="s">
        <v>12608</v>
      </c>
      <c r="I144" s="255"/>
      <c r="J144" s="253" t="s">
        <v>12550</v>
      </c>
      <c r="K144" s="253"/>
    </row>
    <row r="145" spans="1:11" s="54" customFormat="1" x14ac:dyDescent="0.3">
      <c r="A145" s="15">
        <v>42454</v>
      </c>
      <c r="B145" s="212" t="s">
        <v>12609</v>
      </c>
      <c r="C145" s="32">
        <v>0.54166666666666663</v>
      </c>
      <c r="D145" s="253" t="s">
        <v>12568</v>
      </c>
      <c r="E145" s="253" t="s">
        <v>12610</v>
      </c>
      <c r="F145" s="253" t="s">
        <v>12547</v>
      </c>
      <c r="G145" s="212" t="str">
        <f>IF(ISTEXT(VLOOKUP(表4[[#This Row],[公司]],表2[[公司简称]:[类型]],2,FALSE)),VLOOKUP(表4[[#This Row],[公司]],表2[[公司简称]:[类型]],2,FALSE),"")</f>
        <v>广深</v>
      </c>
      <c r="H145" s="272" t="s">
        <v>12646</v>
      </c>
      <c r="I145" s="255"/>
      <c r="J145" s="253" t="s">
        <v>12550</v>
      </c>
      <c r="K145" s="253"/>
    </row>
    <row r="146" spans="1:11" s="54" customFormat="1" x14ac:dyDescent="0.3">
      <c r="A146" s="15">
        <v>42454</v>
      </c>
      <c r="B146" s="212" t="s">
        <v>12609</v>
      </c>
      <c r="C146" s="32">
        <v>0.625</v>
      </c>
      <c r="D146" s="253" t="s">
        <v>12561</v>
      </c>
      <c r="E146" s="253" t="s">
        <v>12611</v>
      </c>
      <c r="F146" s="253" t="s">
        <v>12547</v>
      </c>
      <c r="G146" s="212" t="str">
        <f>IF(ISTEXT(VLOOKUP(表4[[#This Row],[公司]],表2[[公司简称]:[类型]],2,FALSE)),VLOOKUP(表4[[#This Row],[公司]],表2[[公司简称]:[类型]],2,FALSE),"")</f>
        <v>广深</v>
      </c>
      <c r="H146" s="272" t="s">
        <v>12563</v>
      </c>
      <c r="I146" s="255" t="s">
        <v>12612</v>
      </c>
      <c r="J146" s="253" t="s">
        <v>12550</v>
      </c>
      <c r="K146" s="253"/>
    </row>
    <row r="147" spans="1:11" s="54" customFormat="1" x14ac:dyDescent="0.3">
      <c r="A147" s="15">
        <v>42457</v>
      </c>
      <c r="B147" s="212" t="s">
        <v>7150</v>
      </c>
      <c r="C147" s="32">
        <v>0.625</v>
      </c>
      <c r="D147" s="253" t="s">
        <v>7259</v>
      </c>
      <c r="E147" s="253" t="s">
        <v>12613</v>
      </c>
      <c r="F147" s="253" t="s">
        <v>12547</v>
      </c>
      <c r="G147" s="212" t="str">
        <f>IF(ISTEXT(VLOOKUP(表4[[#This Row],[公司]],表2[[公司简称]:[类型]],2,FALSE)),VLOOKUP(表4[[#This Row],[公司]],表2[[公司简称]:[类型]],2,FALSE),"")</f>
        <v>广深</v>
      </c>
      <c r="H147" s="272" t="s">
        <v>9204</v>
      </c>
      <c r="I147" s="255" t="s">
        <v>12617</v>
      </c>
      <c r="J147" s="253" t="s">
        <v>12550</v>
      </c>
      <c r="K147" s="253"/>
    </row>
    <row r="148" spans="1:11" s="54" customFormat="1" x14ac:dyDescent="0.3">
      <c r="A148" s="15">
        <v>42458</v>
      </c>
      <c r="B148" s="212" t="s">
        <v>12621</v>
      </c>
      <c r="C148" s="32">
        <v>0.41666666666666669</v>
      </c>
      <c r="D148" s="253" t="s">
        <v>12622</v>
      </c>
      <c r="E148" s="253" t="s">
        <v>12623</v>
      </c>
      <c r="F148" s="253" t="s">
        <v>7576</v>
      </c>
      <c r="G148" s="212" t="str">
        <f>IF(ISTEXT(VLOOKUP(表4[[#This Row],[公司]],表2[[公司简称]:[类型]],2,FALSE)),VLOOKUP(表4[[#This Row],[公司]],表2[[公司简称]:[类型]],2,FALSE),"")</f>
        <v>广深</v>
      </c>
      <c r="H148" s="272" t="s">
        <v>9204</v>
      </c>
      <c r="I148" s="255" t="s">
        <v>12624</v>
      </c>
      <c r="J148" s="253" t="s">
        <v>12550</v>
      </c>
      <c r="K148" s="253"/>
    </row>
    <row r="149" spans="1:11" s="54" customFormat="1" x14ac:dyDescent="0.3">
      <c r="A149" s="15">
        <v>42458</v>
      </c>
      <c r="B149" s="212" t="s">
        <v>12621</v>
      </c>
      <c r="C149" s="32">
        <v>0.54166666666666663</v>
      </c>
      <c r="D149" s="253" t="s">
        <v>12625</v>
      </c>
      <c r="E149" s="253" t="s">
        <v>12626</v>
      </c>
      <c r="F149" s="253" t="s">
        <v>12627</v>
      </c>
      <c r="G149" s="212" t="str">
        <f>IF(ISTEXT(VLOOKUP(表4[[#This Row],[公司]],表2[[公司简称]:[类型]],2,FALSE)),VLOOKUP(表4[[#This Row],[公司]],表2[[公司简称]:[类型]],2,FALSE),"")</f>
        <v>广深</v>
      </c>
      <c r="H149" s="272" t="s">
        <v>9204</v>
      </c>
      <c r="I149" s="255" t="s">
        <v>12628</v>
      </c>
      <c r="J149" s="253" t="s">
        <v>12550</v>
      </c>
      <c r="K149" s="253"/>
    </row>
    <row r="150" spans="1:11" s="54" customFormat="1" x14ac:dyDescent="0.3">
      <c r="A150" s="15">
        <v>42458</v>
      </c>
      <c r="B150" s="212" t="s">
        <v>12629</v>
      </c>
      <c r="C150" s="32">
        <v>0.625</v>
      </c>
      <c r="D150" s="253" t="s">
        <v>12625</v>
      </c>
      <c r="E150" s="253" t="s">
        <v>12630</v>
      </c>
      <c r="F150" s="253" t="s">
        <v>12631</v>
      </c>
      <c r="G150" s="212" t="s">
        <v>12632</v>
      </c>
      <c r="H150" s="272" t="s">
        <v>9204</v>
      </c>
      <c r="I150" s="255" t="s">
        <v>12633</v>
      </c>
      <c r="J150" s="253" t="s">
        <v>12550</v>
      </c>
      <c r="K150" s="253"/>
    </row>
    <row r="151" spans="1:11" s="54" customFormat="1" x14ac:dyDescent="0.3">
      <c r="A151" s="15">
        <v>42459</v>
      </c>
      <c r="B151" s="212" t="s">
        <v>12634</v>
      </c>
      <c r="C151" s="32">
        <v>0.625</v>
      </c>
      <c r="D151" s="253" t="s">
        <v>7259</v>
      </c>
      <c r="E151" s="253" t="s">
        <v>12635</v>
      </c>
      <c r="F151" s="253" t="s">
        <v>12636</v>
      </c>
      <c r="G151" s="212" t="str">
        <f>IF(ISTEXT(VLOOKUP(表4[[#This Row],[公司]],表2[[公司简称]:[类型]],2,FALSE)),VLOOKUP(表4[[#This Row],[公司]],表2[[公司简称]:[类型]],2,FALSE),"")</f>
        <v>广深</v>
      </c>
      <c r="H151" s="272" t="s">
        <v>12637</v>
      </c>
      <c r="I151" s="255" t="s">
        <v>12638</v>
      </c>
      <c r="J151" s="253" t="s">
        <v>12550</v>
      </c>
      <c r="K151" s="253"/>
    </row>
    <row r="152" spans="1:11" s="54" customFormat="1" x14ac:dyDescent="0.3">
      <c r="A152" s="15"/>
      <c r="B152" s="69"/>
      <c r="C152" s="32"/>
      <c r="D152" s="68"/>
      <c r="E152" s="68"/>
      <c r="F152" s="68"/>
      <c r="G152" s="71"/>
      <c r="H152" s="77"/>
      <c r="I152" s="73"/>
      <c r="J152" s="68"/>
      <c r="K152" s="68"/>
    </row>
    <row r="153" spans="1:11" s="54" customFormat="1" x14ac:dyDescent="0.3">
      <c r="A153" s="15"/>
      <c r="B153" s="69"/>
      <c r="C153" s="32"/>
      <c r="D153" s="68"/>
      <c r="E153" s="68"/>
      <c r="F153" s="68"/>
      <c r="G153" s="71"/>
      <c r="H153" s="77"/>
      <c r="I153" s="73"/>
      <c r="J153" s="68"/>
      <c r="K153" s="68"/>
    </row>
    <row r="154" spans="1:11" s="54" customFormat="1" x14ac:dyDescent="0.3">
      <c r="A154" s="15"/>
      <c r="B154" s="69"/>
      <c r="C154" s="32"/>
      <c r="D154" s="68"/>
      <c r="E154" s="68"/>
      <c r="F154" s="68"/>
      <c r="G154" s="71"/>
      <c r="H154" s="77"/>
      <c r="I154" s="73"/>
      <c r="J154" s="68"/>
      <c r="K154" s="68"/>
    </row>
    <row r="155" spans="1:11" s="54" customFormat="1" x14ac:dyDescent="0.3">
      <c r="A155" s="15"/>
      <c r="B155" s="69"/>
      <c r="C155" s="32"/>
      <c r="D155" s="68"/>
      <c r="E155" s="68"/>
      <c r="F155" s="68"/>
      <c r="G155" s="71"/>
      <c r="H155" s="77"/>
      <c r="I155" s="73"/>
      <c r="J155" s="68"/>
      <c r="K155" s="68"/>
    </row>
    <row r="156" spans="1:11" s="54" customFormat="1" x14ac:dyDescent="0.3">
      <c r="A156" s="15"/>
      <c r="B156" s="69"/>
      <c r="C156" s="32"/>
      <c r="D156" s="68"/>
      <c r="E156" s="68"/>
      <c r="F156" s="68"/>
      <c r="G156" s="71"/>
      <c r="H156" s="77"/>
      <c r="I156" s="73"/>
      <c r="J156" s="68"/>
      <c r="K156" s="68"/>
    </row>
    <row r="157" spans="1:11" s="54" customFormat="1" x14ac:dyDescent="0.3">
      <c r="A157" s="15"/>
      <c r="B157" s="69"/>
      <c r="C157" s="32"/>
      <c r="D157" s="68"/>
      <c r="E157" s="68"/>
      <c r="F157" s="68"/>
      <c r="G157" s="71"/>
      <c r="H157" s="77"/>
      <c r="I157" s="73"/>
      <c r="J157" s="68"/>
      <c r="K157" s="68"/>
    </row>
    <row r="158" spans="1:11" s="54" customFormat="1" x14ac:dyDescent="0.3">
      <c r="A158" s="15"/>
      <c r="B158" s="69"/>
      <c r="C158" s="32"/>
      <c r="D158" s="68"/>
      <c r="E158" s="68"/>
      <c r="F158" s="68"/>
      <c r="G158" s="71"/>
      <c r="H158" s="77"/>
      <c r="I158" s="73"/>
      <c r="J158" s="68"/>
      <c r="K158" s="68"/>
    </row>
    <row r="159" spans="1:11" s="54" customFormat="1" x14ac:dyDescent="0.3">
      <c r="A159" s="15"/>
      <c r="B159" s="69"/>
      <c r="C159" s="32"/>
      <c r="D159" s="68"/>
      <c r="E159" s="68"/>
      <c r="F159" s="68"/>
      <c r="G159" s="71"/>
      <c r="H159" s="77"/>
      <c r="I159" s="73"/>
      <c r="J159" s="68"/>
      <c r="K159" s="68"/>
    </row>
    <row r="160" spans="1:11" s="54" customFormat="1" x14ac:dyDescent="0.3">
      <c r="A160" s="15"/>
      <c r="B160" s="69"/>
      <c r="C160" s="32"/>
      <c r="D160" s="68"/>
      <c r="E160" s="68"/>
      <c r="F160" s="68"/>
      <c r="G160" s="71"/>
      <c r="H160" s="77"/>
      <c r="I160" s="73"/>
      <c r="J160" s="68"/>
      <c r="K160" s="68"/>
    </row>
    <row r="161" spans="1:11" s="54" customFormat="1" x14ac:dyDescent="0.3">
      <c r="A161" s="15"/>
      <c r="B161" s="69"/>
      <c r="C161" s="32"/>
      <c r="D161" s="68"/>
      <c r="E161" s="68"/>
      <c r="F161" s="68"/>
      <c r="G161" s="71"/>
      <c r="H161" s="77"/>
      <c r="I161" s="73"/>
      <c r="J161" s="68"/>
      <c r="K161" s="68"/>
    </row>
    <row r="162" spans="1:11" s="54" customFormat="1" x14ac:dyDescent="0.3">
      <c r="A162" s="15"/>
      <c r="B162" s="69"/>
      <c r="C162" s="32"/>
      <c r="D162" s="68"/>
      <c r="E162" s="68"/>
      <c r="F162" s="68"/>
      <c r="G162" s="71"/>
      <c r="H162" s="77"/>
      <c r="I162" s="73"/>
      <c r="J162" s="68"/>
      <c r="K162" s="68"/>
    </row>
    <row r="163" spans="1:11" s="54" customFormat="1" x14ac:dyDescent="0.3">
      <c r="A163" s="15"/>
      <c r="B163" s="69"/>
      <c r="C163" s="32"/>
      <c r="D163" s="68"/>
      <c r="E163" s="68"/>
      <c r="F163" s="68"/>
      <c r="G163" s="71"/>
      <c r="H163" s="77"/>
      <c r="I163" s="73"/>
      <c r="J163" s="68"/>
      <c r="K163" s="68"/>
    </row>
    <row r="164" spans="1:11" s="54" customFormat="1" x14ac:dyDescent="0.3">
      <c r="A164" s="15"/>
      <c r="B164" s="69"/>
      <c r="C164" s="32"/>
      <c r="D164" s="68"/>
      <c r="E164" s="68"/>
      <c r="F164" s="68"/>
      <c r="G164" s="71"/>
      <c r="H164" s="77"/>
      <c r="I164" s="73"/>
      <c r="J164" s="68"/>
      <c r="K164" s="68"/>
    </row>
    <row r="165" spans="1:11" s="54" customFormat="1" x14ac:dyDescent="0.3">
      <c r="A165" s="15"/>
      <c r="B165" s="69"/>
      <c r="C165" s="32"/>
      <c r="D165" s="68"/>
      <c r="E165" s="68"/>
      <c r="F165" s="68"/>
      <c r="G165" s="71"/>
      <c r="H165" s="77"/>
      <c r="I165" s="73"/>
      <c r="J165" s="68"/>
      <c r="K165" s="68"/>
    </row>
    <row r="166" spans="1:11" s="54" customFormat="1" x14ac:dyDescent="0.3">
      <c r="A166" s="15"/>
      <c r="B166" s="69"/>
      <c r="C166" s="32"/>
      <c r="D166" s="68"/>
      <c r="E166" s="68"/>
      <c r="F166" s="68"/>
      <c r="G166" s="71"/>
      <c r="H166" s="77"/>
      <c r="I166" s="73"/>
      <c r="J166" s="68"/>
      <c r="K166" s="68"/>
    </row>
    <row r="167" spans="1:11" s="54" customFormat="1" x14ac:dyDescent="0.3">
      <c r="A167" s="15"/>
      <c r="B167" s="69"/>
      <c r="C167" s="32"/>
      <c r="D167" s="68"/>
      <c r="E167" s="68"/>
      <c r="F167" s="68"/>
      <c r="G167" s="71"/>
      <c r="H167" s="77"/>
      <c r="I167" s="73"/>
      <c r="J167" s="68"/>
      <c r="K167" s="68"/>
    </row>
    <row r="168" spans="1:11" s="54" customFormat="1" x14ac:dyDescent="0.3">
      <c r="A168" s="15"/>
      <c r="B168" s="69"/>
      <c r="C168" s="32"/>
      <c r="D168" s="68"/>
      <c r="E168" s="68"/>
      <c r="F168" s="68"/>
      <c r="G168" s="71"/>
      <c r="H168" s="77"/>
      <c r="I168" s="73"/>
      <c r="J168" s="68"/>
      <c r="K168" s="68"/>
    </row>
    <row r="169" spans="1:11" s="54" customFormat="1" x14ac:dyDescent="0.3">
      <c r="A169" s="15"/>
      <c r="B169" s="69"/>
      <c r="C169" s="32"/>
      <c r="D169" s="68"/>
      <c r="E169" s="68"/>
      <c r="F169" s="68"/>
      <c r="G169" s="71"/>
      <c r="H169" s="77"/>
      <c r="I169" s="73"/>
      <c r="J169" s="68"/>
      <c r="K169" s="68"/>
    </row>
    <row r="170" spans="1:11" s="54" customFormat="1" x14ac:dyDescent="0.3">
      <c r="A170" s="15"/>
      <c r="B170" s="69"/>
      <c r="C170" s="32"/>
      <c r="D170" s="68"/>
      <c r="E170" s="68"/>
      <c r="F170" s="68"/>
      <c r="G170" s="71"/>
      <c r="H170" s="77"/>
      <c r="I170" s="73"/>
      <c r="J170" s="68"/>
      <c r="K170" s="68"/>
    </row>
    <row r="171" spans="1:11" s="54" customFormat="1" x14ac:dyDescent="0.3">
      <c r="A171" s="15"/>
      <c r="B171" s="69"/>
      <c r="C171" s="32"/>
      <c r="D171" s="68"/>
      <c r="E171" s="68"/>
      <c r="F171" s="68"/>
      <c r="G171" s="71"/>
      <c r="H171" s="77"/>
      <c r="I171" s="73"/>
      <c r="J171" s="68"/>
      <c r="K171" s="68"/>
    </row>
    <row r="172" spans="1:11" s="54" customFormat="1" x14ac:dyDescent="0.3">
      <c r="A172" s="15"/>
      <c r="B172" s="69"/>
      <c r="C172" s="32"/>
      <c r="D172" s="68"/>
      <c r="E172" s="68"/>
      <c r="F172" s="68"/>
      <c r="G172" s="71"/>
      <c r="H172" s="77"/>
      <c r="I172" s="73"/>
      <c r="J172" s="68"/>
      <c r="K172" s="68"/>
    </row>
    <row r="173" spans="1:11" s="54" customFormat="1" x14ac:dyDescent="0.3">
      <c r="A173" s="15"/>
      <c r="B173" s="69"/>
      <c r="C173" s="32"/>
      <c r="D173" s="68"/>
      <c r="E173" s="68"/>
      <c r="F173" s="68"/>
      <c r="G173" s="71"/>
      <c r="H173" s="77"/>
      <c r="I173" s="73"/>
      <c r="J173" s="68"/>
      <c r="K173" s="68"/>
    </row>
    <row r="174" spans="1:11" s="54" customFormat="1" x14ac:dyDescent="0.3">
      <c r="A174" s="15"/>
      <c r="B174" s="69"/>
      <c r="C174" s="32"/>
      <c r="D174" s="68"/>
      <c r="E174" s="68"/>
      <c r="F174" s="68"/>
      <c r="G174" s="71"/>
      <c r="H174" s="77"/>
      <c r="I174" s="73"/>
      <c r="J174" s="68"/>
      <c r="K174" s="68"/>
    </row>
    <row r="175" spans="1:11" s="54" customFormat="1" x14ac:dyDescent="0.3">
      <c r="A175" s="15"/>
      <c r="B175" s="69"/>
      <c r="C175" s="32"/>
      <c r="D175" s="68"/>
      <c r="E175" s="68"/>
      <c r="F175" s="68"/>
      <c r="G175" s="71"/>
      <c r="H175" s="77"/>
      <c r="I175" s="73"/>
      <c r="J175" s="68"/>
      <c r="K175" s="68"/>
    </row>
    <row r="176" spans="1:11" s="54" customFormat="1" x14ac:dyDescent="0.3">
      <c r="A176" s="15"/>
      <c r="B176" s="69"/>
      <c r="C176" s="32"/>
      <c r="D176" s="68"/>
      <c r="E176" s="68"/>
      <c r="F176" s="68"/>
      <c r="G176" s="71"/>
      <c r="H176" s="77"/>
      <c r="I176" s="73"/>
      <c r="J176" s="68"/>
      <c r="K176" s="68"/>
    </row>
    <row r="177" spans="1:11" s="54" customFormat="1" x14ac:dyDescent="0.3">
      <c r="A177" s="15"/>
      <c r="B177" s="69"/>
      <c r="C177" s="32"/>
      <c r="D177" s="68"/>
      <c r="E177" s="68"/>
      <c r="F177" s="68"/>
      <c r="G177" s="71"/>
      <c r="H177" s="77"/>
      <c r="I177" s="73"/>
      <c r="J177" s="68"/>
      <c r="K177" s="68"/>
    </row>
    <row r="178" spans="1:11" s="54" customFormat="1" x14ac:dyDescent="0.3">
      <c r="A178" s="15"/>
      <c r="B178" s="69"/>
      <c r="C178" s="32"/>
      <c r="D178" s="68"/>
      <c r="E178" s="68"/>
      <c r="F178" s="68"/>
      <c r="G178" s="71"/>
      <c r="H178" s="77"/>
      <c r="I178" s="73"/>
      <c r="J178" s="68"/>
      <c r="K178" s="68"/>
    </row>
    <row r="179" spans="1:11" s="54" customFormat="1" x14ac:dyDescent="0.3">
      <c r="A179" s="15"/>
      <c r="B179" s="69"/>
      <c r="C179" s="32"/>
      <c r="D179" s="68"/>
      <c r="E179" s="68"/>
      <c r="F179" s="68"/>
      <c r="G179" s="71"/>
      <c r="H179" s="77"/>
      <c r="I179" s="73"/>
      <c r="J179" s="68"/>
      <c r="K179" s="68"/>
    </row>
    <row r="180" spans="1:11" s="54" customFormat="1" x14ac:dyDescent="0.3">
      <c r="A180" s="15"/>
      <c r="B180" s="69"/>
      <c r="C180" s="32"/>
      <c r="D180" s="68"/>
      <c r="E180" s="68"/>
      <c r="F180" s="68"/>
      <c r="G180" s="71"/>
      <c r="H180" s="77"/>
      <c r="I180" s="73"/>
      <c r="J180" s="68"/>
      <c r="K180" s="68"/>
    </row>
    <row r="181" spans="1:11" s="54" customFormat="1" x14ac:dyDescent="0.3">
      <c r="A181" s="15"/>
      <c r="B181" s="69"/>
      <c r="C181" s="32"/>
      <c r="D181" s="68"/>
      <c r="E181" s="68"/>
      <c r="F181" s="68"/>
      <c r="G181" s="71"/>
      <c r="H181" s="77"/>
      <c r="I181" s="73"/>
      <c r="J181" s="68"/>
      <c r="K181" s="68"/>
    </row>
    <row r="182" spans="1:11" s="54" customFormat="1" x14ac:dyDescent="0.3">
      <c r="A182" s="15"/>
      <c r="B182" s="69"/>
      <c r="C182" s="32"/>
      <c r="D182" s="68"/>
      <c r="E182" s="68"/>
      <c r="F182" s="68"/>
      <c r="G182" s="71"/>
      <c r="H182" s="77"/>
      <c r="I182" s="73"/>
      <c r="J182" s="68"/>
      <c r="K182" s="68"/>
    </row>
    <row r="183" spans="1:11" s="54" customFormat="1" x14ac:dyDescent="0.3">
      <c r="A183" s="15"/>
      <c r="B183" s="69"/>
      <c r="C183" s="32"/>
      <c r="D183" s="68"/>
      <c r="E183" s="68"/>
      <c r="F183" s="68"/>
      <c r="G183" s="71"/>
      <c r="H183" s="77"/>
      <c r="I183" s="73"/>
      <c r="J183" s="68"/>
      <c r="K183" s="68"/>
    </row>
    <row r="184" spans="1:11" s="54" customFormat="1" x14ac:dyDescent="0.3">
      <c r="A184" s="15"/>
      <c r="B184" s="69"/>
      <c r="C184" s="32"/>
      <c r="D184" s="68"/>
      <c r="E184" s="68"/>
      <c r="F184" s="68"/>
      <c r="G184" s="71"/>
      <c r="H184" s="77"/>
      <c r="I184" s="73"/>
      <c r="J184" s="68"/>
      <c r="K184" s="68"/>
    </row>
    <row r="185" spans="1:11" s="54" customFormat="1" x14ac:dyDescent="0.3">
      <c r="A185" s="15"/>
      <c r="B185" s="69"/>
      <c r="C185" s="32"/>
      <c r="D185" s="68"/>
      <c r="E185" s="68"/>
      <c r="F185" s="68"/>
      <c r="G185" s="71"/>
      <c r="H185" s="77"/>
      <c r="I185" s="73"/>
      <c r="J185" s="68"/>
      <c r="K185" s="68"/>
    </row>
    <row r="186" spans="1:11" s="54" customFormat="1" x14ac:dyDescent="0.3">
      <c r="A186" s="15"/>
      <c r="B186" s="69"/>
      <c r="C186" s="32"/>
      <c r="D186" s="68"/>
      <c r="E186" s="68"/>
      <c r="F186" s="68"/>
      <c r="G186" s="71"/>
      <c r="H186" s="77"/>
      <c r="I186" s="73"/>
      <c r="J186" s="68"/>
      <c r="K186" s="68"/>
    </row>
    <row r="187" spans="1:11" s="54" customFormat="1" x14ac:dyDescent="0.3">
      <c r="A187" s="15"/>
      <c r="B187" s="69"/>
      <c r="C187" s="32"/>
      <c r="D187" s="68"/>
      <c r="E187" s="68"/>
      <c r="F187" s="68"/>
      <c r="G187" s="71"/>
      <c r="H187" s="77"/>
      <c r="I187" s="73"/>
      <c r="J187" s="68"/>
      <c r="K187" s="68"/>
    </row>
    <row r="188" spans="1:11" s="54" customFormat="1" x14ac:dyDescent="0.3">
      <c r="A188" s="15"/>
      <c r="B188" s="69"/>
      <c r="C188" s="32"/>
      <c r="D188" s="68"/>
      <c r="E188" s="68"/>
      <c r="F188" s="68"/>
      <c r="G188" s="71"/>
      <c r="H188" s="77"/>
      <c r="I188" s="73"/>
      <c r="J188" s="68"/>
      <c r="K188" s="68"/>
    </row>
    <row r="189" spans="1:11" s="54" customFormat="1" x14ac:dyDescent="0.3">
      <c r="A189" s="15"/>
      <c r="B189" s="69"/>
      <c r="C189" s="32"/>
      <c r="D189" s="68"/>
      <c r="E189" s="68"/>
      <c r="F189" s="68"/>
      <c r="G189" s="71"/>
      <c r="H189" s="77"/>
      <c r="I189" s="73"/>
      <c r="J189" s="68"/>
      <c r="K189" s="68"/>
    </row>
    <row r="190" spans="1:11" s="54" customFormat="1" x14ac:dyDescent="0.3">
      <c r="A190" s="15"/>
      <c r="B190" s="69"/>
      <c r="C190" s="32"/>
      <c r="D190" s="68"/>
      <c r="E190" s="68"/>
      <c r="F190" s="68"/>
      <c r="G190" s="71"/>
      <c r="H190" s="77"/>
      <c r="I190" s="73"/>
      <c r="J190" s="68"/>
      <c r="K190" s="68"/>
    </row>
    <row r="191" spans="1:11" s="54" customFormat="1" x14ac:dyDescent="0.3">
      <c r="A191" s="15"/>
      <c r="B191" s="69"/>
      <c r="C191" s="32"/>
      <c r="D191" s="68"/>
      <c r="E191" s="68"/>
      <c r="F191" s="68"/>
      <c r="G191" s="71"/>
      <c r="H191" s="77"/>
      <c r="I191" s="73"/>
      <c r="J191" s="68"/>
      <c r="K191" s="68"/>
    </row>
    <row r="192" spans="1:11" s="54" customFormat="1" x14ac:dyDescent="0.3">
      <c r="A192" s="15"/>
      <c r="B192" s="69"/>
      <c r="C192" s="32"/>
      <c r="D192" s="68"/>
      <c r="E192" s="68"/>
      <c r="F192" s="68"/>
      <c r="G192" s="71"/>
      <c r="H192" s="77"/>
      <c r="I192" s="73"/>
      <c r="J192" s="68"/>
      <c r="K192" s="68"/>
    </row>
    <row r="193" spans="1:11" s="54" customFormat="1" x14ac:dyDescent="0.3">
      <c r="A193" s="15"/>
      <c r="B193" s="69"/>
      <c r="C193" s="32"/>
      <c r="D193" s="68"/>
      <c r="E193" s="68"/>
      <c r="F193" s="68"/>
      <c r="G193" s="71"/>
      <c r="H193" s="77"/>
      <c r="I193" s="73"/>
      <c r="J193" s="68"/>
      <c r="K193" s="68"/>
    </row>
    <row r="194" spans="1:11" s="54" customFormat="1" x14ac:dyDescent="0.3">
      <c r="A194" s="15"/>
      <c r="B194" s="69"/>
      <c r="C194" s="32"/>
      <c r="D194" s="68"/>
      <c r="E194" s="68"/>
      <c r="F194" s="68"/>
      <c r="G194" s="71"/>
      <c r="H194" s="77"/>
      <c r="I194" s="73"/>
      <c r="J194" s="68"/>
      <c r="K194" s="68"/>
    </row>
    <row r="195" spans="1:11" s="54" customFormat="1" x14ac:dyDescent="0.3">
      <c r="A195" s="15"/>
      <c r="B195" s="69"/>
      <c r="C195" s="32"/>
      <c r="D195" s="68"/>
      <c r="E195" s="68"/>
      <c r="F195" s="68"/>
      <c r="G195" s="71"/>
      <c r="H195" s="77"/>
      <c r="I195" s="73"/>
      <c r="J195" s="68"/>
      <c r="K195" s="68"/>
    </row>
    <row r="196" spans="1:11" s="54" customFormat="1" x14ac:dyDescent="0.3">
      <c r="A196" s="15"/>
      <c r="B196" s="69"/>
      <c r="C196" s="32"/>
      <c r="D196" s="68"/>
      <c r="E196" s="68"/>
      <c r="F196" s="68"/>
      <c r="G196" s="71"/>
      <c r="H196" s="77"/>
      <c r="I196" s="73"/>
      <c r="J196" s="68"/>
      <c r="K196" s="68"/>
    </row>
    <row r="197" spans="1:11" s="54" customFormat="1" x14ac:dyDescent="0.3">
      <c r="A197" s="15"/>
      <c r="B197" s="69"/>
      <c r="C197" s="32"/>
      <c r="D197" s="68"/>
      <c r="E197" s="68"/>
      <c r="F197" s="68"/>
      <c r="G197" s="71"/>
      <c r="H197" s="77"/>
      <c r="I197" s="73"/>
      <c r="J197" s="68"/>
      <c r="K197" s="68"/>
    </row>
    <row r="198" spans="1:11" s="54" customFormat="1" x14ac:dyDescent="0.3">
      <c r="A198" s="15"/>
      <c r="B198" s="69"/>
      <c r="C198" s="32"/>
      <c r="D198" s="68"/>
      <c r="E198" s="68"/>
      <c r="F198" s="68"/>
      <c r="G198" s="71"/>
      <c r="H198" s="77"/>
      <c r="I198" s="73"/>
      <c r="J198" s="68"/>
      <c r="K198" s="68"/>
    </row>
    <row r="199" spans="1:11" s="54" customFormat="1" x14ac:dyDescent="0.3">
      <c r="A199" s="15"/>
      <c r="B199" s="69"/>
      <c r="C199" s="32"/>
      <c r="D199" s="68"/>
      <c r="E199" s="68"/>
      <c r="F199" s="68"/>
      <c r="G199" s="71"/>
      <c r="H199" s="77"/>
      <c r="I199" s="73"/>
      <c r="J199" s="68"/>
      <c r="K199" s="68"/>
    </row>
    <row r="200" spans="1:11" s="54" customFormat="1" x14ac:dyDescent="0.3">
      <c r="A200" s="15"/>
      <c r="B200" s="69"/>
      <c r="C200" s="32"/>
      <c r="D200" s="68"/>
      <c r="E200" s="68"/>
      <c r="F200" s="68"/>
      <c r="G200" s="71"/>
      <c r="H200" s="77"/>
      <c r="I200" s="73"/>
      <c r="J200" s="68"/>
      <c r="K200" s="68"/>
    </row>
    <row r="201" spans="1:11" s="54" customFormat="1" x14ac:dyDescent="0.3">
      <c r="A201" s="15"/>
      <c r="B201" s="69"/>
      <c r="C201" s="32"/>
      <c r="D201" s="68"/>
      <c r="E201" s="68"/>
      <c r="F201" s="68"/>
      <c r="G201" s="71"/>
      <c r="H201" s="77"/>
      <c r="I201" s="73"/>
      <c r="J201" s="68"/>
      <c r="K201" s="68"/>
    </row>
    <row r="202" spans="1:11" s="54" customFormat="1" x14ac:dyDescent="0.3">
      <c r="A202" s="15"/>
      <c r="B202" s="69"/>
      <c r="C202" s="32"/>
      <c r="D202" s="68"/>
      <c r="E202" s="68"/>
      <c r="F202" s="68"/>
      <c r="G202" s="71"/>
      <c r="H202" s="77"/>
      <c r="I202" s="73"/>
      <c r="J202" s="68"/>
      <c r="K202" s="68"/>
    </row>
    <row r="203" spans="1:11" s="54" customFormat="1" x14ac:dyDescent="0.3">
      <c r="A203" s="15"/>
      <c r="B203" s="69"/>
      <c r="C203" s="32"/>
      <c r="D203" s="68"/>
      <c r="E203" s="68"/>
      <c r="F203" s="68"/>
      <c r="G203" s="71"/>
      <c r="H203" s="77"/>
      <c r="I203" s="73"/>
      <c r="J203" s="68"/>
      <c r="K203" s="68"/>
    </row>
    <row r="204" spans="1:11" s="54" customFormat="1" x14ac:dyDescent="0.3">
      <c r="A204" s="15"/>
      <c r="B204" s="69"/>
      <c r="C204" s="32"/>
      <c r="D204" s="68"/>
      <c r="E204" s="68"/>
      <c r="F204" s="68"/>
      <c r="G204" s="71"/>
      <c r="H204" s="77"/>
      <c r="I204" s="73"/>
      <c r="J204" s="68"/>
      <c r="K204" s="68"/>
    </row>
    <row r="205" spans="1:11" s="54" customFormat="1" x14ac:dyDescent="0.3">
      <c r="A205" s="15"/>
      <c r="B205" s="69"/>
      <c r="C205" s="32"/>
      <c r="D205" s="68"/>
      <c r="E205" s="68"/>
      <c r="F205" s="68"/>
      <c r="G205" s="71"/>
      <c r="H205" s="77"/>
      <c r="I205" s="73"/>
      <c r="J205" s="68"/>
      <c r="K205" s="68"/>
    </row>
    <row r="206" spans="1:11" s="54" customFormat="1" x14ac:dyDescent="0.3">
      <c r="A206" s="15"/>
      <c r="B206" s="69"/>
      <c r="C206" s="32"/>
      <c r="D206" s="68"/>
      <c r="E206" s="68"/>
      <c r="F206" s="68"/>
      <c r="G206" s="71"/>
      <c r="H206" s="77"/>
      <c r="I206" s="73"/>
      <c r="J206" s="68"/>
      <c r="K206" s="68"/>
    </row>
    <row r="207" spans="1:11" s="54" customFormat="1" x14ac:dyDescent="0.3">
      <c r="A207" s="15"/>
      <c r="B207" s="69"/>
      <c r="C207" s="32"/>
      <c r="D207" s="68"/>
      <c r="E207" s="68"/>
      <c r="F207" s="68"/>
      <c r="G207" s="71"/>
      <c r="H207" s="77"/>
      <c r="I207" s="73"/>
      <c r="J207" s="68"/>
      <c r="K207" s="68"/>
    </row>
    <row r="208" spans="1:11" s="54" customFormat="1" x14ac:dyDescent="0.3">
      <c r="A208" s="15"/>
      <c r="B208" s="69"/>
      <c r="C208" s="32"/>
      <c r="D208" s="68"/>
      <c r="E208" s="68"/>
      <c r="F208" s="68"/>
      <c r="G208" s="71"/>
      <c r="H208" s="77"/>
      <c r="I208" s="73"/>
      <c r="J208" s="68"/>
      <c r="K208" s="68"/>
    </row>
    <row r="209" spans="1:11" s="54" customFormat="1" x14ac:dyDescent="0.3">
      <c r="A209" s="15"/>
      <c r="B209" s="69"/>
      <c r="C209" s="32"/>
      <c r="D209" s="68"/>
      <c r="E209" s="68"/>
      <c r="F209" s="68"/>
      <c r="G209" s="71"/>
      <c r="H209" s="77"/>
      <c r="I209" s="73"/>
      <c r="J209" s="68"/>
      <c r="K209" s="68"/>
    </row>
    <row r="210" spans="1:11" s="54" customFormat="1" x14ac:dyDescent="0.3">
      <c r="A210" s="15"/>
      <c r="B210" s="69"/>
      <c r="C210" s="32"/>
      <c r="D210" s="68"/>
      <c r="E210" s="68"/>
      <c r="F210" s="68"/>
      <c r="G210" s="71"/>
      <c r="H210" s="77"/>
      <c r="I210" s="73"/>
      <c r="J210" s="68"/>
      <c r="K210" s="68"/>
    </row>
    <row r="211" spans="1:11" s="54" customFormat="1" x14ac:dyDescent="0.3">
      <c r="A211" s="15"/>
      <c r="B211" s="69"/>
      <c r="C211" s="32"/>
      <c r="D211" s="68"/>
      <c r="E211" s="68"/>
      <c r="F211" s="68"/>
      <c r="G211" s="71"/>
      <c r="H211" s="77"/>
      <c r="I211" s="73"/>
      <c r="J211" s="68"/>
      <c r="K211" s="68"/>
    </row>
    <row r="212" spans="1:11" s="54" customFormat="1" x14ac:dyDescent="0.3">
      <c r="A212" s="15"/>
      <c r="B212" s="69"/>
      <c r="C212" s="32"/>
      <c r="D212" s="68"/>
      <c r="E212" s="68"/>
      <c r="F212" s="68"/>
      <c r="G212" s="71"/>
      <c r="H212" s="77"/>
      <c r="I212" s="73"/>
      <c r="J212" s="68"/>
      <c r="K212" s="68"/>
    </row>
    <row r="213" spans="1:11" s="54" customFormat="1" x14ac:dyDescent="0.3">
      <c r="A213" s="15"/>
      <c r="B213" s="69"/>
      <c r="C213" s="32"/>
      <c r="D213" s="68"/>
      <c r="E213" s="68"/>
      <c r="F213" s="68"/>
      <c r="G213" s="71"/>
      <c r="H213" s="77"/>
      <c r="I213" s="73"/>
      <c r="J213" s="68"/>
      <c r="K213" s="68"/>
    </row>
    <row r="214" spans="1:11" s="54" customFormat="1" x14ac:dyDescent="0.3">
      <c r="A214" s="15"/>
      <c r="B214" s="69"/>
      <c r="C214" s="32"/>
      <c r="D214" s="68"/>
      <c r="E214" s="68"/>
      <c r="F214" s="68"/>
      <c r="G214" s="71"/>
      <c r="H214" s="77"/>
      <c r="I214" s="73"/>
      <c r="J214" s="68"/>
      <c r="K214" s="68"/>
    </row>
    <row r="215" spans="1:11" s="54" customFormat="1" x14ac:dyDescent="0.3">
      <c r="A215" s="15"/>
      <c r="B215" s="69"/>
      <c r="C215" s="32"/>
      <c r="D215" s="68"/>
      <c r="E215" s="68"/>
      <c r="F215" s="68"/>
      <c r="G215" s="71"/>
      <c r="H215" s="77"/>
      <c r="I215" s="73"/>
      <c r="J215" s="68"/>
      <c r="K215" s="68"/>
    </row>
    <row r="216" spans="1:11" s="54" customFormat="1" x14ac:dyDescent="0.3">
      <c r="A216" s="15"/>
      <c r="B216" s="69"/>
      <c r="C216" s="32"/>
      <c r="D216" s="68"/>
      <c r="E216" s="68"/>
      <c r="F216" s="68"/>
      <c r="G216" s="71"/>
      <c r="H216" s="77"/>
      <c r="I216" s="73"/>
      <c r="J216" s="68"/>
      <c r="K216" s="68"/>
    </row>
    <row r="217" spans="1:11" s="54" customFormat="1" x14ac:dyDescent="0.3">
      <c r="A217" s="15"/>
      <c r="B217" s="69"/>
      <c r="C217" s="32"/>
      <c r="D217" s="68"/>
      <c r="E217" s="68"/>
      <c r="F217" s="68"/>
      <c r="G217" s="71"/>
      <c r="H217" s="77"/>
      <c r="I217" s="73"/>
      <c r="J217" s="68"/>
      <c r="K217" s="68"/>
    </row>
    <row r="218" spans="1:11" s="54" customFormat="1" x14ac:dyDescent="0.3">
      <c r="A218" s="15"/>
      <c r="B218" s="69"/>
      <c r="C218" s="32"/>
      <c r="D218" s="68"/>
      <c r="E218" s="68"/>
      <c r="F218" s="68"/>
      <c r="G218" s="71"/>
      <c r="H218" s="77"/>
      <c r="I218" s="73"/>
      <c r="J218" s="68"/>
      <c r="K218" s="68"/>
    </row>
    <row r="219" spans="1:11" s="54" customFormat="1" x14ac:dyDescent="0.3">
      <c r="A219" s="15"/>
      <c r="B219" s="69"/>
      <c r="C219" s="32"/>
      <c r="D219" s="68"/>
      <c r="E219" s="68"/>
      <c r="F219" s="68"/>
      <c r="G219" s="71"/>
      <c r="H219" s="77"/>
      <c r="I219" s="73"/>
      <c r="J219" s="68"/>
      <c r="K219" s="68"/>
    </row>
    <row r="220" spans="1:11" s="54" customFormat="1" x14ac:dyDescent="0.3">
      <c r="A220" s="15"/>
      <c r="B220" s="69"/>
      <c r="C220" s="32"/>
      <c r="D220" s="68"/>
      <c r="E220" s="68"/>
      <c r="F220" s="68"/>
      <c r="G220" s="71"/>
      <c r="H220" s="77"/>
      <c r="I220" s="73"/>
      <c r="J220" s="68"/>
      <c r="K220" s="68"/>
    </row>
    <row r="221" spans="1:11" s="54" customFormat="1" x14ac:dyDescent="0.3">
      <c r="A221" s="15"/>
      <c r="B221" s="69"/>
      <c r="C221" s="32"/>
      <c r="D221" s="68"/>
      <c r="E221" s="68"/>
      <c r="F221" s="68"/>
      <c r="G221" s="71"/>
      <c r="H221" s="77"/>
      <c r="I221" s="73"/>
      <c r="J221" s="68"/>
      <c r="K221" s="68"/>
    </row>
    <row r="222" spans="1:11" s="54" customFormat="1" x14ac:dyDescent="0.3">
      <c r="A222" s="15"/>
      <c r="B222" s="69"/>
      <c r="C222" s="32"/>
      <c r="D222" s="68"/>
      <c r="E222" s="68"/>
      <c r="F222" s="68"/>
      <c r="G222" s="71"/>
      <c r="H222" s="77"/>
      <c r="I222" s="73"/>
      <c r="J222" s="68"/>
      <c r="K222" s="68"/>
    </row>
    <row r="223" spans="1:11" s="54" customFormat="1" x14ac:dyDescent="0.3">
      <c r="A223" s="15"/>
      <c r="B223" s="69"/>
      <c r="C223" s="32"/>
      <c r="D223" s="68"/>
      <c r="E223" s="68"/>
      <c r="F223" s="68"/>
      <c r="G223" s="71"/>
      <c r="H223" s="77"/>
      <c r="I223" s="73"/>
      <c r="J223" s="68"/>
      <c r="K223" s="68"/>
    </row>
    <row r="224" spans="1:11" s="54" customFormat="1" x14ac:dyDescent="0.3">
      <c r="A224" s="15"/>
      <c r="B224" s="69"/>
      <c r="C224" s="32"/>
      <c r="D224" s="68"/>
      <c r="E224" s="68"/>
      <c r="F224" s="68"/>
      <c r="G224" s="71"/>
      <c r="H224" s="77"/>
      <c r="I224" s="73"/>
      <c r="J224" s="68"/>
      <c r="K224" s="68"/>
    </row>
    <row r="225" spans="1:11" s="54" customFormat="1" x14ac:dyDescent="0.3">
      <c r="A225" s="15"/>
      <c r="B225" s="69"/>
      <c r="C225" s="32"/>
      <c r="D225" s="68"/>
      <c r="E225" s="68"/>
      <c r="F225" s="68"/>
      <c r="G225" s="71"/>
      <c r="H225" s="77"/>
      <c r="I225" s="73"/>
      <c r="J225" s="68"/>
      <c r="K225" s="68"/>
    </row>
    <row r="226" spans="1:11" s="54" customFormat="1" x14ac:dyDescent="0.3">
      <c r="A226" s="15"/>
      <c r="B226" s="69"/>
      <c r="C226" s="32"/>
      <c r="D226" s="68"/>
      <c r="E226" s="68"/>
      <c r="F226" s="68"/>
      <c r="G226" s="71"/>
      <c r="H226" s="77"/>
      <c r="I226" s="73"/>
      <c r="J226" s="68"/>
      <c r="K226" s="68"/>
    </row>
    <row r="227" spans="1:11" s="54" customFormat="1" x14ac:dyDescent="0.3">
      <c r="A227" s="15"/>
      <c r="B227" s="69"/>
      <c r="C227" s="32"/>
      <c r="D227" s="68"/>
      <c r="E227" s="68"/>
      <c r="F227" s="68"/>
      <c r="G227" s="71"/>
      <c r="H227" s="77"/>
      <c r="I227" s="73"/>
      <c r="J227" s="68"/>
      <c r="K227" s="68"/>
    </row>
    <row r="228" spans="1:11" s="54" customFormat="1" x14ac:dyDescent="0.3">
      <c r="A228" s="15"/>
      <c r="B228" s="69"/>
      <c r="C228" s="32"/>
      <c r="D228" s="68"/>
      <c r="E228" s="68"/>
      <c r="F228" s="68"/>
      <c r="G228" s="71"/>
      <c r="H228" s="77"/>
      <c r="I228" s="73"/>
      <c r="J228" s="68"/>
      <c r="K228" s="68"/>
    </row>
    <row r="229" spans="1:11" s="54" customFormat="1" x14ac:dyDescent="0.3">
      <c r="A229" s="15"/>
      <c r="B229" s="69"/>
      <c r="C229" s="32"/>
      <c r="D229" s="68"/>
      <c r="E229" s="68"/>
      <c r="F229" s="68"/>
      <c r="G229" s="71"/>
      <c r="H229" s="77"/>
      <c r="I229" s="73"/>
      <c r="J229" s="68"/>
      <c r="K229" s="68"/>
    </row>
    <row r="230" spans="1:11" s="54" customFormat="1" x14ac:dyDescent="0.3">
      <c r="A230" s="15"/>
      <c r="B230" s="69"/>
      <c r="C230" s="32"/>
      <c r="D230" s="68"/>
      <c r="E230" s="68"/>
      <c r="F230" s="68"/>
      <c r="G230" s="71"/>
      <c r="H230" s="77"/>
      <c r="I230" s="73"/>
      <c r="J230" s="68"/>
      <c r="K230" s="68"/>
    </row>
    <row r="231" spans="1:11" s="54" customFormat="1" x14ac:dyDescent="0.3">
      <c r="A231" s="15"/>
      <c r="B231" s="69"/>
      <c r="C231" s="32"/>
      <c r="D231" s="68"/>
      <c r="E231" s="68"/>
      <c r="F231" s="68"/>
      <c r="G231" s="71"/>
      <c r="H231" s="77"/>
      <c r="I231" s="73"/>
      <c r="J231" s="68"/>
      <c r="K231" s="68"/>
    </row>
    <row r="232" spans="1:11" s="54" customFormat="1" x14ac:dyDescent="0.3">
      <c r="A232" s="15"/>
      <c r="B232" s="69"/>
      <c r="C232" s="32"/>
      <c r="D232" s="68"/>
      <c r="E232" s="68"/>
      <c r="F232" s="68"/>
      <c r="G232" s="71"/>
      <c r="H232" s="77"/>
      <c r="I232" s="73"/>
      <c r="J232" s="68"/>
      <c r="K232" s="68"/>
    </row>
    <row r="233" spans="1:11" s="54" customFormat="1" x14ac:dyDescent="0.3">
      <c r="A233" s="15"/>
      <c r="B233" s="69"/>
      <c r="C233" s="32"/>
      <c r="D233" s="68"/>
      <c r="E233" s="68"/>
      <c r="F233" s="68"/>
      <c r="G233" s="71"/>
      <c r="H233" s="77"/>
      <c r="I233" s="73"/>
      <c r="J233" s="68"/>
      <c r="K233" s="68"/>
    </row>
    <row r="234" spans="1:11" s="54" customFormat="1" x14ac:dyDescent="0.3">
      <c r="A234" s="15"/>
      <c r="B234" s="69"/>
      <c r="C234" s="32"/>
      <c r="D234" s="68"/>
      <c r="E234" s="68"/>
      <c r="F234" s="68"/>
      <c r="G234" s="71"/>
      <c r="H234" s="77"/>
      <c r="I234" s="73"/>
      <c r="J234" s="68"/>
      <c r="K234" s="68"/>
    </row>
    <row r="235" spans="1:11" s="54" customFormat="1" x14ac:dyDescent="0.3">
      <c r="A235" s="15"/>
      <c r="B235" s="69"/>
      <c r="C235" s="32"/>
      <c r="D235" s="68"/>
      <c r="E235" s="68"/>
      <c r="F235" s="68"/>
      <c r="G235" s="71"/>
      <c r="H235" s="77"/>
      <c r="I235" s="73"/>
      <c r="J235" s="68"/>
      <c r="K235" s="68"/>
    </row>
    <row r="236" spans="1:11" s="54" customFormat="1" x14ac:dyDescent="0.3">
      <c r="A236" s="15"/>
      <c r="B236" s="69"/>
      <c r="C236" s="32"/>
      <c r="D236" s="68"/>
      <c r="E236" s="68"/>
      <c r="F236" s="68"/>
      <c r="G236" s="71"/>
      <c r="H236" s="77"/>
      <c r="I236" s="73"/>
      <c r="J236" s="68"/>
      <c r="K236" s="68"/>
    </row>
    <row r="237" spans="1:11" s="54" customFormat="1" x14ac:dyDescent="0.3">
      <c r="A237" s="15"/>
      <c r="B237" s="69"/>
      <c r="C237" s="32"/>
      <c r="D237" s="68"/>
      <c r="E237" s="68"/>
      <c r="F237" s="68"/>
      <c r="G237" s="71"/>
      <c r="H237" s="77"/>
      <c r="I237" s="73"/>
      <c r="J237" s="68"/>
      <c r="K237" s="68"/>
    </row>
    <row r="238" spans="1:11" s="54" customFormat="1" x14ac:dyDescent="0.3">
      <c r="A238" s="15"/>
      <c r="B238" s="69"/>
      <c r="C238" s="32"/>
      <c r="D238" s="68"/>
      <c r="E238" s="68"/>
      <c r="F238" s="68"/>
      <c r="G238" s="71"/>
      <c r="H238" s="77"/>
      <c r="I238" s="73"/>
      <c r="J238" s="68"/>
      <c r="K238" s="68"/>
    </row>
    <row r="239" spans="1:11" s="54" customFormat="1" x14ac:dyDescent="0.3">
      <c r="A239" s="15"/>
      <c r="B239" s="69"/>
      <c r="C239" s="32"/>
      <c r="D239" s="68"/>
      <c r="E239" s="68"/>
      <c r="F239" s="68"/>
      <c r="G239" s="71"/>
      <c r="H239" s="77"/>
      <c r="I239" s="73"/>
      <c r="J239" s="68"/>
      <c r="K239" s="68"/>
    </row>
    <row r="240" spans="1:11" s="54" customFormat="1" x14ac:dyDescent="0.3">
      <c r="A240" s="15"/>
      <c r="B240" s="69"/>
      <c r="C240" s="32"/>
      <c r="D240" s="68"/>
      <c r="E240" s="68"/>
      <c r="F240" s="68"/>
      <c r="G240" s="71"/>
      <c r="H240" s="77"/>
      <c r="I240" s="73"/>
      <c r="J240" s="68"/>
      <c r="K240" s="68"/>
    </row>
    <row r="241" spans="1:11" s="54" customFormat="1" x14ac:dyDescent="0.3">
      <c r="A241" s="15"/>
      <c r="B241" s="69"/>
      <c r="C241" s="32"/>
      <c r="D241" s="68"/>
      <c r="E241" s="68"/>
      <c r="F241" s="68"/>
      <c r="G241" s="71"/>
      <c r="H241" s="77"/>
      <c r="I241" s="73"/>
      <c r="J241" s="68"/>
      <c r="K241" s="68"/>
    </row>
    <row r="242" spans="1:11" s="54" customFormat="1" x14ac:dyDescent="0.3">
      <c r="A242" s="15"/>
      <c r="B242" s="69"/>
      <c r="C242" s="32"/>
      <c r="D242" s="68"/>
      <c r="E242" s="68"/>
      <c r="F242" s="68"/>
      <c r="G242" s="71"/>
      <c r="H242" s="77"/>
      <c r="I242" s="73"/>
      <c r="J242" s="68"/>
      <c r="K242" s="68"/>
    </row>
    <row r="243" spans="1:11" s="54" customFormat="1" x14ac:dyDescent="0.3">
      <c r="A243" s="15"/>
      <c r="B243" s="69"/>
      <c r="C243" s="32"/>
      <c r="D243" s="68"/>
      <c r="E243" s="68"/>
      <c r="F243" s="68"/>
      <c r="G243" s="71"/>
      <c r="H243" s="77"/>
      <c r="I243" s="73"/>
      <c r="J243" s="68"/>
      <c r="K243" s="68"/>
    </row>
    <row r="244" spans="1:11" s="54" customFormat="1" x14ac:dyDescent="0.3">
      <c r="A244" s="15"/>
      <c r="B244" s="69"/>
      <c r="C244" s="32"/>
      <c r="D244" s="68"/>
      <c r="E244" s="68"/>
      <c r="F244" s="68"/>
      <c r="G244" s="71"/>
      <c r="H244" s="77"/>
      <c r="I244" s="73"/>
      <c r="J244" s="68"/>
      <c r="K244" s="68"/>
    </row>
    <row r="245" spans="1:11" s="54" customFormat="1" x14ac:dyDescent="0.3">
      <c r="A245" s="15"/>
      <c r="B245" s="69"/>
      <c r="C245" s="32"/>
      <c r="D245" s="68"/>
      <c r="E245" s="68"/>
      <c r="F245" s="68"/>
      <c r="G245" s="71"/>
      <c r="H245" s="77"/>
      <c r="I245" s="73"/>
      <c r="J245" s="68"/>
      <c r="K245" s="68"/>
    </row>
    <row r="246" spans="1:11" s="54" customFormat="1" x14ac:dyDescent="0.3">
      <c r="A246" s="15"/>
      <c r="B246" s="69"/>
      <c r="C246" s="32"/>
      <c r="D246" s="68"/>
      <c r="E246" s="68"/>
      <c r="F246" s="68"/>
      <c r="G246" s="71"/>
      <c r="H246" s="77"/>
      <c r="I246" s="73"/>
      <c r="J246" s="68"/>
      <c r="K246" s="68"/>
    </row>
    <row r="247" spans="1:11" s="54" customFormat="1" x14ac:dyDescent="0.3">
      <c r="A247" s="15"/>
      <c r="B247" s="69"/>
      <c r="C247" s="32"/>
      <c r="D247" s="68"/>
      <c r="E247" s="68"/>
      <c r="F247" s="68"/>
      <c r="G247" s="71"/>
      <c r="H247" s="77"/>
      <c r="I247" s="73"/>
      <c r="J247" s="68"/>
      <c r="K247" s="68"/>
    </row>
    <row r="248" spans="1:11" s="54" customFormat="1" x14ac:dyDescent="0.3">
      <c r="A248" s="15"/>
      <c r="B248" s="69"/>
      <c r="C248" s="32"/>
      <c r="D248" s="68"/>
      <c r="E248" s="68"/>
      <c r="F248" s="68"/>
      <c r="G248" s="71"/>
      <c r="H248" s="77"/>
      <c r="I248" s="73"/>
      <c r="J248" s="68"/>
      <c r="K248" s="68"/>
    </row>
    <row r="249" spans="1:11" s="54" customFormat="1" x14ac:dyDescent="0.3">
      <c r="A249" s="15"/>
      <c r="B249" s="69"/>
      <c r="C249" s="32"/>
      <c r="D249" s="68"/>
      <c r="E249" s="68"/>
      <c r="F249" s="68"/>
      <c r="G249" s="71"/>
      <c r="H249" s="77"/>
      <c r="I249" s="73"/>
      <c r="J249" s="68"/>
      <c r="K249" s="68"/>
    </row>
    <row r="250" spans="1:11" s="54" customFormat="1" x14ac:dyDescent="0.3">
      <c r="A250" s="15"/>
      <c r="B250" s="69"/>
      <c r="C250" s="32"/>
      <c r="D250" s="68"/>
      <c r="E250" s="68"/>
      <c r="F250" s="68"/>
      <c r="G250" s="71"/>
      <c r="H250" s="77"/>
      <c r="I250" s="73"/>
      <c r="J250" s="68"/>
      <c r="K250" s="68"/>
    </row>
    <row r="251" spans="1:11" s="54" customFormat="1" x14ac:dyDescent="0.3">
      <c r="A251" s="15"/>
      <c r="B251" s="69"/>
      <c r="C251" s="32"/>
      <c r="D251" s="68"/>
      <c r="E251" s="68"/>
      <c r="F251" s="68"/>
      <c r="G251" s="71"/>
      <c r="H251" s="77"/>
      <c r="I251" s="73"/>
      <c r="J251" s="68"/>
      <c r="K251" s="68"/>
    </row>
    <row r="252" spans="1:11" s="54" customFormat="1" x14ac:dyDescent="0.3">
      <c r="A252" s="15"/>
      <c r="B252" s="69"/>
      <c r="C252" s="32"/>
      <c r="D252" s="68"/>
      <c r="E252" s="68"/>
      <c r="F252" s="68"/>
      <c r="G252" s="71"/>
      <c r="H252" s="77"/>
      <c r="I252" s="73"/>
      <c r="J252" s="68"/>
      <c r="K252" s="68"/>
    </row>
    <row r="253" spans="1:11" s="54" customFormat="1" x14ac:dyDescent="0.3">
      <c r="A253" s="15"/>
      <c r="B253" s="69"/>
      <c r="C253" s="32"/>
      <c r="D253" s="68"/>
      <c r="E253" s="68"/>
      <c r="F253" s="68"/>
      <c r="G253" s="71"/>
      <c r="H253" s="77"/>
      <c r="I253" s="73"/>
      <c r="J253" s="68"/>
      <c r="K253" s="68"/>
    </row>
    <row r="254" spans="1:11" s="54" customFormat="1" x14ac:dyDescent="0.3">
      <c r="A254" s="15"/>
      <c r="B254" s="69"/>
      <c r="C254" s="32"/>
      <c r="D254" s="68"/>
      <c r="E254" s="68"/>
      <c r="F254" s="68"/>
      <c r="G254" s="71"/>
      <c r="H254" s="77"/>
      <c r="I254" s="73"/>
      <c r="J254" s="68"/>
      <c r="K254" s="68"/>
    </row>
    <row r="255" spans="1:11" s="54" customFormat="1" x14ac:dyDescent="0.3">
      <c r="A255" s="15"/>
      <c r="B255" s="69"/>
      <c r="C255" s="32"/>
      <c r="D255" s="68"/>
      <c r="E255" s="68"/>
      <c r="F255" s="68"/>
      <c r="G255" s="71"/>
      <c r="H255" s="77"/>
      <c r="I255" s="73"/>
      <c r="J255" s="68"/>
      <c r="K255" s="68"/>
    </row>
    <row r="256" spans="1:11" s="54" customFormat="1" x14ac:dyDescent="0.3">
      <c r="A256" s="15"/>
      <c r="B256" s="69"/>
      <c r="C256" s="32"/>
      <c r="D256" s="68"/>
      <c r="E256" s="68"/>
      <c r="F256" s="68"/>
      <c r="G256" s="71"/>
      <c r="H256" s="77"/>
      <c r="I256" s="73"/>
      <c r="J256" s="68"/>
      <c r="K256" s="68"/>
    </row>
    <row r="257" spans="1:11" s="54" customFormat="1" x14ac:dyDescent="0.3">
      <c r="A257" s="15"/>
      <c r="B257" s="69"/>
      <c r="C257" s="32"/>
      <c r="D257" s="68"/>
      <c r="E257" s="68"/>
      <c r="F257" s="68"/>
      <c r="G257" s="71"/>
      <c r="H257" s="77"/>
      <c r="I257" s="73"/>
      <c r="J257" s="68"/>
      <c r="K257" s="68"/>
    </row>
    <row r="258" spans="1:11" s="54" customFormat="1" x14ac:dyDescent="0.3">
      <c r="A258" s="15"/>
      <c r="B258" s="69"/>
      <c r="C258" s="32"/>
      <c r="D258" s="68"/>
      <c r="E258" s="68"/>
      <c r="F258" s="68"/>
      <c r="G258" s="71"/>
      <c r="H258" s="77"/>
      <c r="I258" s="73"/>
      <c r="J258" s="68"/>
      <c r="K258" s="68"/>
    </row>
    <row r="259" spans="1:11" s="54" customFormat="1" x14ac:dyDescent="0.3">
      <c r="A259" s="15"/>
      <c r="B259" s="69"/>
      <c r="C259" s="32"/>
      <c r="D259" s="68"/>
      <c r="E259" s="68"/>
      <c r="F259" s="68"/>
      <c r="G259" s="71"/>
      <c r="H259" s="77"/>
      <c r="I259" s="73"/>
      <c r="J259" s="68"/>
      <c r="K259" s="68"/>
    </row>
    <row r="260" spans="1:11" s="54" customFormat="1" x14ac:dyDescent="0.3">
      <c r="A260" s="15"/>
      <c r="B260" s="69"/>
      <c r="C260" s="32"/>
      <c r="D260" s="68"/>
      <c r="E260" s="68"/>
      <c r="F260" s="68"/>
      <c r="G260" s="71"/>
      <c r="H260" s="77"/>
      <c r="I260" s="73"/>
      <c r="J260" s="68"/>
      <c r="K260" s="68"/>
    </row>
    <row r="261" spans="1:11" s="54" customFormat="1" x14ac:dyDescent="0.3">
      <c r="A261" s="15"/>
      <c r="B261" s="69"/>
      <c r="C261" s="32"/>
      <c r="D261" s="68"/>
      <c r="E261" s="68"/>
      <c r="F261" s="68"/>
      <c r="G261" s="71"/>
      <c r="H261" s="77"/>
      <c r="I261" s="73"/>
      <c r="J261" s="68"/>
      <c r="K261" s="68"/>
    </row>
    <row r="262" spans="1:11" s="54" customFormat="1" x14ac:dyDescent="0.3">
      <c r="A262" s="15"/>
      <c r="B262" s="69"/>
      <c r="C262" s="32"/>
      <c r="D262" s="68"/>
      <c r="E262" s="68"/>
      <c r="F262" s="68"/>
      <c r="G262" s="71"/>
      <c r="H262" s="77"/>
      <c r="I262" s="73"/>
      <c r="J262" s="68"/>
      <c r="K262" s="68"/>
    </row>
    <row r="263" spans="1:11" s="54" customFormat="1" x14ac:dyDescent="0.3">
      <c r="A263" s="15"/>
      <c r="B263" s="69"/>
      <c r="C263" s="32"/>
      <c r="D263" s="68"/>
      <c r="E263" s="68"/>
      <c r="F263" s="68"/>
      <c r="G263" s="71"/>
      <c r="H263" s="77"/>
      <c r="I263" s="73"/>
      <c r="J263" s="68"/>
      <c r="K263" s="68"/>
    </row>
    <row r="264" spans="1:11" s="54" customFormat="1" x14ac:dyDescent="0.3">
      <c r="A264" s="15"/>
      <c r="B264" s="69"/>
      <c r="C264" s="32"/>
      <c r="D264" s="68"/>
      <c r="E264" s="68"/>
      <c r="F264" s="68"/>
      <c r="G264" s="71"/>
      <c r="H264" s="77"/>
      <c r="I264" s="73"/>
      <c r="J264" s="68"/>
      <c r="K264" s="68"/>
    </row>
    <row r="265" spans="1:11" s="54" customFormat="1" x14ac:dyDescent="0.3">
      <c r="A265" s="15"/>
      <c r="B265" s="69"/>
      <c r="C265" s="32"/>
      <c r="D265" s="68"/>
      <c r="E265" s="68"/>
      <c r="F265" s="68"/>
      <c r="G265" s="71"/>
      <c r="H265" s="77"/>
      <c r="I265" s="73"/>
      <c r="J265" s="68"/>
      <c r="K265" s="68"/>
    </row>
    <row r="266" spans="1:11" s="54" customFormat="1" x14ac:dyDescent="0.3">
      <c r="A266" s="15"/>
      <c r="B266" s="69"/>
      <c r="C266" s="32"/>
      <c r="D266" s="68"/>
      <c r="E266" s="68"/>
      <c r="F266" s="68"/>
      <c r="G266" s="71"/>
      <c r="H266" s="77"/>
      <c r="I266" s="73"/>
      <c r="J266" s="68"/>
      <c r="K266" s="68"/>
    </row>
    <row r="267" spans="1:11" s="54" customFormat="1" x14ac:dyDescent="0.3">
      <c r="A267" s="15"/>
      <c r="B267" s="69"/>
      <c r="C267" s="32"/>
      <c r="D267" s="68"/>
      <c r="E267" s="68"/>
      <c r="F267" s="68"/>
      <c r="G267" s="71"/>
      <c r="H267" s="77"/>
      <c r="I267" s="73"/>
      <c r="J267" s="68"/>
      <c r="K267" s="68"/>
    </row>
    <row r="268" spans="1:11" s="54" customFormat="1" x14ac:dyDescent="0.3">
      <c r="A268" s="15"/>
      <c r="B268" s="69"/>
      <c r="C268" s="32"/>
      <c r="D268" s="68"/>
      <c r="E268" s="68"/>
      <c r="F268" s="68"/>
      <c r="G268" s="71"/>
      <c r="H268" s="77"/>
      <c r="I268" s="73"/>
      <c r="J268" s="68"/>
      <c r="K268" s="68"/>
    </row>
    <row r="269" spans="1:11" s="54" customFormat="1" x14ac:dyDescent="0.3">
      <c r="A269" s="15"/>
      <c r="B269" s="69"/>
      <c r="C269" s="32"/>
      <c r="D269" s="68"/>
      <c r="E269" s="68"/>
      <c r="F269" s="68"/>
      <c r="G269" s="71"/>
      <c r="H269" s="77"/>
      <c r="I269" s="73"/>
      <c r="J269" s="68"/>
      <c r="K269" s="68"/>
    </row>
    <row r="270" spans="1:11" s="54" customFormat="1" x14ac:dyDescent="0.3">
      <c r="A270" s="15"/>
      <c r="B270" s="69"/>
      <c r="C270" s="32"/>
      <c r="D270" s="68"/>
      <c r="E270" s="68"/>
      <c r="F270" s="68"/>
      <c r="G270" s="71"/>
      <c r="H270" s="77"/>
      <c r="I270" s="73"/>
      <c r="J270" s="68"/>
      <c r="K270" s="68"/>
    </row>
    <row r="271" spans="1:11" s="54" customFormat="1" x14ac:dyDescent="0.3">
      <c r="A271" s="15"/>
      <c r="B271" s="69"/>
      <c r="C271" s="32"/>
      <c r="D271" s="68"/>
      <c r="E271" s="68"/>
      <c r="F271" s="68"/>
      <c r="G271" s="71"/>
      <c r="H271" s="77"/>
      <c r="I271" s="73"/>
      <c r="J271" s="68"/>
      <c r="K271" s="68"/>
    </row>
    <row r="272" spans="1:11" s="54" customFormat="1" x14ac:dyDescent="0.3">
      <c r="A272" s="15"/>
      <c r="B272" s="69"/>
      <c r="C272" s="32"/>
      <c r="D272" s="68"/>
      <c r="E272" s="68"/>
      <c r="F272" s="68"/>
      <c r="G272" s="71"/>
      <c r="H272" s="77"/>
      <c r="I272" s="73"/>
      <c r="J272" s="68"/>
      <c r="K272" s="68"/>
    </row>
    <row r="273" spans="1:11" s="54" customFormat="1" x14ac:dyDescent="0.3">
      <c r="A273" s="15"/>
      <c r="B273" s="69"/>
      <c r="C273" s="32"/>
      <c r="D273" s="68"/>
      <c r="E273" s="68"/>
      <c r="F273" s="68"/>
      <c r="G273" s="71"/>
      <c r="H273" s="77"/>
      <c r="I273" s="73"/>
      <c r="J273" s="68"/>
      <c r="K273" s="68"/>
    </row>
    <row r="274" spans="1:11" s="54" customFormat="1" x14ac:dyDescent="0.3">
      <c r="A274" s="15"/>
      <c r="B274" s="69"/>
      <c r="C274" s="32"/>
      <c r="D274" s="68"/>
      <c r="E274" s="68"/>
      <c r="F274" s="68"/>
      <c r="G274" s="71"/>
      <c r="H274" s="77"/>
      <c r="I274" s="73"/>
      <c r="J274" s="68"/>
      <c r="K274" s="68"/>
    </row>
    <row r="275" spans="1:11" s="54" customFormat="1" x14ac:dyDescent="0.3">
      <c r="A275" s="15"/>
      <c r="B275" s="69"/>
      <c r="C275" s="32"/>
      <c r="D275" s="68"/>
      <c r="E275" s="68"/>
      <c r="F275" s="68"/>
      <c r="G275" s="71"/>
      <c r="H275" s="77"/>
      <c r="I275" s="73"/>
      <c r="J275" s="68"/>
      <c r="K275" s="68"/>
    </row>
    <row r="276" spans="1:11" s="54" customFormat="1" x14ac:dyDescent="0.3">
      <c r="A276" s="15"/>
      <c r="B276" s="69"/>
      <c r="C276" s="32"/>
      <c r="D276" s="68"/>
      <c r="E276" s="68"/>
      <c r="F276" s="68"/>
      <c r="G276" s="71"/>
      <c r="H276" s="77"/>
      <c r="I276" s="73"/>
      <c r="J276" s="68"/>
      <c r="K276" s="68"/>
    </row>
    <row r="277" spans="1:11" s="54" customFormat="1" x14ac:dyDescent="0.3">
      <c r="A277" s="15"/>
      <c r="B277" s="69"/>
      <c r="C277" s="32"/>
      <c r="D277" s="68"/>
      <c r="E277" s="68"/>
      <c r="F277" s="68"/>
      <c r="G277" s="71"/>
      <c r="H277" s="77"/>
      <c r="I277" s="73"/>
      <c r="J277" s="68"/>
      <c r="K277" s="68"/>
    </row>
    <row r="278" spans="1:11" s="54" customFormat="1" x14ac:dyDescent="0.3">
      <c r="A278" s="15"/>
      <c r="B278" s="69"/>
      <c r="C278" s="32"/>
      <c r="D278" s="68"/>
      <c r="E278" s="68"/>
      <c r="F278" s="68"/>
      <c r="G278" s="71"/>
      <c r="H278" s="77"/>
      <c r="I278" s="73"/>
      <c r="J278" s="68"/>
      <c r="K278" s="68"/>
    </row>
    <row r="279" spans="1:11" s="54" customFormat="1" x14ac:dyDescent="0.3">
      <c r="A279" s="15"/>
      <c r="B279" s="69"/>
      <c r="C279" s="32"/>
      <c r="D279" s="68"/>
      <c r="E279" s="68"/>
      <c r="F279" s="68"/>
      <c r="G279" s="71"/>
      <c r="H279" s="77"/>
      <c r="I279" s="73"/>
      <c r="J279" s="68"/>
      <c r="K279" s="68"/>
    </row>
    <row r="280" spans="1:11" s="54" customFormat="1" x14ac:dyDescent="0.3">
      <c r="A280" s="15"/>
      <c r="B280" s="69"/>
      <c r="C280" s="32"/>
      <c r="D280" s="68"/>
      <c r="E280" s="68"/>
      <c r="F280" s="68"/>
      <c r="G280" s="71"/>
      <c r="H280" s="77"/>
      <c r="I280" s="73"/>
      <c r="J280" s="68"/>
      <c r="K280" s="68"/>
    </row>
    <row r="281" spans="1:11" s="54" customFormat="1" x14ac:dyDescent="0.3">
      <c r="A281" s="15"/>
      <c r="B281" s="69"/>
      <c r="C281" s="32"/>
      <c r="D281" s="68"/>
      <c r="E281" s="68"/>
      <c r="F281" s="68"/>
      <c r="G281" s="71"/>
      <c r="H281" s="77"/>
      <c r="I281" s="73"/>
      <c r="J281" s="68"/>
      <c r="K281" s="68"/>
    </row>
    <row r="282" spans="1:11" s="54" customFormat="1" x14ac:dyDescent="0.3">
      <c r="A282" s="15"/>
      <c r="B282" s="69"/>
      <c r="C282" s="32"/>
      <c r="D282" s="68"/>
      <c r="E282" s="68"/>
      <c r="F282" s="68"/>
      <c r="G282" s="71"/>
      <c r="H282" s="77"/>
      <c r="I282" s="73"/>
      <c r="J282" s="68"/>
      <c r="K282" s="68"/>
    </row>
    <row r="283" spans="1:11" s="54" customFormat="1" x14ac:dyDescent="0.3">
      <c r="A283" s="15"/>
      <c r="B283" s="69"/>
      <c r="C283" s="32"/>
      <c r="D283" s="68"/>
      <c r="E283" s="68"/>
      <c r="F283" s="68"/>
      <c r="G283" s="71"/>
      <c r="H283" s="77"/>
      <c r="I283" s="73"/>
      <c r="J283" s="68"/>
      <c r="K283" s="68"/>
    </row>
    <row r="284" spans="1:11" s="54" customFormat="1" x14ac:dyDescent="0.3">
      <c r="A284" s="15"/>
      <c r="B284" s="69"/>
      <c r="C284" s="32"/>
      <c r="D284" s="68"/>
      <c r="E284" s="68"/>
      <c r="F284" s="68"/>
      <c r="G284" s="71"/>
      <c r="H284" s="77"/>
      <c r="I284" s="73"/>
      <c r="J284" s="68"/>
      <c r="K284" s="68"/>
    </row>
    <row r="285" spans="1:11" s="54" customFormat="1" x14ac:dyDescent="0.3">
      <c r="A285" s="15"/>
      <c r="B285" s="69"/>
      <c r="C285" s="32"/>
      <c r="D285" s="68"/>
      <c r="E285" s="68"/>
      <c r="F285" s="68"/>
      <c r="G285" s="71"/>
      <c r="H285" s="77"/>
      <c r="I285" s="73"/>
      <c r="J285" s="68"/>
      <c r="K285" s="68"/>
    </row>
    <row r="286" spans="1:11" s="54" customFormat="1" x14ac:dyDescent="0.3">
      <c r="A286" s="15"/>
      <c r="B286" s="69"/>
      <c r="C286" s="32"/>
      <c r="D286" s="68"/>
      <c r="E286" s="68"/>
      <c r="F286" s="68"/>
      <c r="G286" s="71"/>
      <c r="H286" s="77"/>
      <c r="I286" s="73"/>
      <c r="J286" s="68"/>
      <c r="K286" s="68"/>
    </row>
    <row r="287" spans="1:11" s="54" customFormat="1" x14ac:dyDescent="0.3">
      <c r="A287" s="15"/>
      <c r="B287" s="69"/>
      <c r="C287" s="32"/>
      <c r="D287" s="68"/>
      <c r="E287" s="68"/>
      <c r="F287" s="68"/>
      <c r="G287" s="71"/>
      <c r="H287" s="77"/>
      <c r="I287" s="73"/>
      <c r="J287" s="68"/>
      <c r="K287" s="68"/>
    </row>
    <row r="288" spans="1:11" s="54" customFormat="1" x14ac:dyDescent="0.3">
      <c r="A288" s="15"/>
      <c r="B288" s="69"/>
      <c r="C288" s="32"/>
      <c r="D288" s="68"/>
      <c r="E288" s="68"/>
      <c r="F288" s="68"/>
      <c r="G288" s="71"/>
      <c r="H288" s="77"/>
      <c r="I288" s="73"/>
      <c r="J288" s="68"/>
      <c r="K288" s="68"/>
    </row>
    <row r="289" spans="1:11" s="54" customFormat="1" x14ac:dyDescent="0.3">
      <c r="A289" s="15"/>
      <c r="B289" s="69"/>
      <c r="C289" s="32"/>
      <c r="D289" s="68"/>
      <c r="E289" s="68"/>
      <c r="F289" s="68"/>
      <c r="G289" s="71"/>
      <c r="H289" s="77"/>
      <c r="I289" s="73"/>
      <c r="J289" s="68"/>
      <c r="K289" s="68"/>
    </row>
    <row r="290" spans="1:11" s="54" customFormat="1" x14ac:dyDescent="0.3">
      <c r="A290" s="15"/>
      <c r="B290" s="69"/>
      <c r="C290" s="32"/>
      <c r="D290" s="68"/>
      <c r="E290" s="68"/>
      <c r="F290" s="68"/>
      <c r="G290" s="71"/>
      <c r="H290" s="77"/>
      <c r="I290" s="73"/>
      <c r="J290" s="68"/>
      <c r="K290" s="68"/>
    </row>
    <row r="291" spans="1:11" s="54" customFormat="1" x14ac:dyDescent="0.3">
      <c r="A291" s="15"/>
      <c r="B291" s="69"/>
      <c r="C291" s="32"/>
      <c r="D291" s="68"/>
      <c r="E291" s="68"/>
      <c r="F291" s="68"/>
      <c r="G291" s="71"/>
      <c r="H291" s="77"/>
      <c r="I291" s="73"/>
      <c r="J291" s="68"/>
      <c r="K291" s="68"/>
    </row>
    <row r="292" spans="1:11" s="54" customFormat="1" x14ac:dyDescent="0.3">
      <c r="A292" s="15"/>
      <c r="B292" s="69"/>
      <c r="C292" s="32"/>
      <c r="D292" s="68"/>
      <c r="E292" s="68"/>
      <c r="F292" s="68"/>
      <c r="G292" s="71"/>
      <c r="H292" s="77"/>
      <c r="I292" s="73"/>
      <c r="J292" s="68"/>
      <c r="K292" s="68"/>
    </row>
    <row r="293" spans="1:11" s="54" customFormat="1" x14ac:dyDescent="0.3">
      <c r="A293" s="15"/>
      <c r="B293" s="69"/>
      <c r="C293" s="32"/>
      <c r="D293" s="68"/>
      <c r="E293" s="68"/>
      <c r="F293" s="68"/>
      <c r="G293" s="71"/>
      <c r="H293" s="77"/>
      <c r="I293" s="73"/>
      <c r="J293" s="68"/>
      <c r="K293" s="68"/>
    </row>
    <row r="294" spans="1:11" s="54" customFormat="1" x14ac:dyDescent="0.3">
      <c r="A294" s="15"/>
      <c r="B294" s="69"/>
      <c r="C294" s="32"/>
      <c r="D294" s="68"/>
      <c r="E294" s="68"/>
      <c r="F294" s="68"/>
      <c r="G294" s="71"/>
      <c r="H294" s="77"/>
      <c r="I294" s="73"/>
      <c r="J294" s="68"/>
      <c r="K294" s="68"/>
    </row>
    <row r="295" spans="1:11" s="54" customFormat="1" x14ac:dyDescent="0.3">
      <c r="A295" s="15"/>
      <c r="B295" s="69"/>
      <c r="C295" s="32"/>
      <c r="D295" s="68"/>
      <c r="E295" s="68"/>
      <c r="F295" s="68"/>
      <c r="G295" s="71"/>
      <c r="H295" s="77"/>
      <c r="I295" s="73"/>
      <c r="J295" s="68"/>
      <c r="K295" s="68"/>
    </row>
    <row r="296" spans="1:11" s="54" customFormat="1" x14ac:dyDescent="0.3">
      <c r="A296" s="15"/>
      <c r="B296" s="69"/>
      <c r="C296" s="32"/>
      <c r="D296" s="68"/>
      <c r="E296" s="68"/>
      <c r="F296" s="68"/>
      <c r="G296" s="71"/>
      <c r="H296" s="77"/>
      <c r="I296" s="73"/>
      <c r="J296" s="68"/>
      <c r="K296" s="68"/>
    </row>
    <row r="297" spans="1:11" s="54" customFormat="1" x14ac:dyDescent="0.3">
      <c r="A297" s="15"/>
      <c r="B297" s="69"/>
      <c r="C297" s="32"/>
      <c r="D297" s="68"/>
      <c r="E297" s="68"/>
      <c r="F297" s="68"/>
      <c r="G297" s="71"/>
      <c r="H297" s="77"/>
      <c r="I297" s="73"/>
      <c r="J297" s="68"/>
      <c r="K297" s="68"/>
    </row>
    <row r="298" spans="1:11" s="54" customFormat="1" x14ac:dyDescent="0.3">
      <c r="A298" s="15"/>
      <c r="B298" s="69"/>
      <c r="C298" s="32"/>
      <c r="D298" s="68"/>
      <c r="E298" s="68"/>
      <c r="F298" s="68"/>
      <c r="G298" s="71"/>
      <c r="H298" s="77"/>
      <c r="I298" s="73"/>
      <c r="J298" s="68"/>
      <c r="K298" s="68"/>
    </row>
    <row r="299" spans="1:11" s="54" customFormat="1" x14ac:dyDescent="0.3">
      <c r="A299" s="15"/>
      <c r="B299" s="69"/>
      <c r="C299" s="32"/>
      <c r="D299" s="68"/>
      <c r="E299" s="68"/>
      <c r="F299" s="68"/>
      <c r="G299" s="71"/>
      <c r="H299" s="77"/>
      <c r="I299" s="73"/>
      <c r="J299" s="68"/>
      <c r="K299" s="68"/>
    </row>
    <row r="300" spans="1:11" s="54" customFormat="1" x14ac:dyDescent="0.3">
      <c r="A300" s="15"/>
      <c r="B300" s="69"/>
      <c r="C300" s="32"/>
      <c r="D300" s="68"/>
      <c r="E300" s="68"/>
      <c r="F300" s="68"/>
      <c r="G300" s="71"/>
      <c r="H300" s="77"/>
      <c r="I300" s="73"/>
      <c r="J300" s="68"/>
      <c r="K300" s="68"/>
    </row>
    <row r="301" spans="1:11" s="54" customFormat="1" x14ac:dyDescent="0.3">
      <c r="A301" s="15"/>
      <c r="B301" s="69"/>
      <c r="C301" s="32"/>
      <c r="D301" s="68"/>
      <c r="E301" s="68"/>
      <c r="F301" s="68"/>
      <c r="G301" s="71"/>
      <c r="H301" s="77"/>
      <c r="I301" s="73"/>
      <c r="J301" s="68"/>
      <c r="K301" s="68"/>
    </row>
    <row r="302" spans="1:11" s="54" customFormat="1" x14ac:dyDescent="0.3">
      <c r="A302" s="15"/>
      <c r="B302" s="69"/>
      <c r="C302" s="32"/>
      <c r="D302" s="68"/>
      <c r="E302" s="68"/>
      <c r="F302" s="68"/>
      <c r="G302" s="71"/>
      <c r="H302" s="77"/>
      <c r="I302" s="73"/>
      <c r="J302" s="68"/>
      <c r="K302" s="68"/>
    </row>
    <row r="303" spans="1:11" s="54" customFormat="1" x14ac:dyDescent="0.3">
      <c r="A303" s="15"/>
      <c r="B303" s="69"/>
      <c r="C303" s="32"/>
      <c r="D303" s="68"/>
      <c r="E303" s="68"/>
      <c r="F303" s="68"/>
      <c r="G303" s="71"/>
      <c r="H303" s="77"/>
      <c r="I303" s="73"/>
      <c r="J303" s="68"/>
      <c r="K303" s="68"/>
    </row>
    <row r="304" spans="1:11" s="54" customFormat="1" x14ac:dyDescent="0.3">
      <c r="A304" s="15"/>
      <c r="B304" s="69"/>
      <c r="C304" s="32"/>
      <c r="D304" s="68"/>
      <c r="E304" s="68"/>
      <c r="F304" s="68"/>
      <c r="G304" s="71"/>
      <c r="H304" s="77"/>
      <c r="I304" s="73"/>
      <c r="J304" s="68"/>
      <c r="K304" s="68"/>
    </row>
    <row r="305" spans="1:11" s="54" customFormat="1" x14ac:dyDescent="0.3">
      <c r="A305" s="15"/>
      <c r="B305" s="69"/>
      <c r="C305" s="32"/>
      <c r="D305" s="68"/>
      <c r="E305" s="68"/>
      <c r="F305" s="68"/>
      <c r="G305" s="71"/>
      <c r="H305" s="77"/>
      <c r="I305" s="73"/>
      <c r="J305" s="68"/>
      <c r="K305" s="68"/>
    </row>
    <row r="306" spans="1:11" s="54" customFormat="1" x14ac:dyDescent="0.3">
      <c r="A306" s="15"/>
      <c r="B306" s="69"/>
      <c r="C306" s="32"/>
      <c r="D306" s="68"/>
      <c r="E306" s="68"/>
      <c r="F306" s="68"/>
      <c r="G306" s="71"/>
      <c r="H306" s="77"/>
      <c r="I306" s="73"/>
      <c r="J306" s="68"/>
      <c r="K306" s="68"/>
    </row>
    <row r="307" spans="1:11" s="54" customFormat="1" x14ac:dyDescent="0.3">
      <c r="A307" s="15"/>
      <c r="B307" s="69"/>
      <c r="C307" s="32"/>
      <c r="D307" s="68"/>
      <c r="E307" s="68"/>
      <c r="F307" s="68"/>
      <c r="G307" s="71"/>
      <c r="H307" s="77"/>
      <c r="I307" s="73"/>
      <c r="J307" s="68"/>
      <c r="K307" s="68"/>
    </row>
    <row r="308" spans="1:11" s="54" customFormat="1" x14ac:dyDescent="0.3">
      <c r="A308" s="15"/>
      <c r="B308" s="69"/>
      <c r="C308" s="32"/>
      <c r="D308" s="68"/>
      <c r="E308" s="68"/>
      <c r="F308" s="68"/>
      <c r="G308" s="71"/>
      <c r="H308" s="77"/>
      <c r="I308" s="73"/>
      <c r="J308" s="68"/>
      <c r="K308" s="68"/>
    </row>
    <row r="309" spans="1:11" s="54" customFormat="1" x14ac:dyDescent="0.3">
      <c r="A309" s="15"/>
      <c r="B309" s="69"/>
      <c r="C309" s="32"/>
      <c r="D309" s="68"/>
      <c r="E309" s="68"/>
      <c r="F309" s="68"/>
      <c r="G309" s="71"/>
      <c r="H309" s="77"/>
      <c r="I309" s="73"/>
      <c r="J309" s="68"/>
      <c r="K309" s="68"/>
    </row>
    <row r="310" spans="1:11" s="54" customFormat="1" x14ac:dyDescent="0.3">
      <c r="A310" s="15"/>
      <c r="B310" s="69"/>
      <c r="C310" s="32"/>
      <c r="D310" s="68"/>
      <c r="E310" s="68"/>
      <c r="F310" s="68"/>
      <c r="G310" s="71"/>
      <c r="H310" s="77"/>
      <c r="I310" s="73"/>
      <c r="J310" s="68"/>
      <c r="K310" s="68"/>
    </row>
    <row r="311" spans="1:11" s="54" customFormat="1" x14ac:dyDescent="0.3">
      <c r="A311" s="15"/>
      <c r="B311" s="69"/>
      <c r="C311" s="32"/>
      <c r="D311" s="68"/>
      <c r="E311" s="68"/>
      <c r="F311" s="68"/>
      <c r="G311" s="71"/>
      <c r="H311" s="77"/>
      <c r="I311" s="73"/>
      <c r="J311" s="68"/>
      <c r="K311" s="68"/>
    </row>
    <row r="312" spans="1:11" s="54" customFormat="1" x14ac:dyDescent="0.3">
      <c r="A312" s="15"/>
      <c r="B312" s="69"/>
      <c r="C312" s="32"/>
      <c r="D312" s="68"/>
      <c r="E312" s="68"/>
      <c r="F312" s="68"/>
      <c r="G312" s="71"/>
      <c r="H312" s="77"/>
      <c r="I312" s="73"/>
      <c r="J312" s="68"/>
      <c r="K312" s="68"/>
    </row>
    <row r="313" spans="1:11" s="54" customFormat="1" x14ac:dyDescent="0.3">
      <c r="A313" s="15"/>
      <c r="B313" s="69"/>
      <c r="C313" s="32"/>
      <c r="D313" s="68"/>
      <c r="E313" s="68"/>
      <c r="F313" s="68"/>
      <c r="G313" s="71"/>
      <c r="H313" s="77"/>
      <c r="I313" s="73"/>
      <c r="J313" s="68"/>
      <c r="K313" s="68"/>
    </row>
    <row r="314" spans="1:11" s="54" customFormat="1" x14ac:dyDescent="0.3">
      <c r="A314" s="15"/>
      <c r="B314" s="69"/>
      <c r="C314" s="32"/>
      <c r="D314" s="68"/>
      <c r="E314" s="68"/>
      <c r="F314" s="68"/>
      <c r="G314" s="71"/>
      <c r="H314" s="77"/>
      <c r="I314" s="73"/>
      <c r="J314" s="68"/>
      <c r="K314" s="68"/>
    </row>
    <row r="315" spans="1:11" s="54" customFormat="1" x14ac:dyDescent="0.3">
      <c r="A315" s="15"/>
      <c r="B315" s="69"/>
      <c r="C315" s="32"/>
      <c r="D315" s="68"/>
      <c r="E315" s="68"/>
      <c r="F315" s="68"/>
      <c r="G315" s="71"/>
      <c r="H315" s="77"/>
      <c r="I315" s="73"/>
      <c r="J315" s="68"/>
      <c r="K315" s="68"/>
    </row>
    <row r="316" spans="1:11" s="54" customFormat="1" x14ac:dyDescent="0.3">
      <c r="A316" s="15"/>
      <c r="B316" s="69"/>
      <c r="C316" s="32"/>
      <c r="D316" s="68"/>
      <c r="E316" s="68"/>
      <c r="F316" s="68"/>
      <c r="G316" s="71"/>
      <c r="H316" s="77"/>
      <c r="I316" s="73"/>
      <c r="J316" s="68"/>
      <c r="K316" s="68"/>
    </row>
    <row r="317" spans="1:11" s="54" customFormat="1" x14ac:dyDescent="0.3">
      <c r="A317" s="15"/>
      <c r="B317" s="69"/>
      <c r="C317" s="32"/>
      <c r="D317" s="68"/>
      <c r="E317" s="68"/>
      <c r="F317" s="68"/>
      <c r="G317" s="71"/>
      <c r="H317" s="77"/>
      <c r="I317" s="73"/>
      <c r="J317" s="68"/>
      <c r="K317" s="68"/>
    </row>
    <row r="318" spans="1:11" s="54" customFormat="1" x14ac:dyDescent="0.3">
      <c r="A318" s="15"/>
      <c r="B318" s="69"/>
      <c r="C318" s="32"/>
      <c r="D318" s="68"/>
      <c r="E318" s="68"/>
      <c r="F318" s="68"/>
      <c r="G318" s="71"/>
      <c r="H318" s="77"/>
      <c r="I318" s="73"/>
      <c r="J318" s="68"/>
      <c r="K318" s="68"/>
    </row>
    <row r="319" spans="1:11" s="54" customFormat="1" x14ac:dyDescent="0.3">
      <c r="A319" s="15"/>
      <c r="B319" s="69"/>
      <c r="C319" s="32"/>
      <c r="D319" s="68"/>
      <c r="E319" s="68"/>
      <c r="F319" s="68"/>
      <c r="G319" s="71"/>
      <c r="H319" s="77"/>
      <c r="I319" s="73"/>
      <c r="J319" s="68"/>
      <c r="K319" s="68"/>
    </row>
    <row r="320" spans="1:11" s="54" customFormat="1" x14ac:dyDescent="0.3">
      <c r="A320" s="15"/>
      <c r="B320" s="69"/>
      <c r="C320" s="32"/>
      <c r="D320" s="68"/>
      <c r="E320" s="68"/>
      <c r="F320" s="68"/>
      <c r="G320" s="71"/>
      <c r="H320" s="77"/>
      <c r="I320" s="73"/>
      <c r="J320" s="68"/>
      <c r="K320" s="68"/>
    </row>
    <row r="321" spans="1:11" s="54" customFormat="1" x14ac:dyDescent="0.3">
      <c r="A321" s="15"/>
      <c r="B321" s="69"/>
      <c r="C321" s="32"/>
      <c r="D321" s="68"/>
      <c r="E321" s="68"/>
      <c r="F321" s="68"/>
      <c r="G321" s="71"/>
      <c r="H321" s="77"/>
      <c r="I321" s="73"/>
      <c r="J321" s="68"/>
      <c r="K321" s="68"/>
    </row>
    <row r="322" spans="1:11" s="54" customFormat="1" x14ac:dyDescent="0.3">
      <c r="A322" s="15"/>
      <c r="B322" s="69"/>
      <c r="C322" s="32"/>
      <c r="D322" s="68"/>
      <c r="E322" s="68"/>
      <c r="F322" s="68"/>
      <c r="G322" s="71"/>
      <c r="H322" s="77"/>
      <c r="I322" s="73"/>
      <c r="J322" s="68"/>
      <c r="K322" s="68"/>
    </row>
    <row r="323" spans="1:11" s="54" customFormat="1" x14ac:dyDescent="0.3">
      <c r="A323" s="15"/>
      <c r="B323" s="69"/>
      <c r="C323" s="32"/>
      <c r="D323" s="68"/>
      <c r="E323" s="68"/>
      <c r="F323" s="68"/>
      <c r="G323" s="71"/>
      <c r="H323" s="77"/>
      <c r="I323" s="73"/>
      <c r="J323" s="68"/>
      <c r="K323" s="68"/>
    </row>
    <row r="324" spans="1:11" s="54" customFormat="1" x14ac:dyDescent="0.3">
      <c r="A324" s="15"/>
      <c r="B324" s="69"/>
      <c r="C324" s="32"/>
      <c r="D324" s="68"/>
      <c r="E324" s="68"/>
      <c r="F324" s="68"/>
      <c r="G324" s="71"/>
      <c r="H324" s="77"/>
      <c r="I324" s="73"/>
      <c r="J324" s="68"/>
      <c r="K324" s="68"/>
    </row>
    <row r="325" spans="1:11" s="54" customFormat="1" x14ac:dyDescent="0.3">
      <c r="A325" s="15"/>
      <c r="B325" s="69"/>
      <c r="C325" s="32"/>
      <c r="D325" s="68"/>
      <c r="E325" s="68"/>
      <c r="F325" s="68"/>
      <c r="G325" s="71"/>
      <c r="H325" s="77"/>
      <c r="I325" s="73"/>
      <c r="J325" s="68"/>
      <c r="K325" s="68"/>
    </row>
    <row r="326" spans="1:11" s="54" customFormat="1" x14ac:dyDescent="0.3">
      <c r="A326" s="15"/>
      <c r="B326" s="69"/>
      <c r="C326" s="32"/>
      <c r="D326" s="68"/>
      <c r="E326" s="68"/>
      <c r="F326" s="68"/>
      <c r="G326" s="71"/>
      <c r="H326" s="77"/>
      <c r="I326" s="73"/>
      <c r="J326" s="68"/>
      <c r="K326" s="68"/>
    </row>
    <row r="327" spans="1:11" s="54" customFormat="1" x14ac:dyDescent="0.3">
      <c r="A327" s="15"/>
      <c r="B327" s="69"/>
      <c r="C327" s="32"/>
      <c r="D327" s="68"/>
      <c r="E327" s="68"/>
      <c r="F327" s="68"/>
      <c r="G327" s="71"/>
      <c r="H327" s="77"/>
      <c r="I327" s="73"/>
      <c r="J327" s="68"/>
      <c r="K327" s="68"/>
    </row>
    <row r="328" spans="1:11" s="54" customFormat="1" x14ac:dyDescent="0.3">
      <c r="A328" s="15"/>
      <c r="B328" s="69"/>
      <c r="C328" s="32"/>
      <c r="D328" s="68"/>
      <c r="E328" s="68"/>
      <c r="F328" s="68"/>
      <c r="G328" s="71"/>
      <c r="H328" s="77"/>
      <c r="I328" s="73"/>
      <c r="J328" s="68"/>
      <c r="K328" s="68"/>
    </row>
    <row r="329" spans="1:11" s="54" customFormat="1" x14ac:dyDescent="0.3">
      <c r="A329" s="15"/>
      <c r="B329" s="69"/>
      <c r="C329" s="32"/>
      <c r="D329" s="68"/>
      <c r="E329" s="68"/>
      <c r="F329" s="68"/>
      <c r="G329" s="71"/>
      <c r="H329" s="77"/>
      <c r="I329" s="73"/>
      <c r="J329" s="68"/>
      <c r="K329" s="68"/>
    </row>
    <row r="330" spans="1:11" s="54" customFormat="1" x14ac:dyDescent="0.3">
      <c r="A330" s="15"/>
      <c r="B330" s="69"/>
      <c r="C330" s="32"/>
      <c r="D330" s="68"/>
      <c r="E330" s="68"/>
      <c r="F330" s="68"/>
      <c r="G330" s="71"/>
      <c r="H330" s="77"/>
      <c r="I330" s="73"/>
      <c r="J330" s="68"/>
      <c r="K330" s="68"/>
    </row>
    <row r="331" spans="1:11" s="54" customFormat="1" x14ac:dyDescent="0.3">
      <c r="A331" s="15"/>
      <c r="B331" s="69"/>
      <c r="C331" s="32"/>
      <c r="D331" s="68"/>
      <c r="E331" s="68"/>
      <c r="F331" s="68"/>
      <c r="G331" s="71"/>
      <c r="H331" s="77"/>
      <c r="I331" s="73"/>
      <c r="J331" s="68"/>
      <c r="K331" s="68"/>
    </row>
    <row r="332" spans="1:11" s="54" customFormat="1" x14ac:dyDescent="0.3">
      <c r="A332" s="15"/>
      <c r="B332" s="69"/>
      <c r="C332" s="32"/>
      <c r="D332" s="68"/>
      <c r="E332" s="68"/>
      <c r="F332" s="68"/>
      <c r="G332" s="71"/>
      <c r="H332" s="77"/>
      <c r="I332" s="73"/>
      <c r="J332" s="68"/>
      <c r="K332" s="68"/>
    </row>
    <row r="333" spans="1:11" s="54" customFormat="1" x14ac:dyDescent="0.3">
      <c r="A333" s="15"/>
      <c r="B333" s="69"/>
      <c r="C333" s="32"/>
      <c r="D333" s="68"/>
      <c r="E333" s="68"/>
      <c r="F333" s="68"/>
      <c r="G333" s="71"/>
      <c r="H333" s="77"/>
      <c r="I333" s="73"/>
      <c r="J333" s="68"/>
      <c r="K333" s="68"/>
    </row>
    <row r="334" spans="1:11" s="54" customFormat="1" x14ac:dyDescent="0.3">
      <c r="A334" s="15"/>
      <c r="B334" s="69"/>
      <c r="C334" s="32"/>
      <c r="D334" s="68"/>
      <c r="E334" s="68"/>
      <c r="F334" s="68"/>
      <c r="G334" s="71"/>
      <c r="H334" s="77"/>
      <c r="I334" s="73"/>
      <c r="J334" s="68"/>
      <c r="K334" s="68"/>
    </row>
    <row r="335" spans="1:11" s="54" customFormat="1" x14ac:dyDescent="0.3">
      <c r="A335" s="15"/>
      <c r="B335" s="69"/>
      <c r="C335" s="32"/>
      <c r="D335" s="68"/>
      <c r="E335" s="68"/>
      <c r="F335" s="68"/>
      <c r="G335" s="71"/>
      <c r="H335" s="77"/>
      <c r="I335" s="73"/>
      <c r="J335" s="68"/>
      <c r="K335" s="68"/>
    </row>
    <row r="336" spans="1:11" s="54" customFormat="1" x14ac:dyDescent="0.3">
      <c r="A336" s="15"/>
      <c r="B336" s="69"/>
      <c r="C336" s="32"/>
      <c r="D336" s="68"/>
      <c r="E336" s="68"/>
      <c r="F336" s="68"/>
      <c r="G336" s="71"/>
      <c r="H336" s="77"/>
      <c r="I336" s="73"/>
      <c r="J336" s="68"/>
      <c r="K336" s="68"/>
    </row>
    <row r="337" spans="1:11" s="54" customFormat="1" x14ac:dyDescent="0.3">
      <c r="A337" s="15"/>
      <c r="B337" s="69"/>
      <c r="C337" s="32"/>
      <c r="D337" s="68"/>
      <c r="E337" s="68"/>
      <c r="F337" s="68"/>
      <c r="G337" s="71"/>
      <c r="H337" s="77"/>
      <c r="I337" s="73"/>
      <c r="J337" s="68"/>
      <c r="K337" s="68"/>
    </row>
    <row r="338" spans="1:11" s="54" customFormat="1" x14ac:dyDescent="0.3">
      <c r="A338" s="15"/>
      <c r="B338" s="69"/>
      <c r="C338" s="32"/>
      <c r="D338" s="68"/>
      <c r="E338" s="68"/>
      <c r="F338" s="68"/>
      <c r="G338" s="71"/>
      <c r="H338" s="77"/>
      <c r="I338" s="73"/>
      <c r="J338" s="68"/>
      <c r="K338" s="68"/>
    </row>
    <row r="339" spans="1:11" s="54" customFormat="1" x14ac:dyDescent="0.3">
      <c r="A339" s="15"/>
      <c r="B339" s="69"/>
      <c r="C339" s="32"/>
      <c r="D339" s="68"/>
      <c r="E339" s="68"/>
      <c r="F339" s="68"/>
      <c r="G339" s="71"/>
      <c r="H339" s="77"/>
      <c r="I339" s="73"/>
      <c r="J339" s="68"/>
      <c r="K339" s="68"/>
    </row>
    <row r="340" spans="1:11" s="54" customFormat="1" x14ac:dyDescent="0.3">
      <c r="A340" s="15"/>
      <c r="B340" s="69"/>
      <c r="C340" s="32"/>
      <c r="D340" s="68"/>
      <c r="E340" s="68"/>
      <c r="F340" s="68"/>
      <c r="G340" s="71"/>
      <c r="H340" s="77"/>
      <c r="I340" s="73"/>
      <c r="J340" s="68"/>
      <c r="K340" s="68"/>
    </row>
    <row r="341" spans="1:11" s="54" customFormat="1" x14ac:dyDescent="0.3">
      <c r="A341" s="15"/>
      <c r="B341" s="69"/>
      <c r="C341" s="32"/>
      <c r="D341" s="68"/>
      <c r="E341" s="68"/>
      <c r="F341" s="68"/>
      <c r="G341" s="71"/>
      <c r="H341" s="77"/>
      <c r="I341" s="73"/>
      <c r="J341" s="68"/>
      <c r="K341" s="68"/>
    </row>
    <row r="342" spans="1:11" s="54" customFormat="1" x14ac:dyDescent="0.3">
      <c r="A342" s="15"/>
      <c r="B342" s="69"/>
      <c r="C342" s="32"/>
      <c r="D342" s="68"/>
      <c r="E342" s="68"/>
      <c r="F342" s="68"/>
      <c r="G342" s="71"/>
      <c r="H342" s="77"/>
      <c r="I342" s="73"/>
      <c r="J342" s="68"/>
      <c r="K342" s="68"/>
    </row>
    <row r="343" spans="1:11" s="54" customFormat="1" x14ac:dyDescent="0.3">
      <c r="A343" s="15"/>
      <c r="B343" s="69"/>
      <c r="C343" s="32"/>
      <c r="D343" s="68"/>
      <c r="E343" s="68"/>
      <c r="F343" s="68"/>
      <c r="G343" s="71"/>
      <c r="H343" s="77"/>
      <c r="I343" s="73"/>
      <c r="J343" s="68"/>
      <c r="K343" s="68"/>
    </row>
    <row r="344" spans="1:11" s="54" customFormat="1" x14ac:dyDescent="0.3">
      <c r="A344" s="15"/>
      <c r="B344" s="69"/>
      <c r="C344" s="32"/>
      <c r="D344" s="68"/>
      <c r="E344" s="68"/>
      <c r="F344" s="68"/>
      <c r="G344" s="71"/>
      <c r="H344" s="77"/>
      <c r="I344" s="73"/>
      <c r="J344" s="68"/>
      <c r="K344" s="68"/>
    </row>
    <row r="345" spans="1:11" s="54" customFormat="1" x14ac:dyDescent="0.3">
      <c r="A345" s="15"/>
      <c r="B345" s="69"/>
      <c r="C345" s="32"/>
      <c r="D345" s="68"/>
      <c r="E345" s="68"/>
      <c r="F345" s="68"/>
      <c r="G345" s="71"/>
      <c r="H345" s="77"/>
      <c r="I345" s="73"/>
      <c r="J345" s="68"/>
      <c r="K345" s="68"/>
    </row>
    <row r="346" spans="1:11" s="54" customFormat="1" x14ac:dyDescent="0.3">
      <c r="A346" s="15"/>
      <c r="B346" s="69"/>
      <c r="C346" s="32"/>
      <c r="D346" s="68"/>
      <c r="E346" s="68"/>
      <c r="F346" s="68"/>
      <c r="G346" s="71"/>
      <c r="H346" s="77"/>
      <c r="I346" s="73"/>
      <c r="J346" s="68"/>
      <c r="K346" s="68"/>
    </row>
    <row r="347" spans="1:11" s="54" customFormat="1" x14ac:dyDescent="0.3">
      <c r="A347" s="15"/>
      <c r="B347" s="69"/>
      <c r="C347" s="32"/>
      <c r="D347" s="68"/>
      <c r="E347" s="68"/>
      <c r="F347" s="68"/>
      <c r="G347" s="71"/>
      <c r="H347" s="77"/>
      <c r="I347" s="73"/>
      <c r="J347" s="68"/>
      <c r="K347" s="68"/>
    </row>
    <row r="348" spans="1:11" s="54" customFormat="1" x14ac:dyDescent="0.3">
      <c r="A348" s="15"/>
      <c r="B348" s="69"/>
      <c r="C348" s="32"/>
      <c r="D348" s="68"/>
      <c r="E348" s="68"/>
      <c r="F348" s="68"/>
      <c r="G348" s="71"/>
      <c r="H348" s="77"/>
      <c r="I348" s="73"/>
      <c r="J348" s="68"/>
      <c r="K348" s="68"/>
    </row>
    <row r="349" spans="1:11" s="54" customFormat="1" x14ac:dyDescent="0.3">
      <c r="A349" s="15"/>
      <c r="B349" s="69"/>
      <c r="C349" s="32"/>
      <c r="D349" s="68"/>
      <c r="E349" s="68"/>
      <c r="F349" s="68"/>
      <c r="G349" s="71"/>
      <c r="H349" s="77"/>
      <c r="I349" s="73"/>
      <c r="J349" s="68"/>
      <c r="K349" s="68"/>
    </row>
    <row r="350" spans="1:11" s="54" customFormat="1" x14ac:dyDescent="0.3">
      <c r="A350" s="15"/>
      <c r="B350" s="69"/>
      <c r="C350" s="32"/>
      <c r="D350" s="68"/>
      <c r="E350" s="68"/>
      <c r="F350" s="68"/>
      <c r="G350" s="71"/>
      <c r="H350" s="77"/>
      <c r="I350" s="73"/>
      <c r="J350" s="68"/>
      <c r="K350" s="68"/>
    </row>
    <row r="351" spans="1:11" s="54" customFormat="1" x14ac:dyDescent="0.3">
      <c r="A351" s="15"/>
      <c r="B351" s="69"/>
      <c r="C351" s="32"/>
      <c r="D351" s="68"/>
      <c r="E351" s="68"/>
      <c r="F351" s="68"/>
      <c r="G351" s="71"/>
      <c r="H351" s="77"/>
      <c r="I351" s="73"/>
      <c r="J351" s="68"/>
      <c r="K351" s="68"/>
    </row>
    <row r="352" spans="1:11" s="54" customFormat="1" x14ac:dyDescent="0.3">
      <c r="A352" s="15"/>
      <c r="B352" s="69"/>
      <c r="C352" s="32"/>
      <c r="D352" s="68"/>
      <c r="E352" s="68"/>
      <c r="F352" s="68"/>
      <c r="G352" s="71"/>
      <c r="H352" s="77"/>
      <c r="I352" s="73"/>
      <c r="J352" s="68"/>
      <c r="K352" s="68"/>
    </row>
    <row r="353" spans="1:11" s="54" customFormat="1" x14ac:dyDescent="0.3">
      <c r="A353" s="15"/>
      <c r="B353" s="69"/>
      <c r="C353" s="32"/>
      <c r="D353" s="68"/>
      <c r="E353" s="68"/>
      <c r="F353" s="68"/>
      <c r="G353" s="71"/>
      <c r="H353" s="77"/>
      <c r="I353" s="73"/>
      <c r="J353" s="68"/>
      <c r="K353" s="68"/>
    </row>
    <row r="354" spans="1:11" s="54" customFormat="1" x14ac:dyDescent="0.3">
      <c r="A354" s="15"/>
      <c r="B354" s="69"/>
      <c r="C354" s="32"/>
      <c r="D354" s="68"/>
      <c r="E354" s="68"/>
      <c r="F354" s="68"/>
      <c r="G354" s="71"/>
      <c r="H354" s="77"/>
      <c r="I354" s="73"/>
      <c r="J354" s="68"/>
      <c r="K354" s="68"/>
    </row>
    <row r="355" spans="1:11" s="54" customFormat="1" x14ac:dyDescent="0.3">
      <c r="A355" s="15"/>
      <c r="B355" s="69"/>
      <c r="C355" s="32"/>
      <c r="D355" s="68"/>
      <c r="E355" s="68"/>
      <c r="F355" s="68"/>
      <c r="G355" s="71"/>
      <c r="H355" s="77"/>
      <c r="I355" s="73"/>
      <c r="J355" s="68"/>
      <c r="K355" s="68"/>
    </row>
    <row r="356" spans="1:11" s="54" customFormat="1" x14ac:dyDescent="0.3">
      <c r="A356" s="15"/>
      <c r="B356" s="69"/>
      <c r="C356" s="32"/>
      <c r="D356" s="68"/>
      <c r="E356" s="68"/>
      <c r="F356" s="68"/>
      <c r="G356" s="71"/>
      <c r="H356" s="77"/>
      <c r="I356" s="73"/>
      <c r="J356" s="68"/>
      <c r="K356" s="68"/>
    </row>
    <row r="357" spans="1:11" s="54" customFormat="1" x14ac:dyDescent="0.3">
      <c r="A357" s="15"/>
      <c r="B357" s="69"/>
      <c r="C357" s="32"/>
      <c r="D357" s="68"/>
      <c r="E357" s="68"/>
      <c r="F357" s="68"/>
      <c r="G357" s="71"/>
      <c r="H357" s="77"/>
      <c r="I357" s="73"/>
      <c r="J357" s="68"/>
      <c r="K357" s="68"/>
    </row>
    <row r="358" spans="1:11" s="54" customFormat="1" x14ac:dyDescent="0.3">
      <c r="A358" s="15"/>
      <c r="B358" s="69"/>
      <c r="C358" s="32"/>
      <c r="D358" s="68"/>
      <c r="E358" s="68"/>
      <c r="F358" s="68"/>
      <c r="G358" s="71"/>
      <c r="H358" s="77"/>
      <c r="I358" s="73"/>
      <c r="J358" s="68"/>
      <c r="K358" s="68"/>
    </row>
    <row r="359" spans="1:11" s="54" customFormat="1" x14ac:dyDescent="0.3">
      <c r="A359" s="15"/>
      <c r="B359" s="69"/>
      <c r="C359" s="32"/>
      <c r="D359" s="68"/>
      <c r="E359" s="68"/>
      <c r="F359" s="68"/>
      <c r="G359" s="71"/>
      <c r="H359" s="77"/>
      <c r="I359" s="73"/>
      <c r="J359" s="68"/>
      <c r="K359" s="68"/>
    </row>
    <row r="360" spans="1:11" s="54" customFormat="1" x14ac:dyDescent="0.3">
      <c r="A360" s="15"/>
      <c r="B360" s="69"/>
      <c r="C360" s="32"/>
      <c r="D360" s="68"/>
      <c r="E360" s="68"/>
      <c r="F360" s="68"/>
      <c r="G360" s="71"/>
      <c r="H360" s="77"/>
      <c r="I360" s="73"/>
      <c r="J360" s="68"/>
      <c r="K360" s="68"/>
    </row>
    <row r="361" spans="1:11" s="54" customFormat="1" x14ac:dyDescent="0.3">
      <c r="A361" s="15"/>
      <c r="B361" s="69"/>
      <c r="C361" s="32"/>
      <c r="D361" s="68"/>
      <c r="E361" s="68"/>
      <c r="F361" s="68"/>
      <c r="G361" s="71"/>
      <c r="H361" s="77"/>
      <c r="I361" s="73"/>
      <c r="J361" s="68"/>
      <c r="K361" s="68"/>
    </row>
    <row r="362" spans="1:11" s="54" customFormat="1" x14ac:dyDescent="0.3">
      <c r="A362" s="15"/>
      <c r="B362" s="69"/>
      <c r="C362" s="32"/>
      <c r="D362" s="68"/>
      <c r="E362" s="68"/>
      <c r="F362" s="68"/>
      <c r="G362" s="71"/>
      <c r="H362" s="77"/>
      <c r="I362" s="73"/>
      <c r="J362" s="68"/>
      <c r="K362" s="68"/>
    </row>
    <row r="363" spans="1:11" s="54" customFormat="1" x14ac:dyDescent="0.3">
      <c r="A363" s="15"/>
      <c r="B363" s="69"/>
      <c r="C363" s="32"/>
      <c r="D363" s="68"/>
      <c r="E363" s="68"/>
      <c r="F363" s="68"/>
      <c r="G363" s="71"/>
      <c r="H363" s="77"/>
      <c r="I363" s="73"/>
      <c r="J363" s="68"/>
      <c r="K363" s="68"/>
    </row>
    <row r="364" spans="1:11" s="54" customFormat="1" x14ac:dyDescent="0.3">
      <c r="A364" s="15"/>
      <c r="B364" s="69"/>
      <c r="C364" s="32"/>
      <c r="D364" s="68"/>
      <c r="E364" s="68"/>
      <c r="F364" s="68"/>
      <c r="G364" s="71"/>
      <c r="H364" s="77"/>
      <c r="I364" s="73"/>
      <c r="J364" s="68"/>
      <c r="K364" s="68"/>
    </row>
    <row r="365" spans="1:11" s="54" customFormat="1" x14ac:dyDescent="0.3">
      <c r="A365" s="15"/>
      <c r="B365" s="69"/>
      <c r="C365" s="32"/>
      <c r="D365" s="68"/>
      <c r="E365" s="68"/>
      <c r="F365" s="68"/>
      <c r="G365" s="71"/>
      <c r="H365" s="77"/>
      <c r="I365" s="73"/>
      <c r="J365" s="68"/>
      <c r="K365" s="68"/>
    </row>
    <row r="366" spans="1:11" s="54" customFormat="1" x14ac:dyDescent="0.3">
      <c r="A366" s="15"/>
      <c r="B366" s="69"/>
      <c r="C366" s="32"/>
      <c r="D366" s="68"/>
      <c r="E366" s="68"/>
      <c r="F366" s="68"/>
      <c r="G366" s="71"/>
      <c r="H366" s="77"/>
      <c r="I366" s="73"/>
      <c r="J366" s="68"/>
      <c r="K366" s="68"/>
    </row>
    <row r="367" spans="1:11" s="54" customFormat="1" x14ac:dyDescent="0.3">
      <c r="A367" s="15"/>
      <c r="B367" s="69"/>
      <c r="C367" s="32"/>
      <c r="D367" s="68"/>
      <c r="E367" s="68"/>
      <c r="F367" s="68"/>
      <c r="G367" s="71"/>
      <c r="H367" s="77"/>
      <c r="I367" s="73"/>
      <c r="J367" s="68"/>
      <c r="K367" s="68"/>
    </row>
    <row r="368" spans="1:11" s="54" customFormat="1" x14ac:dyDescent="0.3">
      <c r="A368" s="15"/>
      <c r="B368" s="69"/>
      <c r="C368" s="32"/>
      <c r="D368" s="68"/>
      <c r="E368" s="68"/>
      <c r="F368" s="68"/>
      <c r="G368" s="71"/>
      <c r="H368" s="77"/>
      <c r="I368" s="73"/>
      <c r="J368" s="68"/>
      <c r="K368" s="68"/>
    </row>
    <row r="369" spans="1:11" s="54" customFormat="1" x14ac:dyDescent="0.3">
      <c r="A369" s="15"/>
      <c r="B369" s="69"/>
      <c r="C369" s="32"/>
      <c r="D369" s="68"/>
      <c r="E369" s="68"/>
      <c r="F369" s="68"/>
      <c r="G369" s="71"/>
      <c r="H369" s="77"/>
      <c r="I369" s="73"/>
      <c r="J369" s="68"/>
      <c r="K369" s="68"/>
    </row>
    <row r="370" spans="1:11" s="54" customFormat="1" x14ac:dyDescent="0.3">
      <c r="A370" s="15"/>
      <c r="B370" s="69"/>
      <c r="C370" s="32"/>
      <c r="D370" s="68"/>
      <c r="E370" s="68"/>
      <c r="F370" s="68"/>
      <c r="G370" s="71"/>
      <c r="H370" s="77"/>
      <c r="I370" s="73"/>
      <c r="J370" s="68"/>
      <c r="K370" s="68"/>
    </row>
    <row r="371" spans="1:11" s="54" customFormat="1" x14ac:dyDescent="0.3">
      <c r="A371" s="15"/>
      <c r="B371" s="69"/>
      <c r="C371" s="32"/>
      <c r="D371" s="68"/>
      <c r="E371" s="68"/>
      <c r="F371" s="68"/>
      <c r="G371" s="71"/>
      <c r="H371" s="77"/>
      <c r="I371" s="73"/>
      <c r="J371" s="68"/>
      <c r="K371" s="68"/>
    </row>
    <row r="372" spans="1:11" s="54" customFormat="1" x14ac:dyDescent="0.3">
      <c r="A372" s="15"/>
      <c r="B372" s="69"/>
      <c r="C372" s="32"/>
      <c r="D372" s="68"/>
      <c r="E372" s="68"/>
      <c r="F372" s="68"/>
      <c r="G372" s="71"/>
      <c r="H372" s="77"/>
      <c r="I372" s="73"/>
      <c r="J372" s="68"/>
      <c r="K372" s="68"/>
    </row>
    <row r="373" spans="1:11" s="54" customFormat="1" x14ac:dyDescent="0.3">
      <c r="A373" s="15"/>
      <c r="B373" s="69"/>
      <c r="C373" s="32"/>
      <c r="D373" s="68"/>
      <c r="E373" s="68"/>
      <c r="F373" s="68"/>
      <c r="G373" s="71"/>
      <c r="H373" s="77"/>
      <c r="I373" s="73"/>
      <c r="J373" s="68"/>
      <c r="K373" s="68"/>
    </row>
    <row r="374" spans="1:11" s="54" customFormat="1" x14ac:dyDescent="0.3">
      <c r="A374" s="15"/>
      <c r="B374" s="69"/>
      <c r="C374" s="32"/>
      <c r="D374" s="68"/>
      <c r="E374" s="68"/>
      <c r="F374" s="68"/>
      <c r="G374" s="71"/>
      <c r="H374" s="77"/>
      <c r="I374" s="73"/>
      <c r="J374" s="68"/>
      <c r="K374" s="68"/>
    </row>
    <row r="375" spans="1:11" s="54" customFormat="1" x14ac:dyDescent="0.3">
      <c r="A375" s="15"/>
      <c r="B375" s="69"/>
      <c r="C375" s="32"/>
      <c r="D375" s="68"/>
      <c r="E375" s="68"/>
      <c r="F375" s="68"/>
      <c r="G375" s="71"/>
      <c r="H375" s="77"/>
      <c r="I375" s="73"/>
      <c r="J375" s="68"/>
      <c r="K375" s="68"/>
    </row>
    <row r="376" spans="1:11" s="54" customFormat="1" x14ac:dyDescent="0.3">
      <c r="A376" s="15"/>
      <c r="B376" s="69"/>
      <c r="C376" s="32"/>
      <c r="D376" s="68"/>
      <c r="E376" s="68"/>
      <c r="F376" s="68"/>
      <c r="G376" s="71"/>
      <c r="H376" s="77"/>
      <c r="I376" s="73"/>
      <c r="J376" s="68"/>
      <c r="K376" s="68"/>
    </row>
    <row r="377" spans="1:11" s="54" customFormat="1" x14ac:dyDescent="0.3">
      <c r="A377" s="15"/>
      <c r="B377" s="69"/>
      <c r="C377" s="32"/>
      <c r="D377" s="68"/>
      <c r="E377" s="68"/>
      <c r="F377" s="68"/>
      <c r="G377" s="71"/>
      <c r="H377" s="77"/>
      <c r="I377" s="73"/>
      <c r="J377" s="68"/>
      <c r="K377" s="68"/>
    </row>
    <row r="378" spans="1:11" s="54" customFormat="1" x14ac:dyDescent="0.3">
      <c r="A378" s="15"/>
      <c r="B378" s="69"/>
      <c r="C378" s="32"/>
      <c r="D378" s="68"/>
      <c r="E378" s="68"/>
      <c r="F378" s="68"/>
      <c r="G378" s="71"/>
      <c r="H378" s="77"/>
      <c r="I378" s="73"/>
      <c r="J378" s="68"/>
      <c r="K378" s="68"/>
    </row>
    <row r="379" spans="1:11" s="54" customFormat="1" x14ac:dyDescent="0.3">
      <c r="A379" s="15"/>
      <c r="B379" s="69"/>
      <c r="C379" s="32"/>
      <c r="D379" s="68"/>
      <c r="E379" s="68"/>
      <c r="F379" s="68"/>
      <c r="G379" s="71"/>
      <c r="H379" s="77"/>
      <c r="I379" s="73"/>
      <c r="J379" s="68"/>
      <c r="K379" s="68"/>
    </row>
    <row r="380" spans="1:11" s="54" customFormat="1" x14ac:dyDescent="0.3">
      <c r="A380" s="15"/>
      <c r="B380" s="69"/>
      <c r="C380" s="32"/>
      <c r="D380" s="68"/>
      <c r="E380" s="68"/>
      <c r="F380" s="68"/>
      <c r="G380" s="71"/>
      <c r="H380" s="77"/>
      <c r="I380" s="73"/>
      <c r="J380" s="68"/>
      <c r="K380" s="68"/>
    </row>
    <row r="381" spans="1:11" s="54" customFormat="1" x14ac:dyDescent="0.3">
      <c r="A381" s="15"/>
      <c r="B381" s="69"/>
      <c r="C381" s="32"/>
      <c r="D381" s="68"/>
      <c r="E381" s="68"/>
      <c r="F381" s="68"/>
      <c r="G381" s="71"/>
      <c r="H381" s="77"/>
      <c r="I381" s="73"/>
      <c r="J381" s="68"/>
      <c r="K381" s="68"/>
    </row>
    <row r="382" spans="1:11" s="54" customFormat="1" x14ac:dyDescent="0.3">
      <c r="A382" s="15"/>
      <c r="B382" s="69"/>
      <c r="C382" s="32"/>
      <c r="D382" s="68"/>
      <c r="E382" s="68"/>
      <c r="F382" s="68"/>
      <c r="G382" s="71"/>
      <c r="H382" s="77"/>
      <c r="I382" s="73"/>
      <c r="J382" s="68"/>
      <c r="K382" s="68"/>
    </row>
    <row r="383" spans="1:11" s="54" customFormat="1" x14ac:dyDescent="0.3">
      <c r="A383" s="15"/>
      <c r="B383" s="69"/>
      <c r="C383" s="32"/>
      <c r="D383" s="68"/>
      <c r="E383" s="68"/>
      <c r="F383" s="68"/>
      <c r="G383" s="71"/>
      <c r="H383" s="77"/>
      <c r="I383" s="73"/>
      <c r="J383" s="68"/>
      <c r="K383" s="68"/>
    </row>
    <row r="384" spans="1:11" s="54" customFormat="1" x14ac:dyDescent="0.3">
      <c r="A384" s="15"/>
      <c r="B384" s="69"/>
      <c r="C384" s="32"/>
      <c r="D384" s="68"/>
      <c r="E384" s="68"/>
      <c r="F384" s="68"/>
      <c r="G384" s="71"/>
      <c r="H384" s="77"/>
      <c r="I384" s="73"/>
      <c r="J384" s="68"/>
      <c r="K384" s="68"/>
    </row>
    <row r="385" spans="1:11" s="54" customFormat="1" x14ac:dyDescent="0.3">
      <c r="A385" s="15"/>
      <c r="B385" s="69"/>
      <c r="C385" s="32"/>
      <c r="D385" s="68"/>
      <c r="E385" s="68"/>
      <c r="F385" s="68"/>
      <c r="G385" s="71"/>
      <c r="H385" s="77"/>
      <c r="I385" s="73"/>
      <c r="J385" s="68"/>
      <c r="K385" s="68"/>
    </row>
    <row r="386" spans="1:11" s="54" customFormat="1" x14ac:dyDescent="0.3">
      <c r="A386" s="15"/>
      <c r="B386" s="69"/>
      <c r="C386" s="32"/>
      <c r="D386" s="68"/>
      <c r="E386" s="68"/>
      <c r="F386" s="68"/>
      <c r="G386" s="71"/>
      <c r="H386" s="77"/>
      <c r="I386" s="73"/>
      <c r="J386" s="68"/>
      <c r="K386" s="68"/>
    </row>
    <row r="387" spans="1:11" s="54" customFormat="1" x14ac:dyDescent="0.3">
      <c r="A387" s="15"/>
      <c r="B387" s="69"/>
      <c r="C387" s="32"/>
      <c r="D387" s="68"/>
      <c r="E387" s="68"/>
      <c r="F387" s="68"/>
      <c r="G387" s="71"/>
      <c r="H387" s="77"/>
      <c r="I387" s="73"/>
      <c r="J387" s="68"/>
      <c r="K387" s="68"/>
    </row>
    <row r="388" spans="1:11" s="54" customFormat="1" x14ac:dyDescent="0.3">
      <c r="A388" s="15"/>
      <c r="B388" s="69"/>
      <c r="C388" s="32"/>
      <c r="D388" s="68"/>
      <c r="E388" s="68"/>
      <c r="F388" s="68"/>
      <c r="G388" s="71"/>
      <c r="H388" s="77"/>
      <c r="I388" s="73"/>
      <c r="J388" s="68"/>
      <c r="K388" s="68"/>
    </row>
    <row r="389" spans="1:11" s="54" customFormat="1" x14ac:dyDescent="0.3">
      <c r="A389" s="15"/>
      <c r="B389" s="69"/>
      <c r="C389" s="32"/>
      <c r="D389" s="68"/>
      <c r="E389" s="68"/>
      <c r="F389" s="68"/>
      <c r="G389" s="71"/>
      <c r="H389" s="77"/>
      <c r="I389" s="73"/>
      <c r="J389" s="68"/>
      <c r="K389" s="68"/>
    </row>
    <row r="390" spans="1:11" s="54" customFormat="1" x14ac:dyDescent="0.3">
      <c r="A390" s="15"/>
      <c r="B390" s="69"/>
      <c r="C390" s="32"/>
      <c r="D390" s="68"/>
      <c r="E390" s="68"/>
      <c r="F390" s="68"/>
      <c r="G390" s="71"/>
      <c r="H390" s="77"/>
      <c r="I390" s="73"/>
      <c r="J390" s="68"/>
      <c r="K390" s="68"/>
    </row>
    <row r="391" spans="1:11" s="54" customFormat="1" x14ac:dyDescent="0.3">
      <c r="A391" s="15"/>
      <c r="B391" s="69"/>
      <c r="C391" s="32"/>
      <c r="D391" s="68"/>
      <c r="E391" s="68"/>
      <c r="F391" s="68"/>
      <c r="G391" s="71"/>
      <c r="H391" s="77"/>
      <c r="I391" s="73"/>
      <c r="J391" s="68"/>
      <c r="K391" s="68"/>
    </row>
    <row r="392" spans="1:11" s="54" customFormat="1" x14ac:dyDescent="0.3">
      <c r="A392" s="15"/>
      <c r="B392" s="69"/>
      <c r="C392" s="32"/>
      <c r="D392" s="68"/>
      <c r="E392" s="68"/>
      <c r="F392" s="68"/>
      <c r="G392" s="71"/>
      <c r="H392" s="77"/>
      <c r="I392" s="73"/>
      <c r="J392" s="68"/>
      <c r="K392" s="68"/>
    </row>
    <row r="393" spans="1:11" s="54" customFormat="1" x14ac:dyDescent="0.3">
      <c r="A393" s="15"/>
      <c r="B393" s="69"/>
      <c r="C393" s="32"/>
      <c r="D393" s="68"/>
      <c r="E393" s="68"/>
      <c r="F393" s="68"/>
      <c r="G393" s="71"/>
      <c r="H393" s="77"/>
      <c r="I393" s="73"/>
      <c r="J393" s="68"/>
      <c r="K393" s="68"/>
    </row>
    <row r="394" spans="1:11" s="54" customFormat="1" x14ac:dyDescent="0.3">
      <c r="A394" s="15"/>
      <c r="B394" s="69"/>
      <c r="C394" s="32"/>
      <c r="D394" s="68"/>
      <c r="E394" s="68"/>
      <c r="F394" s="68"/>
      <c r="G394" s="71"/>
      <c r="H394" s="77"/>
      <c r="I394" s="73"/>
      <c r="J394" s="68"/>
      <c r="K394" s="68"/>
    </row>
    <row r="395" spans="1:11" s="54" customFormat="1" x14ac:dyDescent="0.3">
      <c r="A395" s="15"/>
      <c r="B395" s="69"/>
      <c r="C395" s="32"/>
      <c r="D395" s="68"/>
      <c r="E395" s="68"/>
      <c r="F395" s="68"/>
      <c r="G395" s="71"/>
      <c r="H395" s="77"/>
      <c r="I395" s="73"/>
      <c r="J395" s="68"/>
      <c r="K395" s="68"/>
    </row>
    <row r="396" spans="1:11" s="54" customFormat="1" x14ac:dyDescent="0.3">
      <c r="A396" s="15"/>
      <c r="B396" s="69"/>
      <c r="C396" s="32"/>
      <c r="D396" s="68"/>
      <c r="E396" s="68"/>
      <c r="F396" s="68"/>
      <c r="G396" s="71"/>
      <c r="H396" s="77"/>
      <c r="I396" s="73"/>
      <c r="J396" s="68"/>
      <c r="K396" s="68"/>
    </row>
    <row r="397" spans="1:11" s="54" customFormat="1" x14ac:dyDescent="0.3">
      <c r="A397" s="15"/>
      <c r="B397" s="69"/>
      <c r="C397" s="32"/>
      <c r="D397" s="68"/>
      <c r="E397" s="68"/>
      <c r="F397" s="68"/>
      <c r="G397" s="71"/>
      <c r="H397" s="77"/>
      <c r="I397" s="73"/>
      <c r="J397" s="68"/>
      <c r="K397" s="68"/>
    </row>
    <row r="398" spans="1:11" s="54" customFormat="1" x14ac:dyDescent="0.3">
      <c r="A398" s="15"/>
      <c r="B398" s="69"/>
      <c r="C398" s="32"/>
      <c r="D398" s="68"/>
      <c r="E398" s="68"/>
      <c r="F398" s="68"/>
      <c r="G398" s="71"/>
      <c r="H398" s="77"/>
      <c r="I398" s="73"/>
      <c r="J398" s="68"/>
      <c r="K398" s="68"/>
    </row>
    <row r="399" spans="1:11" s="54" customFormat="1" x14ac:dyDescent="0.3">
      <c r="A399" s="15"/>
      <c r="B399" s="69"/>
      <c r="C399" s="32"/>
      <c r="D399" s="68"/>
      <c r="E399" s="68"/>
      <c r="F399" s="68"/>
      <c r="G399" s="71"/>
      <c r="H399" s="77"/>
      <c r="I399" s="73"/>
      <c r="J399" s="68"/>
      <c r="K399" s="68"/>
    </row>
    <row r="400" spans="1:11" s="54" customFormat="1" x14ac:dyDescent="0.3">
      <c r="A400" s="15"/>
      <c r="B400" s="69"/>
      <c r="C400" s="32"/>
      <c r="D400" s="68"/>
      <c r="E400" s="68"/>
      <c r="F400" s="68"/>
      <c r="G400" s="71"/>
      <c r="H400" s="77"/>
      <c r="I400" s="73"/>
      <c r="J400" s="68"/>
      <c r="K400" s="68"/>
    </row>
    <row r="401" spans="1:11" s="54" customFormat="1" x14ac:dyDescent="0.3">
      <c r="A401" s="15"/>
      <c r="B401" s="69"/>
      <c r="C401" s="32"/>
      <c r="D401" s="68"/>
      <c r="E401" s="68"/>
      <c r="F401" s="68"/>
      <c r="G401" s="71"/>
      <c r="H401" s="77"/>
      <c r="I401" s="73"/>
      <c r="J401" s="68"/>
      <c r="K401" s="68"/>
    </row>
    <row r="402" spans="1:11" s="54" customFormat="1" x14ac:dyDescent="0.3">
      <c r="A402" s="15"/>
      <c r="B402" s="69"/>
      <c r="C402" s="32"/>
      <c r="D402" s="68"/>
      <c r="E402" s="68"/>
      <c r="F402" s="68"/>
      <c r="G402" s="71"/>
      <c r="H402" s="77"/>
      <c r="I402" s="73"/>
      <c r="J402" s="68"/>
      <c r="K402" s="68"/>
    </row>
    <row r="403" spans="1:11" s="54" customFormat="1" x14ac:dyDescent="0.3">
      <c r="A403" s="15"/>
      <c r="B403" s="69"/>
      <c r="C403" s="32"/>
      <c r="D403" s="68"/>
      <c r="E403" s="68"/>
      <c r="F403" s="68"/>
      <c r="G403" s="71"/>
      <c r="H403" s="77"/>
      <c r="I403" s="73"/>
      <c r="J403" s="68"/>
      <c r="K403" s="68"/>
    </row>
    <row r="404" spans="1:11" s="54" customFormat="1" x14ac:dyDescent="0.3">
      <c r="A404" s="15"/>
      <c r="B404" s="69"/>
      <c r="C404" s="32"/>
      <c r="D404" s="68"/>
      <c r="E404" s="68"/>
      <c r="F404" s="68"/>
      <c r="G404" s="71"/>
      <c r="H404" s="77"/>
      <c r="I404" s="73"/>
      <c r="J404" s="68"/>
      <c r="K404" s="68"/>
    </row>
    <row r="405" spans="1:11" s="54" customFormat="1" x14ac:dyDescent="0.3">
      <c r="A405" s="15"/>
      <c r="B405" s="69"/>
      <c r="C405" s="32"/>
      <c r="D405" s="68"/>
      <c r="E405" s="68"/>
      <c r="F405" s="68"/>
      <c r="G405" s="71"/>
      <c r="H405" s="77"/>
      <c r="I405" s="73"/>
      <c r="J405" s="68"/>
      <c r="K405" s="68"/>
    </row>
    <row r="406" spans="1:11" s="54" customFormat="1" x14ac:dyDescent="0.3">
      <c r="A406" s="15"/>
      <c r="B406" s="69"/>
      <c r="C406" s="32"/>
      <c r="D406" s="68"/>
      <c r="E406" s="68"/>
      <c r="F406" s="68"/>
      <c r="G406" s="71"/>
      <c r="H406" s="77"/>
      <c r="I406" s="73"/>
      <c r="J406" s="68"/>
      <c r="K406" s="68"/>
    </row>
    <row r="407" spans="1:11" s="54" customFormat="1" x14ac:dyDescent="0.3">
      <c r="A407" s="15"/>
      <c r="B407" s="69"/>
      <c r="C407" s="32"/>
      <c r="D407" s="68"/>
      <c r="E407" s="68"/>
      <c r="F407" s="68"/>
      <c r="G407" s="71"/>
      <c r="H407" s="77"/>
      <c r="I407" s="73"/>
      <c r="J407" s="68"/>
      <c r="K407" s="68"/>
    </row>
    <row r="408" spans="1:11" s="54" customFormat="1" x14ac:dyDescent="0.3">
      <c r="A408" s="15"/>
      <c r="B408" s="69"/>
      <c r="C408" s="32"/>
      <c r="D408" s="68"/>
      <c r="E408" s="68"/>
      <c r="F408" s="68"/>
      <c r="G408" s="71"/>
      <c r="H408" s="77"/>
      <c r="I408" s="73"/>
      <c r="J408" s="68"/>
      <c r="K408" s="68"/>
    </row>
    <row r="409" spans="1:11" s="54" customFormat="1" x14ac:dyDescent="0.3">
      <c r="A409" s="15"/>
      <c r="B409" s="69"/>
      <c r="C409" s="32"/>
      <c r="D409" s="68"/>
      <c r="E409" s="68"/>
      <c r="F409" s="68"/>
      <c r="G409" s="71"/>
      <c r="H409" s="77"/>
      <c r="I409" s="73"/>
      <c r="J409" s="68"/>
      <c r="K409" s="68"/>
    </row>
    <row r="410" spans="1:11" s="54" customFormat="1" x14ac:dyDescent="0.3">
      <c r="A410" s="15"/>
      <c r="B410" s="69"/>
      <c r="C410" s="32"/>
      <c r="D410" s="68"/>
      <c r="E410" s="68"/>
      <c r="F410" s="68"/>
      <c r="G410" s="71"/>
      <c r="H410" s="77"/>
      <c r="I410" s="73"/>
      <c r="J410" s="68"/>
      <c r="K410" s="68"/>
    </row>
    <row r="411" spans="1:11" s="54" customFormat="1" x14ac:dyDescent="0.3">
      <c r="A411" s="15"/>
      <c r="B411" s="69"/>
      <c r="C411" s="32"/>
      <c r="D411" s="68"/>
      <c r="E411" s="68"/>
      <c r="F411" s="68"/>
      <c r="G411" s="71"/>
      <c r="H411" s="77"/>
      <c r="I411" s="73"/>
      <c r="J411" s="68"/>
      <c r="K411" s="68"/>
    </row>
    <row r="412" spans="1:11" s="54" customFormat="1" x14ac:dyDescent="0.3">
      <c r="A412" s="15"/>
      <c r="B412" s="69"/>
      <c r="C412" s="32"/>
      <c r="D412" s="68"/>
      <c r="E412" s="68"/>
      <c r="F412" s="68"/>
      <c r="G412" s="71"/>
      <c r="H412" s="77"/>
      <c r="I412" s="73"/>
      <c r="J412" s="68"/>
      <c r="K412" s="68"/>
    </row>
    <row r="413" spans="1:11" s="54" customFormat="1" x14ac:dyDescent="0.3">
      <c r="A413" s="15"/>
      <c r="B413" s="69"/>
      <c r="C413" s="32"/>
      <c r="D413" s="68"/>
      <c r="E413" s="68"/>
      <c r="F413" s="68"/>
      <c r="G413" s="71"/>
      <c r="H413" s="77"/>
      <c r="I413" s="73"/>
      <c r="J413" s="68"/>
      <c r="K413" s="68"/>
    </row>
    <row r="414" spans="1:11" s="54" customFormat="1" x14ac:dyDescent="0.3">
      <c r="A414" s="15"/>
      <c r="B414" s="69"/>
      <c r="C414" s="32"/>
      <c r="D414" s="68"/>
      <c r="E414" s="68"/>
      <c r="F414" s="68"/>
      <c r="G414" s="71"/>
      <c r="H414" s="77"/>
      <c r="I414" s="73"/>
      <c r="J414" s="68"/>
      <c r="K414" s="68"/>
    </row>
    <row r="415" spans="1:11" s="54" customFormat="1" x14ac:dyDescent="0.3">
      <c r="A415" s="15"/>
      <c r="B415" s="69"/>
      <c r="C415" s="32"/>
      <c r="D415" s="68"/>
      <c r="E415" s="68"/>
      <c r="F415" s="68"/>
      <c r="G415" s="71"/>
      <c r="H415" s="77"/>
      <c r="I415" s="73"/>
      <c r="J415" s="68"/>
      <c r="K415" s="68"/>
    </row>
    <row r="416" spans="1:11" s="54" customFormat="1" x14ac:dyDescent="0.3">
      <c r="A416" s="15"/>
      <c r="B416" s="69"/>
      <c r="C416" s="32"/>
      <c r="D416" s="68"/>
      <c r="E416" s="68"/>
      <c r="F416" s="68"/>
      <c r="G416" s="71"/>
      <c r="H416" s="77"/>
      <c r="I416" s="73"/>
      <c r="J416" s="68"/>
      <c r="K416" s="68"/>
    </row>
    <row r="417" spans="1:11" s="54" customFormat="1" x14ac:dyDescent="0.3">
      <c r="A417" s="15"/>
      <c r="B417" s="69"/>
      <c r="C417" s="32"/>
      <c r="D417" s="68"/>
      <c r="E417" s="68"/>
      <c r="F417" s="68"/>
      <c r="G417" s="71"/>
      <c r="H417" s="77"/>
      <c r="I417" s="73"/>
      <c r="J417" s="68"/>
      <c r="K417" s="68"/>
    </row>
    <row r="418" spans="1:11" s="54" customFormat="1" x14ac:dyDescent="0.3">
      <c r="A418" s="15"/>
      <c r="B418" s="69"/>
      <c r="C418" s="32"/>
      <c r="D418" s="68"/>
      <c r="E418" s="68"/>
      <c r="F418" s="68"/>
      <c r="G418" s="71"/>
      <c r="H418" s="77"/>
      <c r="I418" s="73"/>
      <c r="J418" s="68"/>
      <c r="K418" s="68"/>
    </row>
    <row r="419" spans="1:11" s="54" customFormat="1" x14ac:dyDescent="0.3">
      <c r="A419" s="15"/>
      <c r="B419" s="69"/>
      <c r="C419" s="32"/>
      <c r="D419" s="68"/>
      <c r="E419" s="68"/>
      <c r="F419" s="68"/>
      <c r="G419" s="71"/>
      <c r="H419" s="77"/>
      <c r="I419" s="73"/>
      <c r="J419" s="68"/>
      <c r="K419" s="68"/>
    </row>
    <row r="420" spans="1:11" s="54" customFormat="1" x14ac:dyDescent="0.3">
      <c r="A420" s="15"/>
      <c r="B420" s="69"/>
      <c r="C420" s="32"/>
      <c r="D420" s="68"/>
      <c r="E420" s="68"/>
      <c r="F420" s="68"/>
      <c r="G420" s="71"/>
      <c r="H420" s="77"/>
      <c r="I420" s="73"/>
      <c r="J420" s="68"/>
      <c r="K420" s="68"/>
    </row>
    <row r="421" spans="1:11" s="54" customFormat="1" x14ac:dyDescent="0.3">
      <c r="A421" s="15"/>
      <c r="B421" s="69"/>
      <c r="C421" s="32"/>
      <c r="D421" s="68"/>
      <c r="E421" s="68"/>
      <c r="F421" s="68"/>
      <c r="G421" s="71"/>
      <c r="H421" s="77"/>
      <c r="I421" s="73"/>
      <c r="J421" s="68"/>
      <c r="K421" s="68"/>
    </row>
    <row r="422" spans="1:11" s="54" customFormat="1" x14ac:dyDescent="0.3">
      <c r="A422" s="15"/>
      <c r="B422" s="69"/>
      <c r="C422" s="32"/>
      <c r="D422" s="68"/>
      <c r="E422" s="68"/>
      <c r="F422" s="68"/>
      <c r="G422" s="71"/>
      <c r="H422" s="77"/>
      <c r="I422" s="73"/>
      <c r="J422" s="68"/>
      <c r="K422" s="68"/>
    </row>
    <row r="423" spans="1:11" s="54" customFormat="1" x14ac:dyDescent="0.3">
      <c r="A423" s="15"/>
      <c r="B423" s="69"/>
      <c r="C423" s="32"/>
      <c r="D423" s="68"/>
      <c r="E423" s="68"/>
      <c r="F423" s="68"/>
      <c r="G423" s="71"/>
      <c r="H423" s="77"/>
      <c r="I423" s="73"/>
      <c r="J423" s="68"/>
      <c r="K423" s="68"/>
    </row>
    <row r="424" spans="1:11" s="54" customFormat="1" x14ac:dyDescent="0.3">
      <c r="A424" s="15"/>
      <c r="B424" s="69"/>
      <c r="C424" s="32"/>
      <c r="D424" s="68"/>
      <c r="E424" s="68"/>
      <c r="F424" s="68"/>
      <c r="G424" s="71"/>
      <c r="H424" s="77"/>
      <c r="I424" s="73"/>
      <c r="J424" s="68"/>
      <c r="K424" s="68"/>
    </row>
    <row r="425" spans="1:11" s="54" customFormat="1" x14ac:dyDescent="0.3">
      <c r="A425" s="15"/>
      <c r="B425" s="69"/>
      <c r="C425" s="32"/>
      <c r="D425" s="68"/>
      <c r="E425" s="68"/>
      <c r="F425" s="68"/>
      <c r="G425" s="71"/>
      <c r="H425" s="77"/>
      <c r="I425" s="73"/>
      <c r="J425" s="68"/>
      <c r="K425" s="68"/>
    </row>
    <row r="426" spans="1:11" s="54" customFormat="1" x14ac:dyDescent="0.3">
      <c r="A426" s="15"/>
      <c r="B426" s="69"/>
      <c r="C426" s="32"/>
      <c r="D426" s="68"/>
      <c r="E426" s="68"/>
      <c r="F426" s="68"/>
      <c r="G426" s="71"/>
      <c r="H426" s="77"/>
      <c r="I426" s="73"/>
      <c r="J426" s="68"/>
      <c r="K426" s="68"/>
    </row>
    <row r="427" spans="1:11" s="54" customFormat="1" x14ac:dyDescent="0.3">
      <c r="A427" s="15"/>
      <c r="B427" s="69"/>
      <c r="C427" s="32"/>
      <c r="D427" s="68"/>
      <c r="E427" s="68"/>
      <c r="F427" s="68"/>
      <c r="G427" s="71"/>
      <c r="H427" s="77"/>
      <c r="I427" s="73"/>
      <c r="J427" s="68"/>
      <c r="K427" s="68"/>
    </row>
    <row r="428" spans="1:11" s="54" customFormat="1" x14ac:dyDescent="0.3">
      <c r="A428" s="15"/>
      <c r="B428" s="69"/>
      <c r="C428" s="32"/>
      <c r="D428" s="68"/>
      <c r="E428" s="68"/>
      <c r="F428" s="68"/>
      <c r="G428" s="71"/>
      <c r="H428" s="77"/>
      <c r="I428" s="73"/>
      <c r="J428" s="68"/>
      <c r="K428" s="68"/>
    </row>
    <row r="429" spans="1:11" s="54" customFormat="1" x14ac:dyDescent="0.3">
      <c r="A429" s="15"/>
      <c r="B429" s="69"/>
      <c r="C429" s="32"/>
      <c r="D429" s="68"/>
      <c r="E429" s="68"/>
      <c r="F429" s="68"/>
      <c r="G429" s="71"/>
      <c r="H429" s="77"/>
      <c r="I429" s="73"/>
      <c r="J429" s="68"/>
      <c r="K429" s="68"/>
    </row>
    <row r="430" spans="1:11" s="54" customFormat="1" x14ac:dyDescent="0.3">
      <c r="A430" s="15"/>
      <c r="B430" s="69"/>
      <c r="C430" s="32"/>
      <c r="D430" s="68"/>
      <c r="E430" s="68"/>
      <c r="F430" s="68"/>
      <c r="G430" s="71"/>
      <c r="H430" s="77"/>
      <c r="I430" s="73"/>
      <c r="J430" s="68"/>
      <c r="K430" s="68"/>
    </row>
    <row r="431" spans="1:11" s="54" customFormat="1" x14ac:dyDescent="0.3">
      <c r="A431" s="15"/>
      <c r="B431" s="69"/>
      <c r="C431" s="32"/>
      <c r="D431" s="68"/>
      <c r="E431" s="68"/>
      <c r="F431" s="68"/>
      <c r="G431" s="71"/>
      <c r="H431" s="77"/>
      <c r="I431" s="73"/>
      <c r="J431" s="68"/>
      <c r="K431" s="68"/>
    </row>
    <row r="432" spans="1:11" s="54" customFormat="1" x14ac:dyDescent="0.3">
      <c r="A432" s="15"/>
      <c r="B432" s="69"/>
      <c r="C432" s="32"/>
      <c r="D432" s="68"/>
      <c r="E432" s="68"/>
      <c r="F432" s="68"/>
      <c r="G432" s="71"/>
      <c r="H432" s="77"/>
      <c r="I432" s="73"/>
      <c r="J432" s="68"/>
      <c r="K432" s="68"/>
    </row>
    <row r="433" spans="1:11" s="54" customFormat="1" x14ac:dyDescent="0.3">
      <c r="A433" s="15"/>
      <c r="B433" s="69"/>
      <c r="C433" s="32"/>
      <c r="D433" s="68"/>
      <c r="E433" s="68"/>
      <c r="F433" s="68"/>
      <c r="G433" s="71"/>
      <c r="H433" s="77"/>
      <c r="I433" s="73"/>
      <c r="J433" s="68"/>
      <c r="K433" s="68"/>
    </row>
    <row r="434" spans="1:11" s="54" customFormat="1" x14ac:dyDescent="0.3">
      <c r="A434" s="15"/>
      <c r="B434" s="69"/>
      <c r="C434" s="32"/>
      <c r="D434" s="68"/>
      <c r="E434" s="68"/>
      <c r="F434" s="68"/>
      <c r="G434" s="71"/>
      <c r="H434" s="77"/>
      <c r="I434" s="73"/>
      <c r="J434" s="68"/>
      <c r="K434" s="68"/>
    </row>
    <row r="435" spans="1:11" s="54" customFormat="1" x14ac:dyDescent="0.3">
      <c r="A435" s="15"/>
      <c r="B435" s="69"/>
      <c r="C435" s="32"/>
      <c r="D435" s="68"/>
      <c r="E435" s="68"/>
      <c r="F435" s="68"/>
      <c r="G435" s="71"/>
      <c r="H435" s="77"/>
      <c r="I435" s="73"/>
      <c r="J435" s="68"/>
      <c r="K435" s="68"/>
    </row>
    <row r="436" spans="1:11" s="54" customFormat="1" x14ac:dyDescent="0.3">
      <c r="A436" s="15"/>
      <c r="B436" s="69"/>
      <c r="C436" s="32"/>
      <c r="D436" s="68"/>
      <c r="E436" s="68"/>
      <c r="F436" s="68"/>
      <c r="G436" s="71"/>
      <c r="H436" s="77"/>
      <c r="I436" s="73"/>
      <c r="J436" s="68"/>
      <c r="K436" s="68"/>
    </row>
    <row r="437" spans="1:11" s="54" customFormat="1" x14ac:dyDescent="0.3">
      <c r="A437" s="15"/>
      <c r="B437" s="69"/>
      <c r="C437" s="32"/>
      <c r="D437" s="68"/>
      <c r="E437" s="68"/>
      <c r="F437" s="68"/>
      <c r="G437" s="71"/>
      <c r="H437" s="77"/>
      <c r="I437" s="73"/>
      <c r="J437" s="68"/>
      <c r="K437" s="68"/>
    </row>
    <row r="438" spans="1:11" s="54" customFormat="1" x14ac:dyDescent="0.3">
      <c r="A438" s="15"/>
      <c r="B438" s="69"/>
      <c r="C438" s="32"/>
      <c r="D438" s="68"/>
      <c r="E438" s="68"/>
      <c r="F438" s="68"/>
      <c r="G438" s="71"/>
      <c r="H438" s="77"/>
      <c r="I438" s="73"/>
      <c r="J438" s="68"/>
      <c r="K438" s="68"/>
    </row>
    <row r="439" spans="1:11" s="54" customFormat="1" x14ac:dyDescent="0.3">
      <c r="A439" s="15"/>
      <c r="B439" s="69"/>
      <c r="C439" s="32"/>
      <c r="D439" s="68"/>
      <c r="E439" s="68"/>
      <c r="F439" s="68"/>
      <c r="G439" s="71"/>
      <c r="H439" s="77"/>
      <c r="I439" s="73"/>
      <c r="J439" s="68"/>
      <c r="K439" s="68"/>
    </row>
    <row r="440" spans="1:11" s="54" customFormat="1" x14ac:dyDescent="0.3">
      <c r="A440" s="15"/>
      <c r="B440" s="69"/>
      <c r="C440" s="32"/>
      <c r="D440" s="68"/>
      <c r="E440" s="68"/>
      <c r="F440" s="68"/>
      <c r="G440" s="71"/>
      <c r="H440" s="77"/>
      <c r="I440" s="73"/>
      <c r="J440" s="68"/>
      <c r="K440" s="68"/>
    </row>
    <row r="441" spans="1:11" s="54" customFormat="1" x14ac:dyDescent="0.3">
      <c r="A441" s="15"/>
      <c r="B441" s="69"/>
      <c r="C441" s="32"/>
      <c r="D441" s="68"/>
      <c r="E441" s="68"/>
      <c r="F441" s="68"/>
      <c r="G441" s="71"/>
      <c r="H441" s="77"/>
      <c r="I441" s="73"/>
      <c r="J441" s="68"/>
      <c r="K441" s="68"/>
    </row>
    <row r="442" spans="1:11" s="54" customFormat="1" x14ac:dyDescent="0.3">
      <c r="A442" s="15"/>
      <c r="B442" s="69"/>
      <c r="C442" s="32"/>
      <c r="D442" s="68"/>
      <c r="E442" s="68"/>
      <c r="F442" s="68"/>
      <c r="G442" s="71"/>
      <c r="H442" s="77"/>
      <c r="I442" s="73"/>
      <c r="J442" s="68"/>
      <c r="K442" s="68"/>
    </row>
    <row r="443" spans="1:11" s="54" customFormat="1" x14ac:dyDescent="0.3">
      <c r="A443" s="15"/>
      <c r="B443" s="69"/>
      <c r="C443" s="32"/>
      <c r="D443" s="68"/>
      <c r="E443" s="68"/>
      <c r="F443" s="68"/>
      <c r="G443" s="71"/>
      <c r="H443" s="77"/>
      <c r="I443" s="73"/>
      <c r="J443" s="68"/>
      <c r="K443" s="68"/>
    </row>
    <row r="444" spans="1:11" s="54" customFormat="1" x14ac:dyDescent="0.3">
      <c r="A444" s="15"/>
      <c r="B444" s="69"/>
      <c r="C444" s="32"/>
      <c r="D444" s="68"/>
      <c r="E444" s="68"/>
      <c r="F444" s="68"/>
      <c r="G444" s="71"/>
      <c r="H444" s="77"/>
      <c r="I444" s="73"/>
      <c r="J444" s="68"/>
      <c r="K444" s="68"/>
    </row>
    <row r="445" spans="1:11" s="54" customFormat="1" x14ac:dyDescent="0.3">
      <c r="A445" s="15"/>
      <c r="B445" s="69"/>
      <c r="C445" s="32"/>
      <c r="D445" s="68"/>
      <c r="E445" s="68"/>
      <c r="F445" s="68"/>
      <c r="G445" s="71"/>
      <c r="H445" s="77"/>
      <c r="I445" s="73"/>
      <c r="J445" s="68"/>
      <c r="K445" s="68"/>
    </row>
    <row r="446" spans="1:11" s="54" customFormat="1" x14ac:dyDescent="0.3">
      <c r="A446" s="15"/>
      <c r="B446" s="69"/>
      <c r="C446" s="32"/>
      <c r="D446" s="68"/>
      <c r="E446" s="68"/>
      <c r="F446" s="68"/>
      <c r="G446" s="71"/>
      <c r="H446" s="77"/>
      <c r="I446" s="73"/>
      <c r="J446" s="68"/>
      <c r="K446" s="68"/>
    </row>
    <row r="447" spans="1:11" s="54" customFormat="1" x14ac:dyDescent="0.3">
      <c r="A447" s="15"/>
      <c r="B447" s="69"/>
      <c r="C447" s="32"/>
      <c r="D447" s="68"/>
      <c r="E447" s="68"/>
      <c r="F447" s="68"/>
      <c r="G447" s="71"/>
      <c r="H447" s="77"/>
      <c r="I447" s="73"/>
      <c r="J447" s="68"/>
      <c r="K447" s="68"/>
    </row>
    <row r="448" spans="1:11" s="54" customFormat="1" x14ac:dyDescent="0.3">
      <c r="A448" s="15"/>
      <c r="B448" s="69"/>
      <c r="C448" s="32"/>
      <c r="D448" s="68"/>
      <c r="E448" s="68"/>
      <c r="F448" s="68"/>
      <c r="G448" s="71"/>
      <c r="H448" s="77"/>
      <c r="I448" s="73"/>
      <c r="J448" s="68"/>
      <c r="K448" s="68"/>
    </row>
    <row r="449" spans="1:11" s="54" customFormat="1" x14ac:dyDescent="0.3">
      <c r="A449" s="15"/>
      <c r="B449" s="69"/>
      <c r="C449" s="32"/>
      <c r="D449" s="68"/>
      <c r="E449" s="68"/>
      <c r="F449" s="68"/>
      <c r="G449" s="71"/>
      <c r="H449" s="77"/>
      <c r="I449" s="73"/>
      <c r="J449" s="68"/>
      <c r="K449" s="68"/>
    </row>
    <row r="450" spans="1:11" s="54" customFormat="1" x14ac:dyDescent="0.3">
      <c r="A450" s="15"/>
      <c r="B450" s="69"/>
      <c r="C450" s="32"/>
      <c r="D450" s="68"/>
      <c r="E450" s="68"/>
      <c r="F450" s="68"/>
      <c r="G450" s="71"/>
      <c r="H450" s="77"/>
      <c r="I450" s="73"/>
      <c r="J450" s="68"/>
      <c r="K450" s="68"/>
    </row>
    <row r="451" spans="1:11" s="54" customFormat="1" x14ac:dyDescent="0.3">
      <c r="A451" s="15"/>
      <c r="B451" s="69"/>
      <c r="C451" s="32"/>
      <c r="D451" s="68"/>
      <c r="E451" s="68"/>
      <c r="F451" s="68"/>
      <c r="G451" s="71"/>
      <c r="H451" s="77"/>
      <c r="I451" s="73"/>
      <c r="J451" s="68"/>
      <c r="K451" s="68"/>
    </row>
    <row r="452" spans="1:11" s="54" customFormat="1" x14ac:dyDescent="0.3">
      <c r="A452" s="15"/>
      <c r="B452" s="69"/>
      <c r="C452" s="32"/>
      <c r="D452" s="68"/>
      <c r="E452" s="68"/>
      <c r="F452" s="68"/>
      <c r="G452" s="71"/>
      <c r="H452" s="77"/>
      <c r="I452" s="73"/>
      <c r="J452" s="68"/>
      <c r="K452" s="68"/>
    </row>
    <row r="453" spans="1:11" s="54" customFormat="1" x14ac:dyDescent="0.3">
      <c r="A453" s="15"/>
      <c r="B453" s="69"/>
      <c r="C453" s="32"/>
      <c r="D453" s="68"/>
      <c r="E453" s="68"/>
      <c r="F453" s="68"/>
      <c r="G453" s="71"/>
      <c r="H453" s="77"/>
      <c r="I453" s="73"/>
      <c r="J453" s="68"/>
      <c r="K453" s="68"/>
    </row>
    <row r="454" spans="1:11" s="54" customFormat="1" x14ac:dyDescent="0.3">
      <c r="A454" s="15"/>
      <c r="B454" s="69"/>
      <c r="C454" s="32"/>
      <c r="D454" s="68"/>
      <c r="E454" s="68"/>
      <c r="F454" s="68"/>
      <c r="G454" s="71"/>
      <c r="H454" s="77"/>
      <c r="I454" s="73"/>
      <c r="J454" s="68"/>
      <c r="K454" s="68"/>
    </row>
    <row r="455" spans="1:11" s="54" customFormat="1" x14ac:dyDescent="0.3">
      <c r="A455" s="15"/>
      <c r="B455" s="69"/>
      <c r="C455" s="32"/>
      <c r="D455" s="68"/>
      <c r="E455" s="68"/>
      <c r="F455" s="68"/>
      <c r="G455" s="71"/>
      <c r="H455" s="77"/>
      <c r="I455" s="73"/>
      <c r="J455" s="68"/>
      <c r="K455" s="68"/>
    </row>
    <row r="456" spans="1:11" s="54" customFormat="1" x14ac:dyDescent="0.3">
      <c r="A456" s="15"/>
      <c r="B456" s="69"/>
      <c r="C456" s="32"/>
      <c r="D456" s="68"/>
      <c r="E456" s="68"/>
      <c r="F456" s="68"/>
      <c r="G456" s="71"/>
      <c r="H456" s="77"/>
      <c r="I456" s="73"/>
      <c r="J456" s="68"/>
      <c r="K456" s="68"/>
    </row>
    <row r="457" spans="1:11" s="54" customFormat="1" x14ac:dyDescent="0.3">
      <c r="A457" s="15"/>
      <c r="B457" s="69"/>
      <c r="C457" s="32"/>
      <c r="D457" s="68"/>
      <c r="E457" s="68"/>
      <c r="F457" s="68"/>
      <c r="G457" s="71"/>
      <c r="H457" s="77"/>
      <c r="I457" s="73"/>
      <c r="J457" s="68"/>
      <c r="K457" s="68"/>
    </row>
    <row r="458" spans="1:11" s="54" customFormat="1" x14ac:dyDescent="0.3">
      <c r="A458" s="15"/>
      <c r="B458" s="69"/>
      <c r="C458" s="32"/>
      <c r="D458" s="68"/>
      <c r="E458" s="68"/>
      <c r="F458" s="68"/>
      <c r="G458" s="71"/>
      <c r="H458" s="77"/>
      <c r="I458" s="73"/>
      <c r="J458" s="68"/>
      <c r="K458" s="68"/>
    </row>
    <row r="459" spans="1:11" s="54" customFormat="1" x14ac:dyDescent="0.3">
      <c r="A459" s="15"/>
      <c r="B459" s="69"/>
      <c r="C459" s="32"/>
      <c r="D459" s="68"/>
      <c r="E459" s="68"/>
      <c r="F459" s="68"/>
      <c r="G459" s="71"/>
      <c r="H459" s="77"/>
      <c r="I459" s="73"/>
      <c r="J459" s="68"/>
      <c r="K459" s="68"/>
    </row>
    <row r="460" spans="1:11" s="54" customFormat="1" x14ac:dyDescent="0.3">
      <c r="A460" s="15"/>
      <c r="B460" s="69"/>
      <c r="C460" s="32"/>
      <c r="D460" s="68"/>
      <c r="E460" s="68"/>
      <c r="F460" s="68"/>
      <c r="G460" s="71"/>
      <c r="H460" s="77"/>
      <c r="I460" s="73"/>
      <c r="J460" s="68"/>
      <c r="K460" s="68"/>
    </row>
    <row r="461" spans="1:11" s="54" customFormat="1" x14ac:dyDescent="0.3">
      <c r="A461" s="15"/>
      <c r="B461" s="69"/>
      <c r="C461" s="32"/>
      <c r="D461" s="68"/>
      <c r="E461" s="68"/>
      <c r="F461" s="68"/>
      <c r="G461" s="71"/>
      <c r="H461" s="77"/>
      <c r="I461" s="73"/>
      <c r="J461" s="68"/>
      <c r="K461" s="68"/>
    </row>
    <row r="462" spans="1:11" s="54" customFormat="1" x14ac:dyDescent="0.3">
      <c r="A462" s="15"/>
      <c r="B462" s="69"/>
      <c r="C462" s="32"/>
      <c r="D462" s="68"/>
      <c r="E462" s="68"/>
      <c r="F462" s="68"/>
      <c r="G462" s="71"/>
      <c r="H462" s="77"/>
      <c r="I462" s="73"/>
      <c r="J462" s="68"/>
      <c r="K462" s="68"/>
    </row>
    <row r="463" spans="1:11" s="54" customFormat="1" x14ac:dyDescent="0.3">
      <c r="A463" s="15"/>
      <c r="B463" s="69"/>
      <c r="C463" s="32"/>
      <c r="D463" s="68"/>
      <c r="E463" s="68"/>
      <c r="F463" s="68"/>
      <c r="G463" s="71"/>
      <c r="H463" s="77"/>
      <c r="I463" s="73"/>
      <c r="J463" s="68"/>
      <c r="K463" s="68"/>
    </row>
    <row r="464" spans="1:11" s="54" customFormat="1" x14ac:dyDescent="0.3">
      <c r="A464" s="15"/>
      <c r="B464" s="69"/>
      <c r="C464" s="32"/>
      <c r="D464" s="68"/>
      <c r="E464" s="68"/>
      <c r="F464" s="68"/>
      <c r="G464" s="71"/>
      <c r="H464" s="77"/>
      <c r="I464" s="73"/>
      <c r="J464" s="68"/>
      <c r="K464" s="68"/>
    </row>
    <row r="465" spans="1:11" s="54" customFormat="1" x14ac:dyDescent="0.3">
      <c r="A465" s="15"/>
      <c r="B465" s="69"/>
      <c r="C465" s="32"/>
      <c r="D465" s="68"/>
      <c r="E465" s="68"/>
      <c r="F465" s="68"/>
      <c r="G465" s="71"/>
      <c r="H465" s="77"/>
      <c r="I465" s="73"/>
      <c r="J465" s="68"/>
      <c r="K465" s="68"/>
    </row>
    <row r="466" spans="1:11" s="54" customFormat="1" x14ac:dyDescent="0.3">
      <c r="A466" s="15"/>
      <c r="B466" s="69"/>
      <c r="C466" s="32"/>
      <c r="D466" s="68"/>
      <c r="E466" s="68"/>
      <c r="F466" s="68"/>
      <c r="G466" s="71"/>
      <c r="H466" s="77"/>
      <c r="I466" s="73"/>
      <c r="J466" s="68"/>
      <c r="K466" s="68"/>
    </row>
    <row r="467" spans="1:11" s="54" customFormat="1" x14ac:dyDescent="0.3">
      <c r="A467" s="15"/>
      <c r="B467" s="69"/>
      <c r="C467" s="32"/>
      <c r="D467" s="68"/>
      <c r="E467" s="68"/>
      <c r="F467" s="68"/>
      <c r="G467" s="71"/>
      <c r="H467" s="77"/>
      <c r="I467" s="73"/>
      <c r="J467" s="68"/>
      <c r="K467" s="68"/>
    </row>
    <row r="468" spans="1:11" s="54" customFormat="1" x14ac:dyDescent="0.3">
      <c r="A468" s="15"/>
      <c r="B468" s="69"/>
      <c r="C468" s="32"/>
      <c r="D468" s="68"/>
      <c r="E468" s="68"/>
      <c r="F468" s="68"/>
      <c r="G468" s="71"/>
      <c r="H468" s="77"/>
      <c r="I468" s="73"/>
      <c r="J468" s="68"/>
      <c r="K468" s="68"/>
    </row>
    <row r="469" spans="1:11" s="54" customFormat="1" x14ac:dyDescent="0.3">
      <c r="A469" s="15"/>
      <c r="B469" s="69"/>
      <c r="C469" s="32"/>
      <c r="D469" s="68"/>
      <c r="E469" s="68"/>
      <c r="F469" s="68"/>
      <c r="G469" s="71"/>
      <c r="H469" s="77"/>
      <c r="I469" s="73"/>
      <c r="J469" s="68"/>
      <c r="K469" s="68"/>
    </row>
    <row r="470" spans="1:11" s="54" customFormat="1" x14ac:dyDescent="0.3">
      <c r="A470" s="15"/>
      <c r="B470" s="69"/>
      <c r="C470" s="32"/>
      <c r="D470" s="68"/>
      <c r="E470" s="68"/>
      <c r="F470" s="68"/>
      <c r="G470" s="71"/>
      <c r="H470" s="77"/>
      <c r="I470" s="73"/>
      <c r="J470" s="68"/>
      <c r="K470" s="68"/>
    </row>
    <row r="471" spans="1:11" s="54" customFormat="1" x14ac:dyDescent="0.3">
      <c r="A471" s="15"/>
      <c r="B471" s="69"/>
      <c r="C471" s="32"/>
      <c r="D471" s="68"/>
      <c r="E471" s="68"/>
      <c r="F471" s="68"/>
      <c r="G471" s="71"/>
      <c r="H471" s="77"/>
      <c r="I471" s="73"/>
      <c r="J471" s="68"/>
      <c r="K471" s="68"/>
    </row>
    <row r="472" spans="1:11" s="54" customFormat="1" x14ac:dyDescent="0.3">
      <c r="A472" s="15"/>
      <c r="B472" s="69"/>
      <c r="C472" s="32"/>
      <c r="D472" s="68"/>
      <c r="E472" s="68"/>
      <c r="F472" s="68"/>
      <c r="G472" s="71"/>
      <c r="H472" s="77"/>
      <c r="I472" s="73"/>
      <c r="J472" s="68"/>
      <c r="K472" s="68"/>
    </row>
    <row r="473" spans="1:11" s="54" customFormat="1" x14ac:dyDescent="0.3">
      <c r="A473" s="15"/>
      <c r="B473" s="69"/>
      <c r="C473" s="32"/>
      <c r="D473" s="68"/>
      <c r="E473" s="68"/>
      <c r="F473" s="68"/>
      <c r="G473" s="71"/>
      <c r="H473" s="77"/>
      <c r="I473" s="73"/>
      <c r="J473" s="68"/>
      <c r="K473" s="68"/>
    </row>
    <row r="474" spans="1:11" s="54" customFormat="1" x14ac:dyDescent="0.3">
      <c r="A474" s="15"/>
      <c r="B474" s="69"/>
      <c r="C474" s="32"/>
      <c r="D474" s="68"/>
      <c r="E474" s="68"/>
      <c r="F474" s="68"/>
      <c r="G474" s="71"/>
      <c r="H474" s="77"/>
      <c r="I474" s="73"/>
      <c r="J474" s="68"/>
      <c r="K474" s="68"/>
    </row>
    <row r="475" spans="1:11" s="54" customFormat="1" x14ac:dyDescent="0.3">
      <c r="A475" s="15"/>
      <c r="B475" s="69"/>
      <c r="C475" s="32"/>
      <c r="D475" s="68"/>
      <c r="E475" s="68"/>
      <c r="F475" s="68"/>
      <c r="G475" s="71"/>
      <c r="H475" s="77"/>
      <c r="I475" s="73"/>
      <c r="J475" s="68"/>
      <c r="K475" s="68"/>
    </row>
    <row r="476" spans="1:11" s="54" customFormat="1" x14ac:dyDescent="0.3">
      <c r="A476" s="15"/>
      <c r="B476" s="69"/>
      <c r="C476" s="32"/>
      <c r="D476" s="68"/>
      <c r="E476" s="68"/>
      <c r="F476" s="68"/>
      <c r="G476" s="71"/>
      <c r="H476" s="77"/>
      <c r="I476" s="73"/>
      <c r="J476" s="68"/>
      <c r="K476" s="68"/>
    </row>
    <row r="477" spans="1:11" s="54" customFormat="1" x14ac:dyDescent="0.3">
      <c r="A477" s="15"/>
      <c r="B477" s="69"/>
      <c r="C477" s="32"/>
      <c r="D477" s="68"/>
      <c r="E477" s="68"/>
      <c r="F477" s="68"/>
      <c r="G477" s="71"/>
      <c r="H477" s="77"/>
      <c r="I477" s="73"/>
      <c r="J477" s="68"/>
      <c r="K477" s="68"/>
    </row>
    <row r="478" spans="1:11" s="54" customFormat="1" x14ac:dyDescent="0.3">
      <c r="A478" s="15"/>
      <c r="B478" s="69"/>
      <c r="C478" s="32"/>
      <c r="D478" s="68"/>
      <c r="E478" s="68"/>
      <c r="F478" s="68"/>
      <c r="G478" s="71"/>
      <c r="H478" s="77"/>
      <c r="I478" s="73"/>
      <c r="J478" s="68"/>
      <c r="K478" s="68"/>
    </row>
    <row r="479" spans="1:11" s="54" customFormat="1" x14ac:dyDescent="0.3">
      <c r="A479" s="15"/>
      <c r="B479" s="69"/>
      <c r="C479" s="32"/>
      <c r="D479" s="68"/>
      <c r="E479" s="68"/>
      <c r="F479" s="68"/>
      <c r="G479" s="71"/>
      <c r="H479" s="77"/>
      <c r="I479" s="73"/>
      <c r="J479" s="68"/>
      <c r="K479" s="68"/>
    </row>
    <row r="480" spans="1:11" s="54" customFormat="1" x14ac:dyDescent="0.3">
      <c r="A480" s="15"/>
      <c r="B480" s="69"/>
      <c r="C480" s="32"/>
      <c r="D480" s="68"/>
      <c r="E480" s="68"/>
      <c r="F480" s="68"/>
      <c r="G480" s="71"/>
      <c r="H480" s="77"/>
      <c r="I480" s="73"/>
      <c r="J480" s="68"/>
      <c r="K480" s="68"/>
    </row>
    <row r="481" spans="1:11" s="54" customFormat="1" x14ac:dyDescent="0.3">
      <c r="A481" s="15"/>
      <c r="B481" s="69"/>
      <c r="C481" s="32"/>
      <c r="D481" s="68"/>
      <c r="E481" s="68"/>
      <c r="F481" s="68"/>
      <c r="G481" s="71"/>
      <c r="H481" s="77"/>
      <c r="I481" s="73"/>
      <c r="J481" s="68"/>
      <c r="K481" s="68"/>
    </row>
    <row r="482" spans="1:11" s="54" customFormat="1" x14ac:dyDescent="0.3">
      <c r="A482" s="15"/>
      <c r="B482" s="69"/>
      <c r="C482" s="32"/>
      <c r="D482" s="68"/>
      <c r="E482" s="68"/>
      <c r="F482" s="68"/>
      <c r="G482" s="71"/>
      <c r="H482" s="77"/>
      <c r="I482" s="73"/>
      <c r="J482" s="68"/>
      <c r="K482" s="68"/>
    </row>
    <row r="483" spans="1:11" s="54" customFormat="1" x14ac:dyDescent="0.3">
      <c r="A483" s="15"/>
      <c r="B483" s="69"/>
      <c r="C483" s="32"/>
      <c r="D483" s="68"/>
      <c r="E483" s="68"/>
      <c r="F483" s="68"/>
      <c r="G483" s="71"/>
      <c r="H483" s="77"/>
      <c r="I483" s="73"/>
      <c r="J483" s="68"/>
      <c r="K483" s="68"/>
    </row>
    <row r="484" spans="1:11" s="54" customFormat="1" x14ac:dyDescent="0.3">
      <c r="A484" s="15"/>
      <c r="B484" s="69"/>
      <c r="C484" s="32"/>
      <c r="D484" s="68"/>
      <c r="E484" s="68"/>
      <c r="F484" s="68"/>
      <c r="G484" s="71"/>
      <c r="H484" s="77"/>
      <c r="I484" s="73"/>
      <c r="J484" s="68"/>
      <c r="K484" s="68"/>
    </row>
    <row r="485" spans="1:11" s="54" customFormat="1" x14ac:dyDescent="0.3">
      <c r="A485" s="15"/>
      <c r="B485" s="69"/>
      <c r="C485" s="32"/>
      <c r="D485" s="68"/>
      <c r="E485" s="68"/>
      <c r="F485" s="68"/>
      <c r="G485" s="71"/>
      <c r="H485" s="77"/>
      <c r="I485" s="73"/>
      <c r="J485" s="68"/>
      <c r="K485" s="68"/>
    </row>
    <row r="486" spans="1:11" s="54" customFormat="1" x14ac:dyDescent="0.3">
      <c r="A486" s="15"/>
      <c r="B486" s="69"/>
      <c r="C486" s="32"/>
      <c r="D486" s="68"/>
      <c r="E486" s="68"/>
      <c r="F486" s="68"/>
      <c r="G486" s="71"/>
      <c r="H486" s="77"/>
      <c r="I486" s="73"/>
      <c r="J486" s="68"/>
      <c r="K486" s="68"/>
    </row>
    <row r="487" spans="1:11" s="54" customFormat="1" x14ac:dyDescent="0.3">
      <c r="A487" s="15"/>
      <c r="B487" s="69"/>
      <c r="C487" s="32"/>
      <c r="D487" s="68"/>
      <c r="E487" s="68"/>
      <c r="F487" s="68"/>
      <c r="G487" s="71"/>
      <c r="H487" s="77"/>
      <c r="I487" s="73"/>
      <c r="J487" s="68"/>
      <c r="K487" s="68"/>
    </row>
    <row r="488" spans="1:11" s="54" customFormat="1" x14ac:dyDescent="0.3">
      <c r="A488" s="15"/>
      <c r="B488" s="69"/>
      <c r="C488" s="32"/>
      <c r="D488" s="68"/>
      <c r="E488" s="68"/>
      <c r="F488" s="68"/>
      <c r="G488" s="71"/>
      <c r="H488" s="77"/>
      <c r="I488" s="73"/>
      <c r="J488" s="68"/>
      <c r="K488" s="68"/>
    </row>
    <row r="489" spans="1:11" s="54" customFormat="1" x14ac:dyDescent="0.3">
      <c r="A489" s="15"/>
      <c r="B489" s="69"/>
      <c r="C489" s="32"/>
      <c r="D489" s="68"/>
      <c r="E489" s="68"/>
      <c r="F489" s="68"/>
      <c r="G489" s="71"/>
      <c r="H489" s="77"/>
      <c r="I489" s="73"/>
      <c r="J489" s="68"/>
      <c r="K489" s="68"/>
    </row>
    <row r="490" spans="1:11" s="54" customFormat="1" x14ac:dyDescent="0.3">
      <c r="A490" s="15"/>
      <c r="B490" s="69"/>
      <c r="C490" s="32"/>
      <c r="D490" s="68"/>
      <c r="E490" s="68"/>
      <c r="F490" s="68"/>
      <c r="G490" s="71"/>
      <c r="H490" s="77"/>
      <c r="I490" s="73"/>
      <c r="J490" s="68"/>
      <c r="K490" s="68"/>
    </row>
    <row r="491" spans="1:11" s="54" customFormat="1" x14ac:dyDescent="0.3">
      <c r="A491" s="15"/>
      <c r="B491" s="69"/>
      <c r="C491" s="32"/>
      <c r="D491" s="68"/>
      <c r="E491" s="68"/>
      <c r="F491" s="68"/>
      <c r="G491" s="71"/>
      <c r="H491" s="77"/>
      <c r="I491" s="73"/>
      <c r="J491" s="68"/>
      <c r="K491" s="68"/>
    </row>
    <row r="492" spans="1:11" s="54" customFormat="1" x14ac:dyDescent="0.3">
      <c r="A492" s="15"/>
      <c r="B492" s="69"/>
      <c r="C492" s="32"/>
      <c r="D492" s="68"/>
      <c r="E492" s="68"/>
      <c r="F492" s="68"/>
      <c r="G492" s="71"/>
      <c r="H492" s="77"/>
      <c r="I492" s="73"/>
      <c r="J492" s="68"/>
      <c r="K492" s="68"/>
    </row>
    <row r="493" spans="1:11" s="54" customFormat="1" x14ac:dyDescent="0.3">
      <c r="A493" s="15"/>
      <c r="B493" s="69"/>
      <c r="C493" s="32"/>
      <c r="D493" s="68"/>
      <c r="E493" s="68"/>
      <c r="F493" s="68"/>
      <c r="G493" s="71"/>
      <c r="H493" s="77"/>
      <c r="I493" s="73"/>
      <c r="J493" s="68"/>
      <c r="K493" s="68"/>
    </row>
    <row r="494" spans="1:11" s="54" customFormat="1" x14ac:dyDescent="0.3">
      <c r="A494" s="15"/>
      <c r="B494" s="69"/>
      <c r="C494" s="32"/>
      <c r="D494" s="68"/>
      <c r="E494" s="68"/>
      <c r="F494" s="68"/>
      <c r="G494" s="71"/>
      <c r="H494" s="77"/>
      <c r="I494" s="73"/>
      <c r="J494" s="68"/>
      <c r="K494" s="68"/>
    </row>
    <row r="495" spans="1:11" s="54" customFormat="1" x14ac:dyDescent="0.3">
      <c r="A495" s="15"/>
      <c r="B495" s="69"/>
      <c r="C495" s="32"/>
      <c r="D495" s="68"/>
      <c r="E495" s="68"/>
      <c r="F495" s="68"/>
      <c r="G495" s="71"/>
      <c r="H495" s="77"/>
      <c r="I495" s="73"/>
      <c r="J495" s="68"/>
      <c r="K495" s="68"/>
    </row>
    <row r="496" spans="1:11" s="54" customFormat="1" x14ac:dyDescent="0.3">
      <c r="A496" s="15"/>
      <c r="B496" s="69"/>
      <c r="C496" s="32"/>
      <c r="D496" s="68"/>
      <c r="E496" s="68"/>
      <c r="F496" s="68"/>
      <c r="G496" s="71"/>
      <c r="H496" s="77"/>
      <c r="I496" s="73"/>
      <c r="J496" s="68"/>
      <c r="K496" s="68"/>
    </row>
    <row r="497" spans="1:11" s="54" customFormat="1" x14ac:dyDescent="0.3">
      <c r="A497" s="15"/>
      <c r="B497" s="69"/>
      <c r="C497" s="32"/>
      <c r="D497" s="68"/>
      <c r="E497" s="68"/>
      <c r="F497" s="68"/>
      <c r="G497" s="71"/>
      <c r="H497" s="77"/>
      <c r="I497" s="73"/>
      <c r="J497" s="68"/>
      <c r="K497" s="68"/>
    </row>
    <row r="498" spans="1:11" s="54" customFormat="1" x14ac:dyDescent="0.3">
      <c r="A498" s="15"/>
      <c r="B498" s="69"/>
      <c r="C498" s="32"/>
      <c r="D498" s="68"/>
      <c r="E498" s="68"/>
      <c r="F498" s="68"/>
      <c r="G498" s="71"/>
      <c r="H498" s="77"/>
      <c r="I498" s="73"/>
      <c r="J498" s="68"/>
      <c r="K498" s="68"/>
    </row>
    <row r="499" spans="1:11" s="54" customFormat="1" x14ac:dyDescent="0.3">
      <c r="A499" s="15"/>
      <c r="B499" s="69"/>
      <c r="C499" s="32"/>
      <c r="D499" s="68"/>
      <c r="E499" s="68"/>
      <c r="F499" s="68"/>
      <c r="G499" s="71"/>
      <c r="H499" s="77"/>
      <c r="I499" s="73"/>
      <c r="J499" s="68"/>
      <c r="K499" s="68"/>
    </row>
    <row r="500" spans="1:11" s="54" customFormat="1" x14ac:dyDescent="0.3">
      <c r="A500" s="15"/>
      <c r="B500" s="69"/>
      <c r="C500" s="32"/>
      <c r="D500" s="68"/>
      <c r="E500" s="68"/>
      <c r="F500" s="68"/>
      <c r="G500" s="71"/>
      <c r="H500" s="77"/>
      <c r="I500" s="73"/>
      <c r="J500" s="68"/>
      <c r="K500" s="68"/>
    </row>
    <row r="501" spans="1:11" s="54" customFormat="1" x14ac:dyDescent="0.3">
      <c r="A501" s="15"/>
      <c r="B501" s="69"/>
      <c r="C501" s="32"/>
      <c r="D501" s="68"/>
      <c r="E501" s="68"/>
      <c r="F501" s="68"/>
      <c r="G501" s="71"/>
      <c r="H501" s="77"/>
      <c r="I501" s="73"/>
      <c r="J501" s="68"/>
      <c r="K501" s="68"/>
    </row>
    <row r="502" spans="1:11" s="54" customFormat="1" x14ac:dyDescent="0.3">
      <c r="A502" s="15"/>
      <c r="B502" s="69"/>
      <c r="C502" s="32"/>
      <c r="D502" s="68"/>
      <c r="E502" s="68"/>
      <c r="F502" s="68"/>
      <c r="G502" s="71"/>
      <c r="H502" s="77"/>
      <c r="I502" s="73"/>
      <c r="J502" s="68"/>
      <c r="K502" s="68"/>
    </row>
    <row r="503" spans="1:11" s="54" customFormat="1" x14ac:dyDescent="0.3">
      <c r="A503" s="15"/>
      <c r="B503" s="69"/>
      <c r="C503" s="32"/>
      <c r="D503" s="68"/>
      <c r="E503" s="68"/>
      <c r="F503" s="68"/>
      <c r="G503" s="71"/>
      <c r="H503" s="77"/>
      <c r="I503" s="73"/>
      <c r="J503" s="68"/>
      <c r="K503" s="68"/>
    </row>
    <row r="504" spans="1:11" s="54" customFormat="1" x14ac:dyDescent="0.3">
      <c r="A504" s="15"/>
      <c r="B504" s="69"/>
      <c r="C504" s="32"/>
      <c r="D504" s="68"/>
      <c r="E504" s="68"/>
      <c r="F504" s="68"/>
      <c r="G504" s="71"/>
      <c r="H504" s="77"/>
      <c r="I504" s="73"/>
      <c r="J504" s="68"/>
      <c r="K504" s="68"/>
    </row>
    <row r="505" spans="1:11" s="54" customFormat="1" x14ac:dyDescent="0.3">
      <c r="A505" s="15"/>
      <c r="B505" s="69"/>
      <c r="C505" s="32"/>
      <c r="D505" s="68"/>
      <c r="E505" s="68"/>
      <c r="F505" s="68"/>
      <c r="G505" s="71"/>
      <c r="H505" s="77"/>
      <c r="I505" s="73"/>
      <c r="J505" s="68"/>
      <c r="K505" s="68"/>
    </row>
    <row r="506" spans="1:11" s="54" customFormat="1" x14ac:dyDescent="0.3">
      <c r="A506" s="15"/>
      <c r="B506" s="69"/>
      <c r="C506" s="32"/>
      <c r="D506" s="68"/>
      <c r="E506" s="68"/>
      <c r="F506" s="68"/>
      <c r="G506" s="71"/>
      <c r="H506" s="77"/>
      <c r="I506" s="73"/>
      <c r="J506" s="68"/>
      <c r="K506" s="68"/>
    </row>
    <row r="507" spans="1:11" s="54" customFormat="1" x14ac:dyDescent="0.3">
      <c r="A507" s="15"/>
      <c r="B507" s="69"/>
      <c r="C507" s="32"/>
      <c r="D507" s="68"/>
      <c r="E507" s="68"/>
      <c r="F507" s="68"/>
      <c r="G507" s="71"/>
      <c r="H507" s="77"/>
      <c r="I507" s="73"/>
      <c r="J507" s="68"/>
      <c r="K507" s="68"/>
    </row>
    <row r="508" spans="1:11" s="54" customFormat="1" x14ac:dyDescent="0.3">
      <c r="A508" s="15"/>
      <c r="B508" s="69"/>
      <c r="C508" s="32"/>
      <c r="D508" s="68"/>
      <c r="E508" s="68"/>
      <c r="F508" s="68"/>
      <c r="G508" s="71"/>
      <c r="H508" s="77"/>
      <c r="I508" s="73"/>
      <c r="J508" s="68"/>
      <c r="K508" s="68"/>
    </row>
    <row r="509" spans="1:11" s="54" customFormat="1" x14ac:dyDescent="0.3">
      <c r="A509" s="15"/>
      <c r="B509" s="69"/>
      <c r="C509" s="32"/>
      <c r="D509" s="68"/>
      <c r="E509" s="68"/>
      <c r="F509" s="68"/>
      <c r="G509" s="71"/>
      <c r="H509" s="77"/>
      <c r="I509" s="73"/>
      <c r="J509" s="68"/>
      <c r="K509" s="68"/>
    </row>
    <row r="510" spans="1:11" s="54" customFormat="1" x14ac:dyDescent="0.3">
      <c r="A510" s="15"/>
      <c r="B510" s="69"/>
      <c r="C510" s="32"/>
      <c r="D510" s="68"/>
      <c r="E510" s="68"/>
      <c r="F510" s="68"/>
      <c r="G510" s="71"/>
      <c r="H510" s="77"/>
      <c r="I510" s="73"/>
      <c r="J510" s="68"/>
      <c r="K510" s="68"/>
    </row>
    <row r="511" spans="1:11" s="54" customFormat="1" x14ac:dyDescent="0.3">
      <c r="A511" s="15"/>
      <c r="B511" s="69"/>
      <c r="C511" s="32"/>
      <c r="D511" s="68"/>
      <c r="E511" s="68"/>
      <c r="F511" s="68"/>
      <c r="G511" s="71"/>
      <c r="H511" s="77"/>
      <c r="I511" s="73"/>
      <c r="J511" s="68"/>
      <c r="K511" s="68"/>
    </row>
    <row r="512" spans="1:11" s="54" customFormat="1" x14ac:dyDescent="0.3">
      <c r="A512" s="15"/>
      <c r="B512" s="69"/>
      <c r="C512" s="32"/>
      <c r="D512" s="68"/>
      <c r="E512" s="68"/>
      <c r="F512" s="68"/>
      <c r="G512" s="71"/>
      <c r="H512" s="77"/>
      <c r="I512" s="73"/>
      <c r="J512" s="68"/>
      <c r="K512" s="68"/>
    </row>
    <row r="513" spans="1:11" s="54" customFormat="1" x14ac:dyDescent="0.3">
      <c r="A513" s="15"/>
      <c r="B513" s="69"/>
      <c r="C513" s="32"/>
      <c r="D513" s="68"/>
      <c r="E513" s="68"/>
      <c r="F513" s="68"/>
      <c r="G513" s="71"/>
      <c r="H513" s="77"/>
      <c r="I513" s="73"/>
      <c r="J513" s="68"/>
      <c r="K513" s="68"/>
    </row>
    <row r="514" spans="1:11" s="54" customFormat="1" x14ac:dyDescent="0.3">
      <c r="A514" s="15"/>
      <c r="B514" s="69"/>
      <c r="C514" s="32"/>
      <c r="D514" s="68"/>
      <c r="E514" s="68"/>
      <c r="F514" s="68"/>
      <c r="G514" s="71"/>
      <c r="H514" s="77"/>
      <c r="I514" s="73"/>
      <c r="J514" s="68"/>
      <c r="K514" s="68"/>
    </row>
    <row r="515" spans="1:11" s="54" customFormat="1" x14ac:dyDescent="0.3">
      <c r="A515" s="15"/>
      <c r="B515" s="69"/>
      <c r="C515" s="32"/>
      <c r="D515" s="68"/>
      <c r="E515" s="68"/>
      <c r="F515" s="68"/>
      <c r="G515" s="71"/>
      <c r="H515" s="77"/>
      <c r="I515" s="73"/>
      <c r="J515" s="68"/>
      <c r="K515" s="68"/>
    </row>
    <row r="516" spans="1:11" s="54" customFormat="1" x14ac:dyDescent="0.3">
      <c r="A516" s="15"/>
      <c r="B516" s="69"/>
      <c r="C516" s="32"/>
      <c r="D516" s="68"/>
      <c r="E516" s="68"/>
      <c r="F516" s="68"/>
      <c r="G516" s="71"/>
      <c r="H516" s="77"/>
      <c r="I516" s="73"/>
      <c r="J516" s="68"/>
      <c r="K516" s="68"/>
    </row>
    <row r="517" spans="1:11" s="54" customFormat="1" x14ac:dyDescent="0.3">
      <c r="A517" s="15"/>
      <c r="B517" s="69"/>
      <c r="C517" s="32"/>
      <c r="D517" s="68"/>
      <c r="E517" s="68"/>
      <c r="F517" s="68"/>
      <c r="G517" s="71"/>
      <c r="H517" s="77"/>
      <c r="I517" s="73"/>
      <c r="J517" s="68"/>
      <c r="K517" s="68"/>
    </row>
    <row r="518" spans="1:11" s="54" customFormat="1" x14ac:dyDescent="0.3">
      <c r="A518" s="15"/>
      <c r="B518" s="69"/>
      <c r="C518" s="32"/>
      <c r="D518" s="68"/>
      <c r="E518" s="68"/>
      <c r="F518" s="68"/>
      <c r="G518" s="71"/>
      <c r="H518" s="77"/>
      <c r="I518" s="73"/>
      <c r="J518" s="68"/>
      <c r="K518" s="68"/>
    </row>
    <row r="519" spans="1:11" s="54" customFormat="1" x14ac:dyDescent="0.3">
      <c r="A519" s="15"/>
      <c r="B519" s="69"/>
      <c r="C519" s="32"/>
      <c r="D519" s="68"/>
      <c r="E519" s="68"/>
      <c r="F519" s="68"/>
      <c r="G519" s="71"/>
      <c r="H519" s="77"/>
      <c r="I519" s="73"/>
      <c r="J519" s="68"/>
      <c r="K519" s="68"/>
    </row>
    <row r="520" spans="1:11" s="54" customFormat="1" x14ac:dyDescent="0.3">
      <c r="A520" s="15"/>
      <c r="B520" s="69"/>
      <c r="C520" s="32"/>
      <c r="D520" s="68"/>
      <c r="E520" s="68"/>
      <c r="F520" s="68"/>
      <c r="G520" s="71"/>
      <c r="H520" s="77"/>
      <c r="I520" s="73"/>
      <c r="J520" s="68"/>
      <c r="K520" s="68"/>
    </row>
    <row r="521" spans="1:11" s="54" customFormat="1" x14ac:dyDescent="0.3">
      <c r="A521" s="15"/>
      <c r="B521" s="69"/>
      <c r="C521" s="32"/>
      <c r="D521" s="68"/>
      <c r="E521" s="68"/>
      <c r="F521" s="68"/>
      <c r="G521" s="71"/>
      <c r="H521" s="77"/>
      <c r="I521" s="73"/>
      <c r="J521" s="68"/>
      <c r="K521" s="68"/>
    </row>
    <row r="522" spans="1:11" s="54" customFormat="1" x14ac:dyDescent="0.3">
      <c r="A522" s="15"/>
      <c r="B522" s="69"/>
      <c r="C522" s="32"/>
      <c r="D522" s="68"/>
      <c r="E522" s="68"/>
      <c r="F522" s="68"/>
      <c r="G522" s="71"/>
      <c r="H522" s="77"/>
      <c r="I522" s="73"/>
      <c r="J522" s="68"/>
      <c r="K522" s="68"/>
    </row>
    <row r="523" spans="1:11" s="54" customFormat="1" x14ac:dyDescent="0.3">
      <c r="A523" s="15"/>
      <c r="B523" s="69"/>
      <c r="C523" s="32"/>
      <c r="D523" s="68"/>
      <c r="E523" s="68"/>
      <c r="F523" s="68"/>
      <c r="G523" s="71"/>
      <c r="H523" s="77"/>
      <c r="I523" s="73"/>
      <c r="J523" s="68"/>
      <c r="K523" s="68"/>
    </row>
    <row r="524" spans="1:11" s="54" customFormat="1" x14ac:dyDescent="0.3">
      <c r="A524" s="15"/>
      <c r="B524" s="69"/>
      <c r="C524" s="32"/>
      <c r="D524" s="68"/>
      <c r="E524" s="68"/>
      <c r="F524" s="68"/>
      <c r="G524" s="71"/>
      <c r="H524" s="77"/>
      <c r="I524" s="73"/>
      <c r="J524" s="68"/>
      <c r="K524" s="68"/>
    </row>
    <row r="525" spans="1:11" s="54" customFormat="1" x14ac:dyDescent="0.3">
      <c r="A525" s="15"/>
      <c r="B525" s="69"/>
      <c r="C525" s="32"/>
      <c r="D525" s="68"/>
      <c r="E525" s="68"/>
      <c r="F525" s="68"/>
      <c r="G525" s="71"/>
      <c r="H525" s="77"/>
      <c r="I525" s="73"/>
      <c r="J525" s="68"/>
      <c r="K525" s="68"/>
    </row>
    <row r="526" spans="1:11" s="54" customFormat="1" x14ac:dyDescent="0.3">
      <c r="A526" s="15"/>
      <c r="B526" s="69"/>
      <c r="C526" s="32"/>
      <c r="D526" s="68"/>
      <c r="E526" s="68"/>
      <c r="F526" s="68"/>
      <c r="G526" s="71"/>
      <c r="H526" s="77"/>
      <c r="I526" s="73"/>
      <c r="J526" s="68"/>
      <c r="K526" s="68"/>
    </row>
    <row r="527" spans="1:11" s="54" customFormat="1" x14ac:dyDescent="0.3">
      <c r="A527" s="15"/>
      <c r="B527" s="69"/>
      <c r="C527" s="32"/>
      <c r="D527" s="68"/>
      <c r="E527" s="68"/>
      <c r="F527" s="68"/>
      <c r="G527" s="71"/>
      <c r="H527" s="77"/>
      <c r="I527" s="73"/>
      <c r="J527" s="68"/>
      <c r="K527" s="68"/>
    </row>
    <row r="528" spans="1:11" s="54" customFormat="1" x14ac:dyDescent="0.3">
      <c r="A528" s="15"/>
      <c r="B528" s="69"/>
      <c r="C528" s="32"/>
      <c r="D528" s="68"/>
      <c r="E528" s="68"/>
      <c r="F528" s="68"/>
      <c r="G528" s="71"/>
      <c r="H528" s="77"/>
      <c r="I528" s="73"/>
      <c r="J528" s="68"/>
      <c r="K528" s="68"/>
    </row>
    <row r="529" spans="1:11" s="54" customFormat="1" x14ac:dyDescent="0.3">
      <c r="A529" s="15"/>
      <c r="B529" s="69"/>
      <c r="C529" s="32"/>
      <c r="D529" s="68"/>
      <c r="E529" s="68"/>
      <c r="F529" s="68"/>
      <c r="G529" s="71"/>
      <c r="H529" s="77"/>
      <c r="I529" s="73"/>
      <c r="J529" s="68"/>
      <c r="K529" s="68"/>
    </row>
    <row r="530" spans="1:11" s="54" customFormat="1" x14ac:dyDescent="0.3">
      <c r="A530" s="15"/>
      <c r="B530" s="69"/>
      <c r="C530" s="32"/>
      <c r="D530" s="68"/>
      <c r="E530" s="68"/>
      <c r="F530" s="68"/>
      <c r="G530" s="71"/>
      <c r="H530" s="77"/>
      <c r="I530" s="73"/>
      <c r="J530" s="68"/>
      <c r="K530" s="68"/>
    </row>
    <row r="531" spans="1:11" s="54" customFormat="1" x14ac:dyDescent="0.3">
      <c r="A531" s="15"/>
      <c r="B531" s="69"/>
      <c r="C531" s="32"/>
      <c r="D531" s="68"/>
      <c r="E531" s="68"/>
      <c r="F531" s="68"/>
      <c r="G531" s="71"/>
      <c r="H531" s="77"/>
      <c r="I531" s="73"/>
      <c r="J531" s="68"/>
      <c r="K531" s="68"/>
    </row>
    <row r="532" spans="1:11" s="54" customFormat="1" x14ac:dyDescent="0.3">
      <c r="A532" s="15"/>
      <c r="B532" s="69"/>
      <c r="C532" s="32"/>
      <c r="D532" s="68"/>
      <c r="E532" s="68"/>
      <c r="F532" s="68"/>
      <c r="G532" s="71"/>
      <c r="H532" s="77"/>
      <c r="I532" s="73"/>
      <c r="J532" s="68"/>
      <c r="K532" s="68"/>
    </row>
    <row r="533" spans="1:11" s="54" customFormat="1" x14ac:dyDescent="0.3">
      <c r="A533" s="15"/>
      <c r="B533" s="69"/>
      <c r="C533" s="32"/>
      <c r="D533" s="68"/>
      <c r="E533" s="68"/>
      <c r="F533" s="68"/>
      <c r="G533" s="71"/>
      <c r="H533" s="77"/>
      <c r="I533" s="73"/>
      <c r="J533" s="68"/>
      <c r="K533" s="68"/>
    </row>
    <row r="534" spans="1:11" s="54" customFormat="1" x14ac:dyDescent="0.3">
      <c r="A534" s="15"/>
      <c r="B534" s="69"/>
      <c r="C534" s="32"/>
      <c r="D534" s="68"/>
      <c r="E534" s="68"/>
      <c r="F534" s="68"/>
      <c r="G534" s="71"/>
      <c r="H534" s="77"/>
      <c r="I534" s="73"/>
      <c r="J534" s="68"/>
      <c r="K534" s="68"/>
    </row>
    <row r="535" spans="1:11" s="54" customFormat="1" x14ac:dyDescent="0.3">
      <c r="A535" s="15"/>
      <c r="B535" s="69"/>
      <c r="C535" s="32"/>
      <c r="D535" s="68"/>
      <c r="E535" s="68"/>
      <c r="F535" s="68"/>
      <c r="G535" s="71"/>
      <c r="H535" s="77"/>
      <c r="I535" s="73"/>
      <c r="J535" s="68"/>
      <c r="K535" s="68"/>
    </row>
    <row r="536" spans="1:11" s="54" customFormat="1" x14ac:dyDescent="0.3">
      <c r="A536" s="15"/>
      <c r="B536" s="69"/>
      <c r="C536" s="32"/>
      <c r="D536" s="68"/>
      <c r="E536" s="68"/>
      <c r="F536" s="68"/>
      <c r="G536" s="71"/>
      <c r="H536" s="77"/>
      <c r="I536" s="73"/>
      <c r="J536" s="68"/>
      <c r="K536" s="68"/>
    </row>
    <row r="537" spans="1:11" s="54" customFormat="1" x14ac:dyDescent="0.3">
      <c r="A537" s="15"/>
      <c r="B537" s="69"/>
      <c r="C537" s="32"/>
      <c r="D537" s="68"/>
      <c r="E537" s="68"/>
      <c r="F537" s="68"/>
      <c r="G537" s="71"/>
      <c r="H537" s="77"/>
      <c r="I537" s="73"/>
      <c r="J537" s="68"/>
      <c r="K537" s="68"/>
    </row>
    <row r="538" spans="1:11" s="54" customFormat="1" x14ac:dyDescent="0.3">
      <c r="A538" s="15"/>
      <c r="B538" s="69"/>
      <c r="C538" s="32"/>
      <c r="D538" s="68"/>
      <c r="E538" s="68"/>
      <c r="F538" s="68"/>
      <c r="G538" s="71"/>
      <c r="H538" s="77"/>
      <c r="I538" s="73"/>
      <c r="J538" s="68"/>
      <c r="K538" s="68"/>
    </row>
    <row r="539" spans="1:11" s="54" customFormat="1" x14ac:dyDescent="0.3">
      <c r="A539" s="15"/>
      <c r="B539" s="69"/>
      <c r="C539" s="32"/>
      <c r="D539" s="68"/>
      <c r="E539" s="68"/>
      <c r="F539" s="68"/>
      <c r="G539" s="71"/>
      <c r="H539" s="77"/>
      <c r="I539" s="73"/>
      <c r="J539" s="68"/>
      <c r="K539" s="68"/>
    </row>
    <row r="540" spans="1:11" s="54" customFormat="1" x14ac:dyDescent="0.3">
      <c r="A540" s="15"/>
      <c r="B540" s="69"/>
      <c r="C540" s="32"/>
      <c r="D540" s="68"/>
      <c r="E540" s="68"/>
      <c r="F540" s="68"/>
      <c r="G540" s="71"/>
      <c r="H540" s="77"/>
      <c r="I540" s="73"/>
      <c r="J540" s="68"/>
      <c r="K540" s="68"/>
    </row>
    <row r="541" spans="1:11" s="54" customFormat="1" x14ac:dyDescent="0.3">
      <c r="A541" s="15"/>
      <c r="B541" s="69"/>
      <c r="C541" s="32"/>
      <c r="D541" s="68"/>
      <c r="E541" s="68"/>
      <c r="F541" s="68"/>
      <c r="G541" s="71"/>
      <c r="H541" s="77"/>
      <c r="I541" s="73"/>
      <c r="J541" s="68"/>
      <c r="K541" s="68"/>
    </row>
    <row r="542" spans="1:11" s="54" customFormat="1" x14ac:dyDescent="0.3">
      <c r="A542" s="15"/>
      <c r="B542" s="69"/>
      <c r="C542" s="32"/>
      <c r="D542" s="68"/>
      <c r="E542" s="68"/>
      <c r="F542" s="68"/>
      <c r="G542" s="71"/>
      <c r="H542" s="77"/>
      <c r="I542" s="73"/>
      <c r="J542" s="68"/>
      <c r="K542" s="68"/>
    </row>
    <row r="543" spans="1:11" s="54" customFormat="1" x14ac:dyDescent="0.3">
      <c r="A543" s="15"/>
      <c r="B543" s="69"/>
      <c r="C543" s="32"/>
      <c r="D543" s="68"/>
      <c r="E543" s="68"/>
      <c r="F543" s="68"/>
      <c r="G543" s="71"/>
      <c r="H543" s="77"/>
      <c r="I543" s="73"/>
      <c r="J543" s="68"/>
      <c r="K543" s="68"/>
    </row>
    <row r="544" spans="1:11" s="54" customFormat="1" x14ac:dyDescent="0.3">
      <c r="A544" s="15"/>
      <c r="B544" s="69"/>
      <c r="C544" s="32"/>
      <c r="D544" s="68"/>
      <c r="E544" s="68"/>
      <c r="F544" s="68"/>
      <c r="G544" s="71"/>
      <c r="H544" s="77"/>
      <c r="I544" s="73"/>
      <c r="J544" s="68"/>
      <c r="K544" s="68"/>
    </row>
    <row r="545" spans="1:11" s="54" customFormat="1" x14ac:dyDescent="0.3">
      <c r="A545" s="15"/>
      <c r="B545" s="69"/>
      <c r="C545" s="32"/>
      <c r="D545" s="68"/>
      <c r="E545" s="68"/>
      <c r="F545" s="68"/>
      <c r="G545" s="71"/>
      <c r="H545" s="77"/>
      <c r="I545" s="73"/>
      <c r="J545" s="68"/>
      <c r="K545" s="68"/>
    </row>
    <row r="546" spans="1:11" s="54" customFormat="1" x14ac:dyDescent="0.3">
      <c r="A546" s="15"/>
      <c r="B546" s="69"/>
      <c r="C546" s="32"/>
      <c r="D546" s="68"/>
      <c r="E546" s="68"/>
      <c r="F546" s="68"/>
      <c r="G546" s="71"/>
      <c r="H546" s="77"/>
      <c r="I546" s="73"/>
      <c r="J546" s="68"/>
      <c r="K546" s="68"/>
    </row>
    <row r="547" spans="1:11" s="54" customFormat="1" x14ac:dyDescent="0.3">
      <c r="A547" s="15"/>
      <c r="B547" s="69"/>
      <c r="C547" s="32"/>
      <c r="D547" s="68"/>
      <c r="E547" s="68"/>
      <c r="F547" s="68"/>
      <c r="G547" s="71"/>
      <c r="H547" s="77"/>
      <c r="I547" s="73"/>
      <c r="J547" s="68"/>
      <c r="K547" s="68"/>
    </row>
    <row r="548" spans="1:11" s="54" customFormat="1" x14ac:dyDescent="0.3">
      <c r="A548" s="15"/>
      <c r="B548" s="69"/>
      <c r="C548" s="32"/>
      <c r="D548" s="68"/>
      <c r="E548" s="68"/>
      <c r="F548" s="68"/>
      <c r="G548" s="71"/>
      <c r="H548" s="77"/>
      <c r="I548" s="73"/>
      <c r="J548" s="68"/>
      <c r="K548" s="68"/>
    </row>
    <row r="549" spans="1:11" s="54" customFormat="1" x14ac:dyDescent="0.3">
      <c r="A549" s="15"/>
      <c r="B549" s="69"/>
      <c r="C549" s="32"/>
      <c r="D549" s="68"/>
      <c r="E549" s="68"/>
      <c r="F549" s="68"/>
      <c r="G549" s="71"/>
      <c r="H549" s="77"/>
      <c r="I549" s="73"/>
      <c r="J549" s="68"/>
      <c r="K549" s="68"/>
    </row>
    <row r="550" spans="1:11" s="54" customFormat="1" x14ac:dyDescent="0.3">
      <c r="A550" s="15"/>
      <c r="B550" s="69"/>
      <c r="C550" s="32"/>
      <c r="D550" s="68"/>
      <c r="E550" s="68"/>
      <c r="F550" s="68"/>
      <c r="G550" s="71"/>
      <c r="H550" s="77"/>
      <c r="I550" s="73"/>
      <c r="J550" s="68"/>
      <c r="K550" s="68"/>
    </row>
    <row r="551" spans="1:11" s="54" customFormat="1" x14ac:dyDescent="0.3">
      <c r="A551" s="15"/>
      <c r="B551" s="69"/>
      <c r="C551" s="32"/>
      <c r="D551" s="68"/>
      <c r="E551" s="68"/>
      <c r="F551" s="68"/>
      <c r="G551" s="71"/>
      <c r="H551" s="77"/>
      <c r="I551" s="73"/>
      <c r="J551" s="68"/>
      <c r="K551" s="68"/>
    </row>
    <row r="552" spans="1:11" s="54" customFormat="1" x14ac:dyDescent="0.3">
      <c r="A552" s="15"/>
      <c r="B552" s="69"/>
      <c r="C552" s="32"/>
      <c r="D552" s="68"/>
      <c r="E552" s="68"/>
      <c r="F552" s="68"/>
      <c r="G552" s="71"/>
      <c r="H552" s="77"/>
      <c r="I552" s="73"/>
      <c r="J552" s="68"/>
      <c r="K552" s="68"/>
    </row>
    <row r="553" spans="1:11" s="54" customFormat="1" x14ac:dyDescent="0.3">
      <c r="A553" s="15"/>
      <c r="B553" s="69"/>
      <c r="C553" s="32"/>
      <c r="D553" s="68"/>
      <c r="E553" s="68"/>
      <c r="F553" s="68"/>
      <c r="G553" s="71"/>
      <c r="H553" s="77"/>
      <c r="I553" s="73"/>
      <c r="J553" s="68"/>
      <c r="K553" s="68"/>
    </row>
    <row r="554" spans="1:11" s="54" customFormat="1" x14ac:dyDescent="0.3">
      <c r="A554" s="15"/>
      <c r="B554" s="69"/>
      <c r="C554" s="32"/>
      <c r="D554" s="68"/>
      <c r="E554" s="68"/>
      <c r="F554" s="68"/>
      <c r="G554" s="71"/>
      <c r="H554" s="77"/>
      <c r="I554" s="73"/>
      <c r="J554" s="68"/>
      <c r="K554" s="68"/>
    </row>
    <row r="555" spans="1:11" s="54" customFormat="1" x14ac:dyDescent="0.3">
      <c r="A555" s="15"/>
      <c r="B555" s="69"/>
      <c r="C555" s="32"/>
      <c r="D555" s="68"/>
      <c r="E555" s="68"/>
      <c r="F555" s="68"/>
      <c r="G555" s="71"/>
      <c r="H555" s="77"/>
      <c r="I555" s="73"/>
      <c r="J555" s="68"/>
      <c r="K555" s="68"/>
    </row>
    <row r="556" spans="1:11" s="54" customFormat="1" x14ac:dyDescent="0.3">
      <c r="A556" s="15"/>
      <c r="B556" s="69"/>
      <c r="C556" s="32"/>
      <c r="D556" s="68"/>
      <c r="E556" s="68"/>
      <c r="F556" s="68"/>
      <c r="G556" s="71"/>
      <c r="H556" s="77"/>
      <c r="I556" s="73"/>
      <c r="J556" s="68"/>
      <c r="K556" s="68"/>
    </row>
    <row r="557" spans="1:11" s="54" customFormat="1" x14ac:dyDescent="0.3">
      <c r="A557" s="15"/>
      <c r="B557" s="69"/>
      <c r="C557" s="32"/>
      <c r="D557" s="68"/>
      <c r="E557" s="68"/>
      <c r="F557" s="68"/>
      <c r="G557" s="71"/>
      <c r="H557" s="77"/>
      <c r="I557" s="73"/>
      <c r="J557" s="68"/>
      <c r="K557" s="68"/>
    </row>
    <row r="558" spans="1:11" s="54" customFormat="1" x14ac:dyDescent="0.3">
      <c r="A558" s="15"/>
      <c r="B558" s="69"/>
      <c r="C558" s="32"/>
      <c r="D558" s="68"/>
      <c r="E558" s="68"/>
      <c r="F558" s="68"/>
      <c r="G558" s="71"/>
      <c r="H558" s="77"/>
      <c r="I558" s="73"/>
      <c r="J558" s="68"/>
      <c r="K558" s="68"/>
    </row>
    <row r="559" spans="1:11" s="54" customFormat="1" x14ac:dyDescent="0.3">
      <c r="A559" s="15"/>
      <c r="B559" s="69"/>
      <c r="C559" s="32"/>
      <c r="D559" s="68"/>
      <c r="E559" s="68"/>
      <c r="F559" s="68"/>
      <c r="G559" s="71"/>
      <c r="H559" s="77"/>
      <c r="I559" s="73"/>
      <c r="J559" s="68"/>
      <c r="K559" s="68"/>
    </row>
    <row r="560" spans="1:11" s="54" customFormat="1" x14ac:dyDescent="0.3">
      <c r="A560" s="15"/>
      <c r="B560" s="69"/>
      <c r="C560" s="32"/>
      <c r="D560" s="68"/>
      <c r="E560" s="68"/>
      <c r="F560" s="68"/>
      <c r="G560" s="71"/>
      <c r="H560" s="77"/>
      <c r="I560" s="73"/>
      <c r="J560" s="68"/>
      <c r="K560" s="68"/>
    </row>
    <row r="561" spans="1:11" s="54" customFormat="1" x14ac:dyDescent="0.3">
      <c r="A561" s="15"/>
      <c r="B561" s="69"/>
      <c r="C561" s="32"/>
      <c r="D561" s="68"/>
      <c r="E561" s="68"/>
      <c r="F561" s="68"/>
      <c r="G561" s="71"/>
      <c r="H561" s="77"/>
      <c r="I561" s="73"/>
      <c r="J561" s="68"/>
      <c r="K561" s="68"/>
    </row>
    <row r="562" spans="1:11" s="54" customFormat="1" x14ac:dyDescent="0.3">
      <c r="A562" s="15"/>
      <c r="B562" s="69"/>
      <c r="C562" s="32"/>
      <c r="D562" s="68"/>
      <c r="E562" s="68"/>
      <c r="F562" s="68"/>
      <c r="G562" s="71"/>
      <c r="H562" s="77"/>
      <c r="I562" s="73"/>
      <c r="J562" s="68"/>
      <c r="K562" s="68"/>
    </row>
    <row r="563" spans="1:11" s="54" customFormat="1" x14ac:dyDescent="0.3">
      <c r="A563" s="15"/>
      <c r="B563" s="69"/>
      <c r="C563" s="32"/>
      <c r="D563" s="68"/>
      <c r="E563" s="68"/>
      <c r="F563" s="68"/>
      <c r="G563" s="71"/>
      <c r="H563" s="77"/>
      <c r="I563" s="73"/>
      <c r="J563" s="68"/>
      <c r="K563" s="68"/>
    </row>
    <row r="564" spans="1:11" s="54" customFormat="1" x14ac:dyDescent="0.3">
      <c r="A564" s="15"/>
      <c r="B564" s="69"/>
      <c r="C564" s="32"/>
      <c r="D564" s="68"/>
      <c r="E564" s="68"/>
      <c r="F564" s="68"/>
      <c r="G564" s="71"/>
      <c r="H564" s="77"/>
      <c r="I564" s="73"/>
      <c r="J564" s="68"/>
      <c r="K564" s="68"/>
    </row>
    <row r="565" spans="1:11" s="54" customFormat="1" x14ac:dyDescent="0.3">
      <c r="A565" s="15"/>
      <c r="B565" s="69"/>
      <c r="C565" s="32"/>
      <c r="D565" s="68"/>
      <c r="E565" s="68"/>
      <c r="F565" s="68"/>
      <c r="G565" s="71"/>
      <c r="H565" s="77"/>
      <c r="I565" s="73"/>
      <c r="J565" s="68"/>
      <c r="K565" s="68"/>
    </row>
    <row r="566" spans="1:11" s="54" customFormat="1" x14ac:dyDescent="0.3">
      <c r="A566" s="15"/>
      <c r="B566" s="69"/>
      <c r="C566" s="32"/>
      <c r="D566" s="68"/>
      <c r="E566" s="68"/>
      <c r="F566" s="68"/>
      <c r="G566" s="71"/>
      <c r="H566" s="77"/>
      <c r="I566" s="73"/>
      <c r="J566" s="68"/>
      <c r="K566" s="68"/>
    </row>
    <row r="567" spans="1:11" s="54" customFormat="1" x14ac:dyDescent="0.3">
      <c r="A567" s="15"/>
      <c r="B567" s="69"/>
      <c r="C567" s="32"/>
      <c r="D567" s="68"/>
      <c r="E567" s="68"/>
      <c r="F567" s="68"/>
      <c r="G567" s="71"/>
      <c r="H567" s="77"/>
      <c r="I567" s="73"/>
      <c r="J567" s="68"/>
      <c r="K567" s="68"/>
    </row>
    <row r="568" spans="1:11" s="54" customFormat="1" x14ac:dyDescent="0.3">
      <c r="A568" s="15"/>
      <c r="B568" s="69"/>
      <c r="C568" s="32"/>
      <c r="D568" s="68"/>
      <c r="E568" s="68"/>
      <c r="F568" s="68"/>
      <c r="G568" s="71"/>
      <c r="H568" s="77"/>
      <c r="I568" s="73"/>
      <c r="J568" s="68"/>
      <c r="K568" s="68"/>
    </row>
    <row r="569" spans="1:11" s="54" customFormat="1" x14ac:dyDescent="0.3">
      <c r="A569" s="15"/>
      <c r="B569" s="69"/>
      <c r="C569" s="32"/>
      <c r="D569" s="68"/>
      <c r="E569" s="68"/>
      <c r="F569" s="68"/>
      <c r="G569" s="71"/>
      <c r="H569" s="77"/>
      <c r="I569" s="73"/>
      <c r="J569" s="68"/>
      <c r="K569" s="68"/>
    </row>
    <row r="570" spans="1:11" s="54" customFormat="1" x14ac:dyDescent="0.3">
      <c r="A570" s="15"/>
      <c r="B570" s="69"/>
      <c r="C570" s="32"/>
      <c r="D570" s="68"/>
      <c r="E570" s="68"/>
      <c r="F570" s="68"/>
      <c r="G570" s="71"/>
      <c r="H570" s="77"/>
      <c r="I570" s="73"/>
      <c r="J570" s="68"/>
      <c r="K570" s="68"/>
    </row>
    <row r="571" spans="1:11" s="54" customFormat="1" x14ac:dyDescent="0.3">
      <c r="A571" s="15"/>
      <c r="B571" s="69"/>
      <c r="C571" s="32"/>
      <c r="D571" s="68"/>
      <c r="E571" s="68"/>
      <c r="F571" s="68"/>
      <c r="G571" s="71"/>
      <c r="H571" s="77"/>
      <c r="I571" s="73"/>
      <c r="J571" s="68"/>
      <c r="K571" s="68"/>
    </row>
    <row r="572" spans="1:11" s="54" customFormat="1" x14ac:dyDescent="0.3">
      <c r="A572" s="15"/>
      <c r="B572" s="69"/>
      <c r="C572" s="32"/>
      <c r="D572" s="68"/>
      <c r="E572" s="68"/>
      <c r="F572" s="68"/>
      <c r="G572" s="71"/>
      <c r="H572" s="77"/>
      <c r="I572" s="73"/>
      <c r="J572" s="68"/>
      <c r="K572" s="68"/>
    </row>
    <row r="573" spans="1:11" s="54" customFormat="1" x14ac:dyDescent="0.3">
      <c r="A573" s="15"/>
      <c r="B573" s="69"/>
      <c r="C573" s="32"/>
      <c r="D573" s="68"/>
      <c r="E573" s="68"/>
      <c r="F573" s="68"/>
      <c r="G573" s="71"/>
      <c r="H573" s="77"/>
      <c r="I573" s="73"/>
      <c r="J573" s="68"/>
      <c r="K573" s="68"/>
    </row>
    <row r="574" spans="1:11" s="54" customFormat="1" x14ac:dyDescent="0.3">
      <c r="A574" s="15"/>
      <c r="B574" s="69"/>
      <c r="C574" s="32"/>
      <c r="D574" s="68"/>
      <c r="E574" s="68"/>
      <c r="F574" s="68"/>
      <c r="G574" s="71"/>
      <c r="H574" s="77"/>
      <c r="I574" s="73"/>
      <c r="J574" s="68"/>
      <c r="K574" s="68"/>
    </row>
    <row r="575" spans="1:11" s="54" customFormat="1" x14ac:dyDescent="0.3">
      <c r="A575" s="15"/>
      <c r="B575" s="69"/>
      <c r="C575" s="32"/>
      <c r="D575" s="68"/>
      <c r="E575" s="68"/>
      <c r="F575" s="68"/>
      <c r="G575" s="71"/>
      <c r="H575" s="77"/>
      <c r="I575" s="73"/>
      <c r="J575" s="68"/>
      <c r="K575" s="68"/>
    </row>
    <row r="576" spans="1:11" s="54" customFormat="1" x14ac:dyDescent="0.3">
      <c r="A576" s="15"/>
      <c r="B576" s="69"/>
      <c r="C576" s="32"/>
      <c r="D576" s="68"/>
      <c r="E576" s="68"/>
      <c r="F576" s="68"/>
      <c r="G576" s="71"/>
      <c r="H576" s="77"/>
      <c r="I576" s="73"/>
      <c r="J576" s="68"/>
      <c r="K576" s="68"/>
    </row>
    <row r="577" spans="1:11" s="54" customFormat="1" x14ac:dyDescent="0.3">
      <c r="A577" s="15"/>
      <c r="B577" s="69"/>
      <c r="C577" s="32"/>
      <c r="D577" s="68"/>
      <c r="E577" s="68"/>
      <c r="F577" s="68"/>
      <c r="G577" s="71"/>
      <c r="H577" s="77"/>
      <c r="I577" s="73"/>
      <c r="J577" s="68"/>
      <c r="K577" s="68"/>
    </row>
    <row r="578" spans="1:11" s="54" customFormat="1" x14ac:dyDescent="0.3">
      <c r="A578" s="15"/>
      <c r="B578" s="69"/>
      <c r="C578" s="32"/>
      <c r="D578" s="68"/>
      <c r="E578" s="68"/>
      <c r="F578" s="68"/>
      <c r="G578" s="71"/>
      <c r="H578" s="77"/>
      <c r="I578" s="73"/>
      <c r="J578" s="68"/>
      <c r="K578" s="68"/>
    </row>
    <row r="579" spans="1:11" s="54" customFormat="1" x14ac:dyDescent="0.3">
      <c r="A579" s="15"/>
      <c r="B579" s="69"/>
      <c r="C579" s="32"/>
      <c r="D579" s="68"/>
      <c r="E579" s="68"/>
      <c r="F579" s="68"/>
      <c r="G579" s="71"/>
      <c r="H579" s="77"/>
      <c r="I579" s="73"/>
      <c r="J579" s="68"/>
      <c r="K579" s="68"/>
    </row>
    <row r="580" spans="1:11" s="54" customFormat="1" x14ac:dyDescent="0.3">
      <c r="A580" s="15"/>
      <c r="B580" s="69"/>
      <c r="C580" s="32"/>
      <c r="D580" s="68"/>
      <c r="E580" s="68"/>
      <c r="F580" s="68"/>
      <c r="G580" s="71"/>
      <c r="H580" s="77"/>
      <c r="I580" s="73"/>
      <c r="J580" s="68"/>
      <c r="K580" s="68"/>
    </row>
    <row r="581" spans="1:11" s="54" customFormat="1" x14ac:dyDescent="0.3">
      <c r="A581" s="15"/>
      <c r="B581" s="69"/>
      <c r="C581" s="32"/>
      <c r="D581" s="68"/>
      <c r="E581" s="68"/>
      <c r="F581" s="68"/>
      <c r="G581" s="71"/>
      <c r="H581" s="77"/>
      <c r="I581" s="73"/>
      <c r="J581" s="68"/>
      <c r="K581" s="68"/>
    </row>
    <row r="582" spans="1:11" s="54" customFormat="1" x14ac:dyDescent="0.3">
      <c r="A582" s="15"/>
      <c r="B582" s="69"/>
      <c r="C582" s="32"/>
      <c r="D582" s="68"/>
      <c r="E582" s="68"/>
      <c r="F582" s="68"/>
      <c r="G582" s="71"/>
      <c r="H582" s="77"/>
      <c r="I582" s="73"/>
      <c r="J582" s="68"/>
      <c r="K582" s="68"/>
    </row>
    <row r="583" spans="1:11" s="54" customFormat="1" x14ac:dyDescent="0.3">
      <c r="A583" s="15"/>
      <c r="B583" s="69"/>
      <c r="C583" s="32"/>
      <c r="D583" s="68"/>
      <c r="E583" s="68"/>
      <c r="F583" s="68"/>
      <c r="G583" s="71"/>
      <c r="H583" s="77"/>
      <c r="I583" s="73"/>
      <c r="J583" s="68"/>
      <c r="K583" s="68"/>
    </row>
    <row r="584" spans="1:11" s="54" customFormat="1" x14ac:dyDescent="0.3">
      <c r="A584" s="15"/>
      <c r="B584" s="69"/>
      <c r="C584" s="32"/>
      <c r="D584" s="68"/>
      <c r="E584" s="68"/>
      <c r="F584" s="68"/>
      <c r="G584" s="71"/>
      <c r="H584" s="77"/>
      <c r="I584" s="73"/>
      <c r="J584" s="68"/>
      <c r="K584" s="68"/>
    </row>
    <row r="585" spans="1:11" s="54" customFormat="1" x14ac:dyDescent="0.3">
      <c r="A585" s="15"/>
      <c r="B585" s="69"/>
      <c r="C585" s="32"/>
      <c r="D585" s="68"/>
      <c r="E585" s="68"/>
      <c r="F585" s="68"/>
      <c r="G585" s="71"/>
      <c r="H585" s="77"/>
      <c r="I585" s="73"/>
      <c r="J585" s="68"/>
      <c r="K585" s="68"/>
    </row>
    <row r="586" spans="1:11" s="54" customFormat="1" x14ac:dyDescent="0.3">
      <c r="A586" s="15"/>
      <c r="B586" s="69"/>
      <c r="C586" s="32"/>
      <c r="D586" s="68"/>
      <c r="E586" s="68"/>
      <c r="F586" s="68"/>
      <c r="G586" s="71"/>
      <c r="H586" s="77"/>
      <c r="I586" s="73"/>
      <c r="J586" s="68"/>
      <c r="K586" s="68"/>
    </row>
    <row r="587" spans="1:11" s="54" customFormat="1" x14ac:dyDescent="0.3">
      <c r="A587" s="15"/>
      <c r="B587" s="69"/>
      <c r="C587" s="32"/>
      <c r="D587" s="68"/>
      <c r="E587" s="68"/>
      <c r="F587" s="68"/>
      <c r="G587" s="71"/>
      <c r="H587" s="77"/>
      <c r="I587" s="73"/>
      <c r="J587" s="68"/>
      <c r="K587" s="68"/>
    </row>
    <row r="588" spans="1:11" s="54" customFormat="1" x14ac:dyDescent="0.3">
      <c r="A588" s="15"/>
      <c r="B588" s="69"/>
      <c r="C588" s="32"/>
      <c r="D588" s="68"/>
      <c r="E588" s="68"/>
      <c r="F588" s="68"/>
      <c r="G588" s="71"/>
      <c r="H588" s="77"/>
      <c r="I588" s="73"/>
      <c r="J588" s="68"/>
      <c r="K588" s="68"/>
    </row>
    <row r="589" spans="1:11" s="54" customFormat="1" x14ac:dyDescent="0.3">
      <c r="A589" s="15"/>
      <c r="B589" s="69"/>
      <c r="C589" s="32"/>
      <c r="D589" s="68"/>
      <c r="E589" s="68"/>
      <c r="F589" s="68"/>
      <c r="G589" s="71"/>
      <c r="H589" s="77"/>
      <c r="I589" s="73"/>
      <c r="J589" s="68"/>
      <c r="K589" s="68"/>
    </row>
    <row r="590" spans="1:11" s="54" customFormat="1" x14ac:dyDescent="0.3">
      <c r="A590" s="15"/>
      <c r="B590" s="69"/>
      <c r="C590" s="32"/>
      <c r="D590" s="68"/>
      <c r="E590" s="68"/>
      <c r="F590" s="68"/>
      <c r="G590" s="71"/>
      <c r="H590" s="77"/>
      <c r="I590" s="73"/>
      <c r="J590" s="68"/>
      <c r="K590" s="68"/>
    </row>
    <row r="591" spans="1:11" s="54" customFormat="1" x14ac:dyDescent="0.3">
      <c r="A591" s="15"/>
      <c r="B591" s="69"/>
      <c r="C591" s="32"/>
      <c r="D591" s="68"/>
      <c r="E591" s="68"/>
      <c r="F591" s="68"/>
      <c r="G591" s="71"/>
      <c r="H591" s="77"/>
      <c r="I591" s="73"/>
      <c r="J591" s="68"/>
      <c r="K591" s="68"/>
    </row>
    <row r="592" spans="1:11" s="54" customFormat="1" x14ac:dyDescent="0.3">
      <c r="A592" s="15"/>
      <c r="B592" s="69"/>
      <c r="C592" s="32"/>
      <c r="D592" s="68"/>
      <c r="E592" s="68"/>
      <c r="F592" s="68"/>
      <c r="G592" s="71"/>
      <c r="H592" s="77"/>
      <c r="I592" s="73"/>
      <c r="J592" s="68"/>
      <c r="K592" s="68"/>
    </row>
    <row r="593" spans="1:11" s="54" customFormat="1" x14ac:dyDescent="0.3">
      <c r="A593" s="15"/>
      <c r="B593" s="69"/>
      <c r="C593" s="32"/>
      <c r="D593" s="68"/>
      <c r="E593" s="68"/>
      <c r="F593" s="68"/>
      <c r="G593" s="71"/>
      <c r="H593" s="77"/>
      <c r="I593" s="73"/>
      <c r="J593" s="68"/>
      <c r="K593" s="68"/>
    </row>
    <row r="594" spans="1:11" s="54" customFormat="1" x14ac:dyDescent="0.3">
      <c r="A594" s="15"/>
      <c r="B594" s="69"/>
      <c r="C594" s="32"/>
      <c r="D594" s="68"/>
      <c r="E594" s="68"/>
      <c r="F594" s="68"/>
      <c r="G594" s="71"/>
      <c r="H594" s="77"/>
      <c r="I594" s="73"/>
      <c r="J594" s="68"/>
      <c r="K594" s="68"/>
    </row>
    <row r="595" spans="1:11" s="54" customFormat="1" x14ac:dyDescent="0.3">
      <c r="A595" s="15"/>
      <c r="B595" s="69"/>
      <c r="C595" s="32"/>
      <c r="D595" s="68"/>
      <c r="E595" s="68"/>
      <c r="F595" s="68"/>
      <c r="G595" s="71"/>
      <c r="H595" s="77"/>
      <c r="I595" s="73"/>
      <c r="J595" s="68"/>
      <c r="K595" s="68"/>
    </row>
    <row r="596" spans="1:11" s="54" customFormat="1" x14ac:dyDescent="0.3">
      <c r="A596" s="15"/>
      <c r="B596" s="69"/>
      <c r="C596" s="32"/>
      <c r="D596" s="68"/>
      <c r="E596" s="68"/>
      <c r="F596" s="68"/>
      <c r="G596" s="71"/>
      <c r="H596" s="77"/>
      <c r="I596" s="73"/>
      <c r="J596" s="68"/>
      <c r="K596" s="68"/>
    </row>
    <row r="597" spans="1:11" s="54" customFormat="1" x14ac:dyDescent="0.3">
      <c r="A597" s="15"/>
      <c r="B597" s="69"/>
      <c r="C597" s="32"/>
      <c r="D597" s="68"/>
      <c r="E597" s="68"/>
      <c r="F597" s="68"/>
      <c r="G597" s="71"/>
      <c r="H597" s="77"/>
      <c r="I597" s="73"/>
      <c r="J597" s="68"/>
      <c r="K597" s="68"/>
    </row>
    <row r="598" spans="1:11" s="54" customFormat="1" x14ac:dyDescent="0.3">
      <c r="A598" s="15"/>
      <c r="B598" s="69"/>
      <c r="C598" s="32"/>
      <c r="D598" s="68"/>
      <c r="E598" s="68"/>
      <c r="F598" s="68"/>
      <c r="G598" s="71"/>
      <c r="H598" s="77"/>
      <c r="I598" s="73"/>
      <c r="J598" s="68"/>
      <c r="K598" s="68"/>
    </row>
    <row r="599" spans="1:11" s="54" customFormat="1" x14ac:dyDescent="0.3">
      <c r="A599" s="15"/>
      <c r="B599" s="69"/>
      <c r="C599" s="32"/>
      <c r="D599" s="68"/>
      <c r="E599" s="68"/>
      <c r="F599" s="68"/>
      <c r="G599" s="71"/>
      <c r="H599" s="77"/>
      <c r="I599" s="73"/>
      <c r="J599" s="68"/>
      <c r="K599" s="68"/>
    </row>
    <row r="600" spans="1:11" s="54" customFormat="1" x14ac:dyDescent="0.3">
      <c r="A600" s="15"/>
      <c r="B600" s="69"/>
      <c r="C600" s="32"/>
      <c r="D600" s="68"/>
      <c r="E600" s="68"/>
      <c r="F600" s="68"/>
      <c r="G600" s="71"/>
      <c r="H600" s="77"/>
      <c r="I600" s="73"/>
      <c r="J600" s="68"/>
      <c r="K600" s="68"/>
    </row>
    <row r="601" spans="1:11" s="54" customFormat="1" x14ac:dyDescent="0.3">
      <c r="A601" s="15"/>
      <c r="B601" s="69"/>
      <c r="C601" s="32"/>
      <c r="D601" s="68"/>
      <c r="E601" s="68"/>
      <c r="F601" s="68"/>
      <c r="G601" s="71"/>
      <c r="H601" s="77"/>
      <c r="I601" s="73"/>
      <c r="J601" s="68"/>
      <c r="K601" s="68"/>
    </row>
    <row r="602" spans="1:11" s="54" customFormat="1" x14ac:dyDescent="0.3">
      <c r="A602" s="15"/>
      <c r="B602" s="69"/>
      <c r="C602" s="32"/>
      <c r="D602" s="68"/>
      <c r="E602" s="68"/>
      <c r="F602" s="68"/>
      <c r="G602" s="71"/>
      <c r="H602" s="77"/>
      <c r="I602" s="73"/>
      <c r="J602" s="68"/>
      <c r="K602" s="68"/>
    </row>
    <row r="603" spans="1:11" s="54" customFormat="1" x14ac:dyDescent="0.3">
      <c r="A603" s="15"/>
      <c r="B603" s="69"/>
      <c r="C603" s="32"/>
      <c r="D603" s="68"/>
      <c r="E603" s="68"/>
      <c r="F603" s="68"/>
      <c r="G603" s="71"/>
      <c r="H603" s="77"/>
      <c r="I603" s="73"/>
      <c r="J603" s="68"/>
      <c r="K603" s="68"/>
    </row>
    <row r="604" spans="1:11" s="54" customFormat="1" x14ac:dyDescent="0.3">
      <c r="A604" s="15"/>
      <c r="B604" s="69"/>
      <c r="C604" s="32"/>
      <c r="D604" s="68"/>
      <c r="E604" s="68"/>
      <c r="F604" s="68"/>
      <c r="G604" s="71"/>
      <c r="H604" s="77"/>
      <c r="I604" s="73"/>
      <c r="J604" s="68"/>
      <c r="K604" s="68"/>
    </row>
    <row r="605" spans="1:11" s="54" customFormat="1" x14ac:dyDescent="0.3">
      <c r="A605" s="15"/>
      <c r="B605" s="69"/>
      <c r="C605" s="32"/>
      <c r="D605" s="68"/>
      <c r="E605" s="68"/>
      <c r="F605" s="68"/>
      <c r="G605" s="71"/>
      <c r="H605" s="77"/>
      <c r="I605" s="73"/>
      <c r="J605" s="68"/>
      <c r="K605" s="68"/>
    </row>
    <row r="606" spans="1:11" s="54" customFormat="1" x14ac:dyDescent="0.3">
      <c r="A606" s="15"/>
      <c r="B606" s="69"/>
      <c r="C606" s="32"/>
      <c r="D606" s="68"/>
      <c r="E606" s="68"/>
      <c r="F606" s="68"/>
      <c r="G606" s="71"/>
      <c r="H606" s="77"/>
      <c r="I606" s="73"/>
      <c r="J606" s="68"/>
      <c r="K606" s="68"/>
    </row>
    <row r="607" spans="1:11" s="54" customFormat="1" x14ac:dyDescent="0.3">
      <c r="A607" s="15"/>
      <c r="B607" s="69"/>
      <c r="C607" s="32"/>
      <c r="D607" s="68"/>
      <c r="E607" s="68"/>
      <c r="F607" s="68"/>
      <c r="G607" s="71"/>
      <c r="H607" s="77"/>
      <c r="I607" s="73"/>
      <c r="J607" s="68"/>
      <c r="K607" s="68"/>
    </row>
    <row r="608" spans="1:11" s="54" customFormat="1" x14ac:dyDescent="0.3">
      <c r="A608" s="15"/>
      <c r="B608" s="69"/>
      <c r="C608" s="32"/>
      <c r="D608" s="68"/>
      <c r="E608" s="68"/>
      <c r="F608" s="68"/>
      <c r="G608" s="71"/>
      <c r="H608" s="77"/>
      <c r="I608" s="73"/>
      <c r="J608" s="68"/>
      <c r="K608" s="68"/>
    </row>
    <row r="609" spans="1:11" s="54" customFormat="1" x14ac:dyDescent="0.3">
      <c r="A609" s="15"/>
      <c r="B609" s="69"/>
      <c r="C609" s="32"/>
      <c r="D609" s="68"/>
      <c r="E609" s="68"/>
      <c r="F609" s="68"/>
      <c r="G609" s="71"/>
      <c r="H609" s="77"/>
      <c r="I609" s="73"/>
      <c r="J609" s="68"/>
      <c r="K609" s="68"/>
    </row>
    <row r="610" spans="1:11" s="54" customFormat="1" x14ac:dyDescent="0.3">
      <c r="A610" s="15"/>
      <c r="B610" s="69"/>
      <c r="C610" s="32"/>
      <c r="D610" s="68"/>
      <c r="E610" s="68"/>
      <c r="F610" s="68"/>
      <c r="G610" s="71"/>
      <c r="H610" s="77"/>
      <c r="I610" s="73"/>
      <c r="J610" s="68"/>
      <c r="K610" s="68"/>
    </row>
    <row r="611" spans="1:11" s="54" customFormat="1" x14ac:dyDescent="0.3">
      <c r="A611" s="15"/>
      <c r="B611" s="69"/>
      <c r="C611" s="32"/>
      <c r="D611" s="68"/>
      <c r="E611" s="68"/>
      <c r="F611" s="68"/>
      <c r="G611" s="71"/>
      <c r="H611" s="77"/>
      <c r="I611" s="73"/>
      <c r="J611" s="68"/>
      <c r="K611" s="68"/>
    </row>
    <row r="612" spans="1:11" s="54" customFormat="1" x14ac:dyDescent="0.3">
      <c r="A612" s="15"/>
      <c r="B612" s="69"/>
      <c r="C612" s="32"/>
      <c r="D612" s="68"/>
      <c r="E612" s="68"/>
      <c r="F612" s="68"/>
      <c r="G612" s="71"/>
      <c r="H612" s="77"/>
      <c r="I612" s="73"/>
      <c r="J612" s="68"/>
      <c r="K612" s="68"/>
    </row>
    <row r="613" spans="1:11" s="54" customFormat="1" x14ac:dyDescent="0.3">
      <c r="A613" s="15"/>
      <c r="B613" s="69"/>
      <c r="C613" s="32"/>
      <c r="D613" s="68"/>
      <c r="E613" s="68"/>
      <c r="F613" s="68"/>
      <c r="G613" s="71"/>
      <c r="H613" s="77"/>
      <c r="I613" s="73"/>
      <c r="J613" s="68"/>
      <c r="K613" s="68"/>
    </row>
    <row r="614" spans="1:11" s="54" customFormat="1" x14ac:dyDescent="0.3">
      <c r="A614" s="15"/>
      <c r="B614" s="69"/>
      <c r="C614" s="32"/>
      <c r="D614" s="68"/>
      <c r="E614" s="68"/>
      <c r="F614" s="68"/>
      <c r="G614" s="71"/>
      <c r="H614" s="77"/>
      <c r="I614" s="73"/>
      <c r="J614" s="68"/>
      <c r="K614" s="68"/>
    </row>
    <row r="615" spans="1:11" s="54" customFormat="1" x14ac:dyDescent="0.3">
      <c r="A615" s="15"/>
      <c r="B615" s="69"/>
      <c r="C615" s="32"/>
      <c r="D615" s="68"/>
      <c r="E615" s="68"/>
      <c r="F615" s="68"/>
      <c r="G615" s="71"/>
      <c r="H615" s="77"/>
      <c r="I615" s="73"/>
      <c r="J615" s="68"/>
      <c r="K615" s="68"/>
    </row>
    <row r="616" spans="1:11" s="54" customFormat="1" x14ac:dyDescent="0.3">
      <c r="A616" s="15"/>
      <c r="B616" s="69"/>
      <c r="C616" s="32"/>
      <c r="D616" s="68"/>
      <c r="E616" s="68"/>
      <c r="F616" s="68"/>
      <c r="G616" s="71"/>
      <c r="H616" s="77"/>
      <c r="I616" s="73"/>
      <c r="J616" s="68"/>
      <c r="K616" s="68"/>
    </row>
    <row r="617" spans="1:11" s="54" customFormat="1" x14ac:dyDescent="0.3">
      <c r="A617" s="15"/>
      <c r="B617" s="69"/>
      <c r="C617" s="32"/>
      <c r="D617" s="68"/>
      <c r="E617" s="68"/>
      <c r="F617" s="68"/>
      <c r="G617" s="71"/>
      <c r="H617" s="77"/>
      <c r="I617" s="73"/>
      <c r="J617" s="68"/>
      <c r="K617" s="68"/>
    </row>
    <row r="618" spans="1:11" s="54" customFormat="1" x14ac:dyDescent="0.3">
      <c r="A618" s="15"/>
      <c r="B618" s="69"/>
      <c r="C618" s="32"/>
      <c r="D618" s="68"/>
      <c r="E618" s="68"/>
      <c r="F618" s="68"/>
      <c r="G618" s="71"/>
      <c r="H618" s="77"/>
      <c r="I618" s="73"/>
      <c r="J618" s="68"/>
      <c r="K618" s="68"/>
    </row>
    <row r="619" spans="1:11" s="54" customFormat="1" x14ac:dyDescent="0.3">
      <c r="A619" s="15"/>
      <c r="B619" s="69"/>
      <c r="C619" s="32"/>
      <c r="D619" s="68"/>
      <c r="E619" s="68"/>
      <c r="F619" s="68"/>
      <c r="G619" s="71"/>
      <c r="H619" s="77"/>
      <c r="I619" s="73"/>
      <c r="J619" s="68"/>
      <c r="K619" s="68"/>
    </row>
    <row r="620" spans="1:11" s="54" customFormat="1" x14ac:dyDescent="0.3">
      <c r="A620" s="15"/>
      <c r="B620" s="69"/>
      <c r="C620" s="32"/>
      <c r="D620" s="68"/>
      <c r="E620" s="68"/>
      <c r="F620" s="68"/>
      <c r="G620" s="71"/>
      <c r="H620" s="77"/>
      <c r="I620" s="73"/>
      <c r="J620" s="68"/>
      <c r="K620" s="68"/>
    </row>
    <row r="621" spans="1:11" s="54" customFormat="1" x14ac:dyDescent="0.3">
      <c r="A621" s="15"/>
      <c r="B621" s="69"/>
      <c r="C621" s="32"/>
      <c r="D621" s="68"/>
      <c r="E621" s="68"/>
      <c r="F621" s="68"/>
      <c r="G621" s="71"/>
      <c r="H621" s="77"/>
      <c r="I621" s="73"/>
      <c r="J621" s="68"/>
      <c r="K621" s="68"/>
    </row>
    <row r="622" spans="1:11" s="54" customFormat="1" x14ac:dyDescent="0.3">
      <c r="A622" s="15"/>
      <c r="B622" s="69"/>
      <c r="C622" s="32"/>
      <c r="D622" s="68"/>
      <c r="E622" s="68"/>
      <c r="F622" s="68"/>
      <c r="G622" s="71"/>
      <c r="H622" s="77"/>
      <c r="I622" s="73"/>
      <c r="J622" s="68"/>
      <c r="K622" s="68"/>
    </row>
    <row r="623" spans="1:11" s="54" customFormat="1" x14ac:dyDescent="0.3">
      <c r="A623" s="15"/>
      <c r="B623" s="69"/>
      <c r="C623" s="32"/>
      <c r="D623" s="68"/>
      <c r="E623" s="68"/>
      <c r="F623" s="68"/>
      <c r="G623" s="71"/>
      <c r="H623" s="77"/>
      <c r="I623" s="73"/>
      <c r="J623" s="68"/>
      <c r="K623" s="68"/>
    </row>
    <row r="624" spans="1:11" s="54" customFormat="1" x14ac:dyDescent="0.3">
      <c r="A624" s="15"/>
      <c r="B624" s="69"/>
      <c r="C624" s="32"/>
      <c r="D624" s="68"/>
      <c r="E624" s="68"/>
      <c r="F624" s="68"/>
      <c r="G624" s="71"/>
      <c r="H624" s="77"/>
      <c r="I624" s="73"/>
      <c r="J624" s="68"/>
      <c r="K624" s="68"/>
    </row>
    <row r="625" spans="1:11" s="54" customFormat="1" x14ac:dyDescent="0.3">
      <c r="A625" s="15"/>
      <c r="B625" s="69"/>
      <c r="C625" s="32"/>
      <c r="D625" s="68"/>
      <c r="E625" s="68"/>
      <c r="F625" s="68"/>
      <c r="G625" s="71"/>
      <c r="H625" s="77"/>
      <c r="I625" s="73"/>
      <c r="J625" s="68"/>
      <c r="K625" s="68"/>
    </row>
    <row r="626" spans="1:11" s="54" customFormat="1" x14ac:dyDescent="0.3">
      <c r="A626" s="15"/>
      <c r="B626" s="69"/>
      <c r="C626" s="32"/>
      <c r="D626" s="68"/>
      <c r="E626" s="68"/>
      <c r="F626" s="68"/>
      <c r="G626" s="71"/>
      <c r="H626" s="77"/>
      <c r="I626" s="73"/>
      <c r="J626" s="68"/>
      <c r="K626" s="68"/>
    </row>
    <row r="627" spans="1:11" s="54" customFormat="1" x14ac:dyDescent="0.3">
      <c r="A627" s="15"/>
      <c r="B627" s="69"/>
      <c r="C627" s="32"/>
      <c r="D627" s="68"/>
      <c r="E627" s="68"/>
      <c r="F627" s="68"/>
      <c r="G627" s="71"/>
      <c r="H627" s="77"/>
      <c r="I627" s="73"/>
      <c r="J627" s="68"/>
      <c r="K627" s="68"/>
    </row>
    <row r="628" spans="1:11" s="54" customFormat="1" x14ac:dyDescent="0.3">
      <c r="A628" s="15"/>
      <c r="B628" s="69"/>
      <c r="C628" s="32"/>
      <c r="D628" s="68"/>
      <c r="E628" s="68"/>
      <c r="F628" s="68"/>
      <c r="G628" s="71"/>
      <c r="H628" s="77"/>
      <c r="I628" s="73"/>
      <c r="J628" s="68"/>
      <c r="K628" s="68"/>
    </row>
    <row r="629" spans="1:11" s="54" customFormat="1" x14ac:dyDescent="0.3">
      <c r="A629" s="15"/>
      <c r="B629" s="69"/>
      <c r="C629" s="32"/>
      <c r="D629" s="68"/>
      <c r="E629" s="68"/>
      <c r="F629" s="68"/>
      <c r="G629" s="71"/>
      <c r="H629" s="77"/>
      <c r="I629" s="73"/>
      <c r="J629" s="68"/>
      <c r="K629" s="68"/>
    </row>
    <row r="630" spans="1:11" s="54" customFormat="1" x14ac:dyDescent="0.3">
      <c r="A630" s="15"/>
      <c r="B630" s="69"/>
      <c r="C630" s="32"/>
      <c r="D630" s="68"/>
      <c r="E630" s="68"/>
      <c r="F630" s="68"/>
      <c r="G630" s="71"/>
      <c r="H630" s="77"/>
      <c r="I630" s="73"/>
      <c r="J630" s="68"/>
      <c r="K630" s="68"/>
    </row>
    <row r="631" spans="1:11" s="54" customFormat="1" x14ac:dyDescent="0.3">
      <c r="A631" s="15"/>
      <c r="B631" s="69"/>
      <c r="C631" s="32"/>
      <c r="D631" s="68"/>
      <c r="E631" s="68"/>
      <c r="F631" s="68"/>
      <c r="G631" s="71"/>
      <c r="H631" s="77"/>
      <c r="I631" s="73"/>
      <c r="J631" s="68"/>
      <c r="K631" s="68"/>
    </row>
    <row r="632" spans="1:11" s="54" customFormat="1" x14ac:dyDescent="0.3">
      <c r="A632" s="15"/>
      <c r="B632" s="69"/>
      <c r="C632" s="32"/>
      <c r="D632" s="68"/>
      <c r="E632" s="68"/>
      <c r="F632" s="68"/>
      <c r="G632" s="71"/>
      <c r="H632" s="77"/>
      <c r="I632" s="73"/>
      <c r="J632" s="68"/>
      <c r="K632" s="68"/>
    </row>
    <row r="633" spans="1:11" s="54" customFormat="1" x14ac:dyDescent="0.3">
      <c r="A633" s="15"/>
      <c r="B633" s="69"/>
      <c r="C633" s="32"/>
      <c r="D633" s="68"/>
      <c r="E633" s="68"/>
      <c r="F633" s="68"/>
      <c r="G633" s="71"/>
      <c r="H633" s="77"/>
      <c r="I633" s="73"/>
      <c r="J633" s="68"/>
      <c r="K633" s="68"/>
    </row>
    <row r="634" spans="1:11" s="54" customFormat="1" x14ac:dyDescent="0.3">
      <c r="A634" s="15"/>
      <c r="B634" s="69"/>
      <c r="C634" s="32"/>
      <c r="D634" s="68"/>
      <c r="E634" s="68"/>
      <c r="F634" s="68"/>
      <c r="G634" s="71"/>
      <c r="H634" s="77"/>
      <c r="I634" s="73"/>
      <c r="J634" s="68"/>
      <c r="K634" s="68"/>
    </row>
    <row r="635" spans="1:11" s="54" customFormat="1" x14ac:dyDescent="0.3">
      <c r="A635" s="15"/>
      <c r="B635" s="69"/>
      <c r="C635" s="32"/>
      <c r="D635" s="68"/>
      <c r="E635" s="68"/>
      <c r="F635" s="68"/>
      <c r="G635" s="71"/>
      <c r="H635" s="77"/>
      <c r="I635" s="73"/>
      <c r="J635" s="68"/>
      <c r="K635" s="68"/>
    </row>
    <row r="636" spans="1:11" s="54" customFormat="1" x14ac:dyDescent="0.3">
      <c r="A636" s="15"/>
      <c r="B636" s="69"/>
      <c r="C636" s="32"/>
      <c r="D636" s="68"/>
      <c r="E636" s="68"/>
      <c r="F636" s="68"/>
      <c r="G636" s="71"/>
      <c r="H636" s="77"/>
      <c r="I636" s="73"/>
      <c r="J636" s="68"/>
      <c r="K636" s="68"/>
    </row>
    <row r="637" spans="1:11" s="54" customFormat="1" x14ac:dyDescent="0.3">
      <c r="A637" s="15"/>
      <c r="B637" s="69"/>
      <c r="C637" s="32"/>
      <c r="D637" s="68"/>
      <c r="E637" s="68"/>
      <c r="F637" s="68"/>
      <c r="G637" s="71"/>
      <c r="H637" s="77"/>
      <c r="I637" s="73"/>
      <c r="J637" s="68"/>
      <c r="K637" s="68"/>
    </row>
    <row r="638" spans="1:11" s="54" customFormat="1" x14ac:dyDescent="0.3">
      <c r="A638" s="15"/>
      <c r="B638" s="69"/>
      <c r="C638" s="32"/>
      <c r="D638" s="68"/>
      <c r="E638" s="68"/>
      <c r="F638" s="68"/>
      <c r="G638" s="71"/>
      <c r="H638" s="77"/>
      <c r="I638" s="73"/>
      <c r="J638" s="68"/>
      <c r="K638" s="68"/>
    </row>
    <row r="639" spans="1:11" s="54" customFormat="1" x14ac:dyDescent="0.3">
      <c r="A639" s="15"/>
      <c r="B639" s="69"/>
      <c r="C639" s="32"/>
      <c r="D639" s="68"/>
      <c r="E639" s="68"/>
      <c r="F639" s="68"/>
      <c r="G639" s="71"/>
      <c r="H639" s="77"/>
      <c r="I639" s="73"/>
      <c r="J639" s="68"/>
      <c r="K639" s="68"/>
    </row>
    <row r="640" spans="1:11" s="54" customFormat="1" x14ac:dyDescent="0.3">
      <c r="A640" s="15"/>
      <c r="B640" s="69"/>
      <c r="C640" s="32"/>
      <c r="D640" s="68"/>
      <c r="E640" s="68"/>
      <c r="F640" s="68"/>
      <c r="G640" s="71"/>
      <c r="H640" s="77"/>
      <c r="I640" s="73"/>
      <c r="J640" s="68"/>
      <c r="K640" s="68"/>
    </row>
    <row r="641" spans="1:11" s="54" customFormat="1" x14ac:dyDescent="0.3">
      <c r="A641" s="15"/>
      <c r="B641" s="69"/>
      <c r="C641" s="32"/>
      <c r="D641" s="68"/>
      <c r="E641" s="68"/>
      <c r="F641" s="68"/>
      <c r="G641" s="71"/>
      <c r="H641" s="77"/>
      <c r="I641" s="73"/>
      <c r="J641" s="68"/>
      <c r="K641" s="68"/>
    </row>
    <row r="642" spans="1:11" s="54" customFormat="1" x14ac:dyDescent="0.3">
      <c r="A642" s="15"/>
      <c r="B642" s="69"/>
      <c r="C642" s="32"/>
      <c r="D642" s="68"/>
      <c r="E642" s="68"/>
      <c r="F642" s="68"/>
      <c r="G642" s="71"/>
      <c r="H642" s="77"/>
      <c r="I642" s="73"/>
      <c r="J642" s="68"/>
      <c r="K642" s="68"/>
    </row>
    <row r="643" spans="1:11" s="54" customFormat="1" x14ac:dyDescent="0.3">
      <c r="A643" s="15"/>
      <c r="B643" s="69"/>
      <c r="C643" s="32"/>
      <c r="D643" s="68"/>
      <c r="E643" s="68"/>
      <c r="F643" s="68"/>
      <c r="G643" s="71"/>
      <c r="H643" s="77"/>
      <c r="I643" s="73"/>
      <c r="J643" s="68"/>
      <c r="K643" s="68"/>
    </row>
    <row r="644" spans="1:11" s="54" customFormat="1" x14ac:dyDescent="0.3">
      <c r="A644" s="15"/>
      <c r="B644" s="69"/>
      <c r="C644" s="32"/>
      <c r="D644" s="68"/>
      <c r="E644" s="68"/>
      <c r="F644" s="68"/>
      <c r="G644" s="71"/>
      <c r="H644" s="77"/>
      <c r="I644" s="73"/>
      <c r="J644" s="68"/>
      <c r="K644" s="68"/>
    </row>
    <row r="645" spans="1:11" s="54" customFormat="1" x14ac:dyDescent="0.3">
      <c r="A645" s="15"/>
      <c r="B645" s="69"/>
      <c r="C645" s="32"/>
      <c r="D645" s="68"/>
      <c r="E645" s="68"/>
      <c r="F645" s="68"/>
      <c r="G645" s="71"/>
      <c r="H645" s="77"/>
      <c r="I645" s="73"/>
      <c r="J645" s="68"/>
      <c r="K645" s="68"/>
    </row>
    <row r="646" spans="1:11" s="54" customFormat="1" x14ac:dyDescent="0.3">
      <c r="A646" s="15"/>
      <c r="B646" s="69"/>
      <c r="C646" s="32"/>
      <c r="D646" s="68"/>
      <c r="E646" s="68"/>
      <c r="F646" s="68"/>
      <c r="G646" s="71"/>
      <c r="H646" s="77"/>
      <c r="I646" s="73"/>
      <c r="J646" s="68"/>
      <c r="K646" s="68"/>
    </row>
    <row r="647" spans="1:11" s="54" customFormat="1" x14ac:dyDescent="0.3">
      <c r="A647" s="15"/>
      <c r="B647" s="69"/>
      <c r="C647" s="32"/>
      <c r="D647" s="68"/>
      <c r="E647" s="68"/>
      <c r="F647" s="68"/>
      <c r="G647" s="71"/>
      <c r="H647" s="77"/>
      <c r="I647" s="73"/>
      <c r="J647" s="68"/>
      <c r="K647" s="68"/>
    </row>
    <row r="648" spans="1:11" s="54" customFormat="1" x14ac:dyDescent="0.3">
      <c r="A648" s="15"/>
      <c r="B648" s="69"/>
      <c r="C648" s="32"/>
      <c r="D648" s="68"/>
      <c r="E648" s="68"/>
      <c r="F648" s="68"/>
      <c r="G648" s="71"/>
      <c r="H648" s="77"/>
      <c r="I648" s="73"/>
      <c r="J648" s="68"/>
      <c r="K648" s="68"/>
    </row>
    <row r="649" spans="1:11" s="54" customFormat="1" x14ac:dyDescent="0.3">
      <c r="A649" s="15"/>
      <c r="B649" s="69"/>
      <c r="C649" s="32"/>
      <c r="D649" s="68"/>
      <c r="E649" s="68"/>
      <c r="F649" s="68"/>
      <c r="G649" s="71"/>
      <c r="H649" s="77"/>
      <c r="I649" s="73"/>
      <c r="J649" s="68"/>
      <c r="K649" s="68"/>
    </row>
    <row r="650" spans="1:11" s="54" customFormat="1" x14ac:dyDescent="0.3">
      <c r="A650" s="15"/>
      <c r="B650" s="69"/>
      <c r="C650" s="32"/>
      <c r="D650" s="68"/>
      <c r="E650" s="68"/>
      <c r="F650" s="68"/>
      <c r="G650" s="71"/>
      <c r="H650" s="77"/>
      <c r="I650" s="73"/>
      <c r="J650" s="68"/>
      <c r="K650" s="68"/>
    </row>
    <row r="651" spans="1:11" s="54" customFormat="1" x14ac:dyDescent="0.3">
      <c r="A651" s="15"/>
      <c r="B651" s="69"/>
      <c r="C651" s="32"/>
      <c r="D651" s="68"/>
      <c r="E651" s="68"/>
      <c r="F651" s="68"/>
      <c r="G651" s="71"/>
      <c r="H651" s="77"/>
      <c r="I651" s="73"/>
      <c r="J651" s="68"/>
      <c r="K651" s="68"/>
    </row>
    <row r="652" spans="1:11" s="54" customFormat="1" x14ac:dyDescent="0.3">
      <c r="A652" s="15"/>
      <c r="B652" s="69"/>
      <c r="C652" s="32"/>
      <c r="D652" s="68"/>
      <c r="E652" s="68"/>
      <c r="F652" s="68"/>
      <c r="G652" s="71"/>
      <c r="H652" s="77"/>
      <c r="I652" s="73"/>
      <c r="J652" s="68"/>
      <c r="K652" s="68"/>
    </row>
    <row r="653" spans="1:11" s="54" customFormat="1" x14ac:dyDescent="0.3">
      <c r="A653" s="15"/>
      <c r="B653" s="69"/>
      <c r="C653" s="32"/>
      <c r="D653" s="68"/>
      <c r="E653" s="68"/>
      <c r="F653" s="68"/>
      <c r="G653" s="71"/>
      <c r="H653" s="77"/>
      <c r="I653" s="73"/>
      <c r="J653" s="68"/>
      <c r="K653" s="68"/>
    </row>
    <row r="654" spans="1:11" s="54" customFormat="1" x14ac:dyDescent="0.3">
      <c r="A654" s="15"/>
      <c r="B654" s="69"/>
      <c r="C654" s="32"/>
      <c r="D654" s="68"/>
      <c r="E654" s="68"/>
      <c r="F654" s="68"/>
      <c r="G654" s="71"/>
      <c r="H654" s="77"/>
      <c r="I654" s="73"/>
      <c r="J654" s="68"/>
      <c r="K654" s="68"/>
    </row>
    <row r="655" spans="1:11" s="54" customFormat="1" x14ac:dyDescent="0.3">
      <c r="A655" s="15"/>
      <c r="B655" s="69"/>
      <c r="C655" s="32"/>
      <c r="D655" s="68"/>
      <c r="E655" s="68"/>
      <c r="F655" s="68"/>
      <c r="G655" s="71"/>
      <c r="H655" s="77"/>
      <c r="I655" s="73"/>
      <c r="J655" s="68"/>
      <c r="K655" s="68"/>
    </row>
    <row r="656" spans="1:11" s="54" customFormat="1" x14ac:dyDescent="0.3">
      <c r="A656" s="15"/>
      <c r="B656" s="69"/>
      <c r="C656" s="32"/>
      <c r="D656" s="68"/>
      <c r="E656" s="68"/>
      <c r="F656" s="68"/>
      <c r="G656" s="71"/>
      <c r="H656" s="77"/>
      <c r="I656" s="73"/>
      <c r="J656" s="68"/>
      <c r="K656" s="68"/>
    </row>
    <row r="657" spans="1:11" s="54" customFormat="1" x14ac:dyDescent="0.3">
      <c r="A657" s="15"/>
      <c r="B657" s="69"/>
      <c r="C657" s="32"/>
      <c r="D657" s="68"/>
      <c r="E657" s="68"/>
      <c r="F657" s="68"/>
      <c r="G657" s="71"/>
      <c r="H657" s="77"/>
      <c r="I657" s="73"/>
      <c r="J657" s="68"/>
      <c r="K657" s="68"/>
    </row>
    <row r="658" spans="1:11" s="54" customFormat="1" x14ac:dyDescent="0.3">
      <c r="A658" s="15"/>
      <c r="B658" s="69"/>
      <c r="C658" s="32"/>
      <c r="D658" s="68"/>
      <c r="E658" s="68"/>
      <c r="F658" s="68"/>
      <c r="G658" s="71"/>
      <c r="H658" s="77"/>
      <c r="I658" s="73"/>
      <c r="J658" s="68"/>
      <c r="K658" s="68"/>
    </row>
    <row r="659" spans="1:11" s="54" customFormat="1" x14ac:dyDescent="0.3">
      <c r="A659" s="15"/>
      <c r="B659" s="69"/>
      <c r="C659" s="32"/>
      <c r="D659" s="68"/>
      <c r="E659" s="68"/>
      <c r="F659" s="68"/>
      <c r="G659" s="71"/>
      <c r="H659" s="77"/>
      <c r="I659" s="73"/>
      <c r="J659" s="68"/>
      <c r="K659" s="68"/>
    </row>
    <row r="660" spans="1:11" s="54" customFormat="1" x14ac:dyDescent="0.3">
      <c r="A660" s="15"/>
      <c r="B660" s="69"/>
      <c r="C660" s="32"/>
      <c r="D660" s="68"/>
      <c r="E660" s="68"/>
      <c r="F660" s="68"/>
      <c r="G660" s="71"/>
      <c r="H660" s="77"/>
      <c r="I660" s="73"/>
      <c r="J660" s="68"/>
      <c r="K660" s="68"/>
    </row>
    <row r="661" spans="1:11" s="54" customFormat="1" x14ac:dyDescent="0.3">
      <c r="A661" s="15"/>
      <c r="B661" s="69"/>
      <c r="C661" s="32"/>
      <c r="D661" s="68"/>
      <c r="E661" s="68"/>
      <c r="F661" s="68"/>
      <c r="G661" s="71"/>
      <c r="H661" s="77"/>
      <c r="I661" s="73"/>
      <c r="J661" s="68"/>
      <c r="K661" s="68"/>
    </row>
    <row r="662" spans="1:11" s="54" customFormat="1" x14ac:dyDescent="0.3">
      <c r="A662" s="15"/>
      <c r="B662" s="69"/>
      <c r="C662" s="32"/>
      <c r="D662" s="68"/>
      <c r="E662" s="68"/>
      <c r="F662" s="68"/>
      <c r="G662" s="71"/>
      <c r="H662" s="77"/>
      <c r="I662" s="73"/>
      <c r="J662" s="68"/>
      <c r="K662" s="68"/>
    </row>
    <row r="663" spans="1:11" s="54" customFormat="1" x14ac:dyDescent="0.3">
      <c r="A663" s="15"/>
      <c r="B663" s="69"/>
      <c r="C663" s="32"/>
      <c r="D663" s="68"/>
      <c r="E663" s="68"/>
      <c r="F663" s="68"/>
      <c r="G663" s="71"/>
      <c r="H663" s="77"/>
      <c r="I663" s="73"/>
      <c r="J663" s="68"/>
      <c r="K663" s="68"/>
    </row>
    <row r="664" spans="1:11" s="54" customFormat="1" x14ac:dyDescent="0.3">
      <c r="A664" s="15"/>
      <c r="B664" s="69"/>
      <c r="C664" s="32"/>
      <c r="D664" s="68"/>
      <c r="E664" s="68"/>
      <c r="F664" s="68"/>
      <c r="G664" s="71"/>
      <c r="H664" s="77"/>
      <c r="I664" s="73"/>
      <c r="J664" s="68"/>
      <c r="K664" s="68"/>
    </row>
    <row r="665" spans="1:11" s="54" customFormat="1" x14ac:dyDescent="0.3">
      <c r="A665" s="15"/>
      <c r="B665" s="69"/>
      <c r="C665" s="32"/>
      <c r="D665" s="68"/>
      <c r="E665" s="68"/>
      <c r="F665" s="68"/>
      <c r="G665" s="71"/>
      <c r="H665" s="77"/>
      <c r="I665" s="73"/>
      <c r="J665" s="68"/>
      <c r="K665" s="68"/>
    </row>
    <row r="666" spans="1:11" s="54" customFormat="1" x14ac:dyDescent="0.3">
      <c r="A666" s="15"/>
      <c r="B666" s="69"/>
      <c r="C666" s="32"/>
      <c r="D666" s="68"/>
      <c r="E666" s="68"/>
      <c r="F666" s="68"/>
      <c r="G666" s="71"/>
      <c r="H666" s="77"/>
      <c r="I666" s="73"/>
      <c r="J666" s="68"/>
      <c r="K666" s="68"/>
    </row>
    <row r="667" spans="1:11" s="54" customFormat="1" x14ac:dyDescent="0.3">
      <c r="A667" s="15"/>
      <c r="B667" s="69"/>
      <c r="C667" s="32"/>
      <c r="D667" s="68"/>
      <c r="E667" s="68"/>
      <c r="F667" s="68"/>
      <c r="G667" s="71"/>
      <c r="H667" s="77"/>
      <c r="I667" s="73"/>
      <c r="J667" s="68"/>
      <c r="K667" s="68"/>
    </row>
    <row r="668" spans="1:11" s="54" customFormat="1" x14ac:dyDescent="0.3">
      <c r="A668" s="15"/>
      <c r="B668" s="69"/>
      <c r="C668" s="32"/>
      <c r="D668" s="68"/>
      <c r="E668" s="68"/>
      <c r="F668" s="68"/>
      <c r="G668" s="71"/>
      <c r="H668" s="77"/>
      <c r="I668" s="73"/>
      <c r="J668" s="68"/>
      <c r="K668" s="68"/>
    </row>
    <row r="669" spans="1:11" s="54" customFormat="1" x14ac:dyDescent="0.3">
      <c r="A669" s="15"/>
      <c r="B669" s="69"/>
      <c r="C669" s="32"/>
      <c r="D669" s="68"/>
      <c r="E669" s="68"/>
      <c r="F669" s="68"/>
      <c r="G669" s="71"/>
      <c r="H669" s="77"/>
      <c r="I669" s="73"/>
      <c r="J669" s="68"/>
      <c r="K669" s="68"/>
    </row>
    <row r="670" spans="1:11" s="54" customFormat="1" x14ac:dyDescent="0.3">
      <c r="A670" s="15"/>
      <c r="B670" s="69"/>
      <c r="C670" s="32"/>
      <c r="D670" s="68"/>
      <c r="E670" s="68"/>
      <c r="F670" s="68"/>
      <c r="G670" s="71"/>
      <c r="H670" s="77"/>
      <c r="I670" s="73"/>
      <c r="J670" s="68"/>
      <c r="K670" s="68"/>
    </row>
    <row r="671" spans="1:11" s="54" customFormat="1" x14ac:dyDescent="0.3">
      <c r="A671" s="15"/>
      <c r="B671" s="69"/>
      <c r="C671" s="32"/>
      <c r="D671" s="68"/>
      <c r="E671" s="68"/>
      <c r="F671" s="68"/>
      <c r="G671" s="71"/>
      <c r="H671" s="77"/>
      <c r="I671" s="73"/>
      <c r="J671" s="68"/>
      <c r="K671" s="68"/>
    </row>
    <row r="672" spans="1:11" s="54" customFormat="1" x14ac:dyDescent="0.3">
      <c r="A672" s="15"/>
      <c r="B672" s="69"/>
      <c r="C672" s="32"/>
      <c r="D672" s="68"/>
      <c r="E672" s="68"/>
      <c r="F672" s="68"/>
      <c r="G672" s="71"/>
      <c r="H672" s="77"/>
      <c r="I672" s="73"/>
      <c r="J672" s="68"/>
      <c r="K672" s="68"/>
    </row>
    <row r="673" spans="1:11" s="54" customFormat="1" x14ac:dyDescent="0.3">
      <c r="A673" s="15"/>
      <c r="B673" s="69"/>
      <c r="C673" s="32"/>
      <c r="D673" s="68"/>
      <c r="E673" s="68"/>
      <c r="F673" s="68"/>
      <c r="G673" s="71"/>
      <c r="H673" s="77"/>
      <c r="I673" s="73"/>
      <c r="J673" s="68"/>
      <c r="K673" s="68"/>
    </row>
    <row r="674" spans="1:11" s="54" customFormat="1" x14ac:dyDescent="0.3">
      <c r="A674" s="15"/>
      <c r="B674" s="69"/>
      <c r="C674" s="32"/>
      <c r="D674" s="68"/>
      <c r="E674" s="68"/>
      <c r="F674" s="68"/>
      <c r="G674" s="71"/>
      <c r="H674" s="77"/>
      <c r="I674" s="73"/>
      <c r="J674" s="68"/>
      <c r="K674" s="68"/>
    </row>
    <row r="675" spans="1:11" s="54" customFormat="1" x14ac:dyDescent="0.3">
      <c r="A675" s="15"/>
      <c r="B675" s="69"/>
      <c r="C675" s="32"/>
      <c r="D675" s="68"/>
      <c r="E675" s="68"/>
      <c r="F675" s="68"/>
      <c r="G675" s="71"/>
      <c r="H675" s="77"/>
      <c r="I675" s="73"/>
      <c r="J675" s="68"/>
      <c r="K675" s="68"/>
    </row>
    <row r="676" spans="1:11" s="54" customFormat="1" x14ac:dyDescent="0.3">
      <c r="A676" s="15"/>
      <c r="B676" s="69"/>
      <c r="C676" s="32"/>
      <c r="D676" s="68"/>
      <c r="E676" s="68"/>
      <c r="F676" s="68"/>
      <c r="G676" s="71"/>
      <c r="H676" s="77"/>
      <c r="I676" s="73"/>
      <c r="J676" s="68"/>
      <c r="K676" s="68"/>
    </row>
    <row r="677" spans="1:11" s="54" customFormat="1" x14ac:dyDescent="0.3">
      <c r="A677" s="15"/>
      <c r="B677" s="69"/>
      <c r="C677" s="32"/>
      <c r="D677" s="68"/>
      <c r="E677" s="68"/>
      <c r="F677" s="68"/>
      <c r="G677" s="71"/>
      <c r="H677" s="77"/>
      <c r="I677" s="73"/>
      <c r="J677" s="68"/>
      <c r="K677" s="68"/>
    </row>
    <row r="678" spans="1:11" s="54" customFormat="1" x14ac:dyDescent="0.3">
      <c r="A678" s="15"/>
      <c r="B678" s="69"/>
      <c r="C678" s="32"/>
      <c r="D678" s="68"/>
      <c r="E678" s="68"/>
      <c r="F678" s="68"/>
      <c r="G678" s="71"/>
      <c r="H678" s="77"/>
      <c r="I678" s="73"/>
      <c r="J678" s="68"/>
      <c r="K678" s="68"/>
    </row>
    <row r="679" spans="1:11" s="54" customFormat="1" x14ac:dyDescent="0.3">
      <c r="A679" s="15"/>
      <c r="B679" s="69"/>
      <c r="C679" s="32"/>
      <c r="D679" s="68"/>
      <c r="E679" s="68"/>
      <c r="F679" s="68"/>
      <c r="G679" s="71"/>
      <c r="H679" s="77"/>
      <c r="I679" s="73"/>
      <c r="J679" s="68"/>
      <c r="K679" s="68"/>
    </row>
    <row r="680" spans="1:11" s="54" customFormat="1" x14ac:dyDescent="0.3">
      <c r="A680" s="15"/>
      <c r="B680" s="69"/>
      <c r="C680" s="32"/>
      <c r="D680" s="68"/>
      <c r="E680" s="68"/>
      <c r="F680" s="68"/>
      <c r="G680" s="71"/>
      <c r="H680" s="77"/>
      <c r="I680" s="73"/>
      <c r="J680" s="68"/>
      <c r="K680" s="68"/>
    </row>
    <row r="681" spans="1:11" s="54" customFormat="1" x14ac:dyDescent="0.3">
      <c r="A681" s="15"/>
      <c r="B681" s="69"/>
      <c r="C681" s="32"/>
      <c r="D681" s="68"/>
      <c r="E681" s="68"/>
      <c r="F681" s="68"/>
      <c r="G681" s="71"/>
      <c r="H681" s="77"/>
      <c r="I681" s="73"/>
      <c r="J681" s="68"/>
      <c r="K681" s="68"/>
    </row>
    <row r="682" spans="1:11" s="54" customFormat="1" x14ac:dyDescent="0.3">
      <c r="A682" s="15"/>
      <c r="B682" s="69"/>
      <c r="C682" s="32"/>
      <c r="D682" s="68"/>
      <c r="E682" s="68"/>
      <c r="F682" s="68"/>
      <c r="G682" s="71"/>
      <c r="H682" s="77"/>
      <c r="I682" s="73"/>
      <c r="J682" s="68"/>
      <c r="K682" s="68"/>
    </row>
    <row r="683" spans="1:11" s="54" customFormat="1" x14ac:dyDescent="0.3">
      <c r="A683" s="15"/>
      <c r="B683" s="69"/>
      <c r="C683" s="32"/>
      <c r="D683" s="68"/>
      <c r="E683" s="68"/>
      <c r="F683" s="68"/>
      <c r="G683" s="71"/>
      <c r="H683" s="77"/>
      <c r="I683" s="73"/>
      <c r="J683" s="68"/>
      <c r="K683" s="68"/>
    </row>
    <row r="684" spans="1:11" s="54" customFormat="1" x14ac:dyDescent="0.3">
      <c r="A684" s="15"/>
      <c r="B684" s="69"/>
      <c r="C684" s="32"/>
      <c r="D684" s="68"/>
      <c r="E684" s="68"/>
      <c r="F684" s="68"/>
      <c r="G684" s="71"/>
      <c r="H684" s="77"/>
      <c r="I684" s="73"/>
      <c r="J684" s="68"/>
      <c r="K684" s="68"/>
    </row>
    <row r="685" spans="1:11" s="54" customFormat="1" x14ac:dyDescent="0.3">
      <c r="A685" s="15"/>
      <c r="B685" s="69"/>
      <c r="C685" s="32"/>
      <c r="D685" s="68"/>
      <c r="E685" s="68"/>
      <c r="F685" s="68"/>
      <c r="G685" s="71"/>
      <c r="H685" s="77"/>
      <c r="I685" s="73"/>
      <c r="J685" s="68"/>
      <c r="K685" s="68"/>
    </row>
    <row r="686" spans="1:11" s="54" customFormat="1" x14ac:dyDescent="0.3">
      <c r="A686" s="15"/>
      <c r="B686" s="69"/>
      <c r="C686" s="32"/>
      <c r="D686" s="68"/>
      <c r="E686" s="68"/>
      <c r="F686" s="68"/>
      <c r="G686" s="71"/>
      <c r="H686" s="77"/>
      <c r="I686" s="73"/>
      <c r="J686" s="68"/>
      <c r="K686" s="68"/>
    </row>
    <row r="687" spans="1:11" s="54" customFormat="1" x14ac:dyDescent="0.3">
      <c r="A687" s="15"/>
      <c r="B687" s="69"/>
      <c r="C687" s="32"/>
      <c r="D687" s="68"/>
      <c r="E687" s="68"/>
      <c r="F687" s="68"/>
      <c r="G687" s="71"/>
      <c r="H687" s="77"/>
      <c r="I687" s="73"/>
      <c r="J687" s="68"/>
      <c r="K687" s="68"/>
    </row>
    <row r="688" spans="1:11" s="54" customFormat="1" x14ac:dyDescent="0.3">
      <c r="A688" s="15"/>
      <c r="B688" s="69"/>
      <c r="C688" s="32"/>
      <c r="D688" s="68"/>
      <c r="E688" s="68"/>
      <c r="F688" s="68"/>
      <c r="G688" s="71"/>
      <c r="H688" s="77"/>
      <c r="I688" s="73"/>
      <c r="J688" s="68"/>
      <c r="K688" s="68"/>
    </row>
    <row r="689" spans="1:11" s="54" customFormat="1" x14ac:dyDescent="0.3">
      <c r="A689" s="15"/>
      <c r="B689" s="69"/>
      <c r="C689" s="32"/>
      <c r="D689" s="68"/>
      <c r="E689" s="68"/>
      <c r="F689" s="68"/>
      <c r="G689" s="71"/>
      <c r="H689" s="77"/>
      <c r="I689" s="73"/>
      <c r="J689" s="68"/>
      <c r="K689" s="68"/>
    </row>
    <row r="690" spans="1:11" s="54" customFormat="1" x14ac:dyDescent="0.3">
      <c r="A690" s="15"/>
      <c r="B690" s="69"/>
      <c r="C690" s="32"/>
      <c r="D690" s="68"/>
      <c r="E690" s="68"/>
      <c r="F690" s="68"/>
      <c r="G690" s="71"/>
      <c r="H690" s="77"/>
      <c r="I690" s="73"/>
      <c r="J690" s="68"/>
      <c r="K690" s="68"/>
    </row>
    <row r="691" spans="1:11" s="54" customFormat="1" x14ac:dyDescent="0.3">
      <c r="A691" s="15"/>
      <c r="B691" s="69"/>
      <c r="C691" s="32"/>
      <c r="D691" s="68"/>
      <c r="E691" s="68"/>
      <c r="F691" s="68"/>
      <c r="G691" s="71"/>
      <c r="H691" s="77"/>
      <c r="I691" s="73"/>
      <c r="J691" s="68"/>
      <c r="K691" s="68"/>
    </row>
    <row r="692" spans="1:11" s="54" customFormat="1" x14ac:dyDescent="0.3">
      <c r="A692" s="15"/>
      <c r="B692" s="69"/>
      <c r="C692" s="32"/>
      <c r="D692" s="68"/>
      <c r="E692" s="68"/>
      <c r="F692" s="68"/>
      <c r="G692" s="71"/>
      <c r="H692" s="77"/>
      <c r="I692" s="73"/>
      <c r="J692" s="68"/>
      <c r="K692" s="68"/>
    </row>
    <row r="693" spans="1:11" s="54" customFormat="1" x14ac:dyDescent="0.3">
      <c r="A693" s="15"/>
      <c r="B693" s="69"/>
      <c r="C693" s="32"/>
      <c r="D693" s="68"/>
      <c r="E693" s="68"/>
      <c r="F693" s="68"/>
      <c r="G693" s="71"/>
      <c r="H693" s="77"/>
      <c r="I693" s="73"/>
      <c r="J693" s="68"/>
      <c r="K693" s="68"/>
    </row>
    <row r="694" spans="1:11" s="54" customFormat="1" x14ac:dyDescent="0.3">
      <c r="A694" s="15"/>
      <c r="B694" s="69"/>
      <c r="C694" s="32"/>
      <c r="D694" s="68"/>
      <c r="E694" s="68"/>
      <c r="F694" s="68"/>
      <c r="G694" s="71"/>
      <c r="H694" s="77"/>
      <c r="I694" s="73"/>
      <c r="J694" s="68"/>
      <c r="K694" s="68"/>
    </row>
    <row r="695" spans="1:11" s="54" customFormat="1" x14ac:dyDescent="0.3">
      <c r="A695" s="15"/>
      <c r="B695" s="69"/>
      <c r="C695" s="32"/>
      <c r="D695" s="68"/>
      <c r="E695" s="68"/>
      <c r="F695" s="68"/>
      <c r="G695" s="71"/>
      <c r="H695" s="77"/>
      <c r="I695" s="73"/>
      <c r="J695" s="68"/>
      <c r="K695" s="68"/>
    </row>
    <row r="696" spans="1:11" s="54" customFormat="1" x14ac:dyDescent="0.3">
      <c r="A696" s="15"/>
      <c r="B696" s="69"/>
      <c r="C696" s="32"/>
      <c r="D696" s="68"/>
      <c r="E696" s="68"/>
      <c r="F696" s="68"/>
      <c r="G696" s="71"/>
      <c r="H696" s="77"/>
      <c r="I696" s="73"/>
      <c r="J696" s="68"/>
      <c r="K696" s="68"/>
    </row>
    <row r="697" spans="1:11" s="54" customFormat="1" x14ac:dyDescent="0.3">
      <c r="A697" s="15"/>
      <c r="B697" s="69"/>
      <c r="C697" s="32"/>
      <c r="D697" s="68"/>
      <c r="E697" s="68"/>
      <c r="F697" s="68"/>
      <c r="G697" s="71"/>
      <c r="H697" s="77"/>
      <c r="I697" s="73"/>
      <c r="J697" s="68"/>
      <c r="K697" s="68"/>
    </row>
    <row r="698" spans="1:11" s="54" customFormat="1" x14ac:dyDescent="0.3">
      <c r="A698" s="15"/>
      <c r="B698" s="69"/>
      <c r="C698" s="32"/>
      <c r="D698" s="68"/>
      <c r="E698" s="68"/>
      <c r="F698" s="68"/>
      <c r="G698" s="71"/>
      <c r="H698" s="77"/>
      <c r="I698" s="73"/>
      <c r="J698" s="68"/>
      <c r="K698" s="68"/>
    </row>
    <row r="699" spans="1:11" s="54" customFormat="1" x14ac:dyDescent="0.3">
      <c r="A699" s="15"/>
      <c r="B699" s="69"/>
      <c r="C699" s="32"/>
      <c r="D699" s="68"/>
      <c r="E699" s="68"/>
      <c r="F699" s="68"/>
      <c r="G699" s="71"/>
      <c r="H699" s="77"/>
      <c r="I699" s="73"/>
      <c r="J699" s="68"/>
      <c r="K699" s="68"/>
    </row>
    <row r="700" spans="1:11" s="54" customFormat="1" x14ac:dyDescent="0.3">
      <c r="A700" s="15"/>
      <c r="B700" s="69"/>
      <c r="C700" s="32"/>
      <c r="D700" s="68"/>
      <c r="E700" s="68"/>
      <c r="F700" s="68"/>
      <c r="G700" s="71"/>
      <c r="H700" s="77"/>
      <c r="I700" s="73"/>
      <c r="J700" s="68"/>
      <c r="K700" s="68"/>
    </row>
    <row r="701" spans="1:11" s="54" customFormat="1" x14ac:dyDescent="0.3">
      <c r="A701" s="15"/>
      <c r="B701" s="69"/>
      <c r="C701" s="32"/>
      <c r="D701" s="68"/>
      <c r="E701" s="68"/>
      <c r="F701" s="68"/>
      <c r="G701" s="71"/>
      <c r="H701" s="77"/>
      <c r="I701" s="73"/>
      <c r="J701" s="68"/>
      <c r="K701" s="68"/>
    </row>
    <row r="702" spans="1:11" s="54" customFormat="1" x14ac:dyDescent="0.3">
      <c r="A702" s="15"/>
      <c r="B702" s="69"/>
      <c r="C702" s="32"/>
      <c r="D702" s="68"/>
      <c r="E702" s="68"/>
      <c r="F702" s="68"/>
      <c r="G702" s="71"/>
      <c r="H702" s="77"/>
      <c r="I702" s="73"/>
      <c r="J702" s="68"/>
      <c r="K702" s="68"/>
    </row>
    <row r="703" spans="1:11" s="54" customFormat="1" x14ac:dyDescent="0.3">
      <c r="A703" s="15"/>
      <c r="B703" s="69"/>
      <c r="C703" s="32"/>
      <c r="D703" s="68"/>
      <c r="E703" s="68"/>
      <c r="F703" s="68"/>
      <c r="G703" s="71"/>
      <c r="H703" s="77"/>
      <c r="I703" s="73"/>
      <c r="J703" s="68"/>
      <c r="K703" s="68"/>
    </row>
    <row r="704" spans="1:11" s="54" customFormat="1" x14ac:dyDescent="0.3">
      <c r="A704" s="15"/>
      <c r="B704" s="69"/>
      <c r="C704" s="32"/>
      <c r="D704" s="68"/>
      <c r="E704" s="68"/>
      <c r="F704" s="68"/>
      <c r="G704" s="71"/>
      <c r="H704" s="77"/>
      <c r="I704" s="73"/>
      <c r="J704" s="68"/>
      <c r="K704" s="68"/>
    </row>
    <row r="705" spans="1:11" s="54" customFormat="1" x14ac:dyDescent="0.3">
      <c r="A705" s="15"/>
      <c r="B705" s="69"/>
      <c r="C705" s="32"/>
      <c r="D705" s="68"/>
      <c r="E705" s="68"/>
      <c r="F705" s="68"/>
      <c r="G705" s="71"/>
      <c r="H705" s="77"/>
      <c r="I705" s="73"/>
      <c r="J705" s="68"/>
      <c r="K705" s="68"/>
    </row>
    <row r="706" spans="1:11" s="54" customFormat="1" x14ac:dyDescent="0.3">
      <c r="A706" s="15"/>
      <c r="B706" s="69"/>
      <c r="C706" s="32"/>
      <c r="D706" s="68"/>
      <c r="E706" s="68"/>
      <c r="F706" s="68"/>
      <c r="G706" s="71"/>
      <c r="H706" s="77"/>
      <c r="I706" s="73"/>
      <c r="J706" s="68"/>
      <c r="K706" s="68"/>
    </row>
    <row r="707" spans="1:11" s="54" customFormat="1" x14ac:dyDescent="0.3">
      <c r="A707" s="15"/>
      <c r="B707" s="69"/>
      <c r="C707" s="32"/>
      <c r="D707" s="68"/>
      <c r="E707" s="68"/>
      <c r="F707" s="68"/>
      <c r="G707" s="71"/>
      <c r="H707" s="77"/>
      <c r="I707" s="73"/>
      <c r="J707" s="68"/>
      <c r="K707" s="68"/>
    </row>
    <row r="708" spans="1:11" s="54" customFormat="1" x14ac:dyDescent="0.3">
      <c r="A708" s="15"/>
      <c r="B708" s="69"/>
      <c r="C708" s="32"/>
      <c r="D708" s="68"/>
      <c r="E708" s="68"/>
      <c r="F708" s="68"/>
      <c r="G708" s="71"/>
      <c r="H708" s="77"/>
      <c r="I708" s="73"/>
      <c r="J708" s="68"/>
      <c r="K708" s="68"/>
    </row>
    <row r="709" spans="1:11" s="54" customFormat="1" x14ac:dyDescent="0.3">
      <c r="A709" s="15"/>
      <c r="B709" s="69"/>
      <c r="C709" s="32"/>
      <c r="D709" s="68"/>
      <c r="E709" s="68"/>
      <c r="F709" s="68"/>
      <c r="G709" s="71"/>
      <c r="H709" s="77"/>
      <c r="I709" s="73"/>
      <c r="J709" s="68"/>
      <c r="K709" s="68"/>
    </row>
    <row r="710" spans="1:11" s="54" customFormat="1" x14ac:dyDescent="0.3">
      <c r="A710" s="15"/>
      <c r="B710" s="69"/>
      <c r="C710" s="32"/>
      <c r="D710" s="68"/>
      <c r="E710" s="68"/>
      <c r="F710" s="68"/>
      <c r="G710" s="71"/>
      <c r="H710" s="77"/>
      <c r="I710" s="73"/>
      <c r="J710" s="68"/>
      <c r="K710" s="68"/>
    </row>
    <row r="711" spans="1:11" s="54" customFormat="1" x14ac:dyDescent="0.3">
      <c r="A711" s="15"/>
      <c r="B711" s="69"/>
      <c r="C711" s="32"/>
      <c r="D711" s="68"/>
      <c r="E711" s="68"/>
      <c r="F711" s="68"/>
      <c r="G711" s="71"/>
      <c r="H711" s="77"/>
      <c r="I711" s="73"/>
      <c r="J711" s="68"/>
      <c r="K711" s="68"/>
    </row>
    <row r="712" spans="1:11" s="54" customFormat="1" x14ac:dyDescent="0.3">
      <c r="A712" s="15"/>
      <c r="B712" s="69"/>
      <c r="C712" s="32"/>
      <c r="D712" s="68"/>
      <c r="E712" s="68"/>
      <c r="F712" s="68"/>
      <c r="G712" s="71"/>
      <c r="H712" s="77"/>
      <c r="I712" s="73"/>
      <c r="J712" s="68"/>
      <c r="K712" s="68"/>
    </row>
    <row r="713" spans="1:11" s="54" customFormat="1" x14ac:dyDescent="0.3">
      <c r="A713" s="15"/>
      <c r="B713" s="69"/>
      <c r="C713" s="32"/>
      <c r="D713" s="68"/>
      <c r="E713" s="68"/>
      <c r="F713" s="68"/>
      <c r="G713" s="71"/>
      <c r="H713" s="77"/>
      <c r="I713" s="73"/>
      <c r="J713" s="68"/>
      <c r="K713" s="68"/>
    </row>
    <row r="714" spans="1:11" s="54" customFormat="1" x14ac:dyDescent="0.3">
      <c r="A714" s="15"/>
      <c r="B714" s="69"/>
      <c r="C714" s="32"/>
      <c r="D714" s="68"/>
      <c r="E714" s="68"/>
      <c r="F714" s="68"/>
      <c r="G714" s="71"/>
      <c r="H714" s="77"/>
      <c r="I714" s="73"/>
      <c r="J714" s="68"/>
      <c r="K714" s="68"/>
    </row>
    <row r="715" spans="1:11" s="54" customFormat="1" x14ac:dyDescent="0.3">
      <c r="A715" s="15"/>
      <c r="B715" s="69"/>
      <c r="C715" s="32"/>
      <c r="D715" s="68"/>
      <c r="E715" s="68"/>
      <c r="F715" s="68"/>
      <c r="G715" s="71"/>
      <c r="H715" s="77"/>
      <c r="I715" s="73"/>
      <c r="J715" s="68"/>
      <c r="K715" s="68"/>
    </row>
    <row r="716" spans="1:11" s="54" customFormat="1" x14ac:dyDescent="0.3">
      <c r="A716" s="15"/>
      <c r="B716" s="69"/>
      <c r="C716" s="32"/>
      <c r="D716" s="68"/>
      <c r="E716" s="68"/>
      <c r="F716" s="68"/>
      <c r="G716" s="71"/>
      <c r="H716" s="77"/>
      <c r="I716" s="73"/>
      <c r="J716" s="68"/>
      <c r="K716" s="68"/>
    </row>
    <row r="717" spans="1:11" s="54" customFormat="1" x14ac:dyDescent="0.3">
      <c r="A717" s="15"/>
      <c r="B717" s="69"/>
      <c r="C717" s="32"/>
      <c r="D717" s="68"/>
      <c r="E717" s="68"/>
      <c r="F717" s="68"/>
      <c r="G717" s="71"/>
      <c r="H717" s="77"/>
      <c r="I717" s="73"/>
      <c r="J717" s="68"/>
      <c r="K717" s="68"/>
    </row>
    <row r="718" spans="1:11" s="54" customFormat="1" x14ac:dyDescent="0.3">
      <c r="A718" s="15"/>
      <c r="B718" s="69"/>
      <c r="C718" s="32"/>
      <c r="D718" s="68"/>
      <c r="E718" s="68"/>
      <c r="F718" s="68"/>
      <c r="G718" s="71"/>
      <c r="H718" s="77"/>
      <c r="I718" s="73"/>
      <c r="J718" s="68"/>
      <c r="K718" s="68"/>
    </row>
    <row r="719" spans="1:11" s="54" customFormat="1" x14ac:dyDescent="0.3">
      <c r="A719" s="15"/>
      <c r="B719" s="69"/>
      <c r="C719" s="32"/>
      <c r="D719" s="68"/>
      <c r="E719" s="68"/>
      <c r="F719" s="68"/>
      <c r="G719" s="71"/>
      <c r="H719" s="77"/>
      <c r="I719" s="73"/>
      <c r="J719" s="68"/>
      <c r="K719" s="68"/>
    </row>
    <row r="720" spans="1:11" s="54" customFormat="1" x14ac:dyDescent="0.3">
      <c r="A720" s="15"/>
      <c r="B720" s="69"/>
      <c r="C720" s="32"/>
      <c r="D720" s="68"/>
      <c r="E720" s="68"/>
      <c r="F720" s="68"/>
      <c r="G720" s="71"/>
      <c r="H720" s="77"/>
      <c r="I720" s="73"/>
      <c r="J720" s="68"/>
      <c r="K720" s="68"/>
    </row>
    <row r="721" spans="1:11" s="54" customFormat="1" x14ac:dyDescent="0.3">
      <c r="A721" s="15"/>
      <c r="B721" s="69"/>
      <c r="C721" s="32"/>
      <c r="D721" s="68"/>
      <c r="E721" s="68"/>
      <c r="F721" s="68"/>
      <c r="G721" s="71"/>
      <c r="H721" s="77"/>
      <c r="I721" s="73"/>
      <c r="J721" s="68"/>
      <c r="K721" s="68"/>
    </row>
    <row r="722" spans="1:11" s="54" customFormat="1" x14ac:dyDescent="0.3">
      <c r="A722" s="15"/>
      <c r="B722" s="69"/>
      <c r="C722" s="32"/>
      <c r="D722" s="68"/>
      <c r="E722" s="68"/>
      <c r="F722" s="68"/>
      <c r="G722" s="71"/>
      <c r="H722" s="77"/>
      <c r="I722" s="73"/>
      <c r="J722" s="68"/>
      <c r="K722" s="68"/>
    </row>
    <row r="723" spans="1:11" s="54" customFormat="1" x14ac:dyDescent="0.3">
      <c r="A723" s="15"/>
      <c r="B723" s="69"/>
      <c r="C723" s="32"/>
      <c r="D723" s="68"/>
      <c r="E723" s="68"/>
      <c r="F723" s="68"/>
      <c r="G723" s="71"/>
      <c r="H723" s="77"/>
      <c r="I723" s="73"/>
      <c r="J723" s="68"/>
      <c r="K723" s="68"/>
    </row>
    <row r="724" spans="1:11" s="54" customFormat="1" x14ac:dyDescent="0.3">
      <c r="A724" s="15"/>
      <c r="B724" s="69"/>
      <c r="C724" s="32"/>
      <c r="D724" s="68"/>
      <c r="E724" s="68"/>
      <c r="F724" s="68"/>
      <c r="G724" s="71"/>
      <c r="H724" s="77"/>
      <c r="I724" s="73"/>
      <c r="J724" s="68"/>
      <c r="K724" s="68"/>
    </row>
    <row r="725" spans="1:11" s="54" customFormat="1" x14ac:dyDescent="0.3">
      <c r="A725" s="15"/>
      <c r="B725" s="69"/>
      <c r="C725" s="32"/>
      <c r="D725" s="68"/>
      <c r="E725" s="68"/>
      <c r="F725" s="68"/>
      <c r="G725" s="71"/>
      <c r="H725" s="77"/>
      <c r="I725" s="73"/>
      <c r="J725" s="68"/>
      <c r="K725" s="68"/>
    </row>
    <row r="726" spans="1:11" s="54" customFormat="1" x14ac:dyDescent="0.3">
      <c r="A726" s="15"/>
      <c r="B726" s="69"/>
      <c r="C726" s="32"/>
      <c r="D726" s="68"/>
      <c r="E726" s="68"/>
      <c r="F726" s="68"/>
      <c r="G726" s="71"/>
      <c r="H726" s="77"/>
      <c r="I726" s="73"/>
      <c r="J726" s="68"/>
      <c r="K726" s="68"/>
    </row>
    <row r="727" spans="1:11" s="54" customFormat="1" x14ac:dyDescent="0.3">
      <c r="A727" s="15"/>
      <c r="B727" s="69"/>
      <c r="C727" s="32"/>
      <c r="D727" s="68"/>
      <c r="E727" s="68"/>
      <c r="F727" s="68"/>
      <c r="G727" s="71"/>
      <c r="H727" s="77"/>
      <c r="I727" s="73"/>
      <c r="J727" s="68"/>
      <c r="K727" s="68"/>
    </row>
    <row r="728" spans="1:11" s="54" customFormat="1" x14ac:dyDescent="0.3">
      <c r="A728" s="15"/>
      <c r="B728" s="69"/>
      <c r="C728" s="32"/>
      <c r="D728" s="68"/>
      <c r="E728" s="68"/>
      <c r="F728" s="68"/>
      <c r="G728" s="71"/>
      <c r="H728" s="77"/>
      <c r="I728" s="73"/>
      <c r="J728" s="68"/>
      <c r="K728" s="68"/>
    </row>
    <row r="729" spans="1:11" s="54" customFormat="1" x14ac:dyDescent="0.3">
      <c r="A729" s="15"/>
      <c r="B729" s="69"/>
      <c r="C729" s="32"/>
      <c r="D729" s="68"/>
      <c r="E729" s="68"/>
      <c r="F729" s="68"/>
      <c r="G729" s="71"/>
      <c r="H729" s="77"/>
      <c r="I729" s="73"/>
      <c r="J729" s="68"/>
      <c r="K729" s="68"/>
    </row>
    <row r="730" spans="1:11" s="54" customFormat="1" x14ac:dyDescent="0.3">
      <c r="A730" s="15"/>
      <c r="B730" s="69"/>
      <c r="C730" s="32"/>
      <c r="D730" s="68"/>
      <c r="E730" s="68"/>
      <c r="F730" s="68"/>
      <c r="G730" s="71"/>
      <c r="H730" s="77"/>
      <c r="I730" s="73"/>
      <c r="J730" s="68"/>
      <c r="K730" s="68"/>
    </row>
    <row r="731" spans="1:11" s="54" customFormat="1" x14ac:dyDescent="0.3">
      <c r="A731" s="15"/>
      <c r="B731" s="69"/>
      <c r="C731" s="32"/>
      <c r="D731" s="68"/>
      <c r="E731" s="68"/>
      <c r="F731" s="68"/>
      <c r="G731" s="71"/>
      <c r="H731" s="77"/>
      <c r="I731" s="73"/>
      <c r="J731" s="68"/>
      <c r="K731" s="68"/>
    </row>
    <row r="732" spans="1:11" s="54" customFormat="1" x14ac:dyDescent="0.3">
      <c r="A732" s="15"/>
      <c r="B732" s="69"/>
      <c r="C732" s="32"/>
      <c r="D732" s="68"/>
      <c r="E732" s="68"/>
      <c r="F732" s="68"/>
      <c r="G732" s="71"/>
      <c r="H732" s="77"/>
      <c r="I732" s="73"/>
      <c r="J732" s="68"/>
      <c r="K732" s="68"/>
    </row>
    <row r="733" spans="1:11" s="54" customFormat="1" x14ac:dyDescent="0.3">
      <c r="A733" s="15"/>
      <c r="B733" s="69"/>
      <c r="C733" s="32"/>
      <c r="D733" s="68"/>
      <c r="E733" s="68"/>
      <c r="F733" s="68"/>
      <c r="G733" s="71"/>
      <c r="H733" s="77"/>
      <c r="I733" s="73"/>
      <c r="J733" s="68"/>
      <c r="K733" s="68"/>
    </row>
    <row r="734" spans="1:11" s="54" customFormat="1" x14ac:dyDescent="0.3">
      <c r="A734" s="15"/>
      <c r="B734" s="69"/>
      <c r="C734" s="32"/>
      <c r="D734" s="68"/>
      <c r="E734" s="68"/>
      <c r="F734" s="68"/>
      <c r="G734" s="71"/>
      <c r="H734" s="77"/>
      <c r="I734" s="73"/>
      <c r="J734" s="68"/>
      <c r="K734" s="68"/>
    </row>
    <row r="735" spans="1:11" s="54" customFormat="1" x14ac:dyDescent="0.3">
      <c r="A735" s="15"/>
      <c r="B735" s="69"/>
      <c r="C735" s="32"/>
      <c r="D735" s="68"/>
      <c r="E735" s="68"/>
      <c r="F735" s="68"/>
      <c r="G735" s="71"/>
      <c r="H735" s="77"/>
      <c r="I735" s="73"/>
      <c r="J735" s="68"/>
      <c r="K735" s="68"/>
    </row>
    <row r="736" spans="1:11" s="54" customFormat="1" x14ac:dyDescent="0.3">
      <c r="A736" s="15"/>
      <c r="B736" s="69"/>
      <c r="C736" s="32"/>
      <c r="D736" s="68"/>
      <c r="E736" s="68"/>
      <c r="F736" s="68"/>
      <c r="G736" s="71"/>
      <c r="H736" s="77"/>
      <c r="I736" s="73"/>
      <c r="J736" s="68"/>
      <c r="K736" s="68"/>
    </row>
    <row r="737" spans="1:11" s="54" customFormat="1" x14ac:dyDescent="0.3">
      <c r="A737" s="15"/>
      <c r="B737" s="69"/>
      <c r="C737" s="32"/>
      <c r="D737" s="68"/>
      <c r="E737" s="68"/>
      <c r="F737" s="68"/>
      <c r="G737" s="71"/>
      <c r="H737" s="77"/>
      <c r="I737" s="73"/>
      <c r="J737" s="68"/>
      <c r="K737" s="68"/>
    </row>
    <row r="738" spans="1:11" s="54" customFormat="1" x14ac:dyDescent="0.3">
      <c r="A738" s="15"/>
      <c r="B738" s="69"/>
      <c r="C738" s="32"/>
      <c r="D738" s="68"/>
      <c r="E738" s="68"/>
      <c r="F738" s="68"/>
      <c r="G738" s="71"/>
      <c r="H738" s="77"/>
      <c r="I738" s="73"/>
      <c r="J738" s="68"/>
      <c r="K738" s="68"/>
    </row>
    <row r="739" spans="1:11" s="54" customFormat="1" x14ac:dyDescent="0.3">
      <c r="A739" s="15"/>
      <c r="B739" s="69"/>
      <c r="C739" s="32"/>
      <c r="D739" s="68"/>
      <c r="E739" s="68"/>
      <c r="F739" s="68"/>
      <c r="G739" s="71"/>
      <c r="H739" s="77"/>
      <c r="I739" s="73"/>
      <c r="J739" s="68"/>
      <c r="K739" s="68"/>
    </row>
    <row r="740" spans="1:11" s="54" customFormat="1" x14ac:dyDescent="0.3">
      <c r="A740" s="15"/>
      <c r="B740" s="69"/>
      <c r="C740" s="32"/>
      <c r="D740" s="68"/>
      <c r="E740" s="68"/>
      <c r="F740" s="68"/>
      <c r="G740" s="71"/>
      <c r="H740" s="77"/>
      <c r="I740" s="73"/>
      <c r="J740" s="68"/>
      <c r="K740" s="68"/>
    </row>
    <row r="741" spans="1:11" s="54" customFormat="1" x14ac:dyDescent="0.3">
      <c r="A741" s="15"/>
      <c r="B741" s="69"/>
      <c r="C741" s="32"/>
      <c r="D741" s="68"/>
      <c r="E741" s="68"/>
      <c r="F741" s="68"/>
      <c r="G741" s="71"/>
      <c r="H741" s="77"/>
      <c r="I741" s="73"/>
      <c r="J741" s="68"/>
      <c r="K741" s="68"/>
    </row>
    <row r="742" spans="1:11" s="54" customFormat="1" x14ac:dyDescent="0.3">
      <c r="A742" s="15"/>
      <c r="B742" s="69"/>
      <c r="C742" s="32"/>
      <c r="D742" s="68"/>
      <c r="E742" s="68"/>
      <c r="F742" s="68"/>
      <c r="G742" s="71"/>
      <c r="H742" s="77"/>
      <c r="I742" s="73"/>
      <c r="J742" s="68"/>
      <c r="K742" s="68"/>
    </row>
    <row r="743" spans="1:11" s="54" customFormat="1" x14ac:dyDescent="0.3">
      <c r="A743" s="15"/>
      <c r="B743" s="69"/>
      <c r="C743" s="32"/>
      <c r="D743" s="68"/>
      <c r="E743" s="68"/>
      <c r="F743" s="68"/>
      <c r="G743" s="71"/>
      <c r="H743" s="77"/>
      <c r="I743" s="73"/>
      <c r="J743" s="68"/>
      <c r="K743" s="68"/>
    </row>
    <row r="744" spans="1:11" s="54" customFormat="1" x14ac:dyDescent="0.3">
      <c r="A744" s="15"/>
      <c r="B744" s="69"/>
      <c r="C744" s="32"/>
      <c r="D744" s="68"/>
      <c r="E744" s="68"/>
      <c r="F744" s="68"/>
      <c r="G744" s="71"/>
      <c r="H744" s="77"/>
      <c r="I744" s="73"/>
      <c r="J744" s="68"/>
      <c r="K744" s="68"/>
    </row>
    <row r="745" spans="1:11" s="54" customFormat="1" x14ac:dyDescent="0.3">
      <c r="A745" s="15"/>
      <c r="B745" s="69"/>
      <c r="C745" s="32"/>
      <c r="D745" s="68"/>
      <c r="E745" s="68"/>
      <c r="F745" s="68"/>
      <c r="G745" s="71"/>
      <c r="H745" s="77"/>
      <c r="I745" s="73"/>
      <c r="J745" s="68"/>
      <c r="K745" s="68"/>
    </row>
    <row r="746" spans="1:11" s="54" customFormat="1" x14ac:dyDescent="0.3">
      <c r="A746" s="15"/>
      <c r="B746" s="69"/>
      <c r="C746" s="32"/>
      <c r="D746" s="68"/>
      <c r="E746" s="68"/>
      <c r="F746" s="68"/>
      <c r="G746" s="71"/>
      <c r="H746" s="77"/>
      <c r="I746" s="73"/>
      <c r="J746" s="68"/>
      <c r="K746" s="68"/>
    </row>
    <row r="747" spans="1:11" s="54" customFormat="1" x14ac:dyDescent="0.3">
      <c r="A747" s="15"/>
      <c r="B747" s="69"/>
      <c r="C747" s="32"/>
      <c r="D747" s="68"/>
      <c r="E747" s="68"/>
      <c r="F747" s="68"/>
      <c r="G747" s="71"/>
      <c r="H747" s="77"/>
      <c r="I747" s="73"/>
      <c r="J747" s="68"/>
      <c r="K747" s="68"/>
    </row>
    <row r="748" spans="1:11" s="54" customFormat="1" x14ac:dyDescent="0.3">
      <c r="A748" s="15"/>
      <c r="B748" s="69"/>
      <c r="C748" s="32"/>
      <c r="D748" s="68"/>
      <c r="E748" s="68"/>
      <c r="F748" s="68"/>
      <c r="G748" s="71"/>
      <c r="H748" s="77"/>
      <c r="I748" s="73"/>
      <c r="J748" s="68"/>
      <c r="K748" s="68"/>
    </row>
    <row r="749" spans="1:11" s="54" customFormat="1" x14ac:dyDescent="0.3">
      <c r="A749" s="15"/>
      <c r="B749" s="69"/>
      <c r="C749" s="32"/>
      <c r="D749" s="68"/>
      <c r="E749" s="68"/>
      <c r="F749" s="68"/>
      <c r="G749" s="71"/>
      <c r="H749" s="77"/>
      <c r="I749" s="73"/>
      <c r="J749" s="68"/>
      <c r="K749" s="68"/>
    </row>
    <row r="750" spans="1:11" s="54" customFormat="1" x14ac:dyDescent="0.3">
      <c r="A750" s="15"/>
      <c r="B750" s="69"/>
      <c r="C750" s="32"/>
      <c r="D750" s="68"/>
      <c r="E750" s="68"/>
      <c r="F750" s="68"/>
      <c r="G750" s="71"/>
      <c r="H750" s="77"/>
      <c r="I750" s="73"/>
      <c r="J750" s="68"/>
      <c r="K750" s="68"/>
    </row>
    <row r="751" spans="1:11" s="54" customFormat="1" x14ac:dyDescent="0.3">
      <c r="A751" s="15"/>
      <c r="B751" s="69"/>
      <c r="C751" s="32"/>
      <c r="D751" s="68"/>
      <c r="E751" s="68"/>
      <c r="F751" s="68"/>
      <c r="G751" s="71"/>
      <c r="H751" s="77"/>
      <c r="I751" s="73"/>
      <c r="J751" s="68"/>
      <c r="K751" s="68"/>
    </row>
    <row r="752" spans="1:11" s="54" customFormat="1" x14ac:dyDescent="0.3">
      <c r="A752" s="15"/>
      <c r="B752" s="69"/>
      <c r="C752" s="32"/>
      <c r="D752" s="68"/>
      <c r="E752" s="68"/>
      <c r="F752" s="68"/>
      <c r="G752" s="71"/>
      <c r="H752" s="77"/>
      <c r="I752" s="73"/>
      <c r="J752" s="68"/>
      <c r="K752" s="68"/>
    </row>
    <row r="753" spans="1:11" s="54" customFormat="1" x14ac:dyDescent="0.3">
      <c r="A753" s="15"/>
      <c r="B753" s="69"/>
      <c r="C753" s="32"/>
      <c r="D753" s="68"/>
      <c r="E753" s="68"/>
      <c r="F753" s="68"/>
      <c r="G753" s="71"/>
      <c r="H753" s="77"/>
      <c r="I753" s="73"/>
      <c r="J753" s="68"/>
      <c r="K753" s="68"/>
    </row>
    <row r="754" spans="1:11" s="54" customFormat="1" x14ac:dyDescent="0.3">
      <c r="A754" s="15"/>
      <c r="B754" s="69"/>
      <c r="C754" s="32"/>
      <c r="D754" s="68"/>
      <c r="E754" s="68"/>
      <c r="F754" s="68"/>
      <c r="G754" s="71"/>
      <c r="H754" s="77"/>
      <c r="I754" s="73"/>
      <c r="J754" s="68"/>
      <c r="K754" s="68"/>
    </row>
    <row r="755" spans="1:11" s="54" customFormat="1" x14ac:dyDescent="0.3">
      <c r="A755" s="15"/>
      <c r="B755" s="69"/>
      <c r="C755" s="32"/>
      <c r="D755" s="68"/>
      <c r="E755" s="68"/>
      <c r="F755" s="68"/>
      <c r="G755" s="71"/>
      <c r="H755" s="77"/>
      <c r="I755" s="73"/>
      <c r="J755" s="68"/>
      <c r="K755" s="68"/>
    </row>
    <row r="756" spans="1:11" s="54" customFormat="1" x14ac:dyDescent="0.3">
      <c r="A756" s="15"/>
      <c r="B756" s="69"/>
      <c r="C756" s="32"/>
      <c r="D756" s="68"/>
      <c r="E756" s="68"/>
      <c r="F756" s="68"/>
      <c r="G756" s="71"/>
      <c r="H756" s="77"/>
      <c r="I756" s="73"/>
      <c r="J756" s="68"/>
      <c r="K756" s="68"/>
    </row>
    <row r="757" spans="1:11" s="54" customFormat="1" x14ac:dyDescent="0.3">
      <c r="A757" s="15"/>
      <c r="B757" s="69"/>
      <c r="C757" s="32"/>
      <c r="D757" s="68"/>
      <c r="E757" s="68"/>
      <c r="F757" s="68"/>
      <c r="G757" s="71"/>
      <c r="H757" s="77"/>
      <c r="I757" s="73"/>
      <c r="J757" s="68"/>
      <c r="K757" s="68"/>
    </row>
    <row r="758" spans="1:11" s="54" customFormat="1" x14ac:dyDescent="0.3">
      <c r="A758" s="15"/>
      <c r="B758" s="69"/>
      <c r="C758" s="32"/>
      <c r="D758" s="68"/>
      <c r="E758" s="68"/>
      <c r="F758" s="68"/>
      <c r="G758" s="71"/>
      <c r="H758" s="77"/>
      <c r="I758" s="73"/>
      <c r="J758" s="68"/>
      <c r="K758" s="68"/>
    </row>
    <row r="759" spans="1:11" s="54" customFormat="1" x14ac:dyDescent="0.3">
      <c r="A759" s="15"/>
      <c r="B759" s="69"/>
      <c r="C759" s="32"/>
      <c r="D759" s="68"/>
      <c r="E759" s="68"/>
      <c r="F759" s="68"/>
      <c r="G759" s="71"/>
      <c r="H759" s="77"/>
      <c r="I759" s="73"/>
      <c r="J759" s="68"/>
      <c r="K759" s="68"/>
    </row>
    <row r="760" spans="1:11" s="54" customFormat="1" x14ac:dyDescent="0.3">
      <c r="A760" s="15"/>
      <c r="B760" s="69"/>
      <c r="C760" s="32"/>
      <c r="D760" s="68"/>
      <c r="E760" s="68"/>
      <c r="F760" s="68"/>
      <c r="G760" s="71"/>
      <c r="H760" s="77"/>
      <c r="I760" s="73"/>
      <c r="J760" s="68"/>
      <c r="K760" s="68"/>
    </row>
    <row r="761" spans="1:11" s="54" customFormat="1" x14ac:dyDescent="0.3">
      <c r="A761" s="15"/>
      <c r="B761" s="69"/>
      <c r="C761" s="32"/>
      <c r="D761" s="68"/>
      <c r="E761" s="68"/>
      <c r="F761" s="68"/>
      <c r="G761" s="71"/>
      <c r="H761" s="77"/>
      <c r="I761" s="73"/>
      <c r="J761" s="68"/>
      <c r="K761" s="68"/>
    </row>
    <row r="762" spans="1:11" s="54" customFormat="1" x14ac:dyDescent="0.3">
      <c r="A762" s="15"/>
      <c r="B762" s="69"/>
      <c r="C762" s="32"/>
      <c r="D762" s="68"/>
      <c r="E762" s="68"/>
      <c r="F762" s="68"/>
      <c r="G762" s="71"/>
      <c r="H762" s="77"/>
      <c r="I762" s="73"/>
      <c r="J762" s="68"/>
      <c r="K762" s="68"/>
    </row>
    <row r="763" spans="1:11" s="54" customFormat="1" x14ac:dyDescent="0.3">
      <c r="A763" s="15"/>
      <c r="B763" s="69"/>
      <c r="C763" s="32"/>
      <c r="D763" s="68"/>
      <c r="E763" s="68"/>
      <c r="F763" s="68"/>
      <c r="G763" s="71"/>
      <c r="H763" s="77"/>
      <c r="I763" s="73"/>
      <c r="J763" s="68"/>
      <c r="K763" s="68"/>
    </row>
    <row r="764" spans="1:11" s="54" customFormat="1" x14ac:dyDescent="0.3">
      <c r="A764" s="15"/>
      <c r="B764" s="69"/>
      <c r="C764" s="32"/>
      <c r="D764" s="68"/>
      <c r="E764" s="68"/>
      <c r="F764" s="68"/>
      <c r="G764" s="71"/>
      <c r="H764" s="77"/>
      <c r="I764" s="73"/>
      <c r="J764" s="68"/>
      <c r="K764" s="68"/>
    </row>
    <row r="765" spans="1:11" s="54" customFormat="1" x14ac:dyDescent="0.3">
      <c r="A765" s="15"/>
      <c r="B765" s="69"/>
      <c r="C765" s="32"/>
      <c r="D765" s="68"/>
      <c r="E765" s="68"/>
      <c r="F765" s="68"/>
      <c r="G765" s="71"/>
      <c r="H765" s="77"/>
      <c r="I765" s="73"/>
      <c r="J765" s="68"/>
      <c r="K765" s="68"/>
    </row>
    <row r="766" spans="1:11" s="54" customFormat="1" x14ac:dyDescent="0.3">
      <c r="A766" s="15"/>
      <c r="B766" s="69"/>
      <c r="C766" s="32"/>
      <c r="D766" s="68"/>
      <c r="E766" s="68"/>
      <c r="F766" s="68"/>
      <c r="G766" s="71"/>
      <c r="H766" s="77"/>
      <c r="I766" s="73"/>
      <c r="J766" s="68"/>
      <c r="K766" s="68"/>
    </row>
    <row r="767" spans="1:11" s="54" customFormat="1" x14ac:dyDescent="0.3">
      <c r="A767" s="15"/>
      <c r="B767" s="69"/>
      <c r="C767" s="32"/>
      <c r="D767" s="68"/>
      <c r="E767" s="68"/>
      <c r="F767" s="68"/>
      <c r="G767" s="71"/>
      <c r="H767" s="77"/>
      <c r="I767" s="73"/>
      <c r="J767" s="68"/>
      <c r="K767" s="68"/>
    </row>
    <row r="768" spans="1:11" s="54" customFormat="1" x14ac:dyDescent="0.3">
      <c r="A768" s="15"/>
      <c r="B768" s="69"/>
      <c r="C768" s="32"/>
      <c r="D768" s="68"/>
      <c r="E768" s="68"/>
      <c r="F768" s="68"/>
      <c r="G768" s="71"/>
      <c r="H768" s="77"/>
      <c r="I768" s="73"/>
      <c r="J768" s="68"/>
      <c r="K768" s="68"/>
    </row>
    <row r="769" spans="1:11" s="54" customFormat="1" x14ac:dyDescent="0.3">
      <c r="A769" s="15"/>
      <c r="B769" s="69"/>
      <c r="C769" s="32"/>
      <c r="D769" s="68"/>
      <c r="E769" s="68"/>
      <c r="F769" s="68"/>
      <c r="G769" s="71"/>
      <c r="H769" s="77"/>
      <c r="I769" s="73"/>
      <c r="J769" s="68"/>
      <c r="K769" s="68"/>
    </row>
    <row r="770" spans="1:11" s="54" customFormat="1" x14ac:dyDescent="0.3">
      <c r="A770" s="15"/>
      <c r="B770" s="69"/>
      <c r="C770" s="32"/>
      <c r="D770" s="68"/>
      <c r="E770" s="68"/>
      <c r="F770" s="68"/>
      <c r="G770" s="71"/>
      <c r="H770" s="77"/>
      <c r="I770" s="73"/>
      <c r="J770" s="68"/>
      <c r="K770" s="68"/>
    </row>
    <row r="771" spans="1:11" s="54" customFormat="1" x14ac:dyDescent="0.3">
      <c r="A771" s="15"/>
      <c r="B771" s="69"/>
      <c r="C771" s="32"/>
      <c r="D771" s="68"/>
      <c r="E771" s="68"/>
      <c r="F771" s="68"/>
      <c r="G771" s="71"/>
      <c r="H771" s="77"/>
      <c r="I771" s="73"/>
      <c r="J771" s="68"/>
      <c r="K771" s="68"/>
    </row>
    <row r="772" spans="1:11" s="54" customFormat="1" x14ac:dyDescent="0.3">
      <c r="A772" s="15"/>
      <c r="B772" s="69"/>
      <c r="C772" s="32"/>
      <c r="D772" s="68"/>
      <c r="E772" s="68"/>
      <c r="F772" s="68"/>
      <c r="G772" s="71"/>
      <c r="H772" s="77"/>
      <c r="I772" s="73"/>
      <c r="J772" s="68"/>
      <c r="K772" s="68"/>
    </row>
    <row r="773" spans="1:11" s="54" customFormat="1" x14ac:dyDescent="0.3">
      <c r="A773" s="15"/>
      <c r="B773" s="69"/>
      <c r="C773" s="32"/>
      <c r="D773" s="68"/>
      <c r="E773" s="68"/>
      <c r="F773" s="68"/>
      <c r="G773" s="71"/>
      <c r="H773" s="77"/>
      <c r="I773" s="73"/>
      <c r="J773" s="68"/>
      <c r="K773" s="68"/>
    </row>
    <row r="774" spans="1:11" s="54" customFormat="1" x14ac:dyDescent="0.3">
      <c r="A774" s="15"/>
      <c r="B774" s="69"/>
      <c r="C774" s="32"/>
      <c r="D774" s="68"/>
      <c r="E774" s="68"/>
      <c r="F774" s="68"/>
      <c r="G774" s="71"/>
      <c r="H774" s="77"/>
      <c r="I774" s="73"/>
      <c r="J774" s="68"/>
      <c r="K774" s="68"/>
    </row>
    <row r="775" spans="1:11" s="54" customFormat="1" x14ac:dyDescent="0.3">
      <c r="A775" s="15"/>
      <c r="B775" s="69"/>
      <c r="C775" s="32"/>
      <c r="D775" s="68"/>
      <c r="E775" s="68"/>
      <c r="F775" s="68"/>
      <c r="G775" s="71"/>
      <c r="H775" s="77"/>
      <c r="I775" s="73"/>
      <c r="J775" s="68"/>
      <c r="K775" s="68"/>
    </row>
    <row r="776" spans="1:11" s="54" customFormat="1" x14ac:dyDescent="0.3">
      <c r="A776" s="15"/>
      <c r="B776" s="69"/>
      <c r="C776" s="32"/>
      <c r="D776" s="68"/>
      <c r="E776" s="68"/>
      <c r="F776" s="68"/>
      <c r="G776" s="71"/>
      <c r="H776" s="77"/>
      <c r="I776" s="73"/>
      <c r="J776" s="68"/>
      <c r="K776" s="68"/>
    </row>
    <row r="777" spans="1:11" s="54" customFormat="1" x14ac:dyDescent="0.3">
      <c r="A777" s="15"/>
      <c r="B777" s="69"/>
      <c r="C777" s="32"/>
      <c r="D777" s="68"/>
      <c r="E777" s="68"/>
      <c r="F777" s="68"/>
      <c r="G777" s="71"/>
      <c r="H777" s="77"/>
      <c r="I777" s="73"/>
      <c r="J777" s="68"/>
      <c r="K777" s="68"/>
    </row>
    <row r="778" spans="1:11" s="54" customFormat="1" x14ac:dyDescent="0.3">
      <c r="A778" s="15"/>
      <c r="B778" s="69"/>
      <c r="C778" s="32"/>
      <c r="D778" s="68"/>
      <c r="E778" s="68"/>
      <c r="F778" s="68"/>
      <c r="G778" s="71"/>
      <c r="H778" s="77"/>
      <c r="I778" s="73"/>
      <c r="J778" s="68"/>
      <c r="K778" s="68"/>
    </row>
    <row r="779" spans="1:11" s="54" customFormat="1" x14ac:dyDescent="0.3">
      <c r="A779" s="15"/>
      <c r="B779" s="69"/>
      <c r="C779" s="32"/>
      <c r="D779" s="68"/>
      <c r="E779" s="68"/>
      <c r="F779" s="68"/>
      <c r="G779" s="71"/>
      <c r="H779" s="77"/>
      <c r="I779" s="73"/>
      <c r="J779" s="68"/>
      <c r="K779" s="68"/>
    </row>
    <row r="780" spans="1:11" s="54" customFormat="1" x14ac:dyDescent="0.3">
      <c r="A780" s="15"/>
      <c r="B780" s="69"/>
      <c r="C780" s="32"/>
      <c r="D780" s="68"/>
      <c r="E780" s="68"/>
      <c r="F780" s="68"/>
      <c r="G780" s="71"/>
      <c r="H780" s="77"/>
      <c r="I780" s="73"/>
      <c r="J780" s="68"/>
      <c r="K780" s="68"/>
    </row>
    <row r="781" spans="1:11" s="54" customFormat="1" x14ac:dyDescent="0.3">
      <c r="A781" s="15"/>
      <c r="B781" s="69"/>
      <c r="C781" s="32"/>
      <c r="D781" s="68"/>
      <c r="E781" s="68"/>
      <c r="F781" s="68"/>
      <c r="G781" s="71"/>
      <c r="H781" s="77"/>
      <c r="I781" s="73"/>
      <c r="J781" s="68"/>
      <c r="K781" s="68"/>
    </row>
    <row r="782" spans="1:11" s="54" customFormat="1" x14ac:dyDescent="0.3">
      <c r="A782" s="15"/>
      <c r="B782" s="69"/>
      <c r="C782" s="32"/>
      <c r="D782" s="68"/>
      <c r="E782" s="68"/>
      <c r="F782" s="68"/>
      <c r="G782" s="71"/>
      <c r="H782" s="77"/>
      <c r="I782" s="73"/>
      <c r="J782" s="68"/>
      <c r="K782" s="68"/>
    </row>
    <row r="783" spans="1:11" s="54" customFormat="1" x14ac:dyDescent="0.3">
      <c r="A783" s="15"/>
      <c r="B783" s="69"/>
      <c r="C783" s="32"/>
      <c r="D783" s="68"/>
      <c r="E783" s="68"/>
      <c r="F783" s="68"/>
      <c r="G783" s="71"/>
      <c r="H783" s="77"/>
      <c r="I783" s="73"/>
      <c r="J783" s="68"/>
      <c r="K783" s="68"/>
    </row>
    <row r="784" spans="1:11" s="54" customFormat="1" x14ac:dyDescent="0.3">
      <c r="A784" s="15"/>
      <c r="B784" s="69"/>
      <c r="C784" s="32"/>
      <c r="D784" s="68"/>
      <c r="E784" s="68"/>
      <c r="F784" s="68"/>
      <c r="G784" s="71"/>
      <c r="H784" s="77"/>
      <c r="I784" s="73"/>
      <c r="J784" s="68"/>
      <c r="K784" s="68"/>
    </row>
    <row r="785" spans="1:11" s="54" customFormat="1" x14ac:dyDescent="0.3">
      <c r="A785" s="15"/>
      <c r="B785" s="69"/>
      <c r="C785" s="32"/>
      <c r="D785" s="68"/>
      <c r="E785" s="68"/>
      <c r="F785" s="68"/>
      <c r="G785" s="71"/>
      <c r="H785" s="77"/>
      <c r="I785" s="73"/>
      <c r="J785" s="68"/>
      <c r="K785" s="68"/>
    </row>
    <row r="786" spans="1:11" s="54" customFormat="1" x14ac:dyDescent="0.3">
      <c r="A786" s="15"/>
      <c r="B786" s="69"/>
      <c r="C786" s="32"/>
      <c r="D786" s="68"/>
      <c r="E786" s="68"/>
      <c r="F786" s="68"/>
      <c r="G786" s="71"/>
      <c r="H786" s="77"/>
      <c r="I786" s="73"/>
      <c r="J786" s="68"/>
      <c r="K786" s="68"/>
    </row>
    <row r="787" spans="1:11" s="54" customFormat="1" x14ac:dyDescent="0.3">
      <c r="A787" s="15"/>
      <c r="B787" s="69"/>
      <c r="C787" s="32"/>
      <c r="D787" s="68"/>
      <c r="E787" s="68"/>
      <c r="F787" s="68"/>
      <c r="G787" s="71"/>
      <c r="H787" s="77"/>
      <c r="I787" s="73"/>
      <c r="J787" s="68"/>
      <c r="K787" s="68"/>
    </row>
    <row r="788" spans="1:11" s="54" customFormat="1" x14ac:dyDescent="0.3">
      <c r="A788" s="15"/>
      <c r="B788" s="69"/>
      <c r="C788" s="32"/>
      <c r="D788" s="68"/>
      <c r="E788" s="68"/>
      <c r="F788" s="68"/>
      <c r="G788" s="71"/>
      <c r="H788" s="77"/>
      <c r="I788" s="73"/>
      <c r="J788" s="68"/>
      <c r="K788" s="68"/>
    </row>
    <row r="789" spans="1:11" s="54" customFormat="1" x14ac:dyDescent="0.3">
      <c r="A789" s="15"/>
      <c r="B789" s="69"/>
      <c r="C789" s="32"/>
      <c r="D789" s="68"/>
      <c r="E789" s="68"/>
      <c r="F789" s="68"/>
      <c r="G789" s="71"/>
      <c r="H789" s="77"/>
      <c r="I789" s="73"/>
      <c r="J789" s="68"/>
      <c r="K789" s="68"/>
    </row>
    <row r="790" spans="1:11" s="54" customFormat="1" x14ac:dyDescent="0.3">
      <c r="A790" s="15"/>
      <c r="B790" s="69"/>
      <c r="C790" s="32"/>
      <c r="D790" s="68"/>
      <c r="E790" s="68"/>
      <c r="F790" s="68"/>
      <c r="G790" s="71"/>
      <c r="H790" s="77"/>
      <c r="I790" s="73"/>
      <c r="J790" s="68"/>
      <c r="K790" s="68"/>
    </row>
    <row r="791" spans="1:11" s="54" customFormat="1" x14ac:dyDescent="0.3">
      <c r="A791" s="15"/>
      <c r="B791" s="69"/>
      <c r="C791" s="32"/>
      <c r="D791" s="68"/>
      <c r="E791" s="68"/>
      <c r="F791" s="68"/>
      <c r="G791" s="71"/>
      <c r="H791" s="77"/>
      <c r="I791" s="73"/>
      <c r="J791" s="68"/>
      <c r="K791" s="68"/>
    </row>
    <row r="792" spans="1:11" s="54" customFormat="1" x14ac:dyDescent="0.3">
      <c r="A792" s="15"/>
      <c r="B792" s="69"/>
      <c r="C792" s="32"/>
      <c r="D792" s="68"/>
      <c r="E792" s="68"/>
      <c r="F792" s="68"/>
      <c r="G792" s="71"/>
      <c r="H792" s="77"/>
      <c r="I792" s="73"/>
      <c r="J792" s="68"/>
      <c r="K792" s="68"/>
    </row>
    <row r="793" spans="1:11" s="54" customFormat="1" x14ac:dyDescent="0.3">
      <c r="A793" s="15"/>
      <c r="B793" s="69"/>
      <c r="C793" s="32"/>
      <c r="D793" s="68"/>
      <c r="E793" s="68"/>
      <c r="F793" s="68"/>
      <c r="G793" s="71"/>
      <c r="H793" s="77"/>
      <c r="I793" s="73"/>
      <c r="J793" s="68"/>
      <c r="K793" s="68"/>
    </row>
    <row r="794" spans="1:11" s="54" customFormat="1" x14ac:dyDescent="0.3">
      <c r="A794" s="15"/>
      <c r="B794" s="69"/>
      <c r="C794" s="32"/>
      <c r="D794" s="68"/>
      <c r="E794" s="68"/>
      <c r="F794" s="68"/>
      <c r="G794" s="71"/>
      <c r="H794" s="77"/>
      <c r="I794" s="73"/>
      <c r="J794" s="68"/>
      <c r="K794" s="68"/>
    </row>
    <row r="795" spans="1:11" s="54" customFormat="1" x14ac:dyDescent="0.3">
      <c r="A795" s="15"/>
      <c r="B795" s="69"/>
      <c r="C795" s="32"/>
      <c r="D795" s="68"/>
      <c r="E795" s="68"/>
      <c r="F795" s="68"/>
      <c r="G795" s="71"/>
      <c r="H795" s="77"/>
      <c r="I795" s="73"/>
      <c r="J795" s="68"/>
      <c r="K795" s="68"/>
    </row>
    <row r="796" spans="1:11" s="54" customFormat="1" x14ac:dyDescent="0.3">
      <c r="A796" s="15"/>
      <c r="B796" s="69"/>
      <c r="C796" s="32"/>
      <c r="D796" s="68"/>
      <c r="E796" s="68"/>
      <c r="F796" s="68"/>
      <c r="G796" s="71"/>
      <c r="H796" s="77"/>
      <c r="I796" s="73"/>
      <c r="J796" s="68"/>
      <c r="K796" s="68"/>
    </row>
    <row r="797" spans="1:11" s="54" customFormat="1" x14ac:dyDescent="0.3">
      <c r="A797" s="15"/>
      <c r="B797" s="69"/>
      <c r="C797" s="32"/>
      <c r="D797" s="68"/>
      <c r="E797" s="68"/>
      <c r="F797" s="68"/>
      <c r="G797" s="71"/>
      <c r="H797" s="77"/>
      <c r="I797" s="73"/>
      <c r="J797" s="68"/>
      <c r="K797" s="68"/>
    </row>
    <row r="798" spans="1:11" s="54" customFormat="1" x14ac:dyDescent="0.3">
      <c r="A798" s="15"/>
      <c r="B798" s="69"/>
      <c r="C798" s="32"/>
      <c r="D798" s="68"/>
      <c r="E798" s="68"/>
      <c r="F798" s="68"/>
      <c r="G798" s="71"/>
      <c r="H798" s="77"/>
      <c r="I798" s="73"/>
      <c r="J798" s="68"/>
      <c r="K798" s="68"/>
    </row>
    <row r="799" spans="1:11" s="54" customFormat="1" x14ac:dyDescent="0.3">
      <c r="A799" s="15"/>
      <c r="B799" s="69"/>
      <c r="C799" s="32"/>
      <c r="D799" s="68"/>
      <c r="E799" s="68"/>
      <c r="F799" s="68"/>
      <c r="G799" s="71"/>
      <c r="H799" s="77"/>
      <c r="I799" s="73"/>
      <c r="J799" s="68"/>
      <c r="K799" s="68"/>
    </row>
    <row r="800" spans="1:11" s="54" customFormat="1" x14ac:dyDescent="0.3">
      <c r="A800" s="15"/>
      <c r="B800" s="69"/>
      <c r="C800" s="32"/>
      <c r="D800" s="68"/>
      <c r="E800" s="68"/>
      <c r="F800" s="68"/>
      <c r="G800" s="71"/>
      <c r="H800" s="77"/>
      <c r="I800" s="73"/>
      <c r="J800" s="68"/>
      <c r="K800" s="68"/>
    </row>
    <row r="801" spans="1:11" s="54" customFormat="1" x14ac:dyDescent="0.3">
      <c r="A801" s="15"/>
      <c r="B801" s="69"/>
      <c r="C801" s="32"/>
      <c r="D801" s="68"/>
      <c r="E801" s="68"/>
      <c r="F801" s="68"/>
      <c r="G801" s="71"/>
      <c r="H801" s="77"/>
      <c r="I801" s="73"/>
      <c r="J801" s="68"/>
      <c r="K801" s="68"/>
    </row>
    <row r="802" spans="1:11" s="54" customFormat="1" x14ac:dyDescent="0.3">
      <c r="A802" s="15"/>
      <c r="B802" s="69"/>
      <c r="C802" s="32"/>
      <c r="D802" s="68"/>
      <c r="E802" s="68"/>
      <c r="F802" s="68"/>
      <c r="G802" s="71"/>
      <c r="H802" s="77"/>
      <c r="I802" s="73"/>
      <c r="J802" s="68"/>
      <c r="K802" s="68"/>
    </row>
    <row r="803" spans="1:11" s="54" customFormat="1" x14ac:dyDescent="0.3">
      <c r="A803" s="15"/>
      <c r="B803" s="69"/>
      <c r="C803" s="32"/>
      <c r="D803" s="68"/>
      <c r="E803" s="68"/>
      <c r="F803" s="68"/>
      <c r="G803" s="71"/>
      <c r="H803" s="77"/>
      <c r="I803" s="73"/>
      <c r="J803" s="68"/>
      <c r="K803" s="68"/>
    </row>
    <row r="804" spans="1:11" s="54" customFormat="1" x14ac:dyDescent="0.3">
      <c r="A804" s="15"/>
      <c r="B804" s="69"/>
      <c r="C804" s="32"/>
      <c r="D804" s="68"/>
      <c r="E804" s="68"/>
      <c r="F804" s="68"/>
      <c r="G804" s="71"/>
      <c r="H804" s="77"/>
      <c r="I804" s="73"/>
      <c r="J804" s="68"/>
      <c r="K804" s="68"/>
    </row>
    <row r="805" spans="1:11" s="54" customFormat="1" x14ac:dyDescent="0.3">
      <c r="A805" s="15"/>
      <c r="B805" s="69"/>
      <c r="C805" s="32"/>
      <c r="D805" s="68"/>
      <c r="E805" s="68"/>
      <c r="F805" s="68"/>
      <c r="G805" s="71"/>
      <c r="H805" s="77"/>
      <c r="I805" s="73"/>
      <c r="J805" s="68"/>
      <c r="K805" s="68"/>
    </row>
    <row r="806" spans="1:11" s="54" customFormat="1" x14ac:dyDescent="0.3">
      <c r="A806" s="15"/>
      <c r="B806" s="69"/>
      <c r="C806" s="32"/>
      <c r="D806" s="68"/>
      <c r="E806" s="68"/>
      <c r="F806" s="68"/>
      <c r="G806" s="71"/>
      <c r="H806" s="77"/>
      <c r="I806" s="73"/>
      <c r="J806" s="68"/>
      <c r="K806" s="68"/>
    </row>
    <row r="807" spans="1:11" s="54" customFormat="1" x14ac:dyDescent="0.3">
      <c r="A807" s="15"/>
      <c r="B807" s="69"/>
      <c r="C807" s="32"/>
      <c r="D807" s="68"/>
      <c r="E807" s="68"/>
      <c r="F807" s="68"/>
      <c r="G807" s="71"/>
      <c r="H807" s="77"/>
      <c r="I807" s="73"/>
      <c r="J807" s="68"/>
      <c r="K807" s="68"/>
    </row>
    <row r="808" spans="1:11" s="54" customFormat="1" x14ac:dyDescent="0.3">
      <c r="A808" s="15"/>
      <c r="B808" s="69"/>
      <c r="C808" s="32"/>
      <c r="D808" s="68"/>
      <c r="E808" s="68"/>
      <c r="F808" s="68"/>
      <c r="G808" s="71"/>
      <c r="H808" s="77"/>
      <c r="I808" s="73"/>
      <c r="J808" s="68"/>
      <c r="K808" s="68"/>
    </row>
    <row r="809" spans="1:11" s="54" customFormat="1" x14ac:dyDescent="0.3">
      <c r="A809" s="15"/>
      <c r="B809" s="69"/>
      <c r="C809" s="32"/>
      <c r="D809" s="68"/>
      <c r="E809" s="68"/>
      <c r="F809" s="68"/>
      <c r="G809" s="71"/>
      <c r="H809" s="77"/>
      <c r="I809" s="73"/>
      <c r="J809" s="68"/>
      <c r="K809" s="68"/>
    </row>
    <row r="810" spans="1:11" s="54" customFormat="1" x14ac:dyDescent="0.3">
      <c r="A810" s="15"/>
      <c r="B810" s="69"/>
      <c r="C810" s="32"/>
      <c r="D810" s="68"/>
      <c r="E810" s="68"/>
      <c r="F810" s="68"/>
      <c r="G810" s="71"/>
      <c r="H810" s="77"/>
      <c r="I810" s="73"/>
      <c r="J810" s="68"/>
      <c r="K810" s="68"/>
    </row>
    <row r="811" spans="1:11" s="54" customFormat="1" x14ac:dyDescent="0.3">
      <c r="A811" s="15"/>
      <c r="B811" s="69"/>
      <c r="C811" s="32"/>
      <c r="D811" s="68"/>
      <c r="E811" s="68"/>
      <c r="F811" s="68"/>
      <c r="G811" s="71"/>
      <c r="H811" s="77"/>
      <c r="I811" s="73"/>
      <c r="J811" s="68"/>
      <c r="K811" s="68"/>
    </row>
    <row r="812" spans="1:11" s="54" customFormat="1" x14ac:dyDescent="0.3">
      <c r="A812" s="15"/>
      <c r="B812" s="69"/>
      <c r="C812" s="32"/>
      <c r="D812" s="68"/>
      <c r="E812" s="68"/>
      <c r="F812" s="68"/>
      <c r="G812" s="71"/>
      <c r="H812" s="77"/>
      <c r="I812" s="73"/>
      <c r="J812" s="68"/>
      <c r="K812" s="68"/>
    </row>
    <row r="813" spans="1:11" s="54" customFormat="1" x14ac:dyDescent="0.3">
      <c r="A813" s="15"/>
      <c r="B813" s="69"/>
      <c r="C813" s="32"/>
      <c r="D813" s="68"/>
      <c r="E813" s="68"/>
      <c r="F813" s="68"/>
      <c r="G813" s="71"/>
      <c r="H813" s="77"/>
      <c r="I813" s="73"/>
      <c r="J813" s="68"/>
      <c r="K813" s="68"/>
    </row>
    <row r="814" spans="1:11" s="54" customFormat="1" x14ac:dyDescent="0.3">
      <c r="A814" s="15"/>
      <c r="B814" s="69"/>
      <c r="C814" s="32"/>
      <c r="D814" s="68"/>
      <c r="E814" s="68"/>
      <c r="F814" s="68"/>
      <c r="G814" s="71"/>
      <c r="H814" s="77"/>
      <c r="I814" s="73"/>
      <c r="J814" s="68"/>
      <c r="K814" s="68"/>
    </row>
    <row r="815" spans="1:11" s="54" customFormat="1" x14ac:dyDescent="0.3">
      <c r="A815" s="15"/>
      <c r="B815" s="69"/>
      <c r="C815" s="32"/>
      <c r="D815" s="68"/>
      <c r="E815" s="68"/>
      <c r="F815" s="68"/>
      <c r="G815" s="71"/>
      <c r="H815" s="77"/>
      <c r="I815" s="73"/>
      <c r="J815" s="68"/>
      <c r="K815" s="68"/>
    </row>
    <row r="816" spans="1:11" s="54" customFormat="1" x14ac:dyDescent="0.3">
      <c r="A816" s="15"/>
      <c r="B816" s="69"/>
      <c r="C816" s="32"/>
      <c r="D816" s="68"/>
      <c r="E816" s="68"/>
      <c r="F816" s="68"/>
      <c r="G816" s="71"/>
      <c r="H816" s="77"/>
      <c r="I816" s="73"/>
      <c r="J816" s="68"/>
      <c r="K816" s="68"/>
    </row>
    <row r="817" spans="1:11" s="54" customFormat="1" x14ac:dyDescent="0.3">
      <c r="A817" s="15"/>
      <c r="B817" s="69"/>
      <c r="C817" s="32"/>
      <c r="D817" s="68"/>
      <c r="E817" s="68"/>
      <c r="F817" s="68"/>
      <c r="G817" s="71"/>
      <c r="H817" s="77"/>
      <c r="I817" s="73"/>
      <c r="J817" s="68"/>
      <c r="K817" s="68"/>
    </row>
    <row r="818" spans="1:11" s="54" customFormat="1" x14ac:dyDescent="0.3">
      <c r="A818" s="15"/>
      <c r="B818" s="69"/>
      <c r="C818" s="32"/>
      <c r="D818" s="68"/>
      <c r="E818" s="68"/>
      <c r="F818" s="68"/>
      <c r="G818" s="71"/>
      <c r="H818" s="77"/>
      <c r="I818" s="73"/>
      <c r="J818" s="68"/>
      <c r="K818" s="68"/>
    </row>
    <row r="819" spans="1:11" s="54" customFormat="1" x14ac:dyDescent="0.3">
      <c r="A819" s="15"/>
      <c r="B819" s="69"/>
      <c r="C819" s="32"/>
      <c r="D819" s="68"/>
      <c r="E819" s="68"/>
      <c r="F819" s="68"/>
      <c r="G819" s="71"/>
      <c r="H819" s="77"/>
      <c r="I819" s="73"/>
      <c r="J819" s="68"/>
      <c r="K819" s="68"/>
    </row>
    <row r="820" spans="1:11" s="54" customFormat="1" x14ac:dyDescent="0.3">
      <c r="A820" s="15"/>
      <c r="B820" s="69"/>
      <c r="C820" s="32"/>
      <c r="D820" s="68"/>
      <c r="E820" s="68"/>
      <c r="F820" s="68"/>
      <c r="G820" s="71"/>
      <c r="H820" s="77"/>
      <c r="I820" s="73"/>
      <c r="J820" s="68"/>
      <c r="K820" s="68"/>
    </row>
    <row r="821" spans="1:11" s="54" customFormat="1" x14ac:dyDescent="0.3">
      <c r="A821" s="15"/>
      <c r="B821" s="69"/>
      <c r="C821" s="32"/>
      <c r="D821" s="68"/>
      <c r="E821" s="68"/>
      <c r="F821" s="68"/>
      <c r="G821" s="71"/>
      <c r="H821" s="77"/>
      <c r="I821" s="73"/>
      <c r="J821" s="68"/>
      <c r="K821" s="68"/>
    </row>
    <row r="822" spans="1:11" s="54" customFormat="1" x14ac:dyDescent="0.3">
      <c r="A822" s="15"/>
      <c r="B822" s="69"/>
      <c r="C822" s="32"/>
      <c r="D822" s="68"/>
      <c r="E822" s="68"/>
      <c r="F822" s="68"/>
      <c r="G822" s="71"/>
      <c r="H822" s="77"/>
      <c r="I822" s="73"/>
      <c r="J822" s="68"/>
      <c r="K822" s="68"/>
    </row>
    <row r="823" spans="1:11" s="54" customFormat="1" x14ac:dyDescent="0.3">
      <c r="A823" s="15"/>
      <c r="B823" s="69"/>
      <c r="C823" s="32"/>
      <c r="D823" s="68"/>
      <c r="E823" s="68"/>
      <c r="F823" s="68"/>
      <c r="G823" s="71"/>
      <c r="H823" s="77"/>
      <c r="I823" s="73"/>
      <c r="J823" s="68"/>
      <c r="K823" s="68"/>
    </row>
    <row r="824" spans="1:11" s="54" customFormat="1" x14ac:dyDescent="0.3">
      <c r="A824" s="15"/>
      <c r="B824" s="69"/>
      <c r="C824" s="32"/>
      <c r="D824" s="68"/>
      <c r="E824" s="68"/>
      <c r="F824" s="68"/>
      <c r="G824" s="71"/>
      <c r="H824" s="77"/>
      <c r="I824" s="73"/>
      <c r="J824" s="68"/>
      <c r="K824" s="68"/>
    </row>
    <row r="825" spans="1:11" s="54" customFormat="1" x14ac:dyDescent="0.3">
      <c r="A825" s="15"/>
      <c r="B825" s="69"/>
      <c r="C825" s="32"/>
      <c r="D825" s="68"/>
      <c r="E825" s="68"/>
      <c r="F825" s="68"/>
      <c r="G825" s="71"/>
      <c r="H825" s="77"/>
      <c r="I825" s="73"/>
      <c r="J825" s="68"/>
      <c r="K825" s="68"/>
    </row>
    <row r="826" spans="1:11" s="54" customFormat="1" x14ac:dyDescent="0.3">
      <c r="A826" s="15"/>
      <c r="B826" s="69"/>
      <c r="C826" s="32"/>
      <c r="D826" s="68"/>
      <c r="E826" s="68"/>
      <c r="F826" s="68"/>
      <c r="G826" s="71"/>
      <c r="H826" s="77"/>
      <c r="I826" s="73"/>
      <c r="J826" s="68"/>
      <c r="K826" s="68"/>
    </row>
    <row r="827" spans="1:11" s="54" customFormat="1" x14ac:dyDescent="0.3">
      <c r="A827" s="15"/>
      <c r="B827" s="69"/>
      <c r="C827" s="32"/>
      <c r="D827" s="68"/>
      <c r="E827" s="68"/>
      <c r="F827" s="68"/>
      <c r="G827" s="71"/>
      <c r="H827" s="77"/>
      <c r="I827" s="73"/>
      <c r="J827" s="68"/>
      <c r="K827" s="68"/>
    </row>
    <row r="828" spans="1:11" s="54" customFormat="1" x14ac:dyDescent="0.3">
      <c r="A828" s="15"/>
      <c r="B828" s="69"/>
      <c r="C828" s="32"/>
      <c r="D828" s="68"/>
      <c r="E828" s="68"/>
      <c r="F828" s="68"/>
      <c r="G828" s="71"/>
      <c r="H828" s="77"/>
      <c r="I828" s="73"/>
      <c r="J828" s="68"/>
      <c r="K828" s="68"/>
    </row>
    <row r="829" spans="1:11" s="54" customFormat="1" x14ac:dyDescent="0.3">
      <c r="A829" s="15"/>
      <c r="B829" s="69"/>
      <c r="C829" s="32"/>
      <c r="D829" s="68"/>
      <c r="E829" s="68"/>
      <c r="F829" s="68"/>
      <c r="G829" s="71"/>
      <c r="H829" s="77"/>
      <c r="I829" s="73"/>
      <c r="J829" s="68"/>
      <c r="K829" s="68"/>
    </row>
    <row r="830" spans="1:11" s="54" customFormat="1" x14ac:dyDescent="0.3">
      <c r="A830" s="15"/>
      <c r="B830" s="69"/>
      <c r="C830" s="32"/>
      <c r="D830" s="68"/>
      <c r="E830" s="68"/>
      <c r="F830" s="68"/>
      <c r="G830" s="71"/>
      <c r="H830" s="77"/>
      <c r="I830" s="73"/>
      <c r="J830" s="68"/>
      <c r="K830" s="68"/>
    </row>
    <row r="831" spans="1:11" s="54" customFormat="1" x14ac:dyDescent="0.3">
      <c r="A831" s="15"/>
      <c r="B831" s="69"/>
      <c r="C831" s="32"/>
      <c r="D831" s="68"/>
      <c r="E831" s="68"/>
      <c r="F831" s="68"/>
      <c r="G831" s="71"/>
      <c r="H831" s="77"/>
      <c r="I831" s="73"/>
      <c r="J831" s="68"/>
      <c r="K831" s="68"/>
    </row>
    <row r="832" spans="1:11" s="54" customFormat="1" x14ac:dyDescent="0.3">
      <c r="A832" s="15"/>
      <c r="B832" s="69"/>
      <c r="C832" s="32"/>
      <c r="D832" s="68"/>
      <c r="E832" s="68"/>
      <c r="F832" s="68"/>
      <c r="G832" s="71"/>
      <c r="H832" s="77"/>
      <c r="I832" s="73"/>
      <c r="J832" s="68"/>
      <c r="K832" s="68"/>
    </row>
    <row r="833" spans="1:11" s="54" customFormat="1" x14ac:dyDescent="0.3">
      <c r="A833" s="15"/>
      <c r="B833" s="69"/>
      <c r="C833" s="32"/>
      <c r="D833" s="68"/>
      <c r="E833" s="68"/>
      <c r="F833" s="68"/>
      <c r="G833" s="71"/>
      <c r="H833" s="77"/>
      <c r="I833" s="73"/>
      <c r="J833" s="68"/>
      <c r="K833" s="68"/>
    </row>
    <row r="834" spans="1:11" s="54" customFormat="1" x14ac:dyDescent="0.3">
      <c r="A834" s="15"/>
      <c r="B834" s="69"/>
      <c r="C834" s="32"/>
      <c r="D834" s="68"/>
      <c r="E834" s="68"/>
      <c r="F834" s="68"/>
      <c r="G834" s="71"/>
      <c r="H834" s="77"/>
      <c r="I834" s="73"/>
      <c r="J834" s="68"/>
      <c r="K834" s="68"/>
    </row>
    <row r="835" spans="1:11" s="54" customFormat="1" x14ac:dyDescent="0.3">
      <c r="A835" s="15"/>
      <c r="B835" s="69"/>
      <c r="C835" s="32"/>
      <c r="D835" s="68"/>
      <c r="E835" s="68"/>
      <c r="F835" s="68"/>
      <c r="G835" s="71"/>
      <c r="H835" s="77"/>
      <c r="I835" s="73"/>
      <c r="J835" s="68"/>
      <c r="K835" s="68"/>
    </row>
    <row r="836" spans="1:11" s="54" customFormat="1" x14ac:dyDescent="0.3">
      <c r="A836" s="15"/>
      <c r="B836" s="69"/>
      <c r="C836" s="32"/>
      <c r="D836" s="68"/>
      <c r="E836" s="68"/>
      <c r="F836" s="68"/>
      <c r="G836" s="71"/>
      <c r="H836" s="77"/>
      <c r="I836" s="73"/>
      <c r="J836" s="68"/>
      <c r="K836" s="68"/>
    </row>
    <row r="837" spans="1:11" s="54" customFormat="1" x14ac:dyDescent="0.3">
      <c r="A837" s="15"/>
      <c r="B837" s="69"/>
      <c r="C837" s="32"/>
      <c r="D837" s="68"/>
      <c r="E837" s="68"/>
      <c r="F837" s="68"/>
      <c r="G837" s="71"/>
      <c r="H837" s="77"/>
      <c r="I837" s="73"/>
      <c r="J837" s="68"/>
      <c r="K837" s="68"/>
    </row>
    <row r="838" spans="1:11" s="54" customFormat="1" x14ac:dyDescent="0.3">
      <c r="A838" s="15"/>
      <c r="B838" s="69"/>
      <c r="C838" s="32"/>
      <c r="D838" s="68"/>
      <c r="E838" s="68"/>
      <c r="F838" s="68"/>
      <c r="G838" s="71"/>
      <c r="H838" s="77"/>
      <c r="I838" s="73"/>
      <c r="J838" s="68"/>
      <c r="K838" s="68"/>
    </row>
    <row r="839" spans="1:11" s="54" customFormat="1" x14ac:dyDescent="0.3">
      <c r="A839" s="15"/>
      <c r="B839" s="69"/>
      <c r="C839" s="32"/>
      <c r="D839" s="68"/>
      <c r="E839" s="68"/>
      <c r="F839" s="68"/>
      <c r="G839" s="71"/>
      <c r="H839" s="77"/>
      <c r="I839" s="73"/>
      <c r="J839" s="68"/>
      <c r="K839" s="68"/>
    </row>
    <row r="840" spans="1:11" s="54" customFormat="1" x14ac:dyDescent="0.3">
      <c r="A840" s="15"/>
      <c r="B840" s="69"/>
      <c r="C840" s="32"/>
      <c r="D840" s="68"/>
      <c r="E840" s="68"/>
      <c r="F840" s="68"/>
      <c r="G840" s="71"/>
      <c r="H840" s="77"/>
      <c r="I840" s="73"/>
      <c r="J840" s="68"/>
      <c r="K840" s="68"/>
    </row>
    <row r="841" spans="1:11" s="54" customFormat="1" x14ac:dyDescent="0.3">
      <c r="A841" s="15"/>
      <c r="B841" s="69"/>
      <c r="C841" s="32"/>
      <c r="D841" s="68"/>
      <c r="E841" s="68"/>
      <c r="F841" s="68"/>
      <c r="G841" s="71"/>
      <c r="H841" s="77"/>
      <c r="I841" s="73"/>
      <c r="J841" s="68"/>
      <c r="K841" s="68"/>
    </row>
    <row r="842" spans="1:11" s="54" customFormat="1" x14ac:dyDescent="0.3">
      <c r="A842" s="15"/>
      <c r="B842" s="69"/>
      <c r="C842" s="32"/>
      <c r="D842" s="68"/>
      <c r="E842" s="68"/>
      <c r="F842" s="68"/>
      <c r="G842" s="71"/>
      <c r="H842" s="77"/>
      <c r="I842" s="73"/>
      <c r="J842" s="68"/>
      <c r="K842" s="68"/>
    </row>
    <row r="843" spans="1:11" s="54" customFormat="1" x14ac:dyDescent="0.3">
      <c r="A843" s="15"/>
      <c r="B843" s="69"/>
      <c r="C843" s="32"/>
      <c r="D843" s="68"/>
      <c r="E843" s="68"/>
      <c r="F843" s="68"/>
      <c r="G843" s="71"/>
      <c r="H843" s="77"/>
      <c r="I843" s="73"/>
      <c r="J843" s="68"/>
      <c r="K843" s="68"/>
    </row>
    <row r="844" spans="1:11" s="54" customFormat="1" x14ac:dyDescent="0.3">
      <c r="A844" s="15"/>
      <c r="B844" s="69"/>
      <c r="C844" s="32"/>
      <c r="D844" s="68"/>
      <c r="E844" s="68"/>
      <c r="F844" s="68"/>
      <c r="G844" s="71"/>
      <c r="H844" s="77"/>
      <c r="I844" s="73"/>
      <c r="J844" s="68"/>
      <c r="K844" s="68"/>
    </row>
    <row r="845" spans="1:11" s="54" customFormat="1" x14ac:dyDescent="0.3">
      <c r="A845" s="15"/>
      <c r="B845" s="69"/>
      <c r="C845" s="32"/>
      <c r="D845" s="68"/>
      <c r="E845" s="68"/>
      <c r="F845" s="68"/>
      <c r="G845" s="71"/>
      <c r="H845" s="77"/>
      <c r="I845" s="73"/>
      <c r="J845" s="68"/>
      <c r="K845" s="68"/>
    </row>
    <row r="846" spans="1:11" s="54" customFormat="1" x14ac:dyDescent="0.3">
      <c r="A846" s="15"/>
      <c r="B846" s="69"/>
      <c r="C846" s="32"/>
      <c r="D846" s="68"/>
      <c r="E846" s="68"/>
      <c r="F846" s="68"/>
      <c r="G846" s="71"/>
      <c r="H846" s="77"/>
      <c r="I846" s="73"/>
      <c r="J846" s="68"/>
      <c r="K846" s="68"/>
    </row>
    <row r="847" spans="1:11" s="54" customFormat="1" x14ac:dyDescent="0.3">
      <c r="A847" s="15"/>
      <c r="B847" s="69"/>
      <c r="C847" s="32"/>
      <c r="D847" s="68"/>
      <c r="E847" s="68"/>
      <c r="F847" s="68"/>
      <c r="G847" s="71"/>
      <c r="H847" s="77"/>
      <c r="I847" s="73"/>
      <c r="J847" s="68"/>
      <c r="K847" s="68"/>
    </row>
    <row r="848" spans="1:11" s="54" customFormat="1" x14ac:dyDescent="0.3">
      <c r="A848" s="15"/>
      <c r="B848" s="69"/>
      <c r="C848" s="32"/>
      <c r="D848" s="68"/>
      <c r="E848" s="68"/>
      <c r="F848" s="68"/>
      <c r="G848" s="71"/>
      <c r="H848" s="77"/>
      <c r="I848" s="73"/>
      <c r="J848" s="68"/>
      <c r="K848" s="68"/>
    </row>
    <row r="849" spans="1:11" s="54" customFormat="1" x14ac:dyDescent="0.3">
      <c r="A849" s="15"/>
      <c r="B849" s="69"/>
      <c r="C849" s="32"/>
      <c r="D849" s="68"/>
      <c r="E849" s="68"/>
      <c r="F849" s="68"/>
      <c r="G849" s="71"/>
      <c r="H849" s="77"/>
      <c r="I849" s="73"/>
      <c r="J849" s="68"/>
      <c r="K849" s="68"/>
    </row>
    <row r="850" spans="1:11" s="54" customFormat="1" x14ac:dyDescent="0.3">
      <c r="A850" s="15"/>
      <c r="B850" s="69"/>
      <c r="C850" s="32"/>
      <c r="D850" s="68"/>
      <c r="E850" s="68"/>
      <c r="F850" s="68"/>
      <c r="G850" s="71"/>
      <c r="H850" s="77"/>
      <c r="I850" s="73"/>
      <c r="J850" s="68"/>
      <c r="K850" s="68"/>
    </row>
    <row r="851" spans="1:11" s="54" customFormat="1" x14ac:dyDescent="0.3">
      <c r="A851" s="15"/>
      <c r="B851" s="69"/>
      <c r="C851" s="32"/>
      <c r="D851" s="68"/>
      <c r="E851" s="68"/>
      <c r="F851" s="68"/>
      <c r="G851" s="71"/>
      <c r="H851" s="77"/>
      <c r="I851" s="73"/>
      <c r="J851" s="68"/>
      <c r="K851" s="68"/>
    </row>
    <row r="852" spans="1:11" s="54" customFormat="1" x14ac:dyDescent="0.3">
      <c r="A852" s="15"/>
      <c r="B852" s="69"/>
      <c r="C852" s="32"/>
      <c r="D852" s="68"/>
      <c r="E852" s="68"/>
      <c r="F852" s="68"/>
      <c r="G852" s="71"/>
      <c r="H852" s="77"/>
      <c r="I852" s="73"/>
      <c r="J852" s="68"/>
      <c r="K852" s="68"/>
    </row>
    <row r="853" spans="1:11" s="54" customFormat="1" x14ac:dyDescent="0.3">
      <c r="A853" s="15"/>
      <c r="B853" s="69"/>
      <c r="C853" s="32"/>
      <c r="D853" s="68"/>
      <c r="E853" s="68"/>
      <c r="F853" s="68"/>
      <c r="G853" s="71"/>
      <c r="H853" s="77"/>
      <c r="I853" s="73"/>
      <c r="J853" s="68"/>
      <c r="K853" s="68"/>
    </row>
    <row r="854" spans="1:11" s="54" customFormat="1" x14ac:dyDescent="0.3">
      <c r="A854" s="15"/>
      <c r="B854" s="69"/>
      <c r="C854" s="32"/>
      <c r="D854" s="68"/>
      <c r="E854" s="68"/>
      <c r="F854" s="68"/>
      <c r="G854" s="71"/>
      <c r="H854" s="77"/>
      <c r="I854" s="73"/>
      <c r="J854" s="68"/>
      <c r="K854" s="68"/>
    </row>
    <row r="855" spans="1:11" s="54" customFormat="1" x14ac:dyDescent="0.3">
      <c r="A855" s="15"/>
      <c r="B855" s="69"/>
      <c r="C855" s="32"/>
      <c r="D855" s="68"/>
      <c r="E855" s="68"/>
      <c r="F855" s="68"/>
      <c r="G855" s="71"/>
      <c r="H855" s="77"/>
      <c r="I855" s="73"/>
      <c r="J855" s="68"/>
      <c r="K855" s="68"/>
    </row>
    <row r="856" spans="1:11" s="54" customFormat="1" x14ac:dyDescent="0.3">
      <c r="A856" s="15"/>
      <c r="B856" s="69"/>
      <c r="C856" s="32"/>
      <c r="D856" s="68"/>
      <c r="E856" s="68"/>
      <c r="F856" s="68"/>
      <c r="G856" s="71"/>
      <c r="H856" s="77"/>
      <c r="I856" s="73"/>
      <c r="J856" s="68"/>
      <c r="K856" s="68"/>
    </row>
    <row r="857" spans="1:11" s="54" customFormat="1" x14ac:dyDescent="0.3">
      <c r="A857" s="15"/>
      <c r="B857" s="69"/>
      <c r="C857" s="32"/>
      <c r="D857" s="68"/>
      <c r="E857" s="68"/>
      <c r="F857" s="68"/>
      <c r="G857" s="71"/>
      <c r="H857" s="77"/>
      <c r="I857" s="73"/>
      <c r="J857" s="68"/>
      <c r="K857" s="68"/>
    </row>
    <row r="858" spans="1:11" s="54" customFormat="1" x14ac:dyDescent="0.3">
      <c r="A858" s="15"/>
      <c r="B858" s="69"/>
      <c r="C858" s="32"/>
      <c r="D858" s="68"/>
      <c r="E858" s="68"/>
      <c r="F858" s="68"/>
      <c r="G858" s="71"/>
      <c r="H858" s="77"/>
      <c r="I858" s="73"/>
      <c r="J858" s="68"/>
      <c r="K858" s="68"/>
    </row>
    <row r="859" spans="1:11" s="54" customFormat="1" x14ac:dyDescent="0.3">
      <c r="A859" s="15"/>
      <c r="B859" s="69"/>
      <c r="C859" s="32"/>
      <c r="D859" s="68"/>
      <c r="E859" s="68"/>
      <c r="F859" s="68"/>
      <c r="G859" s="71"/>
      <c r="H859" s="77"/>
      <c r="I859" s="73"/>
      <c r="J859" s="68"/>
      <c r="K859" s="68"/>
    </row>
    <row r="860" spans="1:11" s="54" customFormat="1" x14ac:dyDescent="0.3">
      <c r="A860" s="15"/>
      <c r="B860" s="69"/>
      <c r="C860" s="32"/>
      <c r="D860" s="68"/>
      <c r="E860" s="68"/>
      <c r="F860" s="68"/>
      <c r="G860" s="71"/>
      <c r="H860" s="77"/>
      <c r="I860" s="73"/>
      <c r="J860" s="68"/>
      <c r="K860" s="68"/>
    </row>
    <row r="861" spans="1:11" s="54" customFormat="1" x14ac:dyDescent="0.3">
      <c r="A861" s="15"/>
      <c r="B861" s="69"/>
      <c r="C861" s="32"/>
      <c r="D861" s="68"/>
      <c r="E861" s="68"/>
      <c r="F861" s="68"/>
      <c r="G861" s="71"/>
      <c r="H861" s="77"/>
      <c r="I861" s="73"/>
      <c r="J861" s="68"/>
      <c r="K861" s="68"/>
    </row>
    <row r="862" spans="1:11" s="54" customFormat="1" x14ac:dyDescent="0.3">
      <c r="A862" s="15"/>
      <c r="B862" s="69"/>
      <c r="C862" s="32"/>
      <c r="D862" s="68"/>
      <c r="E862" s="68"/>
      <c r="F862" s="68"/>
      <c r="G862" s="71"/>
      <c r="H862" s="77"/>
      <c r="I862" s="73"/>
      <c r="J862" s="68"/>
      <c r="K862" s="68"/>
    </row>
    <row r="863" spans="1:11" s="54" customFormat="1" x14ac:dyDescent="0.3">
      <c r="A863" s="15"/>
      <c r="B863" s="69"/>
      <c r="C863" s="32"/>
      <c r="D863" s="68"/>
      <c r="E863" s="68"/>
      <c r="F863" s="68"/>
      <c r="G863" s="71"/>
      <c r="H863" s="77"/>
      <c r="I863" s="73"/>
      <c r="J863" s="68"/>
      <c r="K863" s="68"/>
    </row>
    <row r="864" spans="1:11" s="54" customFormat="1" x14ac:dyDescent="0.3">
      <c r="A864" s="15"/>
      <c r="B864" s="69"/>
      <c r="C864" s="32"/>
      <c r="D864" s="68"/>
      <c r="E864" s="68"/>
      <c r="F864" s="68"/>
      <c r="G864" s="71"/>
      <c r="H864" s="77"/>
      <c r="I864" s="73"/>
      <c r="J864" s="68"/>
      <c r="K864" s="68"/>
    </row>
    <row r="865" spans="1:11" s="54" customFormat="1" x14ac:dyDescent="0.3">
      <c r="A865" s="15"/>
      <c r="B865" s="69"/>
      <c r="C865" s="32"/>
      <c r="D865" s="68"/>
      <c r="E865" s="68"/>
      <c r="F865" s="68"/>
      <c r="G865" s="71"/>
      <c r="H865" s="77"/>
      <c r="I865" s="73"/>
      <c r="J865" s="68"/>
      <c r="K865" s="68"/>
    </row>
    <row r="866" spans="1:11" s="54" customFormat="1" x14ac:dyDescent="0.3">
      <c r="A866" s="15"/>
      <c r="B866" s="69"/>
      <c r="C866" s="32"/>
      <c r="D866" s="68"/>
      <c r="E866" s="68"/>
      <c r="F866" s="68"/>
      <c r="G866" s="71"/>
      <c r="H866" s="77"/>
      <c r="I866" s="73"/>
      <c r="J866" s="68"/>
      <c r="K866" s="68"/>
    </row>
    <row r="867" spans="1:11" s="54" customFormat="1" x14ac:dyDescent="0.3">
      <c r="A867" s="15"/>
      <c r="B867" s="69"/>
      <c r="C867" s="32"/>
      <c r="D867" s="68"/>
      <c r="E867" s="68"/>
      <c r="F867" s="68"/>
      <c r="G867" s="71"/>
      <c r="H867" s="77"/>
      <c r="I867" s="73"/>
      <c r="J867" s="68"/>
      <c r="K867" s="68"/>
    </row>
    <row r="868" spans="1:11" s="54" customFormat="1" x14ac:dyDescent="0.3">
      <c r="A868" s="15"/>
      <c r="B868" s="69"/>
      <c r="C868" s="32"/>
      <c r="D868" s="68"/>
      <c r="E868" s="68"/>
      <c r="F868" s="68"/>
      <c r="G868" s="71"/>
      <c r="H868" s="77"/>
      <c r="I868" s="73"/>
      <c r="J868" s="68"/>
      <c r="K868" s="68"/>
    </row>
    <row r="869" spans="1:11" s="54" customFormat="1" x14ac:dyDescent="0.3">
      <c r="A869" s="15"/>
      <c r="B869" s="69"/>
      <c r="C869" s="32"/>
      <c r="D869" s="68"/>
      <c r="E869" s="68"/>
      <c r="F869" s="68"/>
      <c r="G869" s="71"/>
      <c r="H869" s="77"/>
      <c r="I869" s="73"/>
      <c r="J869" s="68"/>
      <c r="K869" s="68"/>
    </row>
    <row r="870" spans="1:11" s="54" customFormat="1" x14ac:dyDescent="0.3">
      <c r="A870" s="15"/>
      <c r="B870" s="69"/>
      <c r="C870" s="32"/>
      <c r="D870" s="68"/>
      <c r="E870" s="68"/>
      <c r="F870" s="68"/>
      <c r="G870" s="71"/>
      <c r="H870" s="77"/>
      <c r="I870" s="73"/>
      <c r="J870" s="68"/>
      <c r="K870" s="68"/>
    </row>
    <row r="871" spans="1:11" s="54" customFormat="1" x14ac:dyDescent="0.3">
      <c r="A871" s="15"/>
      <c r="B871" s="69"/>
      <c r="C871" s="32"/>
      <c r="D871" s="68"/>
      <c r="E871" s="68"/>
      <c r="F871" s="68"/>
      <c r="G871" s="71"/>
      <c r="H871" s="77"/>
      <c r="I871" s="73"/>
      <c r="J871" s="68"/>
      <c r="K871" s="68"/>
    </row>
    <row r="872" spans="1:11" s="54" customFormat="1" x14ac:dyDescent="0.3">
      <c r="A872" s="15"/>
      <c r="B872" s="69"/>
      <c r="C872" s="32"/>
      <c r="D872" s="68"/>
      <c r="E872" s="68"/>
      <c r="F872" s="68"/>
      <c r="G872" s="71"/>
      <c r="H872" s="77"/>
      <c r="I872" s="73"/>
      <c r="J872" s="68"/>
      <c r="K872" s="68"/>
    </row>
    <row r="873" spans="1:11" s="54" customFormat="1" x14ac:dyDescent="0.3">
      <c r="A873" s="15"/>
      <c r="B873" s="69"/>
      <c r="C873" s="32"/>
      <c r="D873" s="68"/>
      <c r="E873" s="68"/>
      <c r="F873" s="68"/>
      <c r="G873" s="71"/>
      <c r="H873" s="77"/>
      <c r="I873" s="73"/>
      <c r="J873" s="68"/>
      <c r="K873" s="68"/>
    </row>
    <row r="874" spans="1:11" s="54" customFormat="1" x14ac:dyDescent="0.3">
      <c r="A874" s="15"/>
      <c r="B874" s="69"/>
      <c r="C874" s="32"/>
      <c r="D874" s="68"/>
      <c r="E874" s="68"/>
      <c r="F874" s="68"/>
      <c r="G874" s="71"/>
      <c r="H874" s="77"/>
      <c r="I874" s="73"/>
      <c r="J874" s="68"/>
      <c r="K874" s="68"/>
    </row>
    <row r="875" spans="1:11" s="54" customFormat="1" x14ac:dyDescent="0.3">
      <c r="A875" s="15"/>
      <c r="B875" s="69"/>
      <c r="C875" s="32"/>
      <c r="D875" s="68"/>
      <c r="E875" s="68"/>
      <c r="F875" s="68"/>
      <c r="G875" s="71"/>
      <c r="H875" s="77"/>
      <c r="I875" s="73"/>
      <c r="J875" s="68"/>
      <c r="K875" s="68"/>
    </row>
    <row r="876" spans="1:11" s="54" customFormat="1" x14ac:dyDescent="0.3">
      <c r="A876" s="15"/>
      <c r="B876" s="69"/>
      <c r="C876" s="32"/>
      <c r="D876" s="68"/>
      <c r="E876" s="68"/>
      <c r="F876" s="68"/>
      <c r="G876" s="71"/>
      <c r="H876" s="77"/>
      <c r="I876" s="73"/>
      <c r="J876" s="68"/>
      <c r="K876" s="68"/>
    </row>
    <row r="877" spans="1:11" s="54" customFormat="1" x14ac:dyDescent="0.3">
      <c r="A877" s="15"/>
      <c r="B877" s="69"/>
      <c r="C877" s="32"/>
      <c r="D877" s="68"/>
      <c r="E877" s="68"/>
      <c r="F877" s="68"/>
      <c r="G877" s="71"/>
      <c r="H877" s="77"/>
      <c r="I877" s="73"/>
      <c r="J877" s="68"/>
      <c r="K877" s="68"/>
    </row>
    <row r="878" spans="1:11" s="54" customFormat="1" x14ac:dyDescent="0.3">
      <c r="A878" s="15"/>
      <c r="B878" s="69"/>
      <c r="C878" s="32"/>
      <c r="D878" s="68"/>
      <c r="E878" s="68"/>
      <c r="F878" s="68"/>
      <c r="G878" s="71"/>
      <c r="H878" s="77"/>
      <c r="I878" s="73"/>
      <c r="J878" s="68"/>
      <c r="K878" s="68"/>
    </row>
    <row r="879" spans="1:11" s="54" customFormat="1" x14ac:dyDescent="0.3">
      <c r="A879" s="15"/>
      <c r="B879" s="69"/>
      <c r="C879" s="32"/>
      <c r="D879" s="68"/>
      <c r="E879" s="68"/>
      <c r="F879" s="68"/>
      <c r="G879" s="71"/>
      <c r="H879" s="77"/>
      <c r="I879" s="73"/>
      <c r="J879" s="68"/>
      <c r="K879" s="68"/>
    </row>
    <row r="880" spans="1:11" s="54" customFormat="1" x14ac:dyDescent="0.3">
      <c r="A880" s="15"/>
      <c r="B880" s="69"/>
      <c r="C880" s="32"/>
      <c r="D880" s="68"/>
      <c r="E880" s="68"/>
      <c r="F880" s="68"/>
      <c r="G880" s="71"/>
      <c r="H880" s="77"/>
      <c r="I880" s="73"/>
      <c r="J880" s="68"/>
      <c r="K880" s="68"/>
    </row>
    <row r="881" spans="1:11" s="54" customFormat="1" x14ac:dyDescent="0.3">
      <c r="A881" s="15"/>
      <c r="B881" s="69"/>
      <c r="C881" s="32"/>
      <c r="D881" s="68"/>
      <c r="E881" s="68"/>
      <c r="F881" s="68"/>
      <c r="G881" s="71"/>
      <c r="H881" s="77"/>
      <c r="I881" s="73"/>
      <c r="J881" s="68"/>
      <c r="K881" s="68"/>
    </row>
    <row r="882" spans="1:11" s="54" customFormat="1" x14ac:dyDescent="0.3">
      <c r="A882" s="15"/>
      <c r="B882" s="69"/>
      <c r="C882" s="32"/>
      <c r="D882" s="68"/>
      <c r="E882" s="68"/>
      <c r="F882" s="68"/>
      <c r="G882" s="71"/>
      <c r="H882" s="77"/>
      <c r="I882" s="73"/>
      <c r="J882" s="68"/>
      <c r="K882" s="68"/>
    </row>
    <row r="883" spans="1:11" s="54" customFormat="1" x14ac:dyDescent="0.3">
      <c r="A883" s="15"/>
      <c r="B883" s="69"/>
      <c r="C883" s="32"/>
      <c r="D883" s="68"/>
      <c r="E883" s="68"/>
      <c r="F883" s="68"/>
      <c r="G883" s="71"/>
      <c r="H883" s="77"/>
      <c r="I883" s="73"/>
      <c r="J883" s="68"/>
      <c r="K883" s="68"/>
    </row>
    <row r="884" spans="1:11" s="54" customFormat="1" x14ac:dyDescent="0.3">
      <c r="A884" s="15"/>
      <c r="B884" s="69"/>
      <c r="C884" s="32"/>
      <c r="D884" s="68"/>
      <c r="E884" s="68"/>
      <c r="F884" s="68"/>
      <c r="G884" s="71"/>
      <c r="H884" s="77"/>
      <c r="I884" s="73"/>
      <c r="J884" s="68"/>
      <c r="K884" s="68"/>
    </row>
    <row r="885" spans="1:11" s="54" customFormat="1" x14ac:dyDescent="0.3">
      <c r="A885" s="15"/>
      <c r="B885" s="69"/>
      <c r="C885" s="32"/>
      <c r="D885" s="68"/>
      <c r="E885" s="68"/>
      <c r="F885" s="68"/>
      <c r="G885" s="71"/>
      <c r="H885" s="77"/>
      <c r="I885" s="73"/>
      <c r="J885" s="68"/>
      <c r="K885" s="68"/>
    </row>
    <row r="886" spans="1:11" s="54" customFormat="1" x14ac:dyDescent="0.3">
      <c r="A886" s="15"/>
      <c r="B886" s="69"/>
      <c r="C886" s="32"/>
      <c r="D886" s="68"/>
      <c r="E886" s="68"/>
      <c r="F886" s="68"/>
      <c r="G886" s="71"/>
      <c r="H886" s="77"/>
      <c r="I886" s="73"/>
      <c r="J886" s="68"/>
      <c r="K886" s="68"/>
    </row>
    <row r="887" spans="1:11" s="54" customFormat="1" x14ac:dyDescent="0.3">
      <c r="A887" s="15"/>
      <c r="B887" s="69"/>
      <c r="C887" s="32"/>
      <c r="D887" s="68"/>
      <c r="E887" s="68"/>
      <c r="F887" s="68"/>
      <c r="G887" s="71"/>
      <c r="H887" s="77"/>
      <c r="I887" s="73"/>
      <c r="J887" s="68"/>
      <c r="K887" s="68"/>
    </row>
    <row r="888" spans="1:11" s="54" customFormat="1" x14ac:dyDescent="0.3">
      <c r="A888" s="15"/>
      <c r="B888" s="69"/>
      <c r="C888" s="32"/>
      <c r="D888" s="68"/>
      <c r="E888" s="68"/>
      <c r="F888" s="68"/>
      <c r="G888" s="71"/>
      <c r="H888" s="77"/>
      <c r="I888" s="73"/>
      <c r="J888" s="68"/>
      <c r="K888" s="68"/>
    </row>
    <row r="889" spans="1:11" s="54" customFormat="1" x14ac:dyDescent="0.3">
      <c r="A889" s="15"/>
      <c r="B889" s="69"/>
      <c r="C889" s="32"/>
      <c r="D889" s="68"/>
      <c r="E889" s="68"/>
      <c r="F889" s="68"/>
      <c r="G889" s="71"/>
      <c r="H889" s="77"/>
      <c r="I889" s="73"/>
      <c r="J889" s="68"/>
      <c r="K889" s="68"/>
    </row>
    <row r="890" spans="1:11" s="54" customFormat="1" x14ac:dyDescent="0.3">
      <c r="A890" s="15"/>
      <c r="B890" s="69"/>
      <c r="C890" s="32"/>
      <c r="D890" s="68"/>
      <c r="E890" s="68"/>
      <c r="F890" s="68"/>
      <c r="G890" s="71"/>
      <c r="H890" s="77"/>
      <c r="I890" s="73"/>
      <c r="J890" s="68"/>
      <c r="K890" s="68"/>
    </row>
    <row r="891" spans="1:11" s="54" customFormat="1" x14ac:dyDescent="0.3">
      <c r="A891" s="15"/>
      <c r="B891" s="69"/>
      <c r="C891" s="32"/>
      <c r="D891" s="68"/>
      <c r="E891" s="68"/>
      <c r="F891" s="68"/>
      <c r="G891" s="71"/>
      <c r="H891" s="77"/>
      <c r="I891" s="73"/>
      <c r="J891" s="68"/>
      <c r="K891" s="68"/>
    </row>
    <row r="892" spans="1:11" s="54" customFormat="1" x14ac:dyDescent="0.3">
      <c r="A892" s="15"/>
      <c r="B892" s="69"/>
      <c r="C892" s="32"/>
      <c r="D892" s="68"/>
      <c r="E892" s="68"/>
      <c r="F892" s="68"/>
      <c r="G892" s="71"/>
      <c r="H892" s="77"/>
      <c r="I892" s="73"/>
      <c r="J892" s="68"/>
      <c r="K892" s="68"/>
    </row>
    <row r="893" spans="1:11" s="54" customFormat="1" x14ac:dyDescent="0.3">
      <c r="A893" s="15"/>
      <c r="B893" s="69"/>
      <c r="C893" s="32"/>
      <c r="D893" s="68"/>
      <c r="E893" s="68"/>
      <c r="F893" s="68"/>
      <c r="G893" s="71"/>
      <c r="H893" s="77"/>
      <c r="I893" s="73"/>
      <c r="J893" s="68"/>
      <c r="K893" s="68"/>
    </row>
    <row r="894" spans="1:11" s="54" customFormat="1" x14ac:dyDescent="0.3">
      <c r="A894" s="15"/>
      <c r="B894" s="69"/>
      <c r="C894" s="32"/>
      <c r="D894" s="68"/>
      <c r="E894" s="68"/>
      <c r="F894" s="68"/>
      <c r="G894" s="71"/>
      <c r="H894" s="77"/>
      <c r="I894" s="73"/>
      <c r="J894" s="68"/>
      <c r="K894" s="68"/>
    </row>
    <row r="895" spans="1:11" s="54" customFormat="1" x14ac:dyDescent="0.3">
      <c r="A895" s="15"/>
      <c r="B895" s="69"/>
      <c r="C895" s="32"/>
      <c r="D895" s="68"/>
      <c r="E895" s="68"/>
      <c r="F895" s="68"/>
      <c r="G895" s="71"/>
      <c r="H895" s="77"/>
      <c r="I895" s="73"/>
      <c r="J895" s="68"/>
      <c r="K895" s="68"/>
    </row>
    <row r="896" spans="1:11" s="54" customFormat="1" x14ac:dyDescent="0.3">
      <c r="A896" s="15"/>
      <c r="B896" s="69"/>
      <c r="C896" s="32"/>
      <c r="D896" s="68"/>
      <c r="E896" s="68"/>
      <c r="F896" s="68"/>
      <c r="G896" s="71"/>
      <c r="H896" s="77"/>
      <c r="I896" s="73"/>
      <c r="J896" s="68"/>
      <c r="K896" s="68"/>
    </row>
    <row r="897" spans="1:11" s="54" customFormat="1" x14ac:dyDescent="0.3">
      <c r="A897" s="15"/>
      <c r="B897" s="69"/>
      <c r="C897" s="32"/>
      <c r="D897" s="68"/>
      <c r="E897" s="68"/>
      <c r="F897" s="68"/>
      <c r="G897" s="71"/>
      <c r="H897" s="77"/>
      <c r="I897" s="73"/>
      <c r="J897" s="68"/>
      <c r="K897" s="68"/>
    </row>
    <row r="898" spans="1:11" s="54" customFormat="1" x14ac:dyDescent="0.3">
      <c r="A898" s="15"/>
      <c r="B898" s="69"/>
      <c r="C898" s="32"/>
      <c r="D898" s="68"/>
      <c r="E898" s="68"/>
      <c r="F898" s="68"/>
      <c r="G898" s="71"/>
      <c r="H898" s="77"/>
      <c r="I898" s="73"/>
      <c r="J898" s="68"/>
      <c r="K898" s="68"/>
    </row>
    <row r="899" spans="1:11" s="54" customFormat="1" x14ac:dyDescent="0.3">
      <c r="A899" s="15"/>
      <c r="B899" s="69"/>
      <c r="C899" s="32"/>
      <c r="D899" s="68"/>
      <c r="E899" s="68"/>
      <c r="F899" s="68"/>
      <c r="G899" s="71"/>
      <c r="H899" s="77"/>
      <c r="I899" s="73"/>
      <c r="J899" s="68"/>
      <c r="K899" s="68"/>
    </row>
    <row r="900" spans="1:11" s="54" customFormat="1" x14ac:dyDescent="0.3">
      <c r="A900" s="15"/>
      <c r="B900" s="69"/>
      <c r="C900" s="32"/>
      <c r="D900" s="68"/>
      <c r="E900" s="68"/>
      <c r="F900" s="68"/>
      <c r="G900" s="71"/>
      <c r="H900" s="77"/>
      <c r="I900" s="73"/>
      <c r="J900" s="68"/>
      <c r="K900" s="68"/>
    </row>
    <row r="901" spans="1:11" s="54" customFormat="1" x14ac:dyDescent="0.3">
      <c r="A901" s="15"/>
      <c r="B901" s="69"/>
      <c r="C901" s="32"/>
      <c r="D901" s="68"/>
      <c r="E901" s="68"/>
      <c r="F901" s="68"/>
      <c r="G901" s="71"/>
      <c r="H901" s="77"/>
      <c r="I901" s="73"/>
      <c r="J901" s="68"/>
      <c r="K901" s="68"/>
    </row>
    <row r="902" spans="1:11" s="54" customFormat="1" x14ac:dyDescent="0.3">
      <c r="A902" s="15"/>
      <c r="B902" s="69"/>
      <c r="C902" s="32"/>
      <c r="D902" s="68"/>
      <c r="E902" s="68"/>
      <c r="F902" s="68"/>
      <c r="G902" s="71"/>
      <c r="H902" s="77"/>
      <c r="I902" s="73"/>
      <c r="J902" s="68"/>
      <c r="K902" s="68"/>
    </row>
    <row r="903" spans="1:11" s="54" customFormat="1" x14ac:dyDescent="0.3">
      <c r="A903" s="15"/>
      <c r="B903" s="69"/>
      <c r="C903" s="32"/>
      <c r="D903" s="68"/>
      <c r="E903" s="68"/>
      <c r="F903" s="68"/>
      <c r="G903" s="71"/>
      <c r="H903" s="77"/>
      <c r="I903" s="73"/>
      <c r="J903" s="68"/>
      <c r="K903" s="68"/>
    </row>
    <row r="904" spans="1:11" s="54" customFormat="1" x14ac:dyDescent="0.3">
      <c r="A904" s="15"/>
      <c r="B904" s="69"/>
      <c r="C904" s="32"/>
      <c r="D904" s="68"/>
      <c r="E904" s="68"/>
      <c r="F904" s="68"/>
      <c r="G904" s="71"/>
      <c r="H904" s="77"/>
      <c r="I904" s="73"/>
      <c r="J904" s="68"/>
      <c r="K904" s="68"/>
    </row>
    <row r="905" spans="1:11" s="54" customFormat="1" x14ac:dyDescent="0.3">
      <c r="A905" s="15"/>
      <c r="B905" s="69"/>
      <c r="C905" s="32"/>
      <c r="D905" s="68"/>
      <c r="E905" s="68"/>
      <c r="F905" s="68"/>
      <c r="G905" s="71"/>
      <c r="H905" s="77"/>
      <c r="I905" s="73"/>
      <c r="J905" s="68"/>
      <c r="K905" s="68"/>
    </row>
    <row r="906" spans="1:11" s="54" customFormat="1" x14ac:dyDescent="0.3">
      <c r="A906" s="15"/>
      <c r="B906" s="69"/>
      <c r="C906" s="32"/>
      <c r="D906" s="68"/>
      <c r="E906" s="68"/>
      <c r="F906" s="68"/>
      <c r="G906" s="71"/>
      <c r="H906" s="77"/>
      <c r="I906" s="73"/>
      <c r="J906" s="68"/>
      <c r="K906" s="68"/>
    </row>
    <row r="907" spans="1:11" s="54" customFormat="1" x14ac:dyDescent="0.3">
      <c r="A907" s="15"/>
      <c r="B907" s="69"/>
      <c r="C907" s="32"/>
      <c r="D907" s="68"/>
      <c r="E907" s="68"/>
      <c r="F907" s="68"/>
      <c r="G907" s="71"/>
      <c r="H907" s="77"/>
      <c r="I907" s="73"/>
      <c r="J907" s="68"/>
      <c r="K907" s="68"/>
    </row>
    <row r="908" spans="1:11" s="54" customFormat="1" x14ac:dyDescent="0.3">
      <c r="A908" s="15"/>
      <c r="B908" s="69"/>
      <c r="C908" s="32"/>
      <c r="D908" s="68"/>
      <c r="E908" s="68"/>
      <c r="F908" s="68"/>
      <c r="G908" s="71"/>
      <c r="H908" s="77"/>
      <c r="I908" s="73"/>
      <c r="J908" s="68"/>
      <c r="K908" s="68"/>
    </row>
    <row r="909" spans="1:11" s="54" customFormat="1" x14ac:dyDescent="0.3">
      <c r="A909" s="15"/>
      <c r="B909" s="69"/>
      <c r="C909" s="32"/>
      <c r="D909" s="68"/>
      <c r="E909" s="68"/>
      <c r="F909" s="68"/>
      <c r="G909" s="71"/>
      <c r="H909" s="77"/>
      <c r="I909" s="73"/>
      <c r="J909" s="68"/>
      <c r="K909" s="68"/>
    </row>
    <row r="910" spans="1:11" s="54" customFormat="1" x14ac:dyDescent="0.3">
      <c r="A910" s="15"/>
      <c r="B910" s="69"/>
      <c r="C910" s="32"/>
      <c r="D910" s="68"/>
      <c r="E910" s="68"/>
      <c r="F910" s="68"/>
      <c r="G910" s="71"/>
      <c r="H910" s="77"/>
      <c r="I910" s="73"/>
      <c r="J910" s="68"/>
      <c r="K910" s="68"/>
    </row>
    <row r="911" spans="1:11" s="54" customFormat="1" x14ac:dyDescent="0.3">
      <c r="A911" s="15"/>
      <c r="B911" s="69"/>
      <c r="C911" s="32"/>
      <c r="D911" s="68"/>
      <c r="E911" s="68"/>
      <c r="F911" s="68"/>
      <c r="G911" s="71"/>
      <c r="H911" s="77"/>
      <c r="I911" s="73"/>
      <c r="J911" s="68"/>
      <c r="K911" s="68"/>
    </row>
    <row r="912" spans="1:11" s="54" customFormat="1" x14ac:dyDescent="0.3">
      <c r="A912" s="15"/>
      <c r="B912" s="69"/>
      <c r="C912" s="32"/>
      <c r="D912" s="68"/>
      <c r="E912" s="68"/>
      <c r="F912" s="68"/>
      <c r="G912" s="71"/>
      <c r="H912" s="77"/>
      <c r="I912" s="73"/>
      <c r="J912" s="68"/>
      <c r="K912" s="68"/>
    </row>
    <row r="913" spans="1:11" s="54" customFormat="1" x14ac:dyDescent="0.3">
      <c r="A913" s="15"/>
      <c r="B913" s="69"/>
      <c r="C913" s="32"/>
      <c r="D913" s="68"/>
      <c r="E913" s="68"/>
      <c r="F913" s="68"/>
      <c r="G913" s="71"/>
      <c r="H913" s="77"/>
      <c r="I913" s="73"/>
      <c r="J913" s="68"/>
      <c r="K913" s="68"/>
    </row>
    <row r="914" spans="1:11" s="54" customFormat="1" x14ac:dyDescent="0.3">
      <c r="A914" s="15"/>
      <c r="B914" s="69"/>
      <c r="C914" s="32"/>
      <c r="D914" s="68"/>
      <c r="E914" s="68"/>
      <c r="F914" s="68"/>
      <c r="G914" s="71"/>
      <c r="H914" s="77"/>
      <c r="I914" s="73"/>
      <c r="J914" s="68"/>
      <c r="K914" s="68"/>
    </row>
    <row r="915" spans="1:11" s="54" customFormat="1" x14ac:dyDescent="0.3">
      <c r="A915" s="15"/>
      <c r="B915" s="69"/>
      <c r="C915" s="32"/>
      <c r="D915" s="68"/>
      <c r="E915" s="68"/>
      <c r="F915" s="68"/>
      <c r="G915" s="71"/>
      <c r="H915" s="77"/>
      <c r="I915" s="73"/>
      <c r="J915" s="68"/>
      <c r="K915" s="68"/>
    </row>
    <row r="916" spans="1:11" s="54" customFormat="1" x14ac:dyDescent="0.3">
      <c r="A916" s="15"/>
      <c r="B916" s="69"/>
      <c r="C916" s="32"/>
      <c r="D916" s="68"/>
      <c r="E916" s="68"/>
      <c r="F916" s="68"/>
      <c r="G916" s="71"/>
      <c r="H916" s="77"/>
      <c r="I916" s="73"/>
      <c r="J916" s="68"/>
      <c r="K916" s="68"/>
    </row>
    <row r="917" spans="1:11" s="54" customFormat="1" x14ac:dyDescent="0.3">
      <c r="A917" s="15"/>
      <c r="B917" s="69"/>
      <c r="C917" s="32"/>
      <c r="D917" s="68"/>
      <c r="E917" s="68"/>
      <c r="F917" s="68"/>
      <c r="G917" s="71"/>
      <c r="H917" s="77"/>
      <c r="I917" s="73"/>
      <c r="J917" s="68"/>
      <c r="K917" s="68"/>
    </row>
    <row r="918" spans="1:11" s="54" customFormat="1" x14ac:dyDescent="0.3">
      <c r="A918" s="15"/>
      <c r="B918" s="69"/>
      <c r="C918" s="32"/>
      <c r="D918" s="68"/>
      <c r="E918" s="68"/>
      <c r="F918" s="68"/>
      <c r="G918" s="71"/>
      <c r="H918" s="77"/>
      <c r="I918" s="73"/>
      <c r="J918" s="68"/>
      <c r="K918" s="68"/>
    </row>
    <row r="919" spans="1:11" s="54" customFormat="1" x14ac:dyDescent="0.3">
      <c r="A919" s="15"/>
      <c r="B919" s="69"/>
      <c r="C919" s="32"/>
      <c r="D919" s="68"/>
      <c r="E919" s="68"/>
      <c r="F919" s="68"/>
      <c r="G919" s="71"/>
      <c r="H919" s="77"/>
      <c r="I919" s="73"/>
      <c r="J919" s="68"/>
      <c r="K919" s="68"/>
    </row>
    <row r="920" spans="1:11" s="54" customFormat="1" x14ac:dyDescent="0.3">
      <c r="A920" s="15"/>
      <c r="B920" s="69"/>
      <c r="C920" s="32"/>
      <c r="D920" s="68"/>
      <c r="E920" s="68"/>
      <c r="F920" s="68"/>
      <c r="G920" s="71"/>
      <c r="H920" s="77"/>
      <c r="I920" s="73"/>
      <c r="J920" s="68"/>
      <c r="K920" s="68"/>
    </row>
    <row r="921" spans="1:11" s="54" customFormat="1" x14ac:dyDescent="0.3">
      <c r="A921" s="15"/>
      <c r="B921" s="69"/>
      <c r="C921" s="32"/>
      <c r="D921" s="68"/>
      <c r="E921" s="68"/>
      <c r="F921" s="68"/>
      <c r="G921" s="71"/>
      <c r="H921" s="77"/>
      <c r="I921" s="73"/>
      <c r="J921" s="68"/>
      <c r="K921" s="68"/>
    </row>
    <row r="922" spans="1:11" s="54" customFormat="1" x14ac:dyDescent="0.3">
      <c r="A922" s="15"/>
      <c r="B922" s="69"/>
      <c r="C922" s="32"/>
      <c r="D922" s="68"/>
      <c r="E922" s="68"/>
      <c r="F922" s="68"/>
      <c r="G922" s="71"/>
      <c r="H922" s="77"/>
      <c r="I922" s="73"/>
      <c r="J922" s="68"/>
      <c r="K922" s="68"/>
    </row>
    <row r="923" spans="1:11" s="54" customFormat="1" x14ac:dyDescent="0.3">
      <c r="A923" s="15"/>
      <c r="B923" s="69"/>
      <c r="C923" s="32"/>
      <c r="D923" s="68"/>
      <c r="E923" s="68"/>
      <c r="F923" s="68"/>
      <c r="G923" s="71"/>
      <c r="H923" s="77"/>
      <c r="I923" s="73"/>
      <c r="J923" s="68"/>
      <c r="K923" s="68"/>
    </row>
    <row r="924" spans="1:11" s="54" customFormat="1" x14ac:dyDescent="0.3">
      <c r="A924" s="15"/>
      <c r="B924" s="69"/>
      <c r="C924" s="32"/>
      <c r="D924" s="68"/>
      <c r="E924" s="68"/>
      <c r="F924" s="68"/>
      <c r="G924" s="71"/>
      <c r="H924" s="77"/>
      <c r="I924" s="73"/>
      <c r="J924" s="68"/>
      <c r="K924" s="68"/>
    </row>
    <row r="925" spans="1:11" s="54" customFormat="1" x14ac:dyDescent="0.3">
      <c r="A925" s="15"/>
      <c r="B925" s="69"/>
      <c r="C925" s="32"/>
      <c r="D925" s="68"/>
      <c r="E925" s="68"/>
      <c r="F925" s="68"/>
      <c r="G925" s="71"/>
      <c r="H925" s="77"/>
      <c r="I925" s="73"/>
      <c r="J925" s="68"/>
      <c r="K925" s="68"/>
    </row>
    <row r="926" spans="1:11" s="54" customFormat="1" x14ac:dyDescent="0.3">
      <c r="A926" s="15"/>
      <c r="B926" s="69"/>
      <c r="C926" s="32"/>
      <c r="D926" s="68"/>
      <c r="E926" s="68"/>
      <c r="F926" s="68"/>
      <c r="G926" s="71"/>
      <c r="H926" s="77"/>
      <c r="I926" s="73"/>
      <c r="J926" s="68"/>
      <c r="K926" s="68"/>
    </row>
    <row r="927" spans="1:11" s="54" customFormat="1" x14ac:dyDescent="0.3">
      <c r="A927" s="15"/>
      <c r="B927" s="69"/>
      <c r="C927" s="32"/>
      <c r="D927" s="68"/>
      <c r="E927" s="68"/>
      <c r="F927" s="68"/>
      <c r="G927" s="71"/>
      <c r="H927" s="77"/>
      <c r="I927" s="73"/>
      <c r="J927" s="68"/>
      <c r="K927" s="68"/>
    </row>
    <row r="928" spans="1:11" s="54" customFormat="1" x14ac:dyDescent="0.3">
      <c r="A928" s="15"/>
      <c r="B928" s="69"/>
      <c r="C928" s="32"/>
      <c r="D928" s="68"/>
      <c r="E928" s="68"/>
      <c r="F928" s="68"/>
      <c r="G928" s="71"/>
      <c r="H928" s="77"/>
      <c r="I928" s="73"/>
      <c r="J928" s="68"/>
      <c r="K928" s="68"/>
    </row>
    <row r="929" spans="1:11" s="54" customFormat="1" x14ac:dyDescent="0.3">
      <c r="A929" s="15"/>
      <c r="B929" s="69"/>
      <c r="C929" s="32"/>
      <c r="D929" s="68"/>
      <c r="E929" s="68"/>
      <c r="F929" s="68"/>
      <c r="G929" s="71"/>
      <c r="H929" s="77"/>
      <c r="I929" s="73"/>
      <c r="J929" s="68"/>
      <c r="K929" s="68"/>
    </row>
    <row r="930" spans="1:11" s="54" customFormat="1" x14ac:dyDescent="0.3">
      <c r="A930" s="15"/>
      <c r="B930" s="69"/>
      <c r="C930" s="32"/>
      <c r="D930" s="68"/>
      <c r="E930" s="68"/>
      <c r="F930" s="68"/>
      <c r="G930" s="71"/>
      <c r="H930" s="77"/>
      <c r="I930" s="73"/>
      <c r="J930" s="68"/>
      <c r="K930" s="68"/>
    </row>
    <row r="931" spans="1:11" s="54" customFormat="1" x14ac:dyDescent="0.3">
      <c r="A931" s="15"/>
      <c r="B931" s="69"/>
      <c r="C931" s="32"/>
      <c r="D931" s="68"/>
      <c r="E931" s="68"/>
      <c r="F931" s="68"/>
      <c r="G931" s="71"/>
      <c r="H931" s="77"/>
      <c r="I931" s="73"/>
      <c r="J931" s="68"/>
      <c r="K931" s="68"/>
    </row>
    <row r="932" spans="1:11" s="54" customFormat="1" x14ac:dyDescent="0.3">
      <c r="A932" s="15"/>
      <c r="B932" s="69"/>
      <c r="C932" s="32"/>
      <c r="D932" s="68"/>
      <c r="E932" s="68"/>
      <c r="F932" s="68"/>
      <c r="G932" s="71"/>
      <c r="H932" s="77"/>
      <c r="I932" s="73"/>
      <c r="J932" s="68"/>
      <c r="K932" s="68"/>
    </row>
    <row r="933" spans="1:11" s="54" customFormat="1" x14ac:dyDescent="0.3">
      <c r="A933" s="15"/>
      <c r="B933" s="69"/>
      <c r="C933" s="32"/>
      <c r="D933" s="68"/>
      <c r="E933" s="68"/>
      <c r="F933" s="68"/>
      <c r="G933" s="71"/>
      <c r="H933" s="77"/>
      <c r="I933" s="73"/>
      <c r="J933" s="68"/>
      <c r="K933" s="68"/>
    </row>
    <row r="934" spans="1:11" s="54" customFormat="1" x14ac:dyDescent="0.3">
      <c r="A934" s="15"/>
      <c r="B934" s="69"/>
      <c r="C934" s="32"/>
      <c r="D934" s="68"/>
      <c r="E934" s="68"/>
      <c r="F934" s="68"/>
      <c r="G934" s="71"/>
      <c r="H934" s="77"/>
      <c r="I934" s="73"/>
      <c r="J934" s="68"/>
      <c r="K934" s="68"/>
    </row>
    <row r="935" spans="1:11" s="54" customFormat="1" x14ac:dyDescent="0.3">
      <c r="A935" s="15"/>
      <c r="B935" s="69"/>
      <c r="C935" s="32"/>
      <c r="D935" s="68"/>
      <c r="E935" s="68"/>
      <c r="F935" s="68"/>
      <c r="G935" s="71"/>
      <c r="H935" s="77"/>
      <c r="I935" s="73"/>
      <c r="J935" s="68"/>
      <c r="K935" s="68"/>
    </row>
    <row r="936" spans="1:11" s="54" customFormat="1" x14ac:dyDescent="0.3">
      <c r="A936" s="15"/>
      <c r="B936" s="69"/>
      <c r="C936" s="32"/>
      <c r="D936" s="68"/>
      <c r="E936" s="68"/>
      <c r="F936" s="68"/>
      <c r="G936" s="71"/>
      <c r="H936" s="77"/>
      <c r="I936" s="73"/>
      <c r="J936" s="68"/>
      <c r="K936" s="68"/>
    </row>
    <row r="937" spans="1:11" s="54" customFormat="1" x14ac:dyDescent="0.3">
      <c r="A937" s="15"/>
      <c r="B937" s="69"/>
      <c r="C937" s="32"/>
      <c r="D937" s="68"/>
      <c r="E937" s="68"/>
      <c r="F937" s="68"/>
      <c r="G937" s="71"/>
      <c r="H937" s="77"/>
      <c r="I937" s="73"/>
      <c r="J937" s="68"/>
      <c r="K937" s="68"/>
    </row>
    <row r="938" spans="1:11" s="54" customFormat="1" x14ac:dyDescent="0.3">
      <c r="A938" s="15"/>
      <c r="B938" s="69"/>
      <c r="C938" s="32"/>
      <c r="D938" s="68"/>
      <c r="E938" s="68"/>
      <c r="F938" s="68"/>
      <c r="G938" s="71"/>
      <c r="H938" s="77"/>
      <c r="I938" s="73"/>
      <c r="J938" s="68"/>
      <c r="K938" s="68"/>
    </row>
    <row r="939" spans="1:11" s="54" customFormat="1" x14ac:dyDescent="0.3">
      <c r="A939" s="15"/>
      <c r="B939" s="69"/>
      <c r="C939" s="32"/>
      <c r="D939" s="68"/>
      <c r="E939" s="68"/>
      <c r="F939" s="68"/>
      <c r="G939" s="71"/>
      <c r="H939" s="77"/>
      <c r="I939" s="73"/>
      <c r="J939" s="68"/>
      <c r="K939" s="68"/>
    </row>
    <row r="940" spans="1:11" s="54" customFormat="1" x14ac:dyDescent="0.3">
      <c r="A940" s="15"/>
      <c r="B940" s="69"/>
      <c r="C940" s="32"/>
      <c r="D940" s="68"/>
      <c r="E940" s="68"/>
      <c r="F940" s="68"/>
      <c r="G940" s="71"/>
      <c r="H940" s="77"/>
      <c r="I940" s="73"/>
      <c r="J940" s="68"/>
      <c r="K940" s="68"/>
    </row>
    <row r="941" spans="1:11" s="54" customFormat="1" x14ac:dyDescent="0.3">
      <c r="A941" s="15"/>
      <c r="B941" s="69"/>
      <c r="C941" s="32"/>
      <c r="D941" s="68"/>
      <c r="E941" s="68"/>
      <c r="F941" s="68"/>
      <c r="G941" s="71"/>
      <c r="H941" s="77"/>
      <c r="I941" s="73"/>
      <c r="J941" s="68"/>
      <c r="K941" s="68"/>
    </row>
    <row r="942" spans="1:11" s="54" customFormat="1" x14ac:dyDescent="0.3">
      <c r="A942" s="15"/>
      <c r="B942" s="69"/>
      <c r="C942" s="32"/>
      <c r="D942" s="68"/>
      <c r="E942" s="68"/>
      <c r="F942" s="68"/>
      <c r="G942" s="71"/>
      <c r="H942" s="77"/>
      <c r="I942" s="73"/>
      <c r="J942" s="68"/>
      <c r="K942" s="68"/>
    </row>
    <row r="943" spans="1:11" s="54" customFormat="1" x14ac:dyDescent="0.3">
      <c r="A943" s="15"/>
      <c r="B943" s="69"/>
      <c r="C943" s="32"/>
      <c r="D943" s="68"/>
      <c r="E943" s="68"/>
      <c r="F943" s="68"/>
      <c r="G943" s="71"/>
      <c r="H943" s="77"/>
      <c r="I943" s="73"/>
      <c r="J943" s="68"/>
      <c r="K943" s="68"/>
    </row>
    <row r="944" spans="1:11" s="54" customFormat="1" x14ac:dyDescent="0.3">
      <c r="A944" s="15"/>
      <c r="B944" s="69"/>
      <c r="C944" s="32"/>
      <c r="D944" s="68"/>
      <c r="E944" s="68"/>
      <c r="F944" s="68"/>
      <c r="G944" s="71"/>
      <c r="H944" s="77"/>
      <c r="I944" s="73"/>
      <c r="J944" s="68"/>
      <c r="K944" s="68"/>
    </row>
    <row r="945" spans="1:11" s="54" customFormat="1" x14ac:dyDescent="0.3">
      <c r="A945" s="15"/>
      <c r="B945" s="69"/>
      <c r="C945" s="32"/>
      <c r="D945" s="68"/>
      <c r="E945" s="68"/>
      <c r="F945" s="68"/>
      <c r="G945" s="71"/>
      <c r="H945" s="77"/>
      <c r="I945" s="73"/>
      <c r="J945" s="68"/>
      <c r="K945" s="68"/>
    </row>
    <row r="946" spans="1:11" s="54" customFormat="1" x14ac:dyDescent="0.3">
      <c r="A946" s="15"/>
      <c r="B946" s="69"/>
      <c r="C946" s="32"/>
      <c r="D946" s="68"/>
      <c r="E946" s="68"/>
      <c r="F946" s="68"/>
      <c r="G946" s="71"/>
      <c r="H946" s="77"/>
      <c r="I946" s="73"/>
      <c r="J946" s="68"/>
      <c r="K946" s="68"/>
    </row>
    <row r="947" spans="1:11" s="54" customFormat="1" x14ac:dyDescent="0.3">
      <c r="A947" s="15"/>
      <c r="B947" s="69"/>
      <c r="C947" s="32"/>
      <c r="D947" s="68"/>
      <c r="E947" s="68"/>
      <c r="F947" s="68"/>
      <c r="G947" s="71"/>
      <c r="H947" s="77"/>
      <c r="I947" s="73"/>
      <c r="J947" s="68"/>
      <c r="K947" s="68"/>
    </row>
    <row r="948" spans="1:11" s="54" customFormat="1" x14ac:dyDescent="0.3">
      <c r="A948" s="15"/>
      <c r="B948" s="69"/>
      <c r="C948" s="32"/>
      <c r="D948" s="68"/>
      <c r="E948" s="68"/>
      <c r="F948" s="68"/>
      <c r="G948" s="71"/>
      <c r="H948" s="77"/>
      <c r="I948" s="73"/>
      <c r="J948" s="68"/>
      <c r="K948" s="68"/>
    </row>
    <row r="949" spans="1:11" s="54" customFormat="1" x14ac:dyDescent="0.3">
      <c r="A949" s="15"/>
      <c r="B949" s="69"/>
      <c r="C949" s="32"/>
      <c r="D949" s="68"/>
      <c r="E949" s="68"/>
      <c r="F949" s="68"/>
      <c r="G949" s="71"/>
      <c r="H949" s="77"/>
      <c r="I949" s="73"/>
      <c r="J949" s="68"/>
      <c r="K949" s="68"/>
    </row>
    <row r="950" spans="1:11" s="54" customFormat="1" x14ac:dyDescent="0.3">
      <c r="A950" s="15"/>
      <c r="B950" s="69"/>
      <c r="C950" s="32"/>
      <c r="D950" s="68"/>
      <c r="E950" s="68"/>
      <c r="F950" s="68"/>
      <c r="G950" s="71"/>
      <c r="H950" s="77"/>
      <c r="I950" s="73"/>
      <c r="J950" s="68"/>
      <c r="K950" s="68"/>
    </row>
    <row r="951" spans="1:11" s="54" customFormat="1" x14ac:dyDescent="0.3">
      <c r="A951" s="15"/>
      <c r="B951" s="69"/>
      <c r="C951" s="32"/>
      <c r="D951" s="68"/>
      <c r="E951" s="68"/>
      <c r="F951" s="68"/>
      <c r="G951" s="71"/>
      <c r="H951" s="77"/>
      <c r="I951" s="73"/>
      <c r="J951" s="68"/>
      <c r="K951" s="68"/>
    </row>
    <row r="952" spans="1:11" s="54" customFormat="1" x14ac:dyDescent="0.3">
      <c r="A952" s="15"/>
      <c r="B952" s="69"/>
      <c r="C952" s="32"/>
      <c r="D952" s="68"/>
      <c r="E952" s="68"/>
      <c r="F952" s="68"/>
      <c r="G952" s="71"/>
      <c r="H952" s="77"/>
      <c r="I952" s="73"/>
      <c r="J952" s="68"/>
      <c r="K952" s="68"/>
    </row>
    <row r="953" spans="1:11" s="54" customFormat="1" x14ac:dyDescent="0.3">
      <c r="A953" s="15"/>
      <c r="B953" s="69"/>
      <c r="C953" s="32"/>
      <c r="D953" s="68"/>
      <c r="E953" s="68"/>
      <c r="F953" s="68"/>
      <c r="G953" s="71"/>
      <c r="H953" s="77"/>
      <c r="I953" s="73"/>
      <c r="J953" s="68"/>
      <c r="K953" s="68"/>
    </row>
    <row r="954" spans="1:11" s="54" customFormat="1" x14ac:dyDescent="0.3">
      <c r="A954" s="15"/>
      <c r="B954" s="69"/>
      <c r="C954" s="32"/>
      <c r="D954" s="68"/>
      <c r="E954" s="68"/>
      <c r="F954" s="68"/>
      <c r="G954" s="71"/>
      <c r="H954" s="77"/>
      <c r="I954" s="73"/>
      <c r="J954" s="68"/>
      <c r="K954" s="68"/>
    </row>
    <row r="955" spans="1:11" s="54" customFormat="1" x14ac:dyDescent="0.3">
      <c r="A955" s="15"/>
      <c r="B955" s="69"/>
      <c r="C955" s="32"/>
      <c r="D955" s="68"/>
      <c r="E955" s="68"/>
      <c r="F955" s="68"/>
      <c r="G955" s="71"/>
      <c r="H955" s="77"/>
      <c r="I955" s="73"/>
      <c r="J955" s="68"/>
      <c r="K955" s="68"/>
    </row>
    <row r="956" spans="1:11" s="54" customFormat="1" x14ac:dyDescent="0.3">
      <c r="A956" s="15"/>
      <c r="B956" s="69"/>
      <c r="C956" s="32"/>
      <c r="D956" s="68"/>
      <c r="E956" s="68"/>
      <c r="F956" s="68"/>
      <c r="G956" s="71"/>
      <c r="H956" s="77"/>
      <c r="I956" s="73"/>
      <c r="J956" s="68"/>
      <c r="K956" s="68"/>
    </row>
    <row r="957" spans="1:11" s="54" customFormat="1" x14ac:dyDescent="0.3">
      <c r="A957" s="15"/>
      <c r="B957" s="69"/>
      <c r="C957" s="32"/>
      <c r="D957" s="68"/>
      <c r="E957" s="68"/>
      <c r="F957" s="68"/>
      <c r="G957" s="71"/>
      <c r="H957" s="77"/>
      <c r="I957" s="73"/>
      <c r="J957" s="68"/>
      <c r="K957" s="68"/>
    </row>
    <row r="958" spans="1:11" s="54" customFormat="1" x14ac:dyDescent="0.3">
      <c r="A958" s="15"/>
      <c r="B958" s="69"/>
      <c r="C958" s="32"/>
      <c r="D958" s="68"/>
      <c r="E958" s="68"/>
      <c r="F958" s="68"/>
      <c r="G958" s="71"/>
      <c r="H958" s="77"/>
      <c r="I958" s="73"/>
      <c r="J958" s="68"/>
      <c r="K958" s="68"/>
    </row>
    <row r="959" spans="1:11" s="54" customFormat="1" x14ac:dyDescent="0.3">
      <c r="A959" s="15"/>
      <c r="B959" s="69"/>
      <c r="C959" s="32"/>
      <c r="D959" s="68"/>
      <c r="E959" s="68"/>
      <c r="F959" s="68"/>
      <c r="G959" s="71"/>
      <c r="H959" s="77"/>
      <c r="I959" s="73"/>
      <c r="J959" s="68"/>
      <c r="K959" s="68"/>
    </row>
    <row r="960" spans="1:11" s="54" customFormat="1" x14ac:dyDescent="0.3">
      <c r="A960" s="15"/>
      <c r="B960" s="69"/>
      <c r="C960" s="32"/>
      <c r="D960" s="68"/>
      <c r="E960" s="68"/>
      <c r="F960" s="68"/>
      <c r="G960" s="71"/>
      <c r="H960" s="77"/>
      <c r="I960" s="73"/>
      <c r="J960" s="68"/>
      <c r="K960" s="68"/>
    </row>
    <row r="961" spans="1:11" s="54" customFormat="1" x14ac:dyDescent="0.3">
      <c r="A961" s="15"/>
      <c r="B961" s="69"/>
      <c r="C961" s="32"/>
      <c r="D961" s="68"/>
      <c r="E961" s="68"/>
      <c r="F961" s="68"/>
      <c r="G961" s="71"/>
      <c r="H961" s="77"/>
      <c r="I961" s="73"/>
      <c r="J961" s="68"/>
      <c r="K961" s="68"/>
    </row>
    <row r="962" spans="1:11" s="54" customFormat="1" x14ac:dyDescent="0.3">
      <c r="A962" s="15"/>
      <c r="B962" s="69"/>
      <c r="C962" s="32"/>
      <c r="D962" s="68"/>
      <c r="E962" s="68"/>
      <c r="F962" s="68"/>
      <c r="G962" s="71"/>
      <c r="H962" s="77"/>
      <c r="I962" s="73"/>
      <c r="J962" s="68"/>
      <c r="K962" s="68"/>
    </row>
    <row r="963" spans="1:11" s="54" customFormat="1" x14ac:dyDescent="0.3">
      <c r="A963" s="15"/>
      <c r="B963" s="69"/>
      <c r="C963" s="32"/>
      <c r="D963" s="68"/>
      <c r="E963" s="68"/>
      <c r="F963" s="68"/>
      <c r="G963" s="71"/>
      <c r="H963" s="77"/>
      <c r="I963" s="73"/>
      <c r="J963" s="68"/>
      <c r="K963" s="68"/>
    </row>
    <row r="964" spans="1:11" s="54" customFormat="1" x14ac:dyDescent="0.3">
      <c r="A964" s="15"/>
      <c r="B964" s="69"/>
      <c r="C964" s="32"/>
      <c r="D964" s="68"/>
      <c r="E964" s="68"/>
      <c r="F964" s="68"/>
      <c r="G964" s="71"/>
      <c r="H964" s="77"/>
      <c r="I964" s="73"/>
      <c r="J964" s="68"/>
      <c r="K964" s="68"/>
    </row>
    <row r="965" spans="1:11" s="54" customFormat="1" x14ac:dyDescent="0.3">
      <c r="A965" s="15"/>
      <c r="B965" s="69"/>
      <c r="C965" s="32"/>
      <c r="D965" s="68"/>
      <c r="E965" s="68"/>
      <c r="F965" s="68"/>
      <c r="G965" s="71"/>
      <c r="H965" s="77"/>
      <c r="I965" s="73"/>
      <c r="J965" s="68"/>
      <c r="K965" s="68"/>
    </row>
    <row r="966" spans="1:11" s="54" customFormat="1" x14ac:dyDescent="0.3">
      <c r="A966" s="15"/>
      <c r="B966" s="69"/>
      <c r="C966" s="32"/>
      <c r="D966" s="68"/>
      <c r="E966" s="68"/>
      <c r="F966" s="68"/>
      <c r="G966" s="71"/>
      <c r="H966" s="77"/>
      <c r="I966" s="73"/>
      <c r="J966" s="68"/>
      <c r="K966" s="68"/>
    </row>
    <row r="967" spans="1:11" s="54" customFormat="1" x14ac:dyDescent="0.3">
      <c r="A967" s="15"/>
      <c r="B967" s="69"/>
      <c r="C967" s="32"/>
      <c r="D967" s="68"/>
      <c r="E967" s="68"/>
      <c r="F967" s="68"/>
      <c r="G967" s="71"/>
      <c r="H967" s="77"/>
      <c r="I967" s="73"/>
      <c r="J967" s="68"/>
      <c r="K967" s="68"/>
    </row>
    <row r="968" spans="1:11" s="54" customFormat="1" x14ac:dyDescent="0.3">
      <c r="A968" s="15"/>
      <c r="B968" s="69"/>
      <c r="C968" s="32"/>
      <c r="D968" s="68"/>
      <c r="E968" s="68"/>
      <c r="F968" s="68"/>
      <c r="G968" s="71"/>
      <c r="H968" s="77"/>
      <c r="I968" s="73"/>
      <c r="J968" s="68"/>
      <c r="K968" s="68"/>
    </row>
    <row r="969" spans="1:11" s="54" customFormat="1" x14ac:dyDescent="0.3">
      <c r="A969" s="15"/>
      <c r="B969" s="69"/>
      <c r="C969" s="32"/>
      <c r="D969" s="68"/>
      <c r="E969" s="68"/>
      <c r="F969" s="68"/>
      <c r="G969" s="71"/>
      <c r="H969" s="77"/>
      <c r="I969" s="73"/>
      <c r="J969" s="68"/>
      <c r="K969" s="68"/>
    </row>
    <row r="970" spans="1:11" s="54" customFormat="1" x14ac:dyDescent="0.3">
      <c r="A970" s="15"/>
      <c r="B970" s="69"/>
      <c r="C970" s="32"/>
      <c r="D970" s="68"/>
      <c r="E970" s="68"/>
      <c r="F970" s="68"/>
      <c r="G970" s="71"/>
      <c r="H970" s="77"/>
      <c r="I970" s="73"/>
      <c r="J970" s="68"/>
      <c r="K970" s="68"/>
    </row>
    <row r="971" spans="1:11" s="54" customFormat="1" x14ac:dyDescent="0.3">
      <c r="A971" s="15"/>
      <c r="B971" s="69"/>
      <c r="C971" s="32"/>
      <c r="D971" s="68"/>
      <c r="E971" s="68"/>
      <c r="F971" s="68"/>
      <c r="G971" s="71"/>
      <c r="H971" s="77"/>
      <c r="I971" s="73"/>
      <c r="J971" s="68"/>
      <c r="K971" s="68"/>
    </row>
    <row r="972" spans="1:11" s="54" customFormat="1" x14ac:dyDescent="0.3">
      <c r="A972" s="15"/>
      <c r="B972" s="69"/>
      <c r="C972" s="32"/>
      <c r="D972" s="68"/>
      <c r="E972" s="68"/>
      <c r="F972" s="68"/>
      <c r="G972" s="71"/>
      <c r="H972" s="77"/>
      <c r="I972" s="73"/>
      <c r="J972" s="68"/>
      <c r="K972" s="68"/>
    </row>
    <row r="973" spans="1:11" s="54" customFormat="1" x14ac:dyDescent="0.3">
      <c r="A973" s="15"/>
      <c r="B973" s="69"/>
      <c r="C973" s="32"/>
      <c r="D973" s="68"/>
      <c r="E973" s="68"/>
      <c r="F973" s="68"/>
      <c r="G973" s="71"/>
      <c r="H973" s="77"/>
      <c r="I973" s="73"/>
      <c r="J973" s="68"/>
      <c r="K973" s="68"/>
    </row>
    <row r="974" spans="1:11" s="54" customFormat="1" x14ac:dyDescent="0.3">
      <c r="A974" s="15"/>
      <c r="B974" s="69"/>
      <c r="C974" s="32"/>
      <c r="D974" s="68"/>
      <c r="E974" s="68"/>
      <c r="F974" s="68"/>
      <c r="G974" s="71"/>
      <c r="H974" s="77"/>
      <c r="I974" s="73"/>
      <c r="J974" s="68"/>
      <c r="K974" s="68"/>
    </row>
    <row r="975" spans="1:11" s="54" customFormat="1" x14ac:dyDescent="0.3">
      <c r="A975" s="15"/>
      <c r="B975" s="69"/>
      <c r="C975" s="32"/>
      <c r="D975" s="68"/>
      <c r="E975" s="68"/>
      <c r="F975" s="68"/>
      <c r="G975" s="71"/>
      <c r="H975" s="77"/>
      <c r="I975" s="73"/>
      <c r="J975" s="68"/>
      <c r="K975" s="68"/>
    </row>
    <row r="976" spans="1:11" s="54" customFormat="1" x14ac:dyDescent="0.3">
      <c r="A976" s="15"/>
      <c r="B976" s="69"/>
      <c r="C976" s="32"/>
      <c r="D976" s="68"/>
      <c r="E976" s="68"/>
      <c r="F976" s="68"/>
      <c r="G976" s="71"/>
      <c r="H976" s="77"/>
      <c r="I976" s="73"/>
      <c r="J976" s="68"/>
      <c r="K976" s="68"/>
    </row>
    <row r="977" spans="1:11" s="54" customFormat="1" x14ac:dyDescent="0.3">
      <c r="A977" s="15"/>
      <c r="B977" s="69"/>
      <c r="C977" s="32"/>
      <c r="D977" s="68"/>
      <c r="E977" s="68"/>
      <c r="F977" s="68"/>
      <c r="G977" s="71"/>
      <c r="H977" s="77"/>
      <c r="I977" s="73"/>
      <c r="J977" s="68"/>
      <c r="K977" s="68"/>
    </row>
    <row r="978" spans="1:11" s="54" customFormat="1" x14ac:dyDescent="0.3">
      <c r="A978" s="15"/>
      <c r="B978" s="69"/>
      <c r="C978" s="32"/>
      <c r="D978" s="68"/>
      <c r="E978" s="68"/>
      <c r="F978" s="68"/>
      <c r="G978" s="71"/>
      <c r="H978" s="77"/>
      <c r="I978" s="73"/>
      <c r="J978" s="68"/>
      <c r="K978" s="68"/>
    </row>
    <row r="979" spans="1:11" s="54" customFormat="1" x14ac:dyDescent="0.3">
      <c r="A979" s="15"/>
      <c r="B979" s="69"/>
      <c r="C979" s="32"/>
      <c r="D979" s="68"/>
      <c r="E979" s="68"/>
      <c r="F979" s="68"/>
      <c r="G979" s="71"/>
      <c r="H979" s="77"/>
      <c r="I979" s="73"/>
      <c r="J979" s="68"/>
      <c r="K979" s="68"/>
    </row>
    <row r="980" spans="1:11" s="54" customFormat="1" x14ac:dyDescent="0.3">
      <c r="A980" s="15"/>
      <c r="B980" s="69"/>
      <c r="C980" s="32"/>
      <c r="D980" s="68"/>
      <c r="E980" s="68"/>
      <c r="F980" s="68"/>
      <c r="G980" s="71"/>
      <c r="H980" s="77"/>
      <c r="I980" s="73"/>
      <c r="J980" s="68"/>
      <c r="K980" s="68"/>
    </row>
    <row r="981" spans="1:11" s="54" customFormat="1" x14ac:dyDescent="0.3">
      <c r="A981" s="15"/>
      <c r="B981" s="69"/>
      <c r="C981" s="32"/>
      <c r="D981" s="68"/>
      <c r="E981" s="68"/>
      <c r="F981" s="68"/>
      <c r="G981" s="71"/>
      <c r="H981" s="77"/>
      <c r="I981" s="73"/>
      <c r="J981" s="68"/>
      <c r="K981" s="68"/>
    </row>
    <row r="982" spans="1:11" s="54" customFormat="1" x14ac:dyDescent="0.3">
      <c r="A982" s="15"/>
      <c r="B982" s="69"/>
      <c r="C982" s="32"/>
      <c r="D982" s="68"/>
      <c r="E982" s="68"/>
      <c r="F982" s="68"/>
      <c r="G982" s="71"/>
      <c r="H982" s="77"/>
      <c r="I982" s="73"/>
      <c r="J982" s="68"/>
      <c r="K982" s="68"/>
    </row>
    <row r="983" spans="1:11" s="54" customFormat="1" x14ac:dyDescent="0.3">
      <c r="A983" s="15"/>
      <c r="B983" s="69"/>
      <c r="C983" s="32"/>
      <c r="D983" s="68"/>
      <c r="E983" s="68"/>
      <c r="F983" s="68"/>
      <c r="G983" s="71"/>
      <c r="H983" s="77"/>
      <c r="I983" s="73"/>
      <c r="J983" s="68"/>
      <c r="K983" s="68"/>
    </row>
    <row r="984" spans="1:11" s="54" customFormat="1" x14ac:dyDescent="0.3">
      <c r="A984" s="15"/>
      <c r="B984" s="69"/>
      <c r="C984" s="32"/>
      <c r="D984" s="68"/>
      <c r="E984" s="68"/>
      <c r="F984" s="68"/>
      <c r="G984" s="71"/>
      <c r="H984" s="77"/>
      <c r="I984" s="73"/>
      <c r="J984" s="68"/>
      <c r="K984" s="68"/>
    </row>
    <row r="985" spans="1:11" s="54" customFormat="1" x14ac:dyDescent="0.3">
      <c r="A985" s="15"/>
      <c r="B985" s="69"/>
      <c r="C985" s="32"/>
      <c r="D985" s="68"/>
      <c r="E985" s="68"/>
      <c r="F985" s="68"/>
      <c r="G985" s="71"/>
      <c r="H985" s="77"/>
      <c r="I985" s="73"/>
      <c r="J985" s="68"/>
      <c r="K985" s="68"/>
    </row>
    <row r="986" spans="1:11" s="54" customFormat="1" x14ac:dyDescent="0.3">
      <c r="A986" s="15"/>
      <c r="B986" s="69"/>
      <c r="C986" s="32"/>
      <c r="D986" s="68"/>
      <c r="E986" s="68"/>
      <c r="F986" s="68"/>
      <c r="G986" s="71"/>
      <c r="H986" s="77"/>
      <c r="I986" s="73"/>
      <c r="J986" s="68"/>
      <c r="K986" s="68"/>
    </row>
    <row r="987" spans="1:11" s="54" customFormat="1" x14ac:dyDescent="0.3">
      <c r="A987" s="15"/>
      <c r="B987" s="69"/>
      <c r="C987" s="32"/>
      <c r="D987" s="68"/>
      <c r="E987" s="68"/>
      <c r="F987" s="68"/>
      <c r="G987" s="71"/>
      <c r="H987" s="77"/>
      <c r="I987" s="73"/>
      <c r="J987" s="68"/>
      <c r="K987" s="68"/>
    </row>
    <row r="988" spans="1:11" s="54" customFormat="1" x14ac:dyDescent="0.3">
      <c r="A988" s="15"/>
      <c r="B988" s="69"/>
      <c r="C988" s="32"/>
      <c r="D988" s="68"/>
      <c r="E988" s="68"/>
      <c r="F988" s="68"/>
      <c r="G988" s="71"/>
      <c r="H988" s="77"/>
      <c r="I988" s="73"/>
      <c r="J988" s="68"/>
      <c r="K988" s="68"/>
    </row>
    <row r="989" spans="1:11" s="54" customFormat="1" x14ac:dyDescent="0.3">
      <c r="A989" s="15"/>
      <c r="B989" s="69"/>
      <c r="C989" s="32"/>
      <c r="D989" s="68"/>
      <c r="E989" s="68"/>
      <c r="F989" s="68"/>
      <c r="G989" s="71"/>
      <c r="H989" s="77"/>
      <c r="I989" s="73"/>
      <c r="J989" s="68"/>
      <c r="K989" s="68"/>
    </row>
    <row r="990" spans="1:11" s="54" customFormat="1" x14ac:dyDescent="0.3">
      <c r="A990" s="15"/>
      <c r="B990" s="69"/>
      <c r="C990" s="32"/>
      <c r="D990" s="68"/>
      <c r="E990" s="68"/>
      <c r="F990" s="68"/>
      <c r="G990" s="71"/>
      <c r="H990" s="77"/>
      <c r="I990" s="73"/>
      <c r="J990" s="68"/>
      <c r="K990" s="68"/>
    </row>
    <row r="991" spans="1:11" s="54" customFormat="1" x14ac:dyDescent="0.3">
      <c r="A991" s="15"/>
      <c r="B991" s="69"/>
      <c r="C991" s="32"/>
      <c r="D991" s="68"/>
      <c r="E991" s="68"/>
      <c r="F991" s="68"/>
      <c r="G991" s="71"/>
      <c r="H991" s="77"/>
      <c r="I991" s="73"/>
      <c r="J991" s="68"/>
      <c r="K991" s="68"/>
    </row>
    <row r="992" spans="1:11" s="54" customFormat="1" x14ac:dyDescent="0.3">
      <c r="A992" s="15"/>
      <c r="B992" s="69"/>
      <c r="C992" s="32"/>
      <c r="D992" s="68"/>
      <c r="E992" s="68"/>
      <c r="F992" s="68"/>
      <c r="G992" s="71"/>
      <c r="H992" s="77"/>
      <c r="I992" s="73"/>
      <c r="J992" s="68"/>
      <c r="K992" s="68"/>
    </row>
    <row r="993" spans="1:11" s="54" customFormat="1" x14ac:dyDescent="0.3">
      <c r="A993" s="15"/>
      <c r="B993" s="69"/>
      <c r="C993" s="32"/>
      <c r="D993" s="68"/>
      <c r="E993" s="68"/>
      <c r="F993" s="68"/>
      <c r="G993" s="71"/>
      <c r="H993" s="77"/>
      <c r="I993" s="73"/>
      <c r="J993" s="68"/>
      <c r="K993" s="68"/>
    </row>
    <row r="994" spans="1:11" s="54" customFormat="1" x14ac:dyDescent="0.3">
      <c r="A994" s="15"/>
      <c r="B994" s="69"/>
      <c r="C994" s="32"/>
      <c r="D994" s="68"/>
      <c r="E994" s="68"/>
      <c r="F994" s="68"/>
      <c r="G994" s="71"/>
      <c r="H994" s="77"/>
      <c r="I994" s="73"/>
      <c r="J994" s="68"/>
      <c r="K994" s="68"/>
    </row>
    <row r="995" spans="1:11" s="54" customFormat="1" x14ac:dyDescent="0.3">
      <c r="A995" s="15"/>
      <c r="B995" s="69"/>
      <c r="C995" s="32"/>
      <c r="D995" s="68"/>
      <c r="E995" s="68"/>
      <c r="F995" s="68"/>
      <c r="G995" s="71"/>
      <c r="H995" s="77"/>
      <c r="I995" s="73"/>
      <c r="J995" s="68"/>
      <c r="K995" s="68"/>
    </row>
    <row r="996" spans="1:11" s="54" customFormat="1" x14ac:dyDescent="0.3">
      <c r="A996" s="15"/>
      <c r="B996" s="69"/>
      <c r="C996" s="32"/>
      <c r="D996" s="68"/>
      <c r="E996" s="68"/>
      <c r="F996" s="68"/>
      <c r="G996" s="71"/>
      <c r="H996" s="77"/>
      <c r="I996" s="73"/>
      <c r="J996" s="68"/>
      <c r="K996" s="68"/>
    </row>
    <row r="997" spans="1:11" s="54" customFormat="1" x14ac:dyDescent="0.3">
      <c r="A997" s="15"/>
      <c r="B997" s="69"/>
      <c r="C997" s="32"/>
      <c r="D997" s="68"/>
      <c r="E997" s="68"/>
      <c r="F997" s="68"/>
      <c r="G997" s="71"/>
      <c r="H997" s="77"/>
      <c r="I997" s="73"/>
      <c r="J997" s="68"/>
      <c r="K997" s="68"/>
    </row>
    <row r="998" spans="1:11" s="54" customFormat="1" x14ac:dyDescent="0.3">
      <c r="A998" s="15"/>
      <c r="B998" s="69"/>
      <c r="C998" s="32"/>
      <c r="D998" s="68"/>
      <c r="E998" s="68"/>
      <c r="F998" s="68"/>
      <c r="G998" s="71"/>
      <c r="H998" s="77"/>
      <c r="I998" s="73"/>
      <c r="J998" s="68"/>
      <c r="K998" s="68"/>
    </row>
    <row r="999" spans="1:11" s="54" customFormat="1" x14ac:dyDescent="0.3">
      <c r="A999" s="15"/>
      <c r="B999" s="69"/>
      <c r="C999" s="32"/>
      <c r="D999" s="68"/>
      <c r="E999" s="68"/>
      <c r="F999" s="68"/>
      <c r="G999" s="71"/>
      <c r="H999" s="77"/>
      <c r="I999" s="73"/>
      <c r="J999" s="68"/>
      <c r="K999" s="68"/>
    </row>
    <row r="1000" spans="1:11" s="54" customFormat="1" x14ac:dyDescent="0.3">
      <c r="A1000" s="15"/>
      <c r="B1000" s="69"/>
      <c r="C1000" s="32"/>
      <c r="D1000" s="68"/>
      <c r="E1000" s="68"/>
      <c r="F1000" s="68"/>
      <c r="G1000" s="71"/>
      <c r="H1000" s="77"/>
      <c r="I1000" s="73"/>
      <c r="J1000" s="68"/>
      <c r="K1000" s="68"/>
    </row>
    <row r="1001" spans="1:11" s="54" customFormat="1" x14ac:dyDescent="0.3">
      <c r="A1001" s="15"/>
      <c r="B1001" s="69"/>
      <c r="C1001" s="32"/>
      <c r="D1001" s="68"/>
      <c r="E1001" s="68"/>
      <c r="F1001" s="68"/>
      <c r="G1001" s="71"/>
      <c r="H1001" s="77"/>
      <c r="I1001" s="73"/>
      <c r="J1001" s="68"/>
      <c r="K1001" s="68"/>
    </row>
    <row r="1002" spans="1:11" s="54" customFormat="1" x14ac:dyDescent="0.3">
      <c r="A1002" s="15"/>
      <c r="B1002" s="69"/>
      <c r="C1002" s="32"/>
      <c r="D1002" s="68"/>
      <c r="E1002" s="68"/>
      <c r="F1002" s="68"/>
      <c r="G1002" s="71"/>
      <c r="H1002" s="77"/>
      <c r="I1002" s="73"/>
      <c r="J1002" s="68"/>
      <c r="K1002" s="68"/>
    </row>
    <row r="1003" spans="1:11" s="54" customFormat="1" x14ac:dyDescent="0.3">
      <c r="A1003" s="15"/>
      <c r="B1003" s="69"/>
      <c r="C1003" s="32"/>
      <c r="D1003" s="68"/>
      <c r="E1003" s="68"/>
      <c r="F1003" s="68"/>
      <c r="G1003" s="71"/>
      <c r="H1003" s="77"/>
      <c r="I1003" s="73"/>
      <c r="J1003" s="68"/>
      <c r="K1003" s="68"/>
    </row>
    <row r="1004" spans="1:11" s="54" customFormat="1" x14ac:dyDescent="0.3">
      <c r="A1004" s="15"/>
      <c r="B1004" s="69"/>
      <c r="C1004" s="32"/>
      <c r="D1004" s="68"/>
      <c r="E1004" s="68"/>
      <c r="F1004" s="68"/>
      <c r="G1004" s="71"/>
      <c r="H1004" s="77"/>
      <c r="I1004" s="73"/>
      <c r="J1004" s="68"/>
      <c r="K1004" s="68"/>
    </row>
    <row r="1005" spans="1:11" s="54" customFormat="1" x14ac:dyDescent="0.3">
      <c r="A1005" s="15"/>
      <c r="B1005" s="69"/>
      <c r="C1005" s="32"/>
      <c r="D1005" s="68"/>
      <c r="E1005" s="68"/>
      <c r="F1005" s="68"/>
      <c r="G1005" s="71"/>
      <c r="H1005" s="77"/>
      <c r="I1005" s="73"/>
      <c r="J1005" s="68"/>
      <c r="K1005" s="68"/>
    </row>
    <row r="1006" spans="1:11" s="54" customFormat="1" x14ac:dyDescent="0.3">
      <c r="A1006" s="15"/>
      <c r="B1006" s="69"/>
      <c r="C1006" s="32"/>
      <c r="D1006" s="68"/>
      <c r="E1006" s="68"/>
      <c r="F1006" s="68"/>
      <c r="G1006" s="71"/>
      <c r="H1006" s="77"/>
      <c r="I1006" s="73"/>
      <c r="J1006" s="68"/>
      <c r="K1006" s="68"/>
    </row>
    <row r="1007" spans="1:11" s="54" customFormat="1" x14ac:dyDescent="0.3">
      <c r="A1007" s="15"/>
      <c r="B1007" s="69"/>
      <c r="C1007" s="32"/>
      <c r="D1007" s="68"/>
      <c r="E1007" s="68"/>
      <c r="F1007" s="68"/>
      <c r="G1007" s="71"/>
      <c r="H1007" s="77"/>
      <c r="I1007" s="73"/>
      <c r="J1007" s="68"/>
      <c r="K1007" s="68"/>
    </row>
    <row r="1008" spans="1:11" s="54" customFormat="1" x14ac:dyDescent="0.3">
      <c r="A1008" s="15"/>
      <c r="B1008" s="69"/>
      <c r="C1008" s="32"/>
      <c r="D1008" s="68"/>
      <c r="E1008" s="68"/>
      <c r="F1008" s="68"/>
      <c r="G1008" s="71"/>
      <c r="H1008" s="77"/>
      <c r="I1008" s="73"/>
      <c r="J1008" s="68"/>
      <c r="K1008" s="68"/>
    </row>
    <row r="1009" spans="1:11" s="54" customFormat="1" x14ac:dyDescent="0.3">
      <c r="A1009" s="15"/>
      <c r="B1009" s="69"/>
      <c r="C1009" s="32"/>
      <c r="D1009" s="68"/>
      <c r="E1009" s="68"/>
      <c r="F1009" s="68"/>
      <c r="G1009" s="71"/>
      <c r="H1009" s="77"/>
      <c r="I1009" s="73"/>
      <c r="J1009" s="68"/>
      <c r="K1009" s="68"/>
    </row>
    <row r="1010" spans="1:11" s="54" customFormat="1" x14ac:dyDescent="0.3">
      <c r="A1010" s="15"/>
      <c r="B1010" s="69"/>
      <c r="C1010" s="32"/>
      <c r="D1010" s="68"/>
      <c r="E1010" s="68"/>
      <c r="F1010" s="68"/>
      <c r="G1010" s="71"/>
      <c r="H1010" s="77"/>
      <c r="I1010" s="73"/>
      <c r="J1010" s="68"/>
      <c r="K1010" s="68"/>
    </row>
    <row r="1011" spans="1:11" s="54" customFormat="1" x14ac:dyDescent="0.3">
      <c r="A1011" s="15"/>
      <c r="B1011" s="69"/>
      <c r="C1011" s="32"/>
      <c r="D1011" s="68"/>
      <c r="E1011" s="68"/>
      <c r="F1011" s="68"/>
      <c r="G1011" s="71"/>
      <c r="H1011" s="77"/>
      <c r="I1011" s="73"/>
      <c r="J1011" s="68"/>
      <c r="K1011" s="68"/>
    </row>
    <row r="1012" spans="1:11" s="54" customFormat="1" x14ac:dyDescent="0.3">
      <c r="A1012" s="15"/>
      <c r="B1012" s="69"/>
      <c r="C1012" s="32"/>
      <c r="D1012" s="68"/>
      <c r="E1012" s="68"/>
      <c r="F1012" s="68"/>
      <c r="G1012" s="71"/>
      <c r="H1012" s="77"/>
      <c r="I1012" s="73"/>
      <c r="J1012" s="68"/>
      <c r="K1012" s="68"/>
    </row>
    <row r="1013" spans="1:11" s="54" customFormat="1" x14ac:dyDescent="0.3">
      <c r="A1013" s="15"/>
      <c r="B1013" s="69"/>
      <c r="C1013" s="32"/>
      <c r="D1013" s="68"/>
      <c r="E1013" s="68"/>
      <c r="F1013" s="68"/>
      <c r="G1013" s="71"/>
      <c r="H1013" s="77"/>
      <c r="I1013" s="73"/>
      <c r="J1013" s="68"/>
      <c r="K1013" s="68"/>
    </row>
    <row r="1014" spans="1:11" s="54" customFormat="1" x14ac:dyDescent="0.3">
      <c r="A1014" s="15"/>
      <c r="B1014" s="69"/>
      <c r="C1014" s="32"/>
      <c r="D1014" s="68"/>
      <c r="E1014" s="68"/>
      <c r="F1014" s="68"/>
      <c r="G1014" s="71"/>
      <c r="H1014" s="77"/>
      <c r="I1014" s="73"/>
      <c r="J1014" s="68"/>
      <c r="K1014" s="68"/>
    </row>
    <row r="1015" spans="1:11" s="54" customFormat="1" x14ac:dyDescent="0.3">
      <c r="A1015" s="15"/>
      <c r="B1015" s="69"/>
      <c r="C1015" s="32"/>
      <c r="D1015" s="68"/>
      <c r="E1015" s="68"/>
      <c r="F1015" s="68"/>
      <c r="G1015" s="71"/>
      <c r="H1015" s="77"/>
      <c r="I1015" s="73"/>
      <c r="J1015" s="68"/>
      <c r="K1015" s="68"/>
    </row>
    <row r="1016" spans="1:11" s="54" customFormat="1" x14ac:dyDescent="0.3">
      <c r="A1016" s="15"/>
      <c r="B1016" s="69"/>
      <c r="C1016" s="32"/>
      <c r="D1016" s="68"/>
      <c r="E1016" s="68"/>
      <c r="F1016" s="68"/>
      <c r="G1016" s="71"/>
      <c r="H1016" s="77"/>
      <c r="I1016" s="73"/>
      <c r="J1016" s="68"/>
      <c r="K1016" s="68"/>
    </row>
    <row r="1017" spans="1:11" s="54" customFormat="1" x14ac:dyDescent="0.3">
      <c r="A1017" s="15"/>
      <c r="B1017" s="69"/>
      <c r="C1017" s="32"/>
      <c r="D1017" s="68"/>
      <c r="E1017" s="68"/>
      <c r="F1017" s="68"/>
      <c r="G1017" s="71"/>
      <c r="H1017" s="77"/>
      <c r="I1017" s="73"/>
      <c r="J1017" s="68"/>
      <c r="K1017" s="68"/>
    </row>
    <row r="1018" spans="1:11" s="54" customFormat="1" x14ac:dyDescent="0.3">
      <c r="A1018" s="15"/>
      <c r="B1018" s="69"/>
      <c r="C1018" s="32"/>
      <c r="D1018" s="68"/>
      <c r="E1018" s="68"/>
      <c r="F1018" s="68"/>
      <c r="G1018" s="71"/>
      <c r="H1018" s="77"/>
      <c r="I1018" s="73"/>
      <c r="J1018" s="68"/>
      <c r="K1018" s="68"/>
    </row>
    <row r="1019" spans="1:11" s="54" customFormat="1" x14ac:dyDescent="0.3">
      <c r="A1019" s="15"/>
      <c r="B1019" s="69"/>
      <c r="C1019" s="32"/>
      <c r="D1019" s="68"/>
      <c r="E1019" s="68"/>
      <c r="F1019" s="68"/>
      <c r="G1019" s="71"/>
      <c r="H1019" s="77"/>
      <c r="I1019" s="73"/>
      <c r="J1019" s="68"/>
      <c r="K1019" s="68"/>
    </row>
    <row r="1020" spans="1:11" s="54" customFormat="1" x14ac:dyDescent="0.3">
      <c r="A1020" s="15"/>
      <c r="B1020" s="69"/>
      <c r="C1020" s="32"/>
      <c r="D1020" s="68"/>
      <c r="E1020" s="68"/>
      <c r="F1020" s="68"/>
      <c r="G1020" s="71"/>
      <c r="H1020" s="77"/>
      <c r="I1020" s="73"/>
      <c r="J1020" s="68"/>
      <c r="K1020" s="68"/>
    </row>
    <row r="1021" spans="1:11" s="54" customFormat="1" x14ac:dyDescent="0.3">
      <c r="A1021" s="15"/>
      <c r="B1021" s="69"/>
      <c r="C1021" s="32"/>
      <c r="D1021" s="68"/>
      <c r="E1021" s="68"/>
      <c r="F1021" s="68"/>
      <c r="G1021" s="71"/>
      <c r="H1021" s="77"/>
      <c r="I1021" s="73"/>
      <c r="J1021" s="68"/>
      <c r="K1021" s="68"/>
    </row>
    <row r="1022" spans="1:11" s="54" customFormat="1" x14ac:dyDescent="0.3">
      <c r="A1022" s="15"/>
      <c r="B1022" s="69"/>
      <c r="C1022" s="32"/>
      <c r="D1022" s="68"/>
      <c r="E1022" s="68"/>
      <c r="F1022" s="68"/>
      <c r="G1022" s="71"/>
      <c r="H1022" s="77"/>
      <c r="I1022" s="73"/>
      <c r="J1022" s="68"/>
      <c r="K1022" s="68"/>
    </row>
    <row r="1023" spans="1:11" s="54" customFormat="1" x14ac:dyDescent="0.3">
      <c r="A1023" s="15"/>
      <c r="B1023" s="69"/>
      <c r="C1023" s="32"/>
      <c r="D1023" s="68"/>
      <c r="E1023" s="68"/>
      <c r="F1023" s="68"/>
      <c r="G1023" s="71"/>
      <c r="H1023" s="77"/>
      <c r="I1023" s="73"/>
      <c r="J1023" s="68"/>
      <c r="K1023" s="68"/>
    </row>
    <row r="1024" spans="1:11" s="54" customFormat="1" x14ac:dyDescent="0.3">
      <c r="A1024" s="15"/>
      <c r="B1024" s="69"/>
      <c r="C1024" s="32"/>
      <c r="D1024" s="68"/>
      <c r="E1024" s="68"/>
      <c r="F1024" s="68"/>
      <c r="G1024" s="71"/>
      <c r="H1024" s="77"/>
      <c r="I1024" s="73"/>
      <c r="J1024" s="68"/>
      <c r="K1024" s="68"/>
    </row>
    <row r="1025" spans="1:11" s="54" customFormat="1" x14ac:dyDescent="0.3">
      <c r="A1025" s="15"/>
      <c r="B1025" s="69"/>
      <c r="C1025" s="32"/>
      <c r="D1025" s="68"/>
      <c r="E1025" s="68"/>
      <c r="F1025" s="68"/>
      <c r="G1025" s="71"/>
      <c r="H1025" s="77"/>
      <c r="I1025" s="73"/>
      <c r="J1025" s="68"/>
      <c r="K1025" s="68"/>
    </row>
    <row r="1026" spans="1:11" s="54" customFormat="1" x14ac:dyDescent="0.3">
      <c r="A1026" s="15"/>
      <c r="B1026" s="69"/>
      <c r="C1026" s="32"/>
      <c r="D1026" s="68"/>
      <c r="E1026" s="68"/>
      <c r="F1026" s="68"/>
      <c r="G1026" s="71"/>
      <c r="H1026" s="77"/>
      <c r="I1026" s="73"/>
      <c r="J1026" s="68"/>
      <c r="K1026" s="68"/>
    </row>
    <row r="1027" spans="1:11" s="54" customFormat="1" x14ac:dyDescent="0.3">
      <c r="A1027" s="15"/>
      <c r="B1027" s="69"/>
      <c r="C1027" s="32"/>
      <c r="D1027" s="68"/>
      <c r="E1027" s="68"/>
      <c r="F1027" s="68"/>
      <c r="G1027" s="71"/>
      <c r="H1027" s="77"/>
      <c r="I1027" s="73"/>
      <c r="J1027" s="68"/>
      <c r="K1027" s="68"/>
    </row>
    <row r="1028" spans="1:11" s="54" customFormat="1" x14ac:dyDescent="0.3">
      <c r="A1028" s="15"/>
      <c r="B1028" s="69"/>
      <c r="C1028" s="32"/>
      <c r="D1028" s="68"/>
      <c r="E1028" s="68"/>
      <c r="F1028" s="68"/>
      <c r="G1028" s="71"/>
      <c r="H1028" s="77"/>
      <c r="I1028" s="73"/>
      <c r="J1028" s="68"/>
      <c r="K1028" s="68"/>
    </row>
    <row r="1029" spans="1:11" s="54" customFormat="1" x14ac:dyDescent="0.3">
      <c r="A1029" s="15"/>
      <c r="B1029" s="69"/>
      <c r="C1029" s="32"/>
      <c r="D1029" s="68"/>
      <c r="E1029" s="68"/>
      <c r="F1029" s="68"/>
      <c r="G1029" s="71"/>
      <c r="H1029" s="77"/>
      <c r="I1029" s="73"/>
      <c r="J1029" s="68"/>
      <c r="K1029" s="68"/>
    </row>
    <row r="1030" spans="1:11" s="54" customFormat="1" x14ac:dyDescent="0.3">
      <c r="A1030" s="15"/>
      <c r="B1030" s="69"/>
      <c r="C1030" s="32"/>
      <c r="D1030" s="68"/>
      <c r="E1030" s="68"/>
      <c r="F1030" s="68"/>
      <c r="G1030" s="71"/>
      <c r="H1030" s="77"/>
      <c r="I1030" s="73"/>
      <c r="J1030" s="68"/>
      <c r="K1030" s="68"/>
    </row>
    <row r="1031" spans="1:11" s="54" customFormat="1" x14ac:dyDescent="0.3">
      <c r="A1031" s="15"/>
      <c r="B1031" s="69"/>
      <c r="C1031" s="32"/>
      <c r="D1031" s="68"/>
      <c r="E1031" s="68"/>
      <c r="F1031" s="68"/>
      <c r="G1031" s="71"/>
      <c r="H1031" s="77"/>
      <c r="I1031" s="73"/>
      <c r="J1031" s="68"/>
      <c r="K1031" s="68"/>
    </row>
    <row r="1032" spans="1:11" s="54" customFormat="1" x14ac:dyDescent="0.3">
      <c r="A1032" s="15"/>
      <c r="B1032" s="69"/>
      <c r="C1032" s="32"/>
      <c r="D1032" s="68"/>
      <c r="E1032" s="68"/>
      <c r="F1032" s="68"/>
      <c r="G1032" s="71"/>
      <c r="H1032" s="77"/>
      <c r="I1032" s="73"/>
      <c r="J1032" s="68"/>
      <c r="K1032" s="68"/>
    </row>
    <row r="1033" spans="1:11" s="54" customFormat="1" x14ac:dyDescent="0.3">
      <c r="A1033" s="15"/>
      <c r="B1033" s="69"/>
      <c r="C1033" s="32"/>
      <c r="D1033" s="68"/>
      <c r="E1033" s="68"/>
      <c r="F1033" s="68"/>
      <c r="G1033" s="71"/>
      <c r="H1033" s="77"/>
      <c r="I1033" s="73"/>
      <c r="J1033" s="68"/>
      <c r="K1033" s="68"/>
    </row>
    <row r="1034" spans="1:11" s="54" customFormat="1" x14ac:dyDescent="0.3">
      <c r="A1034" s="15"/>
      <c r="B1034" s="69"/>
      <c r="C1034" s="32"/>
      <c r="D1034" s="68"/>
      <c r="E1034" s="68"/>
      <c r="F1034" s="68"/>
      <c r="G1034" s="71"/>
      <c r="H1034" s="77"/>
      <c r="I1034" s="73"/>
      <c r="J1034" s="68"/>
      <c r="K1034" s="68"/>
    </row>
    <row r="1035" spans="1:11" s="54" customFormat="1" x14ac:dyDescent="0.3">
      <c r="A1035" s="15"/>
      <c r="B1035" s="69"/>
      <c r="C1035" s="32"/>
      <c r="D1035" s="68"/>
      <c r="E1035" s="68"/>
      <c r="F1035" s="68"/>
      <c r="G1035" s="71"/>
      <c r="H1035" s="77"/>
      <c r="I1035" s="73"/>
      <c r="J1035" s="68"/>
      <c r="K1035" s="68"/>
    </row>
    <row r="1036" spans="1:11" s="54" customFormat="1" x14ac:dyDescent="0.3">
      <c r="A1036" s="15"/>
      <c r="B1036" s="69"/>
      <c r="C1036" s="32"/>
      <c r="D1036" s="68"/>
      <c r="E1036" s="68"/>
      <c r="F1036" s="68"/>
      <c r="G1036" s="71"/>
      <c r="H1036" s="77"/>
      <c r="I1036" s="73"/>
      <c r="J1036" s="68"/>
      <c r="K1036" s="68"/>
    </row>
    <row r="1037" spans="1:11" s="54" customFormat="1" x14ac:dyDescent="0.3">
      <c r="A1037" s="15"/>
      <c r="B1037" s="69"/>
      <c r="C1037" s="32"/>
      <c r="D1037" s="68"/>
      <c r="E1037" s="68"/>
      <c r="F1037" s="68"/>
      <c r="G1037" s="71"/>
      <c r="H1037" s="77"/>
      <c r="I1037" s="73"/>
      <c r="J1037" s="68"/>
      <c r="K1037" s="68"/>
    </row>
    <row r="1038" spans="1:11" s="54" customFormat="1" x14ac:dyDescent="0.3">
      <c r="A1038" s="15"/>
      <c r="B1038" s="69"/>
      <c r="C1038" s="32"/>
      <c r="D1038" s="68"/>
      <c r="E1038" s="68"/>
      <c r="F1038" s="68"/>
      <c r="G1038" s="71"/>
      <c r="H1038" s="77"/>
      <c r="I1038" s="73"/>
      <c r="J1038" s="68"/>
      <c r="K1038" s="68"/>
    </row>
    <row r="1039" spans="1:11" s="54" customFormat="1" x14ac:dyDescent="0.3">
      <c r="A1039" s="15"/>
      <c r="B1039" s="69"/>
      <c r="C1039" s="32"/>
      <c r="D1039" s="68"/>
      <c r="E1039" s="68"/>
      <c r="F1039" s="68"/>
      <c r="G1039" s="71"/>
      <c r="H1039" s="77"/>
      <c r="I1039" s="73"/>
      <c r="J1039" s="68"/>
      <c r="K1039" s="68"/>
    </row>
    <row r="1040" spans="1:11" s="54" customFormat="1" x14ac:dyDescent="0.3">
      <c r="A1040" s="15"/>
      <c r="B1040" s="69"/>
      <c r="C1040" s="32"/>
      <c r="D1040" s="68"/>
      <c r="E1040" s="68"/>
      <c r="F1040" s="68"/>
      <c r="G1040" s="71"/>
      <c r="H1040" s="77"/>
      <c r="I1040" s="73"/>
      <c r="J1040" s="68"/>
      <c r="K1040" s="68"/>
    </row>
    <row r="1041" spans="1:11" s="54" customFormat="1" x14ac:dyDescent="0.3">
      <c r="A1041" s="15"/>
      <c r="B1041" s="69"/>
      <c r="C1041" s="32"/>
      <c r="D1041" s="68"/>
      <c r="E1041" s="68"/>
      <c r="F1041" s="68"/>
      <c r="G1041" s="71"/>
      <c r="H1041" s="77"/>
      <c r="I1041" s="73"/>
      <c r="J1041" s="68"/>
      <c r="K1041" s="68"/>
    </row>
    <row r="1042" spans="1:11" s="54" customFormat="1" x14ac:dyDescent="0.3">
      <c r="A1042" s="15"/>
      <c r="B1042" s="69"/>
      <c r="C1042" s="32"/>
      <c r="D1042" s="68"/>
      <c r="E1042" s="68"/>
      <c r="F1042" s="68"/>
      <c r="G1042" s="71"/>
      <c r="H1042" s="77"/>
      <c r="I1042" s="73"/>
      <c r="J1042" s="68"/>
      <c r="K1042" s="68"/>
    </row>
    <row r="1043" spans="1:11" s="54" customFormat="1" x14ac:dyDescent="0.3">
      <c r="A1043" s="15"/>
      <c r="B1043" s="69"/>
      <c r="C1043" s="32"/>
      <c r="D1043" s="68"/>
      <c r="E1043" s="68"/>
      <c r="F1043" s="68"/>
      <c r="G1043" s="71"/>
      <c r="H1043" s="77"/>
      <c r="I1043" s="73"/>
      <c r="J1043" s="68"/>
      <c r="K1043" s="68"/>
    </row>
    <row r="1044" spans="1:11" s="54" customFormat="1" x14ac:dyDescent="0.3">
      <c r="A1044" s="15"/>
      <c r="B1044" s="69"/>
      <c r="C1044" s="32"/>
      <c r="D1044" s="68"/>
      <c r="E1044" s="68"/>
      <c r="F1044" s="68"/>
      <c r="G1044" s="71"/>
      <c r="H1044" s="77"/>
      <c r="I1044" s="73"/>
      <c r="J1044" s="68"/>
      <c r="K1044" s="68"/>
    </row>
    <row r="1045" spans="1:11" s="54" customFormat="1" x14ac:dyDescent="0.3">
      <c r="A1045" s="15"/>
      <c r="B1045" s="69"/>
      <c r="C1045" s="32"/>
      <c r="D1045" s="68"/>
      <c r="E1045" s="68"/>
      <c r="F1045" s="68"/>
      <c r="G1045" s="71"/>
      <c r="H1045" s="77"/>
      <c r="I1045" s="73"/>
      <c r="J1045" s="68"/>
      <c r="K1045" s="68"/>
    </row>
    <row r="1046" spans="1:11" s="54" customFormat="1" x14ac:dyDescent="0.3">
      <c r="A1046" s="15"/>
      <c r="B1046" s="69"/>
      <c r="C1046" s="32"/>
      <c r="D1046" s="68"/>
      <c r="E1046" s="68"/>
      <c r="F1046" s="68"/>
      <c r="G1046" s="71"/>
      <c r="H1046" s="77"/>
      <c r="I1046" s="73"/>
      <c r="J1046" s="68"/>
      <c r="K1046" s="68"/>
    </row>
    <row r="1047" spans="1:11" s="54" customFormat="1" x14ac:dyDescent="0.3">
      <c r="A1047" s="15"/>
      <c r="B1047" s="69"/>
      <c r="C1047" s="32"/>
      <c r="D1047" s="68"/>
      <c r="E1047" s="68"/>
      <c r="F1047" s="68"/>
      <c r="G1047" s="71"/>
      <c r="H1047" s="77"/>
      <c r="I1047" s="73"/>
      <c r="J1047" s="68"/>
      <c r="K1047" s="68"/>
    </row>
    <row r="1048" spans="1:11" s="54" customFormat="1" x14ac:dyDescent="0.3">
      <c r="A1048" s="15"/>
      <c r="B1048" s="69"/>
      <c r="C1048" s="32"/>
      <c r="D1048" s="68"/>
      <c r="E1048" s="68"/>
      <c r="F1048" s="68"/>
      <c r="G1048" s="71"/>
      <c r="H1048" s="77"/>
      <c r="I1048" s="73"/>
      <c r="J1048" s="68"/>
      <c r="K1048" s="68"/>
    </row>
    <row r="1049" spans="1:11" s="54" customFormat="1" x14ac:dyDescent="0.3">
      <c r="A1049" s="15"/>
      <c r="B1049" s="69"/>
      <c r="C1049" s="32"/>
      <c r="D1049" s="68"/>
      <c r="E1049" s="68"/>
      <c r="F1049" s="68"/>
      <c r="G1049" s="71"/>
      <c r="H1049" s="77"/>
      <c r="I1049" s="73"/>
      <c r="J1049" s="68"/>
      <c r="K1049" s="68"/>
    </row>
    <row r="1050" spans="1:11" s="54" customFormat="1" x14ac:dyDescent="0.3">
      <c r="A1050" s="15"/>
      <c r="B1050" s="69"/>
      <c r="C1050" s="32"/>
      <c r="D1050" s="68"/>
      <c r="E1050" s="68"/>
      <c r="F1050" s="68"/>
      <c r="G1050" s="71"/>
      <c r="H1050" s="77"/>
      <c r="I1050" s="73"/>
      <c r="J1050" s="68"/>
      <c r="K1050" s="68"/>
    </row>
    <row r="1051" spans="1:11" s="54" customFormat="1" x14ac:dyDescent="0.3">
      <c r="A1051" s="15"/>
      <c r="B1051" s="69"/>
      <c r="C1051" s="32"/>
      <c r="D1051" s="68"/>
      <c r="E1051" s="68"/>
      <c r="F1051" s="68"/>
      <c r="G1051" s="71"/>
      <c r="H1051" s="77"/>
      <c r="I1051" s="73"/>
      <c r="J1051" s="68"/>
      <c r="K1051" s="68"/>
    </row>
    <row r="1052" spans="1:11" s="54" customFormat="1" x14ac:dyDescent="0.3">
      <c r="A1052" s="15"/>
      <c r="B1052" s="69"/>
      <c r="C1052" s="32"/>
      <c r="D1052" s="68"/>
      <c r="E1052" s="68"/>
      <c r="F1052" s="68"/>
      <c r="G1052" s="71"/>
      <c r="H1052" s="77"/>
      <c r="I1052" s="73"/>
      <c r="J1052" s="68"/>
      <c r="K1052" s="68"/>
    </row>
    <row r="1053" spans="1:11" s="54" customFormat="1" x14ac:dyDescent="0.3">
      <c r="A1053" s="15"/>
      <c r="B1053" s="69"/>
      <c r="C1053" s="32"/>
      <c r="D1053" s="68"/>
      <c r="E1053" s="68"/>
      <c r="F1053" s="68"/>
      <c r="G1053" s="71"/>
      <c r="H1053" s="77"/>
      <c r="I1053" s="73"/>
      <c r="J1053" s="68"/>
      <c r="K1053" s="68"/>
    </row>
    <row r="1054" spans="1:11" s="54" customFormat="1" x14ac:dyDescent="0.3">
      <c r="A1054" s="15"/>
      <c r="B1054" s="69"/>
      <c r="C1054" s="32"/>
      <c r="D1054" s="68"/>
      <c r="E1054" s="68"/>
      <c r="F1054" s="68"/>
      <c r="G1054" s="71"/>
      <c r="H1054" s="77"/>
      <c r="I1054" s="73"/>
      <c r="J1054" s="68"/>
      <c r="K1054" s="68"/>
    </row>
    <row r="1055" spans="1:11" s="54" customFormat="1" x14ac:dyDescent="0.3">
      <c r="A1055" s="15"/>
      <c r="B1055" s="69"/>
      <c r="C1055" s="32"/>
      <c r="D1055" s="68"/>
      <c r="E1055" s="68"/>
      <c r="F1055" s="68"/>
      <c r="G1055" s="71"/>
      <c r="H1055" s="77"/>
      <c r="I1055" s="73"/>
      <c r="J1055" s="68"/>
      <c r="K1055" s="68"/>
    </row>
    <row r="1056" spans="1:11" s="54" customFormat="1" x14ac:dyDescent="0.3">
      <c r="A1056" s="15"/>
      <c r="B1056" s="69"/>
      <c r="C1056" s="32"/>
      <c r="D1056" s="68"/>
      <c r="E1056" s="68"/>
      <c r="F1056" s="68"/>
      <c r="G1056" s="71"/>
      <c r="H1056" s="77"/>
      <c r="I1056" s="73"/>
      <c r="J1056" s="68"/>
      <c r="K1056" s="68"/>
    </row>
    <row r="1057" spans="1:11" s="54" customFormat="1" x14ac:dyDescent="0.3">
      <c r="A1057" s="15"/>
      <c r="B1057" s="69"/>
      <c r="C1057" s="32"/>
      <c r="D1057" s="68"/>
      <c r="E1057" s="68"/>
      <c r="F1057" s="68"/>
      <c r="G1057" s="71"/>
      <c r="H1057" s="77"/>
      <c r="I1057" s="73"/>
      <c r="J1057" s="68"/>
      <c r="K1057" s="68"/>
    </row>
    <row r="1058" spans="1:11" s="54" customFormat="1" x14ac:dyDescent="0.3">
      <c r="A1058" s="15"/>
      <c r="B1058" s="69"/>
      <c r="C1058" s="32"/>
      <c r="D1058" s="68"/>
      <c r="E1058" s="68"/>
      <c r="F1058" s="68"/>
      <c r="G1058" s="71"/>
      <c r="H1058" s="77"/>
      <c r="I1058" s="73"/>
      <c r="J1058" s="68"/>
      <c r="K1058" s="68"/>
    </row>
    <row r="1059" spans="1:11" s="54" customFormat="1" x14ac:dyDescent="0.3">
      <c r="A1059" s="15"/>
      <c r="B1059" s="69"/>
      <c r="C1059" s="32"/>
      <c r="D1059" s="68"/>
      <c r="E1059" s="68"/>
      <c r="F1059" s="68"/>
      <c r="G1059" s="71"/>
      <c r="H1059" s="77"/>
      <c r="I1059" s="73"/>
      <c r="J1059" s="68"/>
      <c r="K1059" s="68"/>
    </row>
    <row r="1060" spans="1:11" s="54" customFormat="1" x14ac:dyDescent="0.3">
      <c r="A1060" s="15"/>
      <c r="B1060" s="69"/>
      <c r="C1060" s="32"/>
      <c r="D1060" s="68"/>
      <c r="E1060" s="68"/>
      <c r="F1060" s="68"/>
      <c r="G1060" s="71"/>
      <c r="H1060" s="77"/>
      <c r="I1060" s="73"/>
      <c r="J1060" s="68"/>
      <c r="K1060" s="68"/>
    </row>
    <row r="1061" spans="1:11" s="54" customFormat="1" x14ac:dyDescent="0.3">
      <c r="A1061" s="15"/>
      <c r="B1061" s="69"/>
      <c r="C1061" s="32"/>
      <c r="D1061" s="68"/>
      <c r="E1061" s="68"/>
      <c r="F1061" s="68"/>
      <c r="G1061" s="71"/>
      <c r="H1061" s="77"/>
      <c r="I1061" s="73"/>
      <c r="J1061" s="68"/>
      <c r="K1061" s="68"/>
    </row>
    <row r="1062" spans="1:11" s="54" customFormat="1" x14ac:dyDescent="0.3">
      <c r="A1062" s="15"/>
      <c r="B1062" s="69"/>
      <c r="C1062" s="32"/>
      <c r="D1062" s="68"/>
      <c r="E1062" s="68"/>
      <c r="F1062" s="68"/>
      <c r="G1062" s="71"/>
      <c r="H1062" s="77"/>
      <c r="I1062" s="73"/>
      <c r="J1062" s="68"/>
      <c r="K1062" s="68"/>
    </row>
    <row r="1063" spans="1:11" s="54" customFormat="1" x14ac:dyDescent="0.3">
      <c r="A1063" s="15"/>
      <c r="B1063" s="69"/>
      <c r="C1063" s="32"/>
      <c r="D1063" s="68"/>
      <c r="E1063" s="68"/>
      <c r="F1063" s="68"/>
      <c r="G1063" s="71"/>
      <c r="H1063" s="77"/>
      <c r="I1063" s="73"/>
      <c r="J1063" s="68"/>
      <c r="K1063" s="68"/>
    </row>
    <row r="1064" spans="1:11" s="54" customFormat="1" x14ac:dyDescent="0.3">
      <c r="A1064" s="15"/>
      <c r="B1064" s="69"/>
      <c r="C1064" s="32"/>
      <c r="D1064" s="68"/>
      <c r="E1064" s="68"/>
      <c r="F1064" s="68"/>
      <c r="G1064" s="71"/>
      <c r="H1064" s="77"/>
      <c r="I1064" s="73"/>
      <c r="J1064" s="68"/>
      <c r="K1064" s="68"/>
    </row>
    <row r="1065" spans="1:11" s="54" customFormat="1" x14ac:dyDescent="0.3">
      <c r="A1065" s="15"/>
      <c r="B1065" s="69"/>
      <c r="C1065" s="32"/>
      <c r="D1065" s="68"/>
      <c r="E1065" s="68"/>
      <c r="F1065" s="68"/>
      <c r="G1065" s="71"/>
      <c r="H1065" s="77"/>
      <c r="I1065" s="73"/>
      <c r="J1065" s="68"/>
      <c r="K1065" s="68"/>
    </row>
    <row r="1066" spans="1:11" s="54" customFormat="1" x14ac:dyDescent="0.3">
      <c r="A1066" s="15"/>
      <c r="B1066" s="69"/>
      <c r="C1066" s="32"/>
      <c r="D1066" s="68"/>
      <c r="E1066" s="68"/>
      <c r="F1066" s="68"/>
      <c r="G1066" s="71"/>
      <c r="H1066" s="77"/>
      <c r="I1066" s="73"/>
      <c r="J1066" s="68"/>
      <c r="K1066" s="68"/>
    </row>
    <row r="1067" spans="1:11" s="54" customFormat="1" x14ac:dyDescent="0.3">
      <c r="A1067" s="15"/>
      <c r="B1067" s="69"/>
      <c r="C1067" s="32"/>
      <c r="D1067" s="68"/>
      <c r="E1067" s="68"/>
      <c r="F1067" s="68"/>
      <c r="G1067" s="71"/>
      <c r="H1067" s="77"/>
      <c r="I1067" s="73"/>
      <c r="J1067" s="68"/>
      <c r="K1067" s="68"/>
    </row>
    <row r="1068" spans="1:11" s="54" customFormat="1" x14ac:dyDescent="0.3">
      <c r="A1068" s="15"/>
      <c r="B1068" s="69"/>
      <c r="C1068" s="32"/>
      <c r="D1068" s="68"/>
      <c r="E1068" s="68"/>
      <c r="F1068" s="68"/>
      <c r="G1068" s="71"/>
      <c r="H1068" s="77"/>
      <c r="I1068" s="73"/>
      <c r="J1068" s="68"/>
      <c r="K1068" s="68"/>
    </row>
    <row r="1069" spans="1:11" s="54" customFormat="1" x14ac:dyDescent="0.3">
      <c r="A1069" s="15"/>
      <c r="B1069" s="69"/>
      <c r="C1069" s="32"/>
      <c r="D1069" s="68"/>
      <c r="E1069" s="68"/>
      <c r="F1069" s="68"/>
      <c r="G1069" s="71"/>
      <c r="H1069" s="77"/>
      <c r="I1069" s="73"/>
      <c r="J1069" s="68"/>
      <c r="K1069" s="68"/>
    </row>
    <row r="1070" spans="1:11" s="54" customFormat="1" x14ac:dyDescent="0.3">
      <c r="A1070" s="15"/>
      <c r="B1070" s="69"/>
      <c r="C1070" s="32"/>
      <c r="D1070" s="68"/>
      <c r="E1070" s="68"/>
      <c r="F1070" s="68"/>
      <c r="G1070" s="71"/>
      <c r="H1070" s="77"/>
      <c r="I1070" s="73"/>
      <c r="J1070" s="68"/>
      <c r="K1070" s="68"/>
    </row>
    <row r="1071" spans="1:11" s="54" customFormat="1" x14ac:dyDescent="0.3">
      <c r="A1071" s="15"/>
      <c r="B1071" s="69"/>
      <c r="C1071" s="32"/>
      <c r="D1071" s="68"/>
      <c r="E1071" s="68"/>
      <c r="F1071" s="68"/>
      <c r="G1071" s="71"/>
      <c r="H1071" s="77"/>
      <c r="I1071" s="73"/>
      <c r="J1071" s="68"/>
      <c r="K1071" s="68"/>
    </row>
    <row r="1072" spans="1:11" s="54" customFormat="1" x14ac:dyDescent="0.3">
      <c r="A1072" s="15"/>
      <c r="B1072" s="69"/>
      <c r="C1072" s="32"/>
      <c r="D1072" s="68"/>
      <c r="E1072" s="68"/>
      <c r="F1072" s="68"/>
      <c r="G1072" s="71"/>
      <c r="H1072" s="77"/>
      <c r="I1072" s="73"/>
      <c r="J1072" s="68"/>
      <c r="K1072" s="68"/>
    </row>
    <row r="1073" spans="1:11" s="54" customFormat="1" x14ac:dyDescent="0.3">
      <c r="A1073" s="15"/>
      <c r="B1073" s="69"/>
      <c r="C1073" s="32"/>
      <c r="D1073" s="68"/>
      <c r="E1073" s="68"/>
      <c r="F1073" s="68"/>
      <c r="G1073" s="71"/>
      <c r="H1073" s="77"/>
      <c r="I1073" s="73"/>
      <c r="J1073" s="68"/>
      <c r="K1073" s="68"/>
    </row>
    <row r="1074" spans="1:11" s="54" customFormat="1" x14ac:dyDescent="0.3">
      <c r="A1074" s="15"/>
      <c r="B1074" s="69"/>
      <c r="C1074" s="32"/>
      <c r="D1074" s="68"/>
      <c r="E1074" s="68"/>
      <c r="F1074" s="68"/>
      <c r="G1074" s="71"/>
      <c r="H1074" s="77"/>
      <c r="I1074" s="73"/>
      <c r="J1074" s="68"/>
      <c r="K1074" s="68"/>
    </row>
    <row r="1075" spans="1:11" s="54" customFormat="1" x14ac:dyDescent="0.3">
      <c r="A1075" s="15"/>
      <c r="B1075" s="69"/>
      <c r="C1075" s="32"/>
      <c r="D1075" s="68"/>
      <c r="E1075" s="68"/>
      <c r="F1075" s="68"/>
      <c r="G1075" s="71"/>
      <c r="H1075" s="77"/>
      <c r="I1075" s="73"/>
      <c r="J1075" s="68"/>
      <c r="K1075" s="68"/>
    </row>
    <row r="1076" spans="1:11" s="54" customFormat="1" x14ac:dyDescent="0.3">
      <c r="A1076" s="15"/>
      <c r="B1076" s="69"/>
      <c r="C1076" s="32"/>
      <c r="D1076" s="68"/>
      <c r="E1076" s="68"/>
      <c r="F1076" s="68"/>
      <c r="G1076" s="71"/>
      <c r="H1076" s="77"/>
      <c r="I1076" s="73"/>
      <c r="J1076" s="68"/>
      <c r="K1076" s="68"/>
    </row>
    <row r="1077" spans="1:11" s="54" customFormat="1" x14ac:dyDescent="0.3">
      <c r="A1077" s="15"/>
      <c r="B1077" s="69"/>
      <c r="C1077" s="32"/>
      <c r="D1077" s="68"/>
      <c r="E1077" s="68"/>
      <c r="F1077" s="68"/>
      <c r="G1077" s="71"/>
      <c r="H1077" s="77"/>
      <c r="I1077" s="73"/>
      <c r="J1077" s="68"/>
      <c r="K1077" s="68"/>
    </row>
    <row r="1078" spans="1:11" s="54" customFormat="1" x14ac:dyDescent="0.3">
      <c r="A1078" s="15"/>
      <c r="B1078" s="69"/>
      <c r="C1078" s="32"/>
      <c r="D1078" s="68"/>
      <c r="E1078" s="68"/>
      <c r="F1078" s="68"/>
      <c r="G1078" s="71"/>
      <c r="H1078" s="77"/>
      <c r="I1078" s="73"/>
      <c r="J1078" s="68"/>
      <c r="K1078" s="68"/>
    </row>
    <row r="1079" spans="1:11" s="54" customFormat="1" x14ac:dyDescent="0.3">
      <c r="A1079" s="15"/>
      <c r="B1079" s="69"/>
      <c r="C1079" s="32"/>
      <c r="D1079" s="68"/>
      <c r="E1079" s="68"/>
      <c r="F1079" s="68"/>
      <c r="G1079" s="71"/>
      <c r="H1079" s="77"/>
      <c r="I1079" s="73"/>
      <c r="J1079" s="68"/>
      <c r="K1079" s="68"/>
    </row>
    <row r="1080" spans="1:11" s="54" customFormat="1" x14ac:dyDescent="0.3">
      <c r="A1080" s="15"/>
      <c r="B1080" s="69"/>
      <c r="C1080" s="32"/>
      <c r="D1080" s="68"/>
      <c r="E1080" s="68"/>
      <c r="F1080" s="68"/>
      <c r="G1080" s="71"/>
      <c r="H1080" s="77"/>
      <c r="I1080" s="73"/>
      <c r="J1080" s="68"/>
      <c r="K1080" s="68"/>
    </row>
    <row r="1081" spans="1:11" s="54" customFormat="1" x14ac:dyDescent="0.3">
      <c r="A1081" s="15"/>
      <c r="B1081" s="69"/>
      <c r="C1081" s="32"/>
      <c r="D1081" s="68"/>
      <c r="E1081" s="68"/>
      <c r="F1081" s="68"/>
      <c r="G1081" s="71"/>
      <c r="H1081" s="77"/>
      <c r="I1081" s="73"/>
      <c r="J1081" s="68"/>
      <c r="K1081" s="68"/>
    </row>
    <row r="1082" spans="1:11" s="54" customFormat="1" x14ac:dyDescent="0.3">
      <c r="A1082" s="15"/>
      <c r="B1082" s="69"/>
      <c r="C1082" s="32"/>
      <c r="D1082" s="68"/>
      <c r="E1082" s="68"/>
      <c r="F1082" s="68"/>
      <c r="G1082" s="71"/>
      <c r="H1082" s="77"/>
      <c r="I1082" s="73"/>
      <c r="J1082" s="68"/>
      <c r="K1082" s="68"/>
    </row>
    <row r="1083" spans="1:11" s="54" customFormat="1" x14ac:dyDescent="0.3">
      <c r="A1083" s="15"/>
      <c r="B1083" s="69"/>
      <c r="C1083" s="32"/>
      <c r="D1083" s="68"/>
      <c r="E1083" s="68"/>
      <c r="F1083" s="68"/>
      <c r="G1083" s="71"/>
      <c r="H1083" s="77"/>
      <c r="I1083" s="73"/>
      <c r="J1083" s="68"/>
      <c r="K1083" s="68"/>
    </row>
    <row r="1084" spans="1:11" s="54" customFormat="1" x14ac:dyDescent="0.3">
      <c r="A1084" s="15"/>
      <c r="B1084" s="69"/>
      <c r="C1084" s="32"/>
      <c r="D1084" s="68"/>
      <c r="E1084" s="68"/>
      <c r="F1084" s="68"/>
      <c r="G1084" s="71"/>
      <c r="H1084" s="77"/>
      <c r="I1084" s="73"/>
      <c r="J1084" s="68"/>
      <c r="K1084" s="68"/>
    </row>
    <row r="1085" spans="1:11" s="54" customFormat="1" x14ac:dyDescent="0.3">
      <c r="A1085" s="15"/>
      <c r="B1085" s="69"/>
      <c r="C1085" s="32"/>
      <c r="D1085" s="68"/>
      <c r="E1085" s="68"/>
      <c r="F1085" s="68"/>
      <c r="G1085" s="71"/>
      <c r="H1085" s="77"/>
      <c r="I1085" s="73"/>
      <c r="J1085" s="68"/>
      <c r="K1085" s="68"/>
    </row>
    <row r="1086" spans="1:11" s="54" customFormat="1" x14ac:dyDescent="0.3">
      <c r="A1086" s="15"/>
      <c r="B1086" s="69"/>
      <c r="C1086" s="32"/>
      <c r="D1086" s="68"/>
      <c r="E1086" s="68"/>
      <c r="F1086" s="68"/>
      <c r="G1086" s="71"/>
      <c r="H1086" s="77"/>
      <c r="I1086" s="73"/>
      <c r="J1086" s="68"/>
      <c r="K1086" s="68"/>
    </row>
    <row r="1087" spans="1:11" s="54" customFormat="1" x14ac:dyDescent="0.3">
      <c r="A1087" s="15"/>
      <c r="B1087" s="69"/>
      <c r="C1087" s="32"/>
      <c r="D1087" s="68"/>
      <c r="E1087" s="68"/>
      <c r="F1087" s="68"/>
      <c r="G1087" s="71"/>
      <c r="H1087" s="77"/>
      <c r="I1087" s="73"/>
      <c r="J1087" s="68"/>
      <c r="K1087" s="68"/>
    </row>
    <row r="1088" spans="1:11" s="54" customFormat="1" x14ac:dyDescent="0.3">
      <c r="A1088" s="15"/>
      <c r="B1088" s="69"/>
      <c r="C1088" s="32"/>
      <c r="D1088" s="68"/>
      <c r="E1088" s="68"/>
      <c r="F1088" s="68"/>
      <c r="G1088" s="71"/>
      <c r="H1088" s="77"/>
      <c r="I1088" s="73"/>
      <c r="J1088" s="68"/>
      <c r="K1088" s="68"/>
    </row>
    <row r="1089" spans="1:11" s="54" customFormat="1" x14ac:dyDescent="0.3">
      <c r="A1089" s="15"/>
      <c r="B1089" s="69"/>
      <c r="C1089" s="32"/>
      <c r="D1089" s="68"/>
      <c r="E1089" s="68"/>
      <c r="F1089" s="68"/>
      <c r="G1089" s="71"/>
      <c r="H1089" s="77"/>
      <c r="I1089" s="73"/>
      <c r="J1089" s="68"/>
      <c r="K1089" s="68"/>
    </row>
    <row r="1090" spans="1:11" s="54" customFormat="1" x14ac:dyDescent="0.3">
      <c r="A1090" s="15"/>
      <c r="B1090" s="69"/>
      <c r="C1090" s="32"/>
      <c r="D1090" s="68"/>
      <c r="E1090" s="68"/>
      <c r="F1090" s="68"/>
      <c r="G1090" s="71"/>
      <c r="H1090" s="77"/>
      <c r="I1090" s="73"/>
      <c r="J1090" s="68"/>
      <c r="K1090" s="68"/>
    </row>
    <row r="1091" spans="1:11" s="54" customFormat="1" x14ac:dyDescent="0.3">
      <c r="A1091" s="15"/>
      <c r="B1091" s="69"/>
      <c r="C1091" s="32"/>
      <c r="D1091" s="68"/>
      <c r="E1091" s="68"/>
      <c r="F1091" s="68"/>
      <c r="G1091" s="71"/>
      <c r="H1091" s="77"/>
      <c r="I1091" s="73"/>
      <c r="J1091" s="68"/>
      <c r="K1091" s="68"/>
    </row>
    <row r="1092" spans="1:11" s="54" customFormat="1" x14ac:dyDescent="0.3">
      <c r="A1092" s="15"/>
      <c r="B1092" s="69"/>
      <c r="C1092" s="32"/>
      <c r="D1092" s="68"/>
      <c r="E1092" s="68"/>
      <c r="F1092" s="68"/>
      <c r="G1092" s="71"/>
      <c r="H1092" s="77"/>
      <c r="I1092" s="73"/>
      <c r="J1092" s="68"/>
      <c r="K1092" s="68"/>
    </row>
    <row r="1093" spans="1:11" s="54" customFormat="1" x14ac:dyDescent="0.3">
      <c r="A1093" s="15"/>
      <c r="B1093" s="69"/>
      <c r="C1093" s="32"/>
      <c r="D1093" s="68"/>
      <c r="E1093" s="68"/>
      <c r="F1093" s="68"/>
      <c r="G1093" s="71"/>
      <c r="H1093" s="77"/>
      <c r="I1093" s="73"/>
      <c r="J1093" s="68"/>
      <c r="K1093" s="68"/>
    </row>
    <row r="1094" spans="1:11" s="54" customFormat="1" x14ac:dyDescent="0.3">
      <c r="A1094" s="15"/>
      <c r="B1094" s="69"/>
      <c r="C1094" s="32"/>
      <c r="D1094" s="68"/>
      <c r="E1094" s="68"/>
      <c r="F1094" s="68"/>
      <c r="G1094" s="71"/>
      <c r="H1094" s="77"/>
      <c r="I1094" s="73"/>
      <c r="J1094" s="68"/>
      <c r="K1094" s="68"/>
    </row>
    <row r="1095" spans="1:11" s="54" customFormat="1" x14ac:dyDescent="0.3">
      <c r="A1095" s="15"/>
      <c r="B1095" s="69"/>
      <c r="C1095" s="32"/>
      <c r="D1095" s="68"/>
      <c r="E1095" s="68"/>
      <c r="F1095" s="68"/>
      <c r="G1095" s="71"/>
      <c r="H1095" s="77"/>
      <c r="I1095" s="73"/>
      <c r="J1095" s="68"/>
      <c r="K1095" s="68"/>
    </row>
    <row r="1096" spans="1:11" s="54" customFormat="1" x14ac:dyDescent="0.3">
      <c r="A1096" s="15"/>
      <c r="B1096" s="69"/>
      <c r="C1096" s="32"/>
      <c r="D1096" s="68"/>
      <c r="E1096" s="68"/>
      <c r="F1096" s="68"/>
      <c r="G1096" s="71"/>
      <c r="H1096" s="77"/>
      <c r="I1096" s="73"/>
      <c r="J1096" s="68"/>
      <c r="K1096" s="68"/>
    </row>
    <row r="1097" spans="1:11" s="54" customFormat="1" x14ac:dyDescent="0.3">
      <c r="A1097" s="15"/>
      <c r="B1097" s="69"/>
      <c r="C1097" s="32"/>
      <c r="D1097" s="68"/>
      <c r="E1097" s="68"/>
      <c r="F1097" s="68"/>
      <c r="G1097" s="71"/>
      <c r="H1097" s="77"/>
      <c r="I1097" s="73"/>
      <c r="J1097" s="68"/>
      <c r="K1097" s="68"/>
    </row>
    <row r="1098" spans="1:11" s="54" customFormat="1" x14ac:dyDescent="0.3">
      <c r="A1098" s="15"/>
      <c r="B1098" s="69"/>
      <c r="C1098" s="32"/>
      <c r="D1098" s="68"/>
      <c r="E1098" s="68"/>
      <c r="F1098" s="68"/>
      <c r="G1098" s="71"/>
      <c r="H1098" s="77"/>
      <c r="I1098" s="73"/>
      <c r="J1098" s="68"/>
      <c r="K1098" s="68"/>
    </row>
    <row r="1099" spans="1:11" s="54" customFormat="1" x14ac:dyDescent="0.3">
      <c r="A1099" s="15"/>
      <c r="B1099" s="69"/>
      <c r="C1099" s="32"/>
      <c r="D1099" s="68"/>
      <c r="E1099" s="68"/>
      <c r="F1099" s="68"/>
      <c r="G1099" s="71"/>
      <c r="H1099" s="77"/>
      <c r="I1099" s="73"/>
      <c r="J1099" s="68"/>
      <c r="K1099" s="68"/>
    </row>
    <row r="1100" spans="1:11" s="54" customFormat="1" x14ac:dyDescent="0.3">
      <c r="A1100" s="15"/>
      <c r="B1100" s="69"/>
      <c r="C1100" s="32"/>
      <c r="D1100" s="68"/>
      <c r="E1100" s="68"/>
      <c r="F1100" s="68"/>
      <c r="G1100" s="71"/>
      <c r="H1100" s="77"/>
      <c r="I1100" s="73"/>
      <c r="J1100" s="68"/>
      <c r="K1100" s="68"/>
    </row>
    <row r="1101" spans="1:11" s="54" customFormat="1" x14ac:dyDescent="0.3">
      <c r="A1101" s="15"/>
      <c r="B1101" s="69"/>
      <c r="C1101" s="32"/>
      <c r="D1101" s="68"/>
      <c r="E1101" s="68"/>
      <c r="F1101" s="68"/>
      <c r="G1101" s="71"/>
      <c r="H1101" s="77"/>
      <c r="I1101" s="73"/>
      <c r="J1101" s="68"/>
      <c r="K1101" s="68"/>
    </row>
    <row r="1102" spans="1:11" s="54" customFormat="1" x14ac:dyDescent="0.3">
      <c r="A1102" s="15"/>
      <c r="B1102" s="69"/>
      <c r="C1102" s="32"/>
      <c r="D1102" s="68"/>
      <c r="E1102" s="68"/>
      <c r="F1102" s="68"/>
      <c r="G1102" s="71"/>
      <c r="H1102" s="77"/>
      <c r="I1102" s="73"/>
      <c r="J1102" s="68"/>
      <c r="K1102" s="68"/>
    </row>
    <row r="1103" spans="1:11" s="54" customFormat="1" x14ac:dyDescent="0.3">
      <c r="A1103" s="15"/>
      <c r="B1103" s="69"/>
      <c r="C1103" s="32"/>
      <c r="D1103" s="68"/>
      <c r="E1103" s="68"/>
      <c r="F1103" s="68"/>
      <c r="G1103" s="71"/>
      <c r="H1103" s="77"/>
      <c r="I1103" s="73"/>
      <c r="J1103" s="68"/>
      <c r="K1103" s="68"/>
    </row>
    <row r="1104" spans="1:11" s="54" customFormat="1" x14ac:dyDescent="0.3">
      <c r="A1104" s="15"/>
      <c r="B1104" s="69"/>
      <c r="C1104" s="32"/>
      <c r="D1104" s="68"/>
      <c r="E1104" s="68"/>
      <c r="F1104" s="68"/>
      <c r="G1104" s="71"/>
      <c r="H1104" s="77"/>
      <c r="I1104" s="73"/>
      <c r="J1104" s="68"/>
      <c r="K1104" s="68"/>
    </row>
    <row r="1105" spans="1:11" s="54" customFormat="1" x14ac:dyDescent="0.3">
      <c r="A1105" s="15"/>
      <c r="B1105" s="69"/>
      <c r="C1105" s="32"/>
      <c r="D1105" s="68"/>
      <c r="E1105" s="68"/>
      <c r="F1105" s="68"/>
      <c r="G1105" s="71"/>
      <c r="H1105" s="77"/>
      <c r="I1105" s="73"/>
      <c r="J1105" s="68"/>
      <c r="K1105" s="68"/>
    </row>
    <row r="1106" spans="1:11" s="54" customFormat="1" x14ac:dyDescent="0.3">
      <c r="A1106" s="15"/>
      <c r="B1106" s="69"/>
      <c r="C1106" s="32"/>
      <c r="D1106" s="68"/>
      <c r="E1106" s="68"/>
      <c r="F1106" s="68"/>
      <c r="G1106" s="71"/>
      <c r="H1106" s="77"/>
      <c r="I1106" s="73"/>
      <c r="J1106" s="68"/>
      <c r="K1106" s="68"/>
    </row>
    <row r="1107" spans="1:11" s="54" customFormat="1" x14ac:dyDescent="0.3">
      <c r="A1107" s="15"/>
      <c r="B1107" s="69"/>
      <c r="C1107" s="32"/>
      <c r="D1107" s="68"/>
      <c r="E1107" s="68"/>
      <c r="F1107" s="68"/>
      <c r="G1107" s="71"/>
      <c r="H1107" s="77"/>
      <c r="I1107" s="73"/>
      <c r="J1107" s="68"/>
      <c r="K1107" s="68"/>
    </row>
    <row r="1108" spans="1:11" s="54" customFormat="1" x14ac:dyDescent="0.3">
      <c r="A1108" s="15"/>
      <c r="B1108" s="69"/>
      <c r="C1108" s="32"/>
      <c r="D1108" s="68"/>
      <c r="E1108" s="68"/>
      <c r="F1108" s="68"/>
      <c r="G1108" s="71"/>
      <c r="H1108" s="77"/>
      <c r="I1108" s="73"/>
      <c r="J1108" s="68"/>
      <c r="K1108" s="68"/>
    </row>
    <row r="1109" spans="1:11" s="54" customFormat="1" x14ac:dyDescent="0.3">
      <c r="A1109" s="15"/>
      <c r="B1109" s="69"/>
      <c r="C1109" s="32"/>
      <c r="D1109" s="68"/>
      <c r="E1109" s="68"/>
      <c r="F1109" s="68"/>
      <c r="G1109" s="71"/>
      <c r="H1109" s="77"/>
      <c r="I1109" s="73"/>
      <c r="J1109" s="68"/>
      <c r="K1109" s="68"/>
    </row>
    <row r="1110" spans="1:11" s="54" customFormat="1" x14ac:dyDescent="0.3">
      <c r="A1110" s="15"/>
      <c r="B1110" s="69"/>
      <c r="C1110" s="32"/>
      <c r="D1110" s="68"/>
      <c r="E1110" s="68"/>
      <c r="F1110" s="68"/>
      <c r="G1110" s="71"/>
      <c r="H1110" s="77"/>
      <c r="I1110" s="73"/>
      <c r="J1110" s="68"/>
      <c r="K1110" s="68"/>
    </row>
    <row r="1111" spans="1:11" s="54" customFormat="1" x14ac:dyDescent="0.3">
      <c r="A1111" s="15"/>
      <c r="B1111" s="69"/>
      <c r="C1111" s="32"/>
      <c r="D1111" s="68"/>
      <c r="E1111" s="68"/>
      <c r="F1111" s="68"/>
      <c r="G1111" s="71"/>
      <c r="H1111" s="77"/>
      <c r="I1111" s="73"/>
      <c r="J1111" s="68"/>
      <c r="K1111" s="68"/>
    </row>
    <row r="1112" spans="1:11" s="54" customFormat="1" x14ac:dyDescent="0.3">
      <c r="A1112" s="15"/>
      <c r="B1112" s="69"/>
      <c r="C1112" s="32"/>
      <c r="D1112" s="68"/>
      <c r="E1112" s="68"/>
      <c r="F1112" s="68"/>
      <c r="G1112" s="71"/>
      <c r="H1112" s="77"/>
      <c r="I1112" s="73"/>
      <c r="J1112" s="68"/>
      <c r="K1112" s="68"/>
    </row>
    <row r="1113" spans="1:11" s="54" customFormat="1" x14ac:dyDescent="0.3">
      <c r="A1113" s="15"/>
      <c r="B1113" s="69"/>
      <c r="C1113" s="32"/>
      <c r="D1113" s="68"/>
      <c r="E1113" s="68"/>
      <c r="F1113" s="68"/>
      <c r="G1113" s="71"/>
      <c r="H1113" s="77"/>
      <c r="I1113" s="73"/>
      <c r="J1113" s="68"/>
      <c r="K1113" s="68"/>
    </row>
    <row r="1114" spans="1:11" s="54" customFormat="1" x14ac:dyDescent="0.3">
      <c r="A1114" s="15"/>
      <c r="B1114" s="69"/>
      <c r="C1114" s="32"/>
      <c r="D1114" s="68"/>
      <c r="E1114" s="68"/>
      <c r="F1114" s="68"/>
      <c r="G1114" s="71"/>
      <c r="H1114" s="77"/>
      <c r="I1114" s="73"/>
      <c r="J1114" s="68"/>
      <c r="K1114" s="68"/>
    </row>
    <row r="1115" spans="1:11" s="54" customFormat="1" x14ac:dyDescent="0.3">
      <c r="A1115" s="15"/>
      <c r="B1115" s="69"/>
      <c r="C1115" s="32"/>
      <c r="D1115" s="68"/>
      <c r="E1115" s="68"/>
      <c r="F1115" s="68"/>
      <c r="G1115" s="71"/>
      <c r="H1115" s="77"/>
      <c r="I1115" s="73"/>
      <c r="J1115" s="68"/>
      <c r="K1115" s="68"/>
    </row>
    <row r="1116" spans="1:11" s="54" customFormat="1" x14ac:dyDescent="0.3">
      <c r="A1116" s="15"/>
      <c r="B1116" s="69"/>
      <c r="C1116" s="32"/>
      <c r="D1116" s="68"/>
      <c r="E1116" s="68"/>
      <c r="F1116" s="68"/>
      <c r="G1116" s="71"/>
      <c r="H1116" s="77"/>
      <c r="I1116" s="73"/>
      <c r="J1116" s="68"/>
      <c r="K1116" s="68"/>
    </row>
    <row r="1117" spans="1:11" s="54" customFormat="1" x14ac:dyDescent="0.3">
      <c r="A1117" s="15"/>
      <c r="B1117" s="69"/>
      <c r="C1117" s="32"/>
      <c r="D1117" s="68"/>
      <c r="E1117" s="68"/>
      <c r="F1117" s="68"/>
      <c r="G1117" s="71"/>
      <c r="H1117" s="77"/>
      <c r="I1117" s="73"/>
      <c r="J1117" s="68"/>
      <c r="K1117" s="68"/>
    </row>
    <row r="1118" spans="1:11" s="54" customFormat="1" x14ac:dyDescent="0.3">
      <c r="A1118" s="15"/>
      <c r="B1118" s="69"/>
      <c r="C1118" s="32"/>
      <c r="D1118" s="68"/>
      <c r="E1118" s="68"/>
      <c r="F1118" s="68"/>
      <c r="G1118" s="71"/>
      <c r="H1118" s="77"/>
      <c r="I1118" s="73"/>
      <c r="J1118" s="68"/>
      <c r="K1118" s="68"/>
    </row>
    <row r="1119" spans="1:11" s="54" customFormat="1" x14ac:dyDescent="0.3">
      <c r="A1119" s="15"/>
      <c r="B1119" s="69"/>
      <c r="C1119" s="32"/>
      <c r="D1119" s="68"/>
      <c r="E1119" s="68"/>
      <c r="F1119" s="68"/>
      <c r="G1119" s="71"/>
      <c r="H1119" s="77"/>
      <c r="I1119" s="73"/>
      <c r="J1119" s="68"/>
      <c r="K1119" s="68"/>
    </row>
    <row r="1120" spans="1:11" s="54" customFormat="1" x14ac:dyDescent="0.3">
      <c r="A1120" s="15"/>
      <c r="B1120" s="69"/>
      <c r="C1120" s="32"/>
      <c r="D1120" s="68"/>
      <c r="E1120" s="68"/>
      <c r="F1120" s="68"/>
      <c r="G1120" s="71"/>
      <c r="H1120" s="77"/>
      <c r="I1120" s="73"/>
      <c r="J1120" s="68"/>
      <c r="K1120" s="68"/>
    </row>
    <row r="1121" spans="1:11" s="54" customFormat="1" x14ac:dyDescent="0.3">
      <c r="A1121" s="15"/>
      <c r="B1121" s="69"/>
      <c r="C1121" s="32"/>
      <c r="D1121" s="68"/>
      <c r="E1121" s="68"/>
      <c r="F1121" s="68"/>
      <c r="G1121" s="71"/>
      <c r="H1121" s="77"/>
      <c r="I1121" s="73"/>
      <c r="J1121" s="68"/>
      <c r="K1121" s="68"/>
    </row>
    <row r="1122" spans="1:11" s="54" customFormat="1" x14ac:dyDescent="0.3">
      <c r="A1122" s="15"/>
      <c r="B1122" s="69"/>
      <c r="C1122" s="32"/>
      <c r="D1122" s="68"/>
      <c r="E1122" s="68"/>
      <c r="F1122" s="68"/>
      <c r="G1122" s="71"/>
      <c r="H1122" s="77"/>
      <c r="I1122" s="73"/>
      <c r="J1122" s="68"/>
      <c r="K1122" s="68"/>
    </row>
    <row r="1123" spans="1:11" s="54" customFormat="1" x14ac:dyDescent="0.3">
      <c r="A1123" s="15"/>
      <c r="B1123" s="69"/>
      <c r="C1123" s="32"/>
      <c r="D1123" s="68"/>
      <c r="E1123" s="68"/>
      <c r="F1123" s="68"/>
      <c r="G1123" s="71"/>
      <c r="H1123" s="77"/>
      <c r="I1123" s="73"/>
      <c r="J1123" s="68"/>
      <c r="K1123" s="68"/>
    </row>
    <row r="1124" spans="1:11" s="54" customFormat="1" x14ac:dyDescent="0.3">
      <c r="A1124" s="15"/>
      <c r="B1124" s="69"/>
      <c r="C1124" s="32"/>
      <c r="D1124" s="68"/>
      <c r="E1124" s="68"/>
      <c r="F1124" s="68"/>
      <c r="G1124" s="71"/>
      <c r="H1124" s="77"/>
      <c r="I1124" s="73"/>
      <c r="J1124" s="68"/>
      <c r="K1124" s="68"/>
    </row>
    <row r="1125" spans="1:11" s="54" customFormat="1" x14ac:dyDescent="0.3">
      <c r="A1125" s="15"/>
      <c r="B1125" s="69"/>
      <c r="C1125" s="32"/>
      <c r="D1125" s="68"/>
      <c r="E1125" s="68"/>
      <c r="F1125" s="68"/>
      <c r="G1125" s="71"/>
      <c r="H1125" s="77"/>
      <c r="I1125" s="73"/>
      <c r="J1125" s="68"/>
      <c r="K1125" s="68"/>
    </row>
    <row r="1126" spans="1:11" s="54" customFormat="1" x14ac:dyDescent="0.3">
      <c r="A1126" s="15"/>
      <c r="B1126" s="69"/>
      <c r="C1126" s="32"/>
      <c r="D1126" s="68"/>
      <c r="E1126" s="68"/>
      <c r="F1126" s="68"/>
      <c r="G1126" s="71"/>
      <c r="H1126" s="77"/>
      <c r="I1126" s="73"/>
      <c r="J1126" s="68"/>
      <c r="K1126" s="68"/>
    </row>
    <row r="1127" spans="1:11" s="54" customFormat="1" x14ac:dyDescent="0.3">
      <c r="A1127" s="15"/>
      <c r="B1127" s="69"/>
      <c r="C1127" s="32"/>
      <c r="D1127" s="68"/>
      <c r="E1127" s="68"/>
      <c r="F1127" s="68"/>
      <c r="G1127" s="71"/>
      <c r="H1127" s="77"/>
      <c r="I1127" s="73"/>
      <c r="J1127" s="68"/>
      <c r="K1127" s="68"/>
    </row>
    <row r="1128" spans="1:11" s="54" customFormat="1" x14ac:dyDescent="0.3">
      <c r="A1128" s="15"/>
      <c r="B1128" s="69"/>
      <c r="C1128" s="32"/>
      <c r="D1128" s="68"/>
      <c r="E1128" s="68"/>
      <c r="F1128" s="68"/>
      <c r="G1128" s="71"/>
      <c r="H1128" s="77"/>
      <c r="I1128" s="73"/>
      <c r="J1128" s="68"/>
      <c r="K1128" s="68"/>
    </row>
    <row r="1129" spans="1:11" s="54" customFormat="1" x14ac:dyDescent="0.3">
      <c r="A1129" s="15"/>
      <c r="B1129" s="69"/>
      <c r="C1129" s="32"/>
      <c r="D1129" s="68"/>
      <c r="E1129" s="68"/>
      <c r="F1129" s="68"/>
      <c r="G1129" s="71"/>
      <c r="H1129" s="77"/>
      <c r="I1129" s="73"/>
      <c r="J1129" s="68"/>
      <c r="K1129" s="68"/>
    </row>
    <row r="1130" spans="1:11" s="54" customFormat="1" x14ac:dyDescent="0.3">
      <c r="A1130" s="15"/>
      <c r="B1130" s="69"/>
      <c r="C1130" s="32"/>
      <c r="D1130" s="68"/>
      <c r="E1130" s="68"/>
      <c r="F1130" s="68"/>
      <c r="G1130" s="71"/>
      <c r="H1130" s="77"/>
      <c r="I1130" s="73"/>
      <c r="J1130" s="68"/>
      <c r="K1130" s="68"/>
    </row>
    <row r="1131" spans="1:11" s="54" customFormat="1" x14ac:dyDescent="0.3">
      <c r="A1131" s="15"/>
      <c r="B1131" s="69"/>
      <c r="C1131" s="32"/>
      <c r="D1131" s="68"/>
      <c r="E1131" s="68"/>
      <c r="F1131" s="68"/>
      <c r="G1131" s="71"/>
      <c r="H1131" s="77"/>
      <c r="I1131" s="73"/>
      <c r="J1131" s="68"/>
      <c r="K1131" s="68"/>
    </row>
    <row r="1132" spans="1:11" s="54" customFormat="1" x14ac:dyDescent="0.3">
      <c r="A1132" s="15"/>
      <c r="B1132" s="69"/>
      <c r="C1132" s="32"/>
      <c r="D1132" s="68"/>
      <c r="E1132" s="68"/>
      <c r="F1132" s="68"/>
      <c r="G1132" s="71"/>
      <c r="H1132" s="77"/>
      <c r="I1132" s="73"/>
      <c r="J1132" s="68"/>
      <c r="K1132" s="68"/>
    </row>
    <row r="1133" spans="1:11" s="54" customFormat="1" x14ac:dyDescent="0.3">
      <c r="A1133" s="15"/>
      <c r="B1133" s="69"/>
      <c r="C1133" s="32"/>
      <c r="D1133" s="68"/>
      <c r="E1133" s="68"/>
      <c r="F1133" s="68"/>
      <c r="G1133" s="71"/>
      <c r="H1133" s="77"/>
      <c r="I1133" s="73"/>
      <c r="J1133" s="68"/>
      <c r="K1133" s="68"/>
    </row>
    <row r="1134" spans="1:11" s="54" customFormat="1" x14ac:dyDescent="0.3">
      <c r="A1134" s="15"/>
      <c r="B1134" s="69"/>
      <c r="C1134" s="32"/>
      <c r="D1134" s="68"/>
      <c r="E1134" s="68"/>
      <c r="F1134" s="68"/>
      <c r="G1134" s="71"/>
      <c r="H1134" s="77"/>
      <c r="I1134" s="73"/>
      <c r="J1134" s="68"/>
      <c r="K1134" s="68"/>
    </row>
    <row r="1135" spans="1:11" s="54" customFormat="1" x14ac:dyDescent="0.3">
      <c r="A1135" s="15"/>
      <c r="B1135" s="69"/>
      <c r="C1135" s="32"/>
      <c r="D1135" s="68"/>
      <c r="E1135" s="68"/>
      <c r="F1135" s="68"/>
      <c r="G1135" s="71"/>
      <c r="H1135" s="77"/>
      <c r="I1135" s="73"/>
      <c r="J1135" s="68"/>
      <c r="K1135" s="68"/>
    </row>
    <row r="1136" spans="1:11" s="54" customFormat="1" x14ac:dyDescent="0.3">
      <c r="A1136" s="15"/>
      <c r="B1136" s="69"/>
      <c r="C1136" s="32"/>
      <c r="D1136" s="68"/>
      <c r="E1136" s="68"/>
      <c r="F1136" s="68"/>
      <c r="G1136" s="71"/>
      <c r="H1136" s="77"/>
      <c r="I1136" s="73"/>
      <c r="J1136" s="68"/>
      <c r="K1136" s="68"/>
    </row>
    <row r="1137" spans="1:11" s="54" customFormat="1" x14ac:dyDescent="0.3">
      <c r="A1137" s="15"/>
      <c r="B1137" s="69"/>
      <c r="C1137" s="32"/>
      <c r="D1137" s="68"/>
      <c r="E1137" s="68"/>
      <c r="F1137" s="68"/>
      <c r="G1137" s="71"/>
      <c r="H1137" s="77"/>
      <c r="I1137" s="73"/>
      <c r="J1137" s="68"/>
      <c r="K1137" s="68"/>
    </row>
    <row r="1138" spans="1:11" s="54" customFormat="1" x14ac:dyDescent="0.3">
      <c r="A1138" s="15"/>
      <c r="B1138" s="69"/>
      <c r="C1138" s="32"/>
      <c r="D1138" s="68"/>
      <c r="E1138" s="68"/>
      <c r="F1138" s="68"/>
      <c r="G1138" s="71"/>
      <c r="H1138" s="77"/>
      <c r="I1138" s="73"/>
      <c r="J1138" s="68"/>
      <c r="K1138" s="68"/>
    </row>
    <row r="1139" spans="1:11" s="54" customFormat="1" x14ac:dyDescent="0.3">
      <c r="A1139" s="15"/>
      <c r="B1139" s="69"/>
      <c r="C1139" s="32"/>
      <c r="D1139" s="68"/>
      <c r="E1139" s="68"/>
      <c r="F1139" s="68"/>
      <c r="G1139" s="71"/>
      <c r="H1139" s="77"/>
      <c r="I1139" s="73"/>
      <c r="J1139" s="68"/>
      <c r="K1139" s="68"/>
    </row>
    <row r="1140" spans="1:11" s="54" customFormat="1" x14ac:dyDescent="0.3">
      <c r="A1140" s="15"/>
      <c r="B1140" s="69"/>
      <c r="C1140" s="32"/>
      <c r="D1140" s="68"/>
      <c r="E1140" s="68"/>
      <c r="F1140" s="68"/>
      <c r="G1140" s="71"/>
      <c r="H1140" s="77"/>
      <c r="I1140" s="73"/>
      <c r="J1140" s="68"/>
      <c r="K1140" s="68"/>
    </row>
    <row r="1141" spans="1:11" s="54" customFormat="1" x14ac:dyDescent="0.3">
      <c r="A1141" s="15"/>
      <c r="B1141" s="69"/>
      <c r="C1141" s="32"/>
      <c r="D1141" s="68"/>
      <c r="E1141" s="68"/>
      <c r="F1141" s="68"/>
      <c r="G1141" s="71"/>
      <c r="H1141" s="77"/>
      <c r="I1141" s="73"/>
      <c r="J1141" s="68"/>
      <c r="K1141" s="68"/>
    </row>
    <row r="1142" spans="1:11" s="54" customFormat="1" x14ac:dyDescent="0.3">
      <c r="A1142" s="15"/>
      <c r="B1142" s="69"/>
      <c r="C1142" s="32"/>
      <c r="D1142" s="68"/>
      <c r="E1142" s="68"/>
      <c r="F1142" s="68"/>
      <c r="G1142" s="71"/>
      <c r="H1142" s="77"/>
      <c r="I1142" s="73"/>
      <c r="J1142" s="68"/>
      <c r="K1142" s="68"/>
    </row>
    <row r="1143" spans="1:11" s="54" customFormat="1" x14ac:dyDescent="0.3">
      <c r="A1143" s="15"/>
      <c r="B1143" s="69"/>
      <c r="C1143" s="32"/>
      <c r="D1143" s="68"/>
      <c r="E1143" s="68"/>
      <c r="F1143" s="68"/>
      <c r="G1143" s="71"/>
      <c r="H1143" s="77"/>
      <c r="I1143" s="73"/>
      <c r="J1143" s="68"/>
      <c r="K1143" s="68"/>
    </row>
    <row r="1144" spans="1:11" s="54" customFormat="1" x14ac:dyDescent="0.3">
      <c r="A1144" s="15"/>
      <c r="B1144" s="69"/>
      <c r="C1144" s="32"/>
      <c r="D1144" s="68"/>
      <c r="E1144" s="68"/>
      <c r="F1144" s="68"/>
      <c r="G1144" s="71"/>
      <c r="H1144" s="77"/>
      <c r="I1144" s="73"/>
      <c r="J1144" s="68"/>
      <c r="K1144" s="68"/>
    </row>
    <row r="1145" spans="1:11" s="54" customFormat="1" x14ac:dyDescent="0.3">
      <c r="A1145" s="15"/>
      <c r="B1145" s="69"/>
      <c r="C1145" s="32"/>
      <c r="D1145" s="68"/>
      <c r="E1145" s="68"/>
      <c r="F1145" s="68"/>
      <c r="G1145" s="71"/>
      <c r="H1145" s="77"/>
      <c r="I1145" s="73"/>
      <c r="J1145" s="68"/>
      <c r="K1145" s="68"/>
    </row>
    <row r="1146" spans="1:11" s="54" customFormat="1" x14ac:dyDescent="0.3">
      <c r="A1146" s="15"/>
      <c r="B1146" s="69"/>
      <c r="C1146" s="32"/>
      <c r="D1146" s="68"/>
      <c r="E1146" s="68"/>
      <c r="F1146" s="68"/>
      <c r="G1146" s="71"/>
      <c r="H1146" s="77"/>
      <c r="I1146" s="73"/>
      <c r="J1146" s="68"/>
      <c r="K1146" s="68"/>
    </row>
    <row r="1147" spans="1:11" s="54" customFormat="1" x14ac:dyDescent="0.3">
      <c r="A1147" s="15"/>
      <c r="B1147" s="69"/>
      <c r="C1147" s="32"/>
      <c r="D1147" s="68"/>
      <c r="E1147" s="68"/>
      <c r="F1147" s="68"/>
      <c r="G1147" s="71"/>
      <c r="H1147" s="77"/>
      <c r="I1147" s="73"/>
      <c r="J1147" s="68"/>
      <c r="K1147" s="68"/>
    </row>
    <row r="1148" spans="1:11" s="54" customFormat="1" x14ac:dyDescent="0.3">
      <c r="A1148" s="15"/>
      <c r="B1148" s="69"/>
      <c r="C1148" s="32"/>
      <c r="D1148" s="68"/>
      <c r="E1148" s="68"/>
      <c r="F1148" s="68"/>
      <c r="G1148" s="71"/>
      <c r="H1148" s="77"/>
      <c r="I1148" s="73"/>
      <c r="J1148" s="68"/>
      <c r="K1148" s="68"/>
    </row>
    <row r="1149" spans="1:11" s="54" customFormat="1" x14ac:dyDescent="0.3">
      <c r="A1149" s="15"/>
      <c r="B1149" s="69"/>
      <c r="C1149" s="32"/>
      <c r="D1149" s="68"/>
      <c r="E1149" s="68"/>
      <c r="F1149" s="68"/>
      <c r="G1149" s="71"/>
      <c r="H1149" s="77"/>
      <c r="I1149" s="73"/>
      <c r="J1149" s="68"/>
      <c r="K1149" s="68"/>
    </row>
    <row r="1150" spans="1:11" s="54" customFormat="1" x14ac:dyDescent="0.3">
      <c r="A1150" s="15"/>
      <c r="B1150" s="69"/>
      <c r="C1150" s="32"/>
      <c r="D1150" s="68"/>
      <c r="E1150" s="68"/>
      <c r="F1150" s="68"/>
      <c r="G1150" s="71"/>
      <c r="H1150" s="77"/>
      <c r="I1150" s="73"/>
      <c r="J1150" s="68"/>
      <c r="K1150" s="68"/>
    </row>
    <row r="1151" spans="1:11" s="54" customFormat="1" x14ac:dyDescent="0.3">
      <c r="A1151" s="15"/>
      <c r="B1151" s="69"/>
      <c r="C1151" s="32"/>
      <c r="D1151" s="68"/>
      <c r="E1151" s="68"/>
      <c r="F1151" s="68"/>
      <c r="G1151" s="71"/>
      <c r="H1151" s="77"/>
      <c r="I1151" s="73"/>
      <c r="J1151" s="68"/>
      <c r="K1151" s="68"/>
    </row>
    <row r="1152" spans="1:11" s="54" customFormat="1" x14ac:dyDescent="0.3">
      <c r="A1152" s="15"/>
      <c r="B1152" s="69"/>
      <c r="C1152" s="32"/>
      <c r="D1152" s="68"/>
      <c r="E1152" s="68"/>
      <c r="F1152" s="68"/>
      <c r="G1152" s="71"/>
      <c r="H1152" s="77"/>
      <c r="I1152" s="73"/>
      <c r="J1152" s="68"/>
      <c r="K1152" s="68"/>
    </row>
    <row r="1153" spans="1:11" s="54" customFormat="1" x14ac:dyDescent="0.3">
      <c r="A1153" s="15"/>
      <c r="B1153" s="69"/>
      <c r="C1153" s="32"/>
      <c r="D1153" s="68"/>
      <c r="E1153" s="68"/>
      <c r="F1153" s="68"/>
      <c r="G1153" s="71"/>
      <c r="H1153" s="77"/>
      <c r="I1153" s="73"/>
      <c r="J1153" s="68"/>
      <c r="K1153" s="68"/>
    </row>
    <row r="1154" spans="1:11" s="54" customFormat="1" x14ac:dyDescent="0.3">
      <c r="A1154" s="15"/>
      <c r="B1154" s="69"/>
      <c r="C1154" s="32"/>
      <c r="D1154" s="68"/>
      <c r="E1154" s="68"/>
      <c r="F1154" s="68"/>
      <c r="G1154" s="71"/>
      <c r="H1154" s="77"/>
      <c r="I1154" s="73"/>
      <c r="J1154" s="68"/>
      <c r="K1154" s="68"/>
    </row>
    <row r="1155" spans="1:11" s="54" customFormat="1" x14ac:dyDescent="0.3">
      <c r="A1155" s="15"/>
      <c r="B1155" s="69"/>
      <c r="C1155" s="32"/>
      <c r="D1155" s="68"/>
      <c r="E1155" s="68"/>
      <c r="F1155" s="68"/>
      <c r="G1155" s="71"/>
      <c r="H1155" s="77"/>
      <c r="I1155" s="73"/>
      <c r="J1155" s="68"/>
      <c r="K1155" s="68"/>
    </row>
    <row r="1156" spans="1:11" s="54" customFormat="1" x14ac:dyDescent="0.3">
      <c r="A1156" s="15"/>
      <c r="B1156" s="69"/>
      <c r="C1156" s="32"/>
      <c r="D1156" s="68"/>
      <c r="E1156" s="68"/>
      <c r="F1156" s="68"/>
      <c r="G1156" s="71"/>
      <c r="H1156" s="77"/>
      <c r="I1156" s="73"/>
      <c r="J1156" s="68"/>
      <c r="K1156" s="68"/>
    </row>
    <row r="1157" spans="1:11" s="54" customFormat="1" x14ac:dyDescent="0.3">
      <c r="A1157" s="15"/>
      <c r="B1157" s="69"/>
      <c r="C1157" s="32"/>
      <c r="D1157" s="68"/>
      <c r="E1157" s="68"/>
      <c r="F1157" s="68"/>
      <c r="G1157" s="71"/>
      <c r="H1157" s="77"/>
      <c r="I1157" s="73"/>
      <c r="J1157" s="68"/>
      <c r="K1157" s="68"/>
    </row>
    <row r="1158" spans="1:11" s="54" customFormat="1" x14ac:dyDescent="0.3">
      <c r="A1158" s="15"/>
      <c r="B1158" s="69"/>
      <c r="C1158" s="32"/>
      <c r="D1158" s="68"/>
      <c r="E1158" s="68"/>
      <c r="F1158" s="68"/>
      <c r="G1158" s="71"/>
      <c r="H1158" s="77"/>
      <c r="I1158" s="73"/>
      <c r="J1158" s="68"/>
      <c r="K1158" s="68"/>
    </row>
    <row r="1159" spans="1:11" s="54" customFormat="1" x14ac:dyDescent="0.3">
      <c r="A1159" s="15"/>
      <c r="B1159" s="69"/>
      <c r="C1159" s="32"/>
      <c r="D1159" s="68"/>
      <c r="E1159" s="68"/>
      <c r="F1159" s="68"/>
      <c r="G1159" s="71"/>
      <c r="H1159" s="77"/>
      <c r="I1159" s="73"/>
      <c r="J1159" s="68"/>
      <c r="K1159" s="68"/>
    </row>
    <row r="1160" spans="1:11" s="54" customFormat="1" x14ac:dyDescent="0.3">
      <c r="A1160" s="15"/>
      <c r="B1160" s="69"/>
      <c r="C1160" s="32"/>
      <c r="D1160" s="68"/>
      <c r="E1160" s="68"/>
      <c r="F1160" s="68"/>
      <c r="G1160" s="71"/>
      <c r="H1160" s="77"/>
      <c r="I1160" s="73"/>
      <c r="J1160" s="68"/>
      <c r="K1160" s="68"/>
    </row>
    <row r="1161" spans="1:11" s="54" customFormat="1" x14ac:dyDescent="0.3">
      <c r="A1161" s="15"/>
      <c r="B1161" s="69"/>
      <c r="C1161" s="32"/>
      <c r="D1161" s="68"/>
      <c r="E1161" s="68"/>
      <c r="F1161" s="68"/>
      <c r="G1161" s="71"/>
      <c r="H1161" s="77"/>
      <c r="I1161" s="73"/>
      <c r="J1161" s="68"/>
      <c r="K1161" s="68"/>
    </row>
    <row r="1162" spans="1:11" s="54" customFormat="1" x14ac:dyDescent="0.3">
      <c r="A1162" s="15"/>
      <c r="B1162" s="69"/>
      <c r="C1162" s="32"/>
      <c r="D1162" s="68"/>
      <c r="E1162" s="68"/>
      <c r="F1162" s="68"/>
      <c r="G1162" s="71"/>
      <c r="H1162" s="77"/>
      <c r="I1162" s="73"/>
      <c r="J1162" s="68"/>
      <c r="K1162" s="68"/>
    </row>
    <row r="1163" spans="1:11" s="54" customFormat="1" x14ac:dyDescent="0.3">
      <c r="A1163" s="15"/>
      <c r="B1163" s="69"/>
      <c r="C1163" s="32"/>
      <c r="D1163" s="68"/>
      <c r="E1163" s="68"/>
      <c r="F1163" s="68"/>
      <c r="G1163" s="71"/>
      <c r="H1163" s="77"/>
      <c r="I1163" s="73"/>
      <c r="J1163" s="68"/>
      <c r="K1163" s="68"/>
    </row>
    <row r="1164" spans="1:11" s="54" customFormat="1" x14ac:dyDescent="0.3">
      <c r="A1164" s="15"/>
      <c r="B1164" s="69"/>
      <c r="C1164" s="32"/>
      <c r="D1164" s="68"/>
      <c r="E1164" s="68"/>
      <c r="F1164" s="68"/>
      <c r="G1164" s="71"/>
      <c r="H1164" s="77"/>
      <c r="I1164" s="73"/>
      <c r="J1164" s="68"/>
      <c r="K1164" s="68"/>
    </row>
    <row r="1165" spans="1:11" s="54" customFormat="1" x14ac:dyDescent="0.3">
      <c r="A1165" s="15"/>
      <c r="B1165" s="69"/>
      <c r="C1165" s="32"/>
      <c r="D1165" s="68"/>
      <c r="E1165" s="68"/>
      <c r="F1165" s="68"/>
      <c r="G1165" s="71"/>
      <c r="H1165" s="77"/>
      <c r="I1165" s="73"/>
      <c r="J1165" s="68"/>
      <c r="K1165" s="68"/>
    </row>
    <row r="1166" spans="1:11" s="54" customFormat="1" x14ac:dyDescent="0.3">
      <c r="A1166" s="15"/>
      <c r="B1166" s="69"/>
      <c r="C1166" s="32"/>
      <c r="D1166" s="68"/>
      <c r="E1166" s="68"/>
      <c r="F1166" s="68"/>
      <c r="G1166" s="71"/>
      <c r="H1166" s="77"/>
      <c r="I1166" s="73"/>
      <c r="J1166" s="68"/>
      <c r="K1166" s="68"/>
    </row>
    <row r="1167" spans="1:11" s="54" customFormat="1" x14ac:dyDescent="0.3">
      <c r="A1167" s="15"/>
      <c r="B1167" s="69"/>
      <c r="C1167" s="32"/>
      <c r="D1167" s="68"/>
      <c r="E1167" s="68"/>
      <c r="F1167" s="68"/>
      <c r="G1167" s="71"/>
      <c r="H1167" s="77"/>
      <c r="I1167" s="73"/>
      <c r="J1167" s="68"/>
      <c r="K1167" s="68"/>
    </row>
    <row r="1168" spans="1:11" s="54" customFormat="1" x14ac:dyDescent="0.3">
      <c r="A1168" s="15"/>
      <c r="B1168" s="69"/>
      <c r="C1168" s="32"/>
      <c r="D1168" s="68"/>
      <c r="E1168" s="68"/>
      <c r="F1168" s="68"/>
      <c r="G1168" s="71"/>
      <c r="H1168" s="77"/>
      <c r="I1168" s="73"/>
      <c r="J1168" s="68"/>
      <c r="K1168" s="68"/>
    </row>
    <row r="1169" spans="1:11" s="54" customFormat="1" x14ac:dyDescent="0.3">
      <c r="A1169" s="15"/>
      <c r="B1169" s="69"/>
      <c r="C1169" s="32"/>
      <c r="D1169" s="68"/>
      <c r="E1169" s="68"/>
      <c r="F1169" s="68"/>
      <c r="G1169" s="71"/>
      <c r="H1169" s="77"/>
      <c r="I1169" s="73"/>
      <c r="J1169" s="68"/>
      <c r="K1169" s="68"/>
    </row>
    <row r="1170" spans="1:11" s="54" customFormat="1" x14ac:dyDescent="0.3">
      <c r="A1170" s="15"/>
      <c r="B1170" s="69"/>
      <c r="C1170" s="32"/>
      <c r="D1170" s="68"/>
      <c r="E1170" s="68"/>
      <c r="F1170" s="68"/>
      <c r="G1170" s="71"/>
      <c r="H1170" s="77"/>
      <c r="I1170" s="73"/>
      <c r="J1170" s="68"/>
      <c r="K1170" s="68"/>
    </row>
    <row r="1171" spans="1:11" s="54" customFormat="1" x14ac:dyDescent="0.3">
      <c r="A1171" s="15"/>
      <c r="B1171" s="69"/>
      <c r="C1171" s="32"/>
      <c r="D1171" s="68"/>
      <c r="E1171" s="68"/>
      <c r="F1171" s="68"/>
      <c r="G1171" s="71"/>
      <c r="H1171" s="77"/>
      <c r="I1171" s="73"/>
      <c r="J1171" s="68"/>
      <c r="K1171" s="68"/>
    </row>
    <row r="1172" spans="1:11" s="54" customFormat="1" x14ac:dyDescent="0.3">
      <c r="A1172" s="15"/>
      <c r="B1172" s="69"/>
      <c r="C1172" s="32"/>
      <c r="D1172" s="68"/>
      <c r="E1172" s="68"/>
      <c r="F1172" s="68"/>
      <c r="G1172" s="71"/>
      <c r="H1172" s="77"/>
      <c r="I1172" s="73"/>
      <c r="J1172" s="68"/>
      <c r="K1172" s="68"/>
    </row>
    <row r="1173" spans="1:11" s="54" customFormat="1" x14ac:dyDescent="0.3">
      <c r="A1173" s="15"/>
      <c r="B1173" s="69"/>
      <c r="C1173" s="32"/>
      <c r="D1173" s="68"/>
      <c r="E1173" s="68"/>
      <c r="F1173" s="68"/>
      <c r="G1173" s="71"/>
      <c r="H1173" s="77"/>
      <c r="I1173" s="73"/>
      <c r="J1173" s="68"/>
      <c r="K1173" s="68"/>
    </row>
    <row r="1174" spans="1:11" s="54" customFormat="1" x14ac:dyDescent="0.3">
      <c r="A1174" s="15"/>
      <c r="B1174" s="69"/>
      <c r="C1174" s="32"/>
      <c r="D1174" s="68"/>
      <c r="E1174" s="68"/>
      <c r="F1174" s="68"/>
      <c r="G1174" s="71"/>
      <c r="H1174" s="77"/>
      <c r="I1174" s="73"/>
      <c r="J1174" s="68"/>
      <c r="K1174" s="68"/>
    </row>
    <row r="1175" spans="1:11" s="54" customFormat="1" x14ac:dyDescent="0.3">
      <c r="A1175" s="15"/>
      <c r="B1175" s="69"/>
      <c r="C1175" s="32"/>
      <c r="D1175" s="68"/>
      <c r="E1175" s="68"/>
      <c r="F1175" s="68"/>
      <c r="G1175" s="71"/>
      <c r="H1175" s="77"/>
      <c r="I1175" s="73"/>
      <c r="J1175" s="68"/>
      <c r="K1175" s="68"/>
    </row>
    <row r="1176" spans="1:11" s="54" customFormat="1" x14ac:dyDescent="0.3">
      <c r="A1176" s="15"/>
      <c r="B1176" s="69"/>
      <c r="C1176" s="32"/>
      <c r="D1176" s="68"/>
      <c r="E1176" s="68"/>
      <c r="F1176" s="68"/>
      <c r="G1176" s="71"/>
      <c r="H1176" s="77"/>
      <c r="I1176" s="73"/>
      <c r="J1176" s="68"/>
      <c r="K1176" s="68"/>
    </row>
    <row r="1177" spans="1:11" s="54" customFormat="1" x14ac:dyDescent="0.3">
      <c r="A1177" s="15"/>
      <c r="B1177" s="69"/>
      <c r="C1177" s="32"/>
      <c r="D1177" s="68"/>
      <c r="E1177" s="68"/>
      <c r="F1177" s="68"/>
      <c r="G1177" s="71"/>
      <c r="H1177" s="77"/>
      <c r="I1177" s="73"/>
      <c r="J1177" s="68"/>
      <c r="K1177" s="68"/>
    </row>
    <row r="1178" spans="1:11" s="54" customFormat="1" x14ac:dyDescent="0.3">
      <c r="A1178" s="15"/>
      <c r="B1178" s="69"/>
      <c r="C1178" s="32"/>
      <c r="D1178" s="68"/>
      <c r="E1178" s="68"/>
      <c r="F1178" s="68"/>
      <c r="G1178" s="71"/>
      <c r="H1178" s="77"/>
      <c r="I1178" s="73"/>
      <c r="J1178" s="68"/>
      <c r="K1178" s="68"/>
    </row>
    <row r="1179" spans="1:11" s="54" customFormat="1" x14ac:dyDescent="0.3">
      <c r="A1179" s="15"/>
      <c r="B1179" s="69"/>
      <c r="C1179" s="32"/>
      <c r="D1179" s="68"/>
      <c r="E1179" s="68"/>
      <c r="F1179" s="68"/>
      <c r="G1179" s="71"/>
      <c r="H1179" s="77"/>
      <c r="I1179" s="73"/>
      <c r="J1179" s="68"/>
      <c r="K1179" s="68"/>
    </row>
    <row r="1180" spans="1:11" s="54" customFormat="1" x14ac:dyDescent="0.3">
      <c r="A1180" s="15"/>
      <c r="B1180" s="69"/>
      <c r="C1180" s="32"/>
      <c r="D1180" s="68"/>
      <c r="E1180" s="68"/>
      <c r="F1180" s="68"/>
      <c r="G1180" s="71"/>
      <c r="H1180" s="77"/>
      <c r="I1180" s="73"/>
      <c r="J1180" s="68"/>
      <c r="K1180" s="68"/>
    </row>
    <row r="1181" spans="1:11" s="54" customFormat="1" x14ac:dyDescent="0.3">
      <c r="A1181" s="15"/>
      <c r="B1181" s="69"/>
      <c r="C1181" s="32"/>
      <c r="D1181" s="68"/>
      <c r="E1181" s="68"/>
      <c r="F1181" s="68"/>
      <c r="G1181" s="71"/>
      <c r="H1181" s="77"/>
      <c r="I1181" s="73"/>
      <c r="J1181" s="68"/>
      <c r="K1181" s="68"/>
    </row>
    <row r="1182" spans="1:11" s="54" customFormat="1" x14ac:dyDescent="0.3">
      <c r="A1182" s="15"/>
      <c r="B1182" s="69"/>
      <c r="C1182" s="32"/>
      <c r="D1182" s="68"/>
      <c r="E1182" s="68"/>
      <c r="F1182" s="68"/>
      <c r="G1182" s="71"/>
      <c r="H1182" s="77"/>
      <c r="I1182" s="73"/>
      <c r="J1182" s="68"/>
      <c r="K1182" s="68"/>
    </row>
    <row r="1183" spans="1:11" s="54" customFormat="1" x14ac:dyDescent="0.3">
      <c r="A1183" s="15"/>
      <c r="B1183" s="69"/>
      <c r="C1183" s="32"/>
      <c r="D1183" s="68"/>
      <c r="E1183" s="68"/>
      <c r="F1183" s="68"/>
      <c r="G1183" s="71"/>
      <c r="H1183" s="77"/>
      <c r="I1183" s="73"/>
      <c r="J1183" s="68"/>
      <c r="K1183" s="68"/>
    </row>
    <row r="1184" spans="1:11" s="54" customFormat="1" x14ac:dyDescent="0.3">
      <c r="A1184" s="15"/>
      <c r="B1184" s="69"/>
      <c r="C1184" s="32"/>
      <c r="D1184" s="68"/>
      <c r="E1184" s="68"/>
      <c r="F1184" s="68"/>
      <c r="G1184" s="71"/>
      <c r="H1184" s="77"/>
      <c r="I1184" s="73"/>
      <c r="J1184" s="68"/>
      <c r="K1184" s="68"/>
    </row>
    <row r="1185" spans="1:11" s="54" customFormat="1" x14ac:dyDescent="0.3">
      <c r="A1185" s="15"/>
      <c r="B1185" s="69"/>
      <c r="C1185" s="32"/>
      <c r="D1185" s="68"/>
      <c r="E1185" s="68"/>
      <c r="F1185" s="68"/>
      <c r="G1185" s="71"/>
      <c r="H1185" s="77"/>
      <c r="I1185" s="73"/>
      <c r="J1185" s="68"/>
      <c r="K1185" s="68"/>
    </row>
    <row r="1186" spans="1:11" s="54" customFormat="1" x14ac:dyDescent="0.3">
      <c r="A1186" s="15"/>
      <c r="B1186" s="69"/>
      <c r="C1186" s="32"/>
      <c r="D1186" s="68"/>
      <c r="E1186" s="68"/>
      <c r="F1186" s="68"/>
      <c r="G1186" s="71"/>
      <c r="H1186" s="77"/>
      <c r="I1186" s="73"/>
      <c r="J1186" s="68"/>
      <c r="K1186" s="68"/>
    </row>
    <row r="1187" spans="1:11" s="54" customFormat="1" x14ac:dyDescent="0.3">
      <c r="A1187" s="15"/>
      <c r="B1187" s="69"/>
      <c r="C1187" s="32"/>
      <c r="D1187" s="68"/>
      <c r="E1187" s="68"/>
      <c r="F1187" s="68"/>
      <c r="G1187" s="71"/>
      <c r="H1187" s="77"/>
      <c r="I1187" s="73"/>
      <c r="J1187" s="68"/>
      <c r="K1187" s="68"/>
    </row>
    <row r="1188" spans="1:11" s="54" customFormat="1" x14ac:dyDescent="0.3">
      <c r="A1188" s="15"/>
      <c r="B1188" s="69"/>
      <c r="C1188" s="32"/>
      <c r="D1188" s="68"/>
      <c r="E1188" s="68"/>
      <c r="F1188" s="68"/>
      <c r="G1188" s="71"/>
      <c r="H1188" s="77"/>
      <c r="I1188" s="73"/>
      <c r="J1188" s="68"/>
      <c r="K1188" s="68"/>
    </row>
    <row r="1189" spans="1:11" s="54" customFormat="1" x14ac:dyDescent="0.3">
      <c r="A1189" s="15"/>
      <c r="B1189" s="69"/>
      <c r="C1189" s="32"/>
      <c r="D1189" s="68"/>
      <c r="E1189" s="68"/>
      <c r="F1189" s="68"/>
      <c r="G1189" s="71"/>
      <c r="H1189" s="77"/>
      <c r="I1189" s="73"/>
      <c r="J1189" s="68"/>
      <c r="K1189" s="68"/>
    </row>
    <row r="1190" spans="1:11" s="54" customFormat="1" x14ac:dyDescent="0.3">
      <c r="A1190" s="15"/>
      <c r="B1190" s="69"/>
      <c r="C1190" s="32"/>
      <c r="D1190" s="68"/>
      <c r="E1190" s="68"/>
      <c r="F1190" s="68"/>
      <c r="G1190" s="71"/>
      <c r="H1190" s="77"/>
      <c r="I1190" s="73"/>
      <c r="J1190" s="68"/>
      <c r="K1190" s="68"/>
    </row>
    <row r="1191" spans="1:11" s="54" customFormat="1" x14ac:dyDescent="0.3">
      <c r="A1191" s="15"/>
      <c r="B1191" s="69"/>
      <c r="C1191" s="32"/>
      <c r="D1191" s="68"/>
      <c r="E1191" s="68"/>
      <c r="F1191" s="68"/>
      <c r="G1191" s="71"/>
      <c r="H1191" s="77"/>
      <c r="I1191" s="73"/>
      <c r="J1191" s="68"/>
      <c r="K1191" s="68"/>
    </row>
    <row r="1192" spans="1:11" s="54" customFormat="1" x14ac:dyDescent="0.3">
      <c r="A1192" s="15"/>
      <c r="B1192" s="69"/>
      <c r="C1192" s="32"/>
      <c r="D1192" s="68"/>
      <c r="E1192" s="68"/>
      <c r="F1192" s="68"/>
      <c r="G1192" s="71"/>
      <c r="H1192" s="77"/>
      <c r="I1192" s="73"/>
      <c r="J1192" s="68"/>
      <c r="K1192" s="68"/>
    </row>
    <row r="1193" spans="1:11" s="54" customFormat="1" x14ac:dyDescent="0.3">
      <c r="A1193" s="15"/>
      <c r="B1193" s="69"/>
      <c r="C1193" s="32"/>
      <c r="D1193" s="68"/>
      <c r="E1193" s="68"/>
      <c r="F1193" s="68"/>
      <c r="G1193" s="71"/>
      <c r="H1193" s="77"/>
      <c r="I1193" s="73"/>
      <c r="J1193" s="68"/>
      <c r="K1193" s="68"/>
    </row>
    <row r="1194" spans="1:11" s="54" customFormat="1" x14ac:dyDescent="0.3">
      <c r="A1194" s="15"/>
      <c r="B1194" s="69"/>
      <c r="C1194" s="32"/>
      <c r="D1194" s="68"/>
      <c r="E1194" s="68"/>
      <c r="F1194" s="68"/>
      <c r="G1194" s="71"/>
      <c r="H1194" s="77"/>
      <c r="I1194" s="73"/>
      <c r="J1194" s="68"/>
      <c r="K1194" s="68"/>
    </row>
    <row r="1195" spans="1:11" s="54" customFormat="1" x14ac:dyDescent="0.3">
      <c r="A1195" s="15"/>
      <c r="B1195" s="69"/>
      <c r="C1195" s="32"/>
      <c r="D1195" s="68"/>
      <c r="E1195" s="68"/>
      <c r="F1195" s="68"/>
      <c r="G1195" s="71"/>
      <c r="H1195" s="77"/>
      <c r="I1195" s="73"/>
      <c r="J1195" s="68"/>
      <c r="K1195" s="68"/>
    </row>
    <row r="1196" spans="1:11" s="54" customFormat="1" x14ac:dyDescent="0.3">
      <c r="A1196" s="15"/>
      <c r="B1196" s="69"/>
      <c r="C1196" s="32"/>
      <c r="D1196" s="68"/>
      <c r="E1196" s="68"/>
      <c r="F1196" s="68"/>
      <c r="G1196" s="71"/>
      <c r="H1196" s="77"/>
      <c r="I1196" s="73"/>
      <c r="J1196" s="68"/>
      <c r="K1196" s="68"/>
    </row>
    <row r="1197" spans="1:11" s="54" customFormat="1" x14ac:dyDescent="0.3">
      <c r="A1197" s="15"/>
      <c r="B1197" s="69"/>
      <c r="C1197" s="32"/>
      <c r="D1197" s="68"/>
      <c r="E1197" s="68"/>
      <c r="F1197" s="68"/>
      <c r="G1197" s="71"/>
      <c r="H1197" s="77"/>
      <c r="I1197" s="73"/>
      <c r="J1197" s="68"/>
      <c r="K1197" s="68"/>
    </row>
    <row r="1198" spans="1:11" s="54" customFormat="1" x14ac:dyDescent="0.3">
      <c r="A1198" s="15"/>
      <c r="B1198" s="69"/>
      <c r="C1198" s="32"/>
      <c r="D1198" s="68"/>
      <c r="E1198" s="68"/>
      <c r="F1198" s="68"/>
      <c r="G1198" s="71"/>
      <c r="H1198" s="77"/>
      <c r="I1198" s="73"/>
      <c r="J1198" s="68"/>
      <c r="K1198" s="68"/>
    </row>
    <row r="1199" spans="1:11" s="54" customFormat="1" x14ac:dyDescent="0.3">
      <c r="A1199" s="15"/>
      <c r="B1199" s="69"/>
      <c r="C1199" s="32"/>
      <c r="D1199" s="68"/>
      <c r="E1199" s="68"/>
      <c r="F1199" s="68"/>
      <c r="G1199" s="71"/>
      <c r="H1199" s="77"/>
      <c r="I1199" s="73"/>
      <c r="J1199" s="68"/>
      <c r="K1199" s="68"/>
    </row>
    <row r="1200" spans="1:11" s="54" customFormat="1" x14ac:dyDescent="0.3">
      <c r="A1200" s="15"/>
      <c r="B1200" s="69"/>
      <c r="C1200" s="32"/>
      <c r="D1200" s="68"/>
      <c r="E1200" s="68"/>
      <c r="F1200" s="68"/>
      <c r="G1200" s="71"/>
      <c r="H1200" s="77"/>
      <c r="I1200" s="73"/>
      <c r="J1200" s="68"/>
      <c r="K1200" s="68"/>
    </row>
    <row r="1201" spans="1:11" s="54" customFormat="1" x14ac:dyDescent="0.3">
      <c r="A1201" s="15"/>
      <c r="B1201" s="69"/>
      <c r="C1201" s="32"/>
      <c r="D1201" s="68"/>
      <c r="E1201" s="68"/>
      <c r="F1201" s="68"/>
      <c r="G1201" s="71"/>
      <c r="H1201" s="77"/>
      <c r="I1201" s="73"/>
      <c r="J1201" s="68"/>
      <c r="K1201" s="68"/>
    </row>
    <row r="1202" spans="1:11" s="54" customFormat="1" x14ac:dyDescent="0.3">
      <c r="A1202" s="15"/>
      <c r="B1202" s="69"/>
      <c r="C1202" s="32"/>
      <c r="D1202" s="68"/>
      <c r="E1202" s="68"/>
      <c r="F1202" s="68"/>
      <c r="G1202" s="71"/>
      <c r="H1202" s="77"/>
      <c r="I1202" s="73"/>
      <c r="J1202" s="68"/>
      <c r="K1202" s="68"/>
    </row>
    <row r="1203" spans="1:11" s="54" customFormat="1" x14ac:dyDescent="0.3">
      <c r="A1203" s="15"/>
      <c r="B1203" s="69"/>
      <c r="C1203" s="32"/>
      <c r="D1203" s="68"/>
      <c r="E1203" s="68"/>
      <c r="F1203" s="68"/>
      <c r="G1203" s="71"/>
      <c r="H1203" s="77"/>
      <c r="I1203" s="73"/>
      <c r="J1203" s="68"/>
      <c r="K1203" s="68"/>
    </row>
    <row r="1204" spans="1:11" s="54" customFormat="1" x14ac:dyDescent="0.3">
      <c r="A1204" s="15"/>
      <c r="B1204" s="69"/>
      <c r="C1204" s="32"/>
      <c r="D1204" s="68"/>
      <c r="E1204" s="68"/>
      <c r="F1204" s="68"/>
      <c r="G1204" s="71"/>
      <c r="H1204" s="77"/>
      <c r="I1204" s="73"/>
      <c r="J1204" s="68"/>
      <c r="K1204" s="68"/>
    </row>
    <row r="1205" spans="1:11" s="54" customFormat="1" x14ac:dyDescent="0.3">
      <c r="A1205" s="15"/>
      <c r="B1205" s="69"/>
      <c r="C1205" s="32"/>
      <c r="D1205" s="68"/>
      <c r="E1205" s="68"/>
      <c r="F1205" s="68"/>
      <c r="G1205" s="71"/>
      <c r="H1205" s="77"/>
      <c r="I1205" s="73"/>
      <c r="J1205" s="68"/>
      <c r="K1205" s="68"/>
    </row>
    <row r="1206" spans="1:11" s="54" customFormat="1" x14ac:dyDescent="0.3">
      <c r="A1206" s="15"/>
      <c r="B1206" s="69"/>
      <c r="C1206" s="32"/>
      <c r="D1206" s="68"/>
      <c r="E1206" s="68"/>
      <c r="F1206" s="68"/>
      <c r="G1206" s="71"/>
      <c r="H1206" s="77"/>
      <c r="I1206" s="73"/>
      <c r="J1206" s="68"/>
      <c r="K1206" s="68"/>
    </row>
    <row r="1207" spans="1:11" s="54" customFormat="1" x14ac:dyDescent="0.3">
      <c r="A1207" s="15"/>
      <c r="B1207" s="69"/>
      <c r="C1207" s="32"/>
      <c r="D1207" s="68"/>
      <c r="E1207" s="68"/>
      <c r="F1207" s="68"/>
      <c r="G1207" s="71"/>
      <c r="H1207" s="77"/>
      <c r="I1207" s="73"/>
      <c r="J1207" s="68"/>
      <c r="K1207" s="68"/>
    </row>
    <row r="1208" spans="1:11" s="54" customFormat="1" x14ac:dyDescent="0.3">
      <c r="A1208" s="15"/>
      <c r="B1208" s="69"/>
      <c r="C1208" s="32"/>
      <c r="D1208" s="68"/>
      <c r="E1208" s="68"/>
      <c r="F1208" s="68"/>
      <c r="G1208" s="71"/>
      <c r="H1208" s="77"/>
      <c r="I1208" s="73"/>
      <c r="J1208" s="68"/>
      <c r="K1208" s="68"/>
    </row>
    <row r="1209" spans="1:11" s="54" customFormat="1" x14ac:dyDescent="0.3">
      <c r="A1209" s="15"/>
      <c r="B1209" s="69"/>
      <c r="C1209" s="32"/>
      <c r="D1209" s="68"/>
      <c r="E1209" s="68"/>
      <c r="F1209" s="68"/>
      <c r="G1209" s="71"/>
      <c r="H1209" s="77"/>
      <c r="I1209" s="73"/>
      <c r="J1209" s="68"/>
      <c r="K1209" s="68"/>
    </row>
    <row r="1210" spans="1:11" s="54" customFormat="1" x14ac:dyDescent="0.3">
      <c r="A1210" s="15"/>
      <c r="B1210" s="69"/>
      <c r="C1210" s="32"/>
      <c r="D1210" s="68"/>
      <c r="E1210" s="68"/>
      <c r="F1210" s="68"/>
      <c r="G1210" s="71"/>
      <c r="H1210" s="77"/>
      <c r="I1210" s="73"/>
      <c r="J1210" s="68"/>
      <c r="K1210" s="68"/>
    </row>
    <row r="1211" spans="1:11" s="54" customFormat="1" x14ac:dyDescent="0.3">
      <c r="A1211" s="15"/>
      <c r="B1211" s="69"/>
      <c r="C1211" s="32"/>
      <c r="D1211" s="68"/>
      <c r="E1211" s="68"/>
      <c r="F1211" s="68"/>
      <c r="G1211" s="71"/>
      <c r="H1211" s="77"/>
      <c r="I1211" s="73"/>
      <c r="J1211" s="68"/>
      <c r="K1211" s="68"/>
    </row>
    <row r="1212" spans="1:11" s="54" customFormat="1" x14ac:dyDescent="0.3">
      <c r="A1212" s="15"/>
      <c r="B1212" s="69"/>
      <c r="C1212" s="32"/>
      <c r="D1212" s="68"/>
      <c r="E1212" s="68"/>
      <c r="F1212" s="68"/>
      <c r="G1212" s="71"/>
      <c r="H1212" s="77"/>
      <c r="I1212" s="73"/>
      <c r="J1212" s="68"/>
      <c r="K1212" s="68"/>
    </row>
    <row r="1213" spans="1:11" s="54" customFormat="1" x14ac:dyDescent="0.3">
      <c r="A1213" s="15"/>
      <c r="B1213" s="69"/>
      <c r="C1213" s="32"/>
      <c r="D1213" s="68"/>
      <c r="E1213" s="68"/>
      <c r="F1213" s="68"/>
      <c r="G1213" s="71"/>
      <c r="H1213" s="77"/>
      <c r="I1213" s="73"/>
      <c r="J1213" s="68"/>
      <c r="K1213" s="68"/>
    </row>
    <row r="1214" spans="1:11" s="54" customFormat="1" x14ac:dyDescent="0.3">
      <c r="A1214" s="15"/>
      <c r="B1214" s="69"/>
      <c r="C1214" s="32"/>
      <c r="D1214" s="68"/>
      <c r="E1214" s="68"/>
      <c r="F1214" s="68"/>
      <c r="G1214" s="71"/>
      <c r="H1214" s="77"/>
      <c r="I1214" s="73"/>
      <c r="J1214" s="68"/>
      <c r="K1214" s="68"/>
    </row>
    <row r="1215" spans="1:11" s="54" customFormat="1" x14ac:dyDescent="0.3">
      <c r="A1215" s="15"/>
      <c r="B1215" s="69"/>
      <c r="C1215" s="32"/>
      <c r="D1215" s="68"/>
      <c r="E1215" s="68"/>
      <c r="F1215" s="68"/>
      <c r="G1215" s="71"/>
      <c r="H1215" s="77"/>
      <c r="I1215" s="73"/>
      <c r="J1215" s="68"/>
      <c r="K1215" s="68"/>
    </row>
    <row r="1216" spans="1:11" s="54" customFormat="1" x14ac:dyDescent="0.3">
      <c r="A1216" s="15"/>
      <c r="B1216" s="69"/>
      <c r="C1216" s="32"/>
      <c r="D1216" s="68"/>
      <c r="E1216" s="68"/>
      <c r="F1216" s="68"/>
      <c r="G1216" s="71"/>
      <c r="H1216" s="77"/>
      <c r="I1216" s="73"/>
      <c r="J1216" s="68"/>
      <c r="K1216" s="68"/>
    </row>
    <row r="1217" spans="1:11" s="54" customFormat="1" x14ac:dyDescent="0.3">
      <c r="A1217" s="15"/>
      <c r="B1217" s="69"/>
      <c r="C1217" s="32"/>
      <c r="D1217" s="68"/>
      <c r="E1217" s="68"/>
      <c r="F1217" s="68"/>
      <c r="G1217" s="71"/>
      <c r="H1217" s="77"/>
      <c r="I1217" s="73"/>
      <c r="J1217" s="68"/>
      <c r="K1217" s="68"/>
    </row>
    <row r="1218" spans="1:11" s="54" customFormat="1" x14ac:dyDescent="0.3">
      <c r="A1218" s="15"/>
      <c r="B1218" s="69"/>
      <c r="C1218" s="32"/>
      <c r="D1218" s="68"/>
      <c r="E1218" s="68"/>
      <c r="F1218" s="68"/>
      <c r="G1218" s="71"/>
      <c r="H1218" s="77"/>
      <c r="I1218" s="73"/>
      <c r="J1218" s="68"/>
      <c r="K1218" s="68"/>
    </row>
    <row r="1219" spans="1:11" s="54" customFormat="1" x14ac:dyDescent="0.3">
      <c r="A1219" s="15"/>
      <c r="B1219" s="69"/>
      <c r="C1219" s="32"/>
      <c r="D1219" s="68"/>
      <c r="E1219" s="68"/>
      <c r="F1219" s="68"/>
      <c r="G1219" s="71"/>
      <c r="H1219" s="77"/>
      <c r="I1219" s="73"/>
      <c r="J1219" s="68"/>
      <c r="K1219" s="68"/>
    </row>
    <row r="1220" spans="1:11" s="54" customFormat="1" x14ac:dyDescent="0.3">
      <c r="A1220" s="15"/>
      <c r="B1220" s="69"/>
      <c r="C1220" s="32"/>
      <c r="D1220" s="68"/>
      <c r="E1220" s="68"/>
      <c r="F1220" s="68"/>
      <c r="G1220" s="71"/>
      <c r="H1220" s="77"/>
      <c r="I1220" s="73"/>
      <c r="J1220" s="68"/>
      <c r="K1220" s="68"/>
    </row>
    <row r="1221" spans="1:11" s="54" customFormat="1" x14ac:dyDescent="0.3">
      <c r="A1221" s="15"/>
      <c r="B1221" s="69"/>
      <c r="C1221" s="32"/>
      <c r="D1221" s="68"/>
      <c r="E1221" s="68"/>
      <c r="F1221" s="68"/>
      <c r="G1221" s="71"/>
      <c r="H1221" s="77"/>
      <c r="I1221" s="73"/>
      <c r="J1221" s="68"/>
      <c r="K1221" s="68"/>
    </row>
    <row r="1222" spans="1:11" s="54" customFormat="1" x14ac:dyDescent="0.3">
      <c r="A1222" s="15"/>
      <c r="B1222" s="69"/>
      <c r="C1222" s="32"/>
      <c r="D1222" s="68"/>
      <c r="E1222" s="68"/>
      <c r="F1222" s="68"/>
      <c r="G1222" s="71"/>
      <c r="H1222" s="77"/>
      <c r="I1222" s="73"/>
      <c r="J1222" s="68"/>
      <c r="K1222" s="68"/>
    </row>
    <row r="1223" spans="1:11" s="54" customFormat="1" x14ac:dyDescent="0.3">
      <c r="A1223" s="15"/>
      <c r="B1223" s="69"/>
      <c r="C1223" s="32"/>
      <c r="D1223" s="68"/>
      <c r="E1223" s="68"/>
      <c r="F1223" s="68"/>
      <c r="G1223" s="71"/>
      <c r="H1223" s="77"/>
      <c r="I1223" s="73"/>
      <c r="J1223" s="68"/>
      <c r="K1223" s="68"/>
    </row>
    <row r="1224" spans="1:11" s="54" customFormat="1" x14ac:dyDescent="0.3">
      <c r="A1224" s="15"/>
      <c r="B1224" s="69"/>
      <c r="C1224" s="32"/>
      <c r="D1224" s="68"/>
      <c r="E1224" s="68"/>
      <c r="F1224" s="68"/>
      <c r="G1224" s="71"/>
      <c r="H1224" s="77"/>
      <c r="I1224" s="73"/>
      <c r="J1224" s="68"/>
      <c r="K1224" s="68"/>
    </row>
    <row r="1225" spans="1:11" s="54" customFormat="1" x14ac:dyDescent="0.3">
      <c r="A1225" s="15"/>
      <c r="B1225" s="69"/>
      <c r="C1225" s="32"/>
      <c r="D1225" s="68"/>
      <c r="E1225" s="68"/>
      <c r="F1225" s="68"/>
      <c r="G1225" s="71"/>
      <c r="H1225" s="77"/>
      <c r="I1225" s="73"/>
      <c r="J1225" s="68"/>
      <c r="K1225" s="68"/>
    </row>
    <row r="1226" spans="1:11" s="54" customFormat="1" x14ac:dyDescent="0.3">
      <c r="A1226" s="15"/>
      <c r="B1226" s="69"/>
      <c r="C1226" s="32"/>
      <c r="D1226" s="68"/>
      <c r="E1226" s="68"/>
      <c r="F1226" s="68"/>
      <c r="G1226" s="71"/>
      <c r="H1226" s="77"/>
      <c r="I1226" s="73"/>
      <c r="J1226" s="68"/>
      <c r="K1226" s="68"/>
    </row>
    <row r="1227" spans="1:11" s="54" customFormat="1" x14ac:dyDescent="0.3">
      <c r="A1227" s="15"/>
      <c r="B1227" s="69"/>
      <c r="C1227" s="32"/>
      <c r="D1227" s="68"/>
      <c r="E1227" s="68"/>
      <c r="F1227" s="68"/>
      <c r="G1227" s="71"/>
      <c r="H1227" s="77"/>
      <c r="I1227" s="73"/>
      <c r="J1227" s="68"/>
      <c r="K1227" s="68"/>
    </row>
    <row r="1228" spans="1:11" s="54" customFormat="1" x14ac:dyDescent="0.3">
      <c r="A1228" s="15"/>
      <c r="B1228" s="69"/>
      <c r="C1228" s="32"/>
      <c r="D1228" s="68"/>
      <c r="E1228" s="68"/>
      <c r="F1228" s="68"/>
      <c r="G1228" s="71"/>
      <c r="H1228" s="77"/>
      <c r="I1228" s="73"/>
      <c r="J1228" s="68"/>
      <c r="K1228" s="68"/>
    </row>
    <row r="1229" spans="1:11" s="54" customFormat="1" x14ac:dyDescent="0.3">
      <c r="A1229" s="15"/>
      <c r="B1229" s="69"/>
      <c r="C1229" s="32"/>
      <c r="D1229" s="68"/>
      <c r="E1229" s="68"/>
      <c r="F1229" s="68"/>
      <c r="G1229" s="71"/>
      <c r="H1229" s="77"/>
      <c r="I1229" s="73"/>
      <c r="J1229" s="68"/>
      <c r="K1229" s="68"/>
    </row>
    <row r="1230" spans="1:11" s="54" customFormat="1" x14ac:dyDescent="0.3">
      <c r="A1230" s="15"/>
      <c r="B1230" s="69"/>
      <c r="C1230" s="32"/>
      <c r="D1230" s="68"/>
      <c r="E1230" s="68"/>
      <c r="F1230" s="68"/>
      <c r="G1230" s="71"/>
      <c r="H1230" s="77"/>
      <c r="I1230" s="73"/>
      <c r="J1230" s="68"/>
      <c r="K1230" s="68"/>
    </row>
    <row r="1231" spans="1:11" s="54" customFormat="1" x14ac:dyDescent="0.3">
      <c r="A1231" s="15"/>
      <c r="B1231" s="69"/>
      <c r="C1231" s="32"/>
      <c r="D1231" s="68"/>
      <c r="E1231" s="68"/>
      <c r="F1231" s="68"/>
      <c r="G1231" s="71"/>
      <c r="H1231" s="77"/>
      <c r="I1231" s="73"/>
      <c r="J1231" s="68"/>
      <c r="K1231" s="68"/>
    </row>
    <row r="1232" spans="1:11" s="54" customFormat="1" x14ac:dyDescent="0.3">
      <c r="A1232" s="15"/>
      <c r="B1232" s="69"/>
      <c r="C1232" s="32"/>
      <c r="D1232" s="68"/>
      <c r="E1232" s="68"/>
      <c r="F1232" s="68"/>
      <c r="G1232" s="71"/>
      <c r="H1232" s="77"/>
      <c r="I1232" s="73"/>
      <c r="J1232" s="68"/>
      <c r="K1232" s="68"/>
    </row>
    <row r="1233" spans="1:11" s="54" customFormat="1" x14ac:dyDescent="0.3">
      <c r="A1233" s="15"/>
      <c r="B1233" s="69"/>
      <c r="C1233" s="32"/>
      <c r="D1233" s="68"/>
      <c r="E1233" s="68"/>
      <c r="F1233" s="68"/>
      <c r="G1233" s="71"/>
      <c r="H1233" s="77"/>
      <c r="I1233" s="73"/>
      <c r="J1233" s="68"/>
      <c r="K1233" s="68"/>
    </row>
    <row r="1234" spans="1:11" s="54" customFormat="1" x14ac:dyDescent="0.3">
      <c r="A1234" s="15"/>
      <c r="B1234" s="69"/>
      <c r="C1234" s="32"/>
      <c r="D1234" s="68"/>
      <c r="E1234" s="68"/>
      <c r="F1234" s="68"/>
      <c r="G1234" s="71"/>
      <c r="H1234" s="77"/>
      <c r="I1234" s="73"/>
      <c r="J1234" s="68"/>
      <c r="K1234" s="68"/>
    </row>
    <row r="1235" spans="1:11" s="54" customFormat="1" x14ac:dyDescent="0.3">
      <c r="A1235" s="15"/>
      <c r="B1235" s="69"/>
      <c r="C1235" s="32"/>
      <c r="D1235" s="68"/>
      <c r="E1235" s="68"/>
      <c r="F1235" s="68"/>
      <c r="G1235" s="71"/>
      <c r="H1235" s="77"/>
      <c r="I1235" s="73"/>
      <c r="J1235" s="68"/>
      <c r="K1235" s="68"/>
    </row>
    <row r="1236" spans="1:11" s="54" customFormat="1" x14ac:dyDescent="0.3">
      <c r="A1236" s="15"/>
      <c r="B1236" s="69"/>
      <c r="C1236" s="32"/>
      <c r="D1236" s="68"/>
      <c r="E1236" s="68"/>
      <c r="F1236" s="68"/>
      <c r="G1236" s="71"/>
      <c r="H1236" s="77"/>
      <c r="I1236" s="73"/>
      <c r="J1236" s="68"/>
      <c r="K1236" s="68"/>
    </row>
    <row r="1237" spans="1:11" s="54" customFormat="1" x14ac:dyDescent="0.3">
      <c r="A1237" s="15"/>
      <c r="B1237" s="69"/>
      <c r="C1237" s="32"/>
      <c r="D1237" s="68"/>
      <c r="E1237" s="68"/>
      <c r="F1237" s="68"/>
      <c r="G1237" s="71"/>
      <c r="H1237" s="77"/>
      <c r="I1237" s="73"/>
      <c r="J1237" s="68"/>
      <c r="K1237" s="68"/>
    </row>
    <row r="1238" spans="1:11" s="54" customFormat="1" x14ac:dyDescent="0.3">
      <c r="A1238" s="15"/>
      <c r="B1238" s="69"/>
      <c r="C1238" s="32"/>
      <c r="D1238" s="68"/>
      <c r="E1238" s="68"/>
      <c r="F1238" s="68"/>
      <c r="G1238" s="71"/>
      <c r="H1238" s="77"/>
      <c r="I1238" s="73"/>
      <c r="J1238" s="68"/>
      <c r="K1238" s="68"/>
    </row>
    <row r="1239" spans="1:11" s="54" customFormat="1" x14ac:dyDescent="0.3">
      <c r="A1239" s="15"/>
      <c r="B1239" s="69"/>
      <c r="C1239" s="32"/>
      <c r="D1239" s="68"/>
      <c r="E1239" s="68"/>
      <c r="F1239" s="68"/>
      <c r="G1239" s="71"/>
      <c r="H1239" s="77"/>
      <c r="I1239" s="73"/>
      <c r="J1239" s="68"/>
      <c r="K1239" s="68"/>
    </row>
    <row r="1240" spans="1:11" s="54" customFormat="1" x14ac:dyDescent="0.3">
      <c r="A1240" s="15"/>
      <c r="B1240" s="69"/>
      <c r="C1240" s="32"/>
      <c r="D1240" s="68"/>
      <c r="E1240" s="68"/>
      <c r="F1240" s="68"/>
      <c r="G1240" s="71"/>
      <c r="H1240" s="77"/>
      <c r="I1240" s="73"/>
      <c r="J1240" s="68"/>
      <c r="K1240" s="68"/>
    </row>
    <row r="1241" spans="1:11" s="54" customFormat="1" x14ac:dyDescent="0.3">
      <c r="A1241" s="15"/>
      <c r="B1241" s="69"/>
      <c r="C1241" s="32"/>
      <c r="D1241" s="68"/>
      <c r="E1241" s="68"/>
      <c r="F1241" s="68"/>
      <c r="G1241" s="71"/>
      <c r="H1241" s="77"/>
      <c r="I1241" s="73"/>
      <c r="J1241" s="68"/>
      <c r="K1241" s="68"/>
    </row>
    <row r="1242" spans="1:11" s="54" customFormat="1" x14ac:dyDescent="0.3">
      <c r="A1242" s="15"/>
      <c r="B1242" s="69"/>
      <c r="C1242" s="32"/>
      <c r="D1242" s="68"/>
      <c r="E1242" s="68"/>
      <c r="F1242" s="68"/>
      <c r="G1242" s="71"/>
      <c r="H1242" s="77"/>
      <c r="I1242" s="73"/>
      <c r="J1242" s="68"/>
      <c r="K1242" s="68"/>
    </row>
    <row r="1243" spans="1:11" s="54" customFormat="1" x14ac:dyDescent="0.3">
      <c r="A1243" s="15"/>
      <c r="B1243" s="69"/>
      <c r="C1243" s="32"/>
      <c r="D1243" s="68"/>
      <c r="E1243" s="68"/>
      <c r="F1243" s="68"/>
      <c r="G1243" s="71"/>
      <c r="H1243" s="77"/>
      <c r="I1243" s="73"/>
      <c r="J1243" s="68"/>
      <c r="K1243" s="68"/>
    </row>
    <row r="1244" spans="1:11" s="54" customFormat="1" x14ac:dyDescent="0.3">
      <c r="A1244" s="15"/>
      <c r="B1244" s="69"/>
      <c r="C1244" s="32"/>
      <c r="D1244" s="68"/>
      <c r="E1244" s="68"/>
      <c r="F1244" s="68"/>
      <c r="G1244" s="71"/>
      <c r="H1244" s="77"/>
      <c r="I1244" s="73"/>
      <c r="J1244" s="68"/>
      <c r="K1244" s="68"/>
    </row>
    <row r="1245" spans="1:11" s="54" customFormat="1" x14ac:dyDescent="0.3">
      <c r="A1245" s="15"/>
      <c r="B1245" s="69"/>
      <c r="C1245" s="32"/>
      <c r="D1245" s="68"/>
      <c r="E1245" s="68"/>
      <c r="F1245" s="68"/>
      <c r="G1245" s="71"/>
      <c r="H1245" s="77"/>
      <c r="I1245" s="73"/>
      <c r="J1245" s="68"/>
      <c r="K1245" s="68"/>
    </row>
    <row r="1246" spans="1:11" s="54" customFormat="1" x14ac:dyDescent="0.3">
      <c r="A1246" s="15"/>
      <c r="B1246" s="69"/>
      <c r="C1246" s="32"/>
      <c r="D1246" s="68"/>
      <c r="E1246" s="68"/>
      <c r="F1246" s="68"/>
      <c r="G1246" s="71"/>
      <c r="H1246" s="77"/>
      <c r="I1246" s="73"/>
      <c r="J1246" s="68"/>
      <c r="K1246" s="68"/>
    </row>
    <row r="1247" spans="1:11" s="54" customFormat="1" x14ac:dyDescent="0.3">
      <c r="A1247" s="15"/>
      <c r="B1247" s="69"/>
      <c r="C1247" s="32"/>
      <c r="D1247" s="68"/>
      <c r="E1247" s="68"/>
      <c r="F1247" s="68"/>
      <c r="G1247" s="71"/>
      <c r="H1247" s="77"/>
      <c r="I1247" s="73"/>
      <c r="J1247" s="68"/>
      <c r="K1247" s="68"/>
    </row>
    <row r="1248" spans="1:11" s="54" customFormat="1" x14ac:dyDescent="0.3">
      <c r="A1248" s="15"/>
      <c r="B1248" s="69"/>
      <c r="C1248" s="32"/>
      <c r="D1248" s="68"/>
      <c r="E1248" s="68"/>
      <c r="F1248" s="68"/>
      <c r="G1248" s="71"/>
      <c r="H1248" s="77"/>
      <c r="I1248" s="73"/>
      <c r="J1248" s="68"/>
      <c r="K1248" s="68"/>
    </row>
    <row r="1249" spans="1:11" s="54" customFormat="1" x14ac:dyDescent="0.3">
      <c r="A1249" s="15"/>
      <c r="B1249" s="69"/>
      <c r="C1249" s="32"/>
      <c r="D1249" s="68"/>
      <c r="E1249" s="68"/>
      <c r="F1249" s="68"/>
      <c r="G1249" s="71"/>
      <c r="H1249" s="77"/>
      <c r="I1249" s="73"/>
      <c r="J1249" s="68"/>
      <c r="K1249" s="68"/>
    </row>
    <row r="1250" spans="1:11" s="54" customFormat="1" x14ac:dyDescent="0.3">
      <c r="A1250" s="15"/>
      <c r="B1250" s="69"/>
      <c r="C1250" s="32"/>
      <c r="D1250" s="68"/>
      <c r="E1250" s="68"/>
      <c r="F1250" s="68"/>
      <c r="G1250" s="71"/>
      <c r="H1250" s="77"/>
      <c r="I1250" s="73"/>
      <c r="J1250" s="68"/>
      <c r="K1250" s="68"/>
    </row>
    <row r="1251" spans="1:11" s="54" customFormat="1" x14ac:dyDescent="0.3">
      <c r="A1251" s="15"/>
      <c r="B1251" s="69"/>
      <c r="C1251" s="32"/>
      <c r="D1251" s="68"/>
      <c r="E1251" s="68"/>
      <c r="F1251" s="68"/>
      <c r="G1251" s="71"/>
      <c r="H1251" s="77"/>
      <c r="I1251" s="73"/>
      <c r="J1251" s="68"/>
      <c r="K1251" s="68"/>
    </row>
    <row r="1252" spans="1:11" s="54" customFormat="1" x14ac:dyDescent="0.3">
      <c r="A1252" s="15"/>
      <c r="B1252" s="69"/>
      <c r="C1252" s="32"/>
      <c r="D1252" s="68"/>
      <c r="E1252" s="68"/>
      <c r="F1252" s="68"/>
      <c r="G1252" s="71"/>
      <c r="H1252" s="77"/>
      <c r="I1252" s="73"/>
      <c r="J1252" s="68"/>
      <c r="K1252" s="68"/>
    </row>
    <row r="1253" spans="1:11" s="54" customFormat="1" x14ac:dyDescent="0.3">
      <c r="A1253" s="15"/>
      <c r="B1253" s="69"/>
      <c r="C1253" s="32"/>
      <c r="D1253" s="68"/>
      <c r="E1253" s="68"/>
      <c r="F1253" s="68"/>
      <c r="G1253" s="71"/>
      <c r="H1253" s="77"/>
      <c r="I1253" s="73"/>
      <c r="J1253" s="68"/>
      <c r="K1253" s="68"/>
    </row>
    <row r="1254" spans="1:11" s="54" customFormat="1" x14ac:dyDescent="0.3">
      <c r="A1254" s="15"/>
      <c r="B1254" s="69"/>
      <c r="C1254" s="32"/>
      <c r="D1254" s="68"/>
      <c r="E1254" s="68"/>
      <c r="F1254" s="68"/>
      <c r="G1254" s="71"/>
      <c r="H1254" s="77"/>
      <c r="I1254" s="73"/>
      <c r="J1254" s="68"/>
      <c r="K1254" s="68"/>
    </row>
    <row r="1255" spans="1:11" s="54" customFormat="1" x14ac:dyDescent="0.3">
      <c r="A1255" s="15"/>
      <c r="B1255" s="69"/>
      <c r="C1255" s="32"/>
      <c r="D1255" s="68"/>
      <c r="E1255" s="68"/>
      <c r="F1255" s="68"/>
      <c r="G1255" s="71"/>
      <c r="H1255" s="77"/>
      <c r="I1255" s="73"/>
      <c r="J1255" s="68"/>
      <c r="K1255" s="68"/>
    </row>
    <row r="1256" spans="1:11" s="54" customFormat="1" x14ac:dyDescent="0.3">
      <c r="A1256" s="15"/>
      <c r="B1256" s="69"/>
      <c r="C1256" s="32"/>
      <c r="D1256" s="68"/>
      <c r="E1256" s="68"/>
      <c r="F1256" s="68"/>
      <c r="G1256" s="71"/>
      <c r="H1256" s="77"/>
      <c r="I1256" s="73"/>
      <c r="J1256" s="68"/>
      <c r="K1256" s="68"/>
    </row>
    <row r="1257" spans="1:11" s="54" customFormat="1" x14ac:dyDescent="0.3">
      <c r="A1257" s="15"/>
      <c r="B1257" s="69"/>
      <c r="C1257" s="32"/>
      <c r="D1257" s="68"/>
      <c r="E1257" s="68"/>
      <c r="F1257" s="68"/>
      <c r="G1257" s="71"/>
      <c r="H1257" s="77"/>
      <c r="I1257" s="73"/>
      <c r="J1257" s="68"/>
      <c r="K1257" s="68"/>
    </row>
    <row r="1258" spans="1:11" s="54" customFormat="1" x14ac:dyDescent="0.3">
      <c r="A1258" s="15"/>
      <c r="B1258" s="69"/>
      <c r="C1258" s="32"/>
      <c r="D1258" s="68"/>
      <c r="E1258" s="68"/>
      <c r="F1258" s="68"/>
      <c r="G1258" s="71"/>
      <c r="H1258" s="77"/>
      <c r="I1258" s="73"/>
      <c r="J1258" s="68"/>
      <c r="K1258" s="68"/>
    </row>
    <row r="1259" spans="1:11" s="54" customFormat="1" x14ac:dyDescent="0.3">
      <c r="A1259" s="15"/>
      <c r="B1259" s="69"/>
      <c r="C1259" s="32"/>
      <c r="D1259" s="68"/>
      <c r="E1259" s="68"/>
      <c r="F1259" s="68"/>
      <c r="G1259" s="71"/>
      <c r="H1259" s="77"/>
      <c r="I1259" s="73"/>
      <c r="J1259" s="68"/>
      <c r="K1259" s="68"/>
    </row>
    <row r="1260" spans="1:11" s="54" customFormat="1" x14ac:dyDescent="0.3">
      <c r="A1260" s="15"/>
      <c r="B1260" s="69"/>
      <c r="C1260" s="32"/>
      <c r="D1260" s="68"/>
      <c r="E1260" s="68"/>
      <c r="F1260" s="68"/>
      <c r="G1260" s="71"/>
      <c r="H1260" s="77"/>
      <c r="I1260" s="73"/>
      <c r="J1260" s="68"/>
      <c r="K1260" s="68"/>
    </row>
    <row r="1261" spans="1:11" s="54" customFormat="1" x14ac:dyDescent="0.3">
      <c r="A1261" s="15"/>
      <c r="B1261" s="69"/>
      <c r="C1261" s="32"/>
      <c r="D1261" s="68"/>
      <c r="E1261" s="68"/>
      <c r="F1261" s="68"/>
      <c r="G1261" s="71"/>
      <c r="H1261" s="77"/>
      <c r="I1261" s="73"/>
      <c r="J1261" s="68"/>
      <c r="K1261" s="68"/>
    </row>
    <row r="1262" spans="1:11" s="54" customFormat="1" x14ac:dyDescent="0.3">
      <c r="A1262" s="15"/>
      <c r="B1262" s="69"/>
      <c r="C1262" s="32"/>
      <c r="D1262" s="68"/>
      <c r="E1262" s="68"/>
      <c r="F1262" s="68"/>
      <c r="G1262" s="71"/>
      <c r="H1262" s="77"/>
      <c r="I1262" s="73"/>
      <c r="J1262" s="68"/>
      <c r="K1262" s="68"/>
    </row>
    <row r="1263" spans="1:11" s="54" customFormat="1" x14ac:dyDescent="0.3">
      <c r="A1263" s="15"/>
      <c r="B1263" s="69"/>
      <c r="C1263" s="32"/>
      <c r="D1263" s="68"/>
      <c r="E1263" s="68"/>
      <c r="F1263" s="68"/>
      <c r="G1263" s="71"/>
      <c r="H1263" s="77"/>
      <c r="I1263" s="73"/>
      <c r="J1263" s="68"/>
      <c r="K1263" s="68"/>
    </row>
    <row r="1264" spans="1:11" s="54" customFormat="1" x14ac:dyDescent="0.3">
      <c r="A1264" s="15"/>
      <c r="B1264" s="69"/>
      <c r="C1264" s="32"/>
      <c r="D1264" s="68"/>
      <c r="E1264" s="68"/>
      <c r="F1264" s="68"/>
      <c r="G1264" s="71"/>
      <c r="H1264" s="77"/>
      <c r="I1264" s="73"/>
      <c r="J1264" s="68"/>
      <c r="K1264" s="68"/>
    </row>
    <row r="1265" spans="1:11" s="54" customFormat="1" x14ac:dyDescent="0.3">
      <c r="A1265" s="15"/>
      <c r="B1265" s="69"/>
      <c r="C1265" s="32"/>
      <c r="D1265" s="68"/>
      <c r="E1265" s="68"/>
      <c r="F1265" s="68"/>
      <c r="G1265" s="71"/>
      <c r="H1265" s="77"/>
      <c r="I1265" s="73"/>
      <c r="J1265" s="68"/>
      <c r="K1265" s="68"/>
    </row>
    <row r="1266" spans="1:11" s="54" customFormat="1" x14ac:dyDescent="0.3">
      <c r="A1266" s="15"/>
      <c r="B1266" s="69"/>
      <c r="C1266" s="32"/>
      <c r="D1266" s="68"/>
      <c r="E1266" s="68"/>
      <c r="F1266" s="68"/>
      <c r="G1266" s="71"/>
      <c r="H1266" s="77"/>
      <c r="I1266" s="73"/>
      <c r="J1266" s="68"/>
      <c r="K1266" s="68"/>
    </row>
    <row r="1267" spans="1:11" s="54" customFormat="1" x14ac:dyDescent="0.3">
      <c r="A1267" s="15"/>
      <c r="B1267" s="69"/>
      <c r="C1267" s="32"/>
      <c r="D1267" s="68"/>
      <c r="E1267" s="68"/>
      <c r="F1267" s="68"/>
      <c r="G1267" s="71"/>
      <c r="H1267" s="77"/>
      <c r="I1267" s="73"/>
      <c r="J1267" s="68"/>
      <c r="K1267" s="68"/>
    </row>
    <row r="1268" spans="1:11" s="54" customFormat="1" x14ac:dyDescent="0.3">
      <c r="A1268" s="15"/>
      <c r="B1268" s="69"/>
      <c r="C1268" s="32"/>
      <c r="D1268" s="68"/>
      <c r="E1268" s="68"/>
      <c r="F1268" s="68"/>
      <c r="G1268" s="71"/>
      <c r="H1268" s="77"/>
      <c r="I1268" s="73"/>
      <c r="J1268" s="68"/>
      <c r="K1268" s="68"/>
    </row>
    <row r="1269" spans="1:11" s="54" customFormat="1" x14ac:dyDescent="0.3">
      <c r="A1269" s="15"/>
      <c r="B1269" s="69"/>
      <c r="C1269" s="32"/>
      <c r="D1269" s="68"/>
      <c r="E1269" s="68"/>
      <c r="F1269" s="68"/>
      <c r="G1269" s="71"/>
      <c r="H1269" s="77"/>
      <c r="I1269" s="73"/>
      <c r="J1269" s="68"/>
      <c r="K1269" s="68"/>
    </row>
    <row r="1270" spans="1:11" s="54" customFormat="1" x14ac:dyDescent="0.3">
      <c r="A1270" s="15"/>
      <c r="B1270" s="69"/>
      <c r="C1270" s="32"/>
      <c r="D1270" s="68"/>
      <c r="E1270" s="68"/>
      <c r="F1270" s="68"/>
      <c r="G1270" s="71"/>
      <c r="H1270" s="77"/>
      <c r="I1270" s="73"/>
      <c r="J1270" s="68"/>
      <c r="K1270" s="68"/>
    </row>
    <row r="1271" spans="1:11" s="54" customFormat="1" x14ac:dyDescent="0.3">
      <c r="A1271" s="15"/>
      <c r="B1271" s="69"/>
      <c r="C1271" s="32"/>
      <c r="D1271" s="68"/>
      <c r="E1271" s="68"/>
      <c r="F1271" s="68"/>
      <c r="G1271" s="71"/>
      <c r="H1271" s="77"/>
      <c r="I1271" s="73"/>
      <c r="J1271" s="68"/>
      <c r="K1271" s="68"/>
    </row>
    <row r="1272" spans="1:11" s="54" customFormat="1" x14ac:dyDescent="0.3">
      <c r="A1272" s="15"/>
      <c r="B1272" s="69"/>
      <c r="C1272" s="32"/>
      <c r="D1272" s="68"/>
      <c r="E1272" s="68"/>
      <c r="F1272" s="68"/>
      <c r="G1272" s="71"/>
      <c r="H1272" s="77"/>
      <c r="I1272" s="73"/>
      <c r="J1272" s="68"/>
      <c r="K1272" s="68"/>
    </row>
    <row r="1273" spans="1:11" s="54" customFormat="1" x14ac:dyDescent="0.3">
      <c r="A1273" s="15"/>
      <c r="B1273" s="69"/>
      <c r="C1273" s="32"/>
      <c r="D1273" s="68"/>
      <c r="E1273" s="68"/>
      <c r="F1273" s="68"/>
      <c r="G1273" s="71"/>
      <c r="H1273" s="77"/>
      <c r="I1273" s="73"/>
      <c r="J1273" s="68"/>
      <c r="K1273" s="68"/>
    </row>
    <row r="1274" spans="1:11" s="54" customFormat="1" x14ac:dyDescent="0.3">
      <c r="A1274" s="15"/>
      <c r="B1274" s="69"/>
      <c r="C1274" s="32"/>
      <c r="D1274" s="68"/>
      <c r="E1274" s="68"/>
      <c r="F1274" s="68"/>
      <c r="G1274" s="71"/>
      <c r="H1274" s="77"/>
      <c r="I1274" s="73"/>
      <c r="J1274" s="68"/>
      <c r="K1274" s="68"/>
    </row>
    <row r="1275" spans="1:11" s="54" customFormat="1" x14ac:dyDescent="0.3">
      <c r="A1275" s="15"/>
      <c r="B1275" s="69"/>
      <c r="C1275" s="32"/>
      <c r="D1275" s="68"/>
      <c r="E1275" s="68"/>
      <c r="F1275" s="68"/>
      <c r="G1275" s="71"/>
      <c r="H1275" s="77"/>
      <c r="I1275" s="73"/>
      <c r="J1275" s="68"/>
      <c r="K1275" s="68"/>
    </row>
    <row r="1276" spans="1:11" s="54" customFormat="1" x14ac:dyDescent="0.3">
      <c r="A1276" s="15"/>
      <c r="B1276" s="69"/>
      <c r="C1276" s="32"/>
      <c r="D1276" s="68"/>
      <c r="E1276" s="68"/>
      <c r="F1276" s="68"/>
      <c r="G1276" s="71"/>
      <c r="H1276" s="77"/>
      <c r="I1276" s="73"/>
      <c r="J1276" s="68"/>
      <c r="K1276" s="68"/>
    </row>
    <row r="1277" spans="1:11" s="54" customFormat="1" x14ac:dyDescent="0.3">
      <c r="A1277" s="15"/>
      <c r="B1277" s="69"/>
      <c r="C1277" s="32"/>
      <c r="D1277" s="68"/>
      <c r="E1277" s="68"/>
      <c r="F1277" s="68"/>
      <c r="G1277" s="71"/>
      <c r="H1277" s="77"/>
      <c r="I1277" s="73"/>
      <c r="J1277" s="68"/>
      <c r="K1277" s="68"/>
    </row>
    <row r="1278" spans="1:11" s="54" customFormat="1" x14ac:dyDescent="0.3">
      <c r="A1278" s="15"/>
      <c r="B1278" s="69"/>
      <c r="C1278" s="32"/>
      <c r="D1278" s="68"/>
      <c r="E1278" s="68"/>
      <c r="F1278" s="68"/>
      <c r="G1278" s="71"/>
      <c r="H1278" s="77"/>
      <c r="I1278" s="73"/>
      <c r="J1278" s="68"/>
      <c r="K1278" s="68"/>
    </row>
    <row r="1279" spans="1:11" s="54" customFormat="1" x14ac:dyDescent="0.3">
      <c r="A1279" s="15"/>
      <c r="B1279" s="69"/>
      <c r="C1279" s="32"/>
      <c r="D1279" s="68"/>
      <c r="E1279" s="68"/>
      <c r="F1279" s="68"/>
      <c r="G1279" s="71"/>
      <c r="H1279" s="77"/>
      <c r="I1279" s="73"/>
      <c r="J1279" s="68"/>
      <c r="K1279" s="68"/>
    </row>
    <row r="1280" spans="1:11" s="54" customFormat="1" x14ac:dyDescent="0.3">
      <c r="A1280" s="15"/>
      <c r="B1280" s="69"/>
      <c r="C1280" s="32"/>
      <c r="D1280" s="68"/>
      <c r="E1280" s="68"/>
      <c r="F1280" s="68"/>
      <c r="G1280" s="71"/>
      <c r="H1280" s="77"/>
      <c r="I1280" s="73"/>
      <c r="J1280" s="68"/>
      <c r="K1280" s="68"/>
    </row>
    <row r="1281" spans="1:11" s="54" customFormat="1" x14ac:dyDescent="0.3">
      <c r="A1281" s="15"/>
      <c r="B1281" s="69"/>
      <c r="C1281" s="32"/>
      <c r="D1281" s="68"/>
      <c r="E1281" s="68"/>
      <c r="F1281" s="68"/>
      <c r="G1281" s="71"/>
      <c r="H1281" s="77"/>
      <c r="I1281" s="73"/>
      <c r="J1281" s="68"/>
      <c r="K1281" s="68"/>
    </row>
    <row r="1282" spans="1:11" s="54" customFormat="1" x14ac:dyDescent="0.3">
      <c r="A1282" s="15"/>
      <c r="B1282" s="69"/>
      <c r="C1282" s="32"/>
      <c r="D1282" s="68"/>
      <c r="E1282" s="68"/>
      <c r="F1282" s="68"/>
      <c r="G1282" s="71"/>
      <c r="H1282" s="77"/>
      <c r="I1282" s="73"/>
      <c r="J1282" s="68"/>
      <c r="K1282" s="68"/>
    </row>
    <row r="1283" spans="1:11" s="54" customFormat="1" x14ac:dyDescent="0.3">
      <c r="A1283" s="15"/>
      <c r="B1283" s="69"/>
      <c r="C1283" s="32"/>
      <c r="D1283" s="68"/>
      <c r="E1283" s="68"/>
      <c r="F1283" s="68"/>
      <c r="G1283" s="71"/>
      <c r="H1283" s="77"/>
      <c r="I1283" s="73"/>
      <c r="J1283" s="68"/>
      <c r="K1283" s="68"/>
    </row>
    <row r="1284" spans="1:11" s="54" customFormat="1" x14ac:dyDescent="0.3">
      <c r="A1284" s="15"/>
      <c r="B1284" s="69"/>
      <c r="C1284" s="32"/>
      <c r="D1284" s="68"/>
      <c r="E1284" s="68"/>
      <c r="F1284" s="68"/>
      <c r="G1284" s="71"/>
      <c r="H1284" s="77"/>
      <c r="I1284" s="73"/>
      <c r="J1284" s="68"/>
      <c r="K1284" s="68"/>
    </row>
    <row r="1285" spans="1:11" s="54" customFormat="1" x14ac:dyDescent="0.3">
      <c r="A1285" s="15"/>
      <c r="B1285" s="69"/>
      <c r="C1285" s="32"/>
      <c r="D1285" s="68"/>
      <c r="E1285" s="68"/>
      <c r="F1285" s="68"/>
      <c r="G1285" s="71"/>
      <c r="H1285" s="77"/>
      <c r="I1285" s="73"/>
      <c r="J1285" s="68"/>
      <c r="K1285" s="68"/>
    </row>
    <row r="1286" spans="1:11" s="54" customFormat="1" x14ac:dyDescent="0.3">
      <c r="A1286" s="15"/>
      <c r="B1286" s="69"/>
      <c r="C1286" s="32"/>
      <c r="D1286" s="68"/>
      <c r="E1286" s="68"/>
      <c r="F1286" s="68"/>
      <c r="G1286" s="71"/>
      <c r="H1286" s="77"/>
      <c r="I1286" s="73"/>
      <c r="J1286" s="68"/>
      <c r="K1286" s="68"/>
    </row>
    <row r="1287" spans="1:11" s="54" customFormat="1" x14ac:dyDescent="0.3">
      <c r="A1287" s="15"/>
      <c r="B1287" s="69"/>
      <c r="C1287" s="32"/>
      <c r="D1287" s="68"/>
      <c r="E1287" s="68"/>
      <c r="F1287" s="68"/>
      <c r="G1287" s="71"/>
      <c r="H1287" s="77"/>
      <c r="I1287" s="73"/>
      <c r="J1287" s="68"/>
      <c r="K1287" s="68"/>
    </row>
    <row r="1288" spans="1:11" s="54" customFormat="1" x14ac:dyDescent="0.3">
      <c r="A1288" s="15"/>
      <c r="B1288" s="69"/>
      <c r="C1288" s="32"/>
      <c r="D1288" s="68"/>
      <c r="E1288" s="68"/>
      <c r="F1288" s="68"/>
      <c r="G1288" s="71"/>
      <c r="H1288" s="77"/>
      <c r="I1288" s="73"/>
      <c r="J1288" s="68"/>
      <c r="K1288" s="68"/>
    </row>
    <row r="1289" spans="1:11" s="54" customFormat="1" x14ac:dyDescent="0.3">
      <c r="A1289" s="15"/>
      <c r="B1289" s="69"/>
      <c r="C1289" s="32"/>
      <c r="D1289" s="68"/>
      <c r="E1289" s="68"/>
      <c r="F1289" s="68"/>
      <c r="G1289" s="71"/>
      <c r="H1289" s="77"/>
      <c r="I1289" s="73"/>
      <c r="J1289" s="68"/>
      <c r="K1289" s="68"/>
    </row>
    <row r="1290" spans="1:11" s="54" customFormat="1" x14ac:dyDescent="0.3">
      <c r="A1290" s="15"/>
      <c r="B1290" s="69"/>
      <c r="C1290" s="32"/>
      <c r="D1290" s="68"/>
      <c r="E1290" s="68"/>
      <c r="F1290" s="68"/>
      <c r="G1290" s="71"/>
      <c r="H1290" s="77"/>
      <c r="I1290" s="73"/>
      <c r="J1290" s="68"/>
      <c r="K1290" s="68"/>
    </row>
    <row r="1291" spans="1:11" s="54" customFormat="1" x14ac:dyDescent="0.3">
      <c r="A1291" s="15"/>
      <c r="B1291" s="69"/>
      <c r="C1291" s="32"/>
      <c r="D1291" s="68"/>
      <c r="E1291" s="68"/>
      <c r="F1291" s="68"/>
      <c r="G1291" s="71"/>
      <c r="H1291" s="77"/>
      <c r="I1291" s="73"/>
      <c r="J1291" s="68"/>
      <c r="K1291" s="68"/>
    </row>
    <row r="1292" spans="1:11" s="54" customFormat="1" x14ac:dyDescent="0.3">
      <c r="A1292" s="15"/>
      <c r="B1292" s="69"/>
      <c r="C1292" s="32"/>
      <c r="D1292" s="68"/>
      <c r="E1292" s="68"/>
      <c r="F1292" s="68"/>
      <c r="G1292" s="71"/>
      <c r="H1292" s="77"/>
      <c r="I1292" s="73"/>
      <c r="J1292" s="68"/>
      <c r="K1292" s="68"/>
    </row>
    <row r="1293" spans="1:11" s="54" customFormat="1" x14ac:dyDescent="0.3">
      <c r="A1293" s="15"/>
      <c r="B1293" s="69"/>
      <c r="C1293" s="32"/>
      <c r="D1293" s="68"/>
      <c r="E1293" s="68"/>
      <c r="F1293" s="68"/>
      <c r="G1293" s="71"/>
      <c r="H1293" s="77"/>
      <c r="I1293" s="73"/>
      <c r="J1293" s="68"/>
      <c r="K1293" s="68"/>
    </row>
    <row r="1294" spans="1:11" s="54" customFormat="1" x14ac:dyDescent="0.3">
      <c r="A1294" s="15"/>
      <c r="B1294" s="69"/>
      <c r="C1294" s="32"/>
      <c r="D1294" s="68"/>
      <c r="E1294" s="68"/>
      <c r="F1294" s="68"/>
      <c r="G1294" s="71"/>
      <c r="H1294" s="77"/>
      <c r="I1294" s="73"/>
      <c r="J1294" s="68"/>
      <c r="K1294" s="68"/>
    </row>
    <row r="1295" spans="1:11" s="54" customFormat="1" x14ac:dyDescent="0.3">
      <c r="A1295" s="15"/>
      <c r="B1295" s="69"/>
      <c r="C1295" s="32"/>
      <c r="D1295" s="68"/>
      <c r="E1295" s="68"/>
      <c r="F1295" s="68"/>
      <c r="G1295" s="71"/>
      <c r="H1295" s="77"/>
      <c r="I1295" s="73"/>
      <c r="J1295" s="68"/>
      <c r="K1295" s="68"/>
    </row>
    <row r="1296" spans="1:11" s="54" customFormat="1" x14ac:dyDescent="0.3">
      <c r="A1296" s="15"/>
      <c r="B1296" s="69"/>
      <c r="C1296" s="32"/>
      <c r="D1296" s="68"/>
      <c r="E1296" s="68"/>
      <c r="F1296" s="68"/>
      <c r="G1296" s="71"/>
      <c r="H1296" s="77"/>
      <c r="I1296" s="73"/>
      <c r="J1296" s="68"/>
      <c r="K1296" s="68"/>
    </row>
    <row r="1297" spans="1:11" s="54" customFormat="1" x14ac:dyDescent="0.3">
      <c r="A1297" s="15"/>
      <c r="B1297" s="69"/>
      <c r="C1297" s="32"/>
      <c r="D1297" s="68"/>
      <c r="E1297" s="68"/>
      <c r="F1297" s="68"/>
      <c r="G1297" s="71"/>
      <c r="H1297" s="77"/>
      <c r="I1297" s="73"/>
      <c r="J1297" s="68"/>
      <c r="K1297" s="68"/>
    </row>
    <row r="1298" spans="1:11" s="54" customFormat="1" x14ac:dyDescent="0.3">
      <c r="A1298" s="15"/>
      <c r="B1298" s="69"/>
      <c r="C1298" s="32"/>
      <c r="D1298" s="68"/>
      <c r="E1298" s="68"/>
      <c r="F1298" s="68"/>
      <c r="G1298" s="71"/>
      <c r="H1298" s="77"/>
      <c r="I1298" s="73"/>
      <c r="J1298" s="68"/>
      <c r="K1298" s="68"/>
    </row>
    <row r="1299" spans="1:11" s="54" customFormat="1" x14ac:dyDescent="0.3">
      <c r="A1299" s="15"/>
      <c r="B1299" s="69"/>
      <c r="C1299" s="32"/>
      <c r="D1299" s="68"/>
      <c r="E1299" s="68"/>
      <c r="F1299" s="68"/>
      <c r="G1299" s="71"/>
      <c r="H1299" s="77"/>
      <c r="I1299" s="73"/>
      <c r="J1299" s="68"/>
      <c r="K1299" s="68"/>
    </row>
    <row r="1300" spans="1:11" s="54" customFormat="1" x14ac:dyDescent="0.3">
      <c r="A1300" s="15"/>
      <c r="B1300" s="69"/>
      <c r="C1300" s="32"/>
      <c r="D1300" s="68"/>
      <c r="E1300" s="68"/>
      <c r="F1300" s="68"/>
      <c r="G1300" s="71"/>
      <c r="H1300" s="77"/>
      <c r="I1300" s="73"/>
      <c r="J1300" s="68"/>
      <c r="K1300" s="68"/>
    </row>
    <row r="1301" spans="1:11" s="54" customFormat="1" x14ac:dyDescent="0.3">
      <c r="A1301" s="15"/>
      <c r="B1301" s="69"/>
      <c r="C1301" s="32"/>
      <c r="D1301" s="68"/>
      <c r="E1301" s="68"/>
      <c r="F1301" s="68"/>
      <c r="G1301" s="71"/>
      <c r="H1301" s="77"/>
      <c r="I1301" s="73"/>
      <c r="J1301" s="68"/>
      <c r="K1301" s="68"/>
    </row>
    <row r="1302" spans="1:11" s="54" customFormat="1" x14ac:dyDescent="0.3">
      <c r="A1302" s="15"/>
      <c r="B1302" s="69"/>
      <c r="C1302" s="32"/>
      <c r="D1302" s="68"/>
      <c r="E1302" s="68"/>
      <c r="F1302" s="68"/>
      <c r="G1302" s="71"/>
      <c r="H1302" s="77"/>
      <c r="I1302" s="73"/>
      <c r="J1302" s="68"/>
      <c r="K1302" s="68"/>
    </row>
    <row r="1303" spans="1:11" s="54" customFormat="1" x14ac:dyDescent="0.3">
      <c r="A1303" s="15"/>
      <c r="B1303" s="69"/>
      <c r="C1303" s="32"/>
      <c r="D1303" s="68"/>
      <c r="E1303" s="68"/>
      <c r="F1303" s="68"/>
      <c r="G1303" s="71"/>
      <c r="H1303" s="77"/>
      <c r="I1303" s="73"/>
      <c r="J1303" s="68"/>
      <c r="K1303" s="68"/>
    </row>
    <row r="1304" spans="1:11" s="54" customFormat="1" x14ac:dyDescent="0.3">
      <c r="A1304" s="15"/>
      <c r="B1304" s="69"/>
      <c r="C1304" s="32"/>
      <c r="D1304" s="68"/>
      <c r="E1304" s="68"/>
      <c r="F1304" s="68"/>
      <c r="G1304" s="71"/>
      <c r="H1304" s="77"/>
      <c r="I1304" s="73"/>
      <c r="J1304" s="68"/>
      <c r="K1304" s="68"/>
    </row>
    <row r="1305" spans="1:11" s="54" customFormat="1" x14ac:dyDescent="0.3">
      <c r="A1305" s="15"/>
      <c r="B1305" s="69"/>
      <c r="C1305" s="32"/>
      <c r="D1305" s="68"/>
      <c r="E1305" s="68"/>
      <c r="F1305" s="68"/>
      <c r="G1305" s="71"/>
      <c r="H1305" s="77"/>
      <c r="I1305" s="73"/>
      <c r="J1305" s="68"/>
      <c r="K1305" s="68"/>
    </row>
    <row r="1306" spans="1:11" s="54" customFormat="1" x14ac:dyDescent="0.3">
      <c r="A1306" s="15"/>
      <c r="B1306" s="69"/>
      <c r="C1306" s="32"/>
      <c r="D1306" s="68"/>
      <c r="E1306" s="68"/>
      <c r="F1306" s="68"/>
      <c r="G1306" s="71"/>
      <c r="H1306" s="77"/>
      <c r="I1306" s="73"/>
      <c r="J1306" s="68"/>
      <c r="K1306" s="68"/>
    </row>
    <row r="1307" spans="1:11" s="54" customFormat="1" x14ac:dyDescent="0.3">
      <c r="A1307" s="15"/>
      <c r="B1307" s="69"/>
      <c r="C1307" s="32"/>
      <c r="D1307" s="68"/>
      <c r="E1307" s="68"/>
      <c r="F1307" s="68"/>
      <c r="G1307" s="71"/>
      <c r="H1307" s="77"/>
      <c r="I1307" s="73"/>
      <c r="J1307" s="68"/>
      <c r="K1307" s="68"/>
    </row>
    <row r="1308" spans="1:11" s="54" customFormat="1" x14ac:dyDescent="0.3">
      <c r="A1308" s="15"/>
      <c r="B1308" s="69"/>
      <c r="C1308" s="32"/>
      <c r="D1308" s="68"/>
      <c r="E1308" s="68"/>
      <c r="F1308" s="68"/>
      <c r="G1308" s="71"/>
      <c r="H1308" s="77"/>
      <c r="I1308" s="73"/>
      <c r="J1308" s="68"/>
      <c r="K1308" s="68"/>
    </row>
    <row r="1309" spans="1:11" s="54" customFormat="1" x14ac:dyDescent="0.3">
      <c r="A1309" s="15"/>
      <c r="B1309" s="69"/>
      <c r="C1309" s="32"/>
      <c r="D1309" s="68"/>
      <c r="E1309" s="68"/>
      <c r="F1309" s="68"/>
      <c r="G1309" s="71"/>
      <c r="H1309" s="77"/>
      <c r="I1309" s="73"/>
      <c r="J1309" s="68"/>
      <c r="K1309" s="68"/>
    </row>
    <row r="1310" spans="1:11" s="54" customFormat="1" x14ac:dyDescent="0.3">
      <c r="A1310" s="15"/>
      <c r="B1310" s="69"/>
      <c r="C1310" s="32"/>
      <c r="D1310" s="68"/>
      <c r="E1310" s="68"/>
      <c r="F1310" s="68"/>
      <c r="G1310" s="71"/>
      <c r="H1310" s="77"/>
      <c r="I1310" s="73"/>
      <c r="J1310" s="68"/>
      <c r="K1310" s="68"/>
    </row>
    <row r="1311" spans="1:11" s="54" customFormat="1" x14ac:dyDescent="0.3">
      <c r="A1311" s="15"/>
      <c r="B1311" s="69"/>
      <c r="C1311" s="32"/>
      <c r="D1311" s="68"/>
      <c r="E1311" s="68"/>
      <c r="F1311" s="68"/>
      <c r="G1311" s="71"/>
      <c r="H1311" s="77"/>
      <c r="I1311" s="73"/>
      <c r="J1311" s="68"/>
      <c r="K1311" s="68"/>
    </row>
    <row r="1312" spans="1:11" s="54" customFormat="1" x14ac:dyDescent="0.3">
      <c r="A1312" s="15"/>
      <c r="B1312" s="69"/>
      <c r="C1312" s="32"/>
      <c r="D1312" s="68"/>
      <c r="E1312" s="68"/>
      <c r="F1312" s="68"/>
      <c r="G1312" s="71"/>
      <c r="H1312" s="77"/>
      <c r="I1312" s="73"/>
      <c r="J1312" s="68"/>
      <c r="K1312" s="68"/>
    </row>
    <row r="1313" spans="1:11" s="54" customFormat="1" x14ac:dyDescent="0.3">
      <c r="A1313" s="15"/>
      <c r="B1313" s="69"/>
      <c r="C1313" s="32"/>
      <c r="D1313" s="68"/>
      <c r="E1313" s="68"/>
      <c r="F1313" s="68"/>
      <c r="G1313" s="71"/>
      <c r="H1313" s="77"/>
      <c r="I1313" s="73"/>
      <c r="J1313" s="68"/>
      <c r="K1313" s="68"/>
    </row>
    <row r="1314" spans="1:11" s="54" customFormat="1" x14ac:dyDescent="0.3">
      <c r="A1314" s="15"/>
      <c r="B1314" s="69"/>
      <c r="C1314" s="32"/>
      <c r="D1314" s="68"/>
      <c r="E1314" s="68"/>
      <c r="F1314" s="68"/>
      <c r="G1314" s="71"/>
      <c r="H1314" s="77"/>
      <c r="I1314" s="73"/>
      <c r="J1314" s="68"/>
      <c r="K1314" s="68"/>
    </row>
    <row r="1315" spans="1:11" s="54" customFormat="1" x14ac:dyDescent="0.3">
      <c r="A1315" s="15"/>
      <c r="B1315" s="69"/>
      <c r="C1315" s="32"/>
      <c r="D1315" s="68"/>
      <c r="E1315" s="68"/>
      <c r="F1315" s="68"/>
      <c r="G1315" s="71"/>
      <c r="H1315" s="77"/>
      <c r="I1315" s="73"/>
      <c r="J1315" s="68"/>
      <c r="K1315" s="68"/>
    </row>
    <row r="1316" spans="1:11" s="54" customFormat="1" x14ac:dyDescent="0.3">
      <c r="A1316" s="15"/>
      <c r="B1316" s="69"/>
      <c r="C1316" s="32"/>
      <c r="D1316" s="68"/>
      <c r="E1316" s="68"/>
      <c r="F1316" s="68"/>
      <c r="G1316" s="71"/>
      <c r="H1316" s="77"/>
      <c r="I1316" s="73"/>
      <c r="J1316" s="68"/>
      <c r="K1316" s="68"/>
    </row>
    <row r="1317" spans="1:11" s="54" customFormat="1" x14ac:dyDescent="0.3">
      <c r="A1317" s="15"/>
      <c r="B1317" s="69"/>
      <c r="C1317" s="32"/>
      <c r="D1317" s="68"/>
      <c r="E1317" s="68"/>
      <c r="F1317" s="68"/>
      <c r="G1317" s="71"/>
      <c r="H1317" s="77"/>
      <c r="I1317" s="73"/>
      <c r="J1317" s="68"/>
      <c r="K1317" s="68"/>
    </row>
    <row r="1318" spans="1:11" s="54" customFormat="1" x14ac:dyDescent="0.3">
      <c r="A1318" s="15"/>
      <c r="B1318" s="69"/>
      <c r="C1318" s="32"/>
      <c r="D1318" s="68"/>
      <c r="E1318" s="68"/>
      <c r="F1318" s="68"/>
      <c r="G1318" s="71"/>
      <c r="H1318" s="77"/>
      <c r="I1318" s="73"/>
      <c r="J1318" s="68"/>
      <c r="K1318" s="68"/>
    </row>
    <row r="1319" spans="1:11" s="54" customFormat="1" x14ac:dyDescent="0.3">
      <c r="A1319" s="15"/>
      <c r="B1319" s="69"/>
      <c r="C1319" s="32"/>
      <c r="D1319" s="68"/>
      <c r="E1319" s="68"/>
      <c r="F1319" s="68"/>
      <c r="G1319" s="71"/>
      <c r="H1319" s="77"/>
      <c r="I1319" s="73"/>
      <c r="J1319" s="68"/>
      <c r="K1319" s="68"/>
    </row>
    <row r="1320" spans="1:11" s="54" customFormat="1" x14ac:dyDescent="0.3">
      <c r="A1320" s="15"/>
      <c r="B1320" s="69"/>
      <c r="C1320" s="32"/>
      <c r="D1320" s="68"/>
      <c r="E1320" s="68"/>
      <c r="F1320" s="68"/>
      <c r="G1320" s="71"/>
      <c r="H1320" s="77"/>
      <c r="I1320" s="73"/>
      <c r="J1320" s="68"/>
      <c r="K1320" s="68"/>
    </row>
    <row r="1321" spans="1:11" s="54" customFormat="1" x14ac:dyDescent="0.3">
      <c r="A1321" s="15"/>
      <c r="B1321" s="69"/>
      <c r="C1321" s="32"/>
      <c r="D1321" s="68"/>
      <c r="E1321" s="68"/>
      <c r="F1321" s="68"/>
      <c r="G1321" s="71"/>
      <c r="H1321" s="77"/>
      <c r="I1321" s="73"/>
      <c r="J1321" s="68"/>
      <c r="K1321" s="68"/>
    </row>
    <row r="1322" spans="1:11" s="54" customFormat="1" x14ac:dyDescent="0.3">
      <c r="A1322" s="15"/>
      <c r="B1322" s="69"/>
      <c r="C1322" s="32"/>
      <c r="D1322" s="68"/>
      <c r="E1322" s="68"/>
      <c r="F1322" s="68"/>
      <c r="G1322" s="71"/>
      <c r="H1322" s="77"/>
      <c r="I1322" s="73"/>
      <c r="J1322" s="68"/>
      <c r="K1322" s="68"/>
    </row>
    <row r="1323" spans="1:11" s="54" customFormat="1" x14ac:dyDescent="0.3">
      <c r="A1323" s="15"/>
      <c r="B1323" s="69"/>
      <c r="C1323" s="32"/>
      <c r="D1323" s="68"/>
      <c r="E1323" s="68"/>
      <c r="F1323" s="68"/>
      <c r="G1323" s="71"/>
      <c r="H1323" s="77"/>
      <c r="I1323" s="73"/>
      <c r="J1323" s="68"/>
      <c r="K1323" s="68"/>
    </row>
    <row r="1324" spans="1:11" s="54" customFormat="1" x14ac:dyDescent="0.3">
      <c r="A1324" s="15"/>
      <c r="B1324" s="69"/>
      <c r="C1324" s="32"/>
      <c r="D1324" s="68"/>
      <c r="E1324" s="68"/>
      <c r="F1324" s="68"/>
      <c r="G1324" s="71"/>
      <c r="H1324" s="77"/>
      <c r="I1324" s="73"/>
      <c r="J1324" s="68"/>
      <c r="K1324" s="68"/>
    </row>
    <row r="1325" spans="1:11" s="54" customFormat="1" x14ac:dyDescent="0.3">
      <c r="A1325" s="15"/>
      <c r="B1325" s="69"/>
      <c r="C1325" s="32"/>
      <c r="D1325" s="68"/>
      <c r="E1325" s="68"/>
      <c r="F1325" s="68"/>
      <c r="G1325" s="71"/>
      <c r="H1325" s="77"/>
      <c r="I1325" s="73"/>
      <c r="J1325" s="68"/>
      <c r="K1325" s="68"/>
    </row>
    <row r="1326" spans="1:11" s="54" customFormat="1" x14ac:dyDescent="0.3">
      <c r="A1326" s="15"/>
      <c r="B1326" s="69"/>
      <c r="C1326" s="32"/>
      <c r="D1326" s="68"/>
      <c r="E1326" s="68"/>
      <c r="F1326" s="68"/>
      <c r="G1326" s="71"/>
      <c r="H1326" s="77"/>
      <c r="I1326" s="73"/>
      <c r="J1326" s="68"/>
      <c r="K1326" s="68"/>
    </row>
    <row r="1327" spans="1:11" s="54" customFormat="1" x14ac:dyDescent="0.3">
      <c r="A1327" s="15"/>
      <c r="B1327" s="69"/>
      <c r="C1327" s="32"/>
      <c r="D1327" s="68"/>
      <c r="E1327" s="68"/>
      <c r="F1327" s="68"/>
      <c r="G1327" s="71"/>
      <c r="H1327" s="77"/>
      <c r="I1327" s="73"/>
      <c r="J1327" s="68"/>
      <c r="K1327" s="68"/>
    </row>
    <row r="1328" spans="1:11" s="54" customFormat="1" x14ac:dyDescent="0.3">
      <c r="A1328" s="15"/>
      <c r="B1328" s="69"/>
      <c r="C1328" s="32"/>
      <c r="D1328" s="68"/>
      <c r="E1328" s="68"/>
      <c r="F1328" s="68"/>
      <c r="G1328" s="71"/>
      <c r="H1328" s="77"/>
      <c r="I1328" s="73"/>
      <c r="J1328" s="68"/>
      <c r="K1328" s="68"/>
    </row>
    <row r="1329" spans="1:11" s="54" customFormat="1" x14ac:dyDescent="0.3">
      <c r="A1329" s="15"/>
      <c r="B1329" s="69"/>
      <c r="C1329" s="32"/>
      <c r="D1329" s="68"/>
      <c r="E1329" s="68"/>
      <c r="F1329" s="68"/>
      <c r="G1329" s="71"/>
      <c r="H1329" s="77"/>
      <c r="I1329" s="73"/>
      <c r="J1329" s="68"/>
      <c r="K1329" s="68"/>
    </row>
    <row r="1330" spans="1:11" s="54" customFormat="1" x14ac:dyDescent="0.3">
      <c r="A1330" s="15"/>
      <c r="B1330" s="69"/>
      <c r="C1330" s="32"/>
      <c r="D1330" s="68"/>
      <c r="E1330" s="68"/>
      <c r="F1330" s="68"/>
      <c r="G1330" s="71"/>
      <c r="H1330" s="77"/>
      <c r="I1330" s="73"/>
      <c r="J1330" s="68"/>
      <c r="K1330" s="68"/>
    </row>
    <row r="1331" spans="1:11" s="54" customFormat="1" x14ac:dyDescent="0.3">
      <c r="A1331" s="15"/>
      <c r="B1331" s="69"/>
      <c r="C1331" s="32"/>
      <c r="D1331" s="68"/>
      <c r="E1331" s="68"/>
      <c r="F1331" s="68"/>
      <c r="G1331" s="71"/>
      <c r="H1331" s="77"/>
      <c r="I1331" s="73"/>
      <c r="J1331" s="68"/>
      <c r="K1331" s="68"/>
    </row>
    <row r="1332" spans="1:11" s="54" customFormat="1" x14ac:dyDescent="0.3">
      <c r="A1332" s="15"/>
      <c r="B1332" s="69"/>
      <c r="C1332" s="32"/>
      <c r="D1332" s="68"/>
      <c r="E1332" s="68"/>
      <c r="F1332" s="68"/>
      <c r="G1332" s="71"/>
      <c r="H1332" s="77"/>
      <c r="I1332" s="73"/>
      <c r="J1332" s="68"/>
      <c r="K1332" s="68"/>
    </row>
    <row r="1333" spans="1:11" s="54" customFormat="1" x14ac:dyDescent="0.3">
      <c r="A1333" s="15"/>
      <c r="B1333" s="69"/>
      <c r="C1333" s="32"/>
      <c r="D1333" s="68"/>
      <c r="E1333" s="68"/>
      <c r="F1333" s="68"/>
      <c r="G1333" s="71"/>
      <c r="H1333" s="77"/>
      <c r="I1333" s="73"/>
      <c r="J1333" s="68"/>
      <c r="K1333" s="68"/>
    </row>
    <row r="1334" spans="1:11" s="54" customFormat="1" x14ac:dyDescent="0.3">
      <c r="A1334" s="15"/>
      <c r="B1334" s="69"/>
      <c r="C1334" s="32"/>
      <c r="D1334" s="68"/>
      <c r="E1334" s="68"/>
      <c r="F1334" s="68"/>
      <c r="G1334" s="71"/>
      <c r="H1334" s="77"/>
      <c r="I1334" s="73"/>
      <c r="J1334" s="68"/>
      <c r="K1334" s="68"/>
    </row>
    <row r="1335" spans="1:11" s="54" customFormat="1" x14ac:dyDescent="0.3">
      <c r="A1335" s="15"/>
      <c r="B1335" s="69"/>
      <c r="C1335" s="32"/>
      <c r="D1335" s="68"/>
      <c r="E1335" s="68"/>
      <c r="F1335" s="68"/>
      <c r="G1335" s="71"/>
      <c r="H1335" s="77"/>
      <c r="I1335" s="73"/>
      <c r="J1335" s="68"/>
      <c r="K1335" s="68"/>
    </row>
    <row r="1336" spans="1:11" s="54" customFormat="1" x14ac:dyDescent="0.3">
      <c r="A1336" s="15"/>
      <c r="B1336" s="69"/>
      <c r="C1336" s="32"/>
      <c r="D1336" s="68"/>
      <c r="E1336" s="68"/>
      <c r="F1336" s="68"/>
      <c r="G1336" s="71"/>
      <c r="H1336" s="77"/>
      <c r="I1336" s="73"/>
      <c r="J1336" s="68"/>
      <c r="K1336" s="68"/>
    </row>
    <row r="1337" spans="1:11" s="54" customFormat="1" x14ac:dyDescent="0.3">
      <c r="A1337" s="15"/>
      <c r="B1337" s="69"/>
      <c r="C1337" s="32"/>
      <c r="D1337" s="68"/>
      <c r="E1337" s="68"/>
      <c r="F1337" s="68"/>
      <c r="G1337" s="71"/>
      <c r="H1337" s="77"/>
      <c r="I1337" s="73"/>
      <c r="J1337" s="68"/>
      <c r="K1337" s="68"/>
    </row>
    <row r="1338" spans="1:11" s="54" customFormat="1" x14ac:dyDescent="0.3">
      <c r="A1338" s="15"/>
      <c r="B1338" s="69"/>
      <c r="C1338" s="32"/>
      <c r="D1338" s="68"/>
      <c r="E1338" s="68"/>
      <c r="F1338" s="68"/>
      <c r="G1338" s="71"/>
      <c r="H1338" s="77"/>
      <c r="I1338" s="73"/>
      <c r="J1338" s="68"/>
      <c r="K1338" s="68"/>
    </row>
    <row r="1339" spans="1:11" s="54" customFormat="1" x14ac:dyDescent="0.3">
      <c r="A1339" s="15"/>
      <c r="B1339" s="69"/>
      <c r="C1339" s="32"/>
      <c r="D1339" s="68"/>
      <c r="E1339" s="68"/>
      <c r="F1339" s="68"/>
      <c r="G1339" s="71"/>
      <c r="H1339" s="77"/>
      <c r="I1339" s="73"/>
      <c r="J1339" s="68"/>
      <c r="K1339" s="68"/>
    </row>
    <row r="1340" spans="1:11" s="54" customFormat="1" x14ac:dyDescent="0.3">
      <c r="A1340" s="15"/>
      <c r="B1340" s="69"/>
      <c r="C1340" s="32"/>
      <c r="D1340" s="68"/>
      <c r="E1340" s="68"/>
      <c r="F1340" s="68"/>
      <c r="G1340" s="71"/>
      <c r="H1340" s="77"/>
      <c r="I1340" s="73"/>
      <c r="J1340" s="68"/>
      <c r="K1340" s="68"/>
    </row>
    <row r="1341" spans="1:11" s="54" customFormat="1" x14ac:dyDescent="0.3">
      <c r="A1341" s="15"/>
      <c r="B1341" s="69"/>
      <c r="C1341" s="32"/>
      <c r="D1341" s="68"/>
      <c r="E1341" s="68"/>
      <c r="F1341" s="68"/>
      <c r="G1341" s="71"/>
      <c r="H1341" s="77"/>
      <c r="I1341" s="73"/>
      <c r="J1341" s="68"/>
      <c r="K1341" s="68"/>
    </row>
    <row r="1342" spans="1:11" s="54" customFormat="1" x14ac:dyDescent="0.3">
      <c r="A1342" s="15"/>
      <c r="B1342" s="69"/>
      <c r="C1342" s="32"/>
      <c r="D1342" s="68"/>
      <c r="E1342" s="68"/>
      <c r="F1342" s="68"/>
      <c r="G1342" s="71"/>
      <c r="H1342" s="77"/>
      <c r="I1342" s="73"/>
      <c r="J1342" s="68"/>
      <c r="K1342" s="68"/>
    </row>
    <row r="1343" spans="1:11" s="54" customFormat="1" x14ac:dyDescent="0.3">
      <c r="A1343" s="15"/>
      <c r="B1343" s="69"/>
      <c r="C1343" s="32"/>
      <c r="D1343" s="68"/>
      <c r="E1343" s="68"/>
      <c r="F1343" s="68"/>
      <c r="G1343" s="71"/>
      <c r="H1343" s="77"/>
      <c r="I1343" s="73"/>
      <c r="J1343" s="68"/>
      <c r="K1343" s="68"/>
    </row>
    <row r="1344" spans="1:11" s="54" customFormat="1" x14ac:dyDescent="0.3">
      <c r="A1344" s="15"/>
      <c r="B1344" s="69"/>
      <c r="C1344" s="32"/>
      <c r="D1344" s="68"/>
      <c r="E1344" s="68"/>
      <c r="F1344" s="68"/>
      <c r="G1344" s="71"/>
      <c r="H1344" s="77"/>
      <c r="I1344" s="73"/>
      <c r="J1344" s="68"/>
      <c r="K1344" s="68"/>
    </row>
    <row r="1345" spans="1:11" s="54" customFormat="1" x14ac:dyDescent="0.3">
      <c r="A1345" s="15"/>
      <c r="B1345" s="69"/>
      <c r="C1345" s="32"/>
      <c r="D1345" s="68"/>
      <c r="E1345" s="68"/>
      <c r="F1345" s="68"/>
      <c r="G1345" s="71"/>
      <c r="H1345" s="77"/>
      <c r="I1345" s="73"/>
      <c r="J1345" s="68"/>
      <c r="K1345" s="68"/>
    </row>
    <row r="1346" spans="1:11" s="54" customFormat="1" x14ac:dyDescent="0.3">
      <c r="A1346" s="15"/>
      <c r="B1346" s="69"/>
      <c r="C1346" s="32"/>
      <c r="D1346" s="68"/>
      <c r="E1346" s="68"/>
      <c r="F1346" s="68"/>
      <c r="G1346" s="71"/>
      <c r="H1346" s="77"/>
      <c r="I1346" s="73"/>
      <c r="J1346" s="68"/>
      <c r="K1346" s="68"/>
    </row>
    <row r="1347" spans="1:11" s="54" customFormat="1" x14ac:dyDescent="0.3">
      <c r="A1347" s="15"/>
      <c r="B1347" s="69"/>
      <c r="C1347" s="32"/>
      <c r="D1347" s="68"/>
      <c r="E1347" s="68"/>
      <c r="F1347" s="68"/>
      <c r="G1347" s="71"/>
      <c r="H1347" s="77"/>
      <c r="I1347" s="73"/>
      <c r="J1347" s="68"/>
      <c r="K1347" s="68"/>
    </row>
    <row r="1348" spans="1:11" s="54" customFormat="1" x14ac:dyDescent="0.3">
      <c r="A1348" s="15"/>
      <c r="B1348" s="69"/>
      <c r="C1348" s="32"/>
      <c r="D1348" s="68"/>
      <c r="E1348" s="68"/>
      <c r="F1348" s="68"/>
      <c r="G1348" s="71"/>
      <c r="H1348" s="77"/>
      <c r="I1348" s="73"/>
      <c r="J1348" s="68"/>
      <c r="K1348" s="68"/>
    </row>
    <row r="1349" spans="1:11" s="54" customFormat="1" x14ac:dyDescent="0.3">
      <c r="A1349" s="15"/>
      <c r="B1349" s="69"/>
      <c r="C1349" s="32"/>
      <c r="D1349" s="68"/>
      <c r="E1349" s="68"/>
      <c r="F1349" s="68"/>
      <c r="G1349" s="71"/>
      <c r="H1349" s="77"/>
      <c r="I1349" s="73"/>
      <c r="J1349" s="68"/>
      <c r="K1349" s="68"/>
    </row>
    <row r="1350" spans="1:11" s="54" customFormat="1" x14ac:dyDescent="0.3">
      <c r="A1350" s="15"/>
      <c r="B1350" s="69"/>
      <c r="C1350" s="32"/>
      <c r="D1350" s="68"/>
      <c r="E1350" s="68"/>
      <c r="F1350" s="68"/>
      <c r="G1350" s="71"/>
      <c r="H1350" s="77"/>
      <c r="I1350" s="73"/>
      <c r="J1350" s="68"/>
      <c r="K1350" s="68"/>
    </row>
    <row r="1351" spans="1:11" s="54" customFormat="1" x14ac:dyDescent="0.3">
      <c r="A1351" s="15"/>
      <c r="B1351" s="69"/>
      <c r="C1351" s="32"/>
      <c r="D1351" s="68"/>
      <c r="E1351" s="68"/>
      <c r="F1351" s="68"/>
      <c r="G1351" s="71"/>
      <c r="H1351" s="77"/>
      <c r="I1351" s="73"/>
      <c r="J1351" s="68"/>
      <c r="K1351" s="68"/>
    </row>
    <row r="1352" spans="1:11" s="54" customFormat="1" x14ac:dyDescent="0.3">
      <c r="A1352" s="15"/>
      <c r="B1352" s="69"/>
      <c r="C1352" s="32"/>
      <c r="D1352" s="68"/>
      <c r="E1352" s="68"/>
      <c r="F1352" s="68"/>
      <c r="G1352" s="71"/>
      <c r="H1352" s="77"/>
      <c r="I1352" s="73"/>
      <c r="J1352" s="68"/>
      <c r="K1352" s="68"/>
    </row>
    <row r="1353" spans="1:11" s="54" customFormat="1" x14ac:dyDescent="0.3">
      <c r="A1353" s="15"/>
      <c r="B1353" s="69"/>
      <c r="C1353" s="32"/>
      <c r="D1353" s="68"/>
      <c r="E1353" s="68"/>
      <c r="F1353" s="68"/>
      <c r="G1353" s="71"/>
      <c r="H1353" s="77"/>
      <c r="I1353" s="73"/>
      <c r="J1353" s="68"/>
      <c r="K1353" s="68"/>
    </row>
    <row r="1354" spans="1:11" s="54" customFormat="1" x14ac:dyDescent="0.3">
      <c r="A1354" s="15"/>
      <c r="B1354" s="69"/>
      <c r="C1354" s="32"/>
      <c r="D1354" s="68"/>
      <c r="E1354" s="68"/>
      <c r="F1354" s="68"/>
      <c r="G1354" s="71"/>
      <c r="H1354" s="77"/>
      <c r="I1354" s="73"/>
      <c r="J1354" s="68"/>
      <c r="K1354" s="68"/>
    </row>
    <row r="1355" spans="1:11" s="54" customFormat="1" x14ac:dyDescent="0.3">
      <c r="A1355" s="15"/>
      <c r="B1355" s="69"/>
      <c r="C1355" s="32"/>
      <c r="D1355" s="68"/>
      <c r="E1355" s="68"/>
      <c r="F1355" s="68"/>
      <c r="G1355" s="71"/>
      <c r="H1355" s="77"/>
      <c r="I1355" s="73"/>
      <c r="J1355" s="68"/>
      <c r="K1355" s="68"/>
    </row>
    <row r="1356" spans="1:11" s="54" customFormat="1" x14ac:dyDescent="0.3">
      <c r="A1356" s="15"/>
      <c r="B1356" s="69"/>
      <c r="C1356" s="32"/>
      <c r="D1356" s="68"/>
      <c r="E1356" s="68"/>
      <c r="F1356" s="68"/>
      <c r="G1356" s="71"/>
      <c r="H1356" s="77"/>
      <c r="I1356" s="73"/>
      <c r="J1356" s="68"/>
      <c r="K1356" s="68"/>
    </row>
    <row r="1357" spans="1:11" s="54" customFormat="1" x14ac:dyDescent="0.3">
      <c r="A1357" s="15"/>
      <c r="B1357" s="69"/>
      <c r="C1357" s="32"/>
      <c r="D1357" s="68"/>
      <c r="E1357" s="68"/>
      <c r="F1357" s="68"/>
      <c r="G1357" s="71"/>
      <c r="H1357" s="77"/>
      <c r="I1357" s="73"/>
      <c r="J1357" s="68"/>
      <c r="K1357" s="68"/>
    </row>
    <row r="1358" spans="1:11" s="54" customFormat="1" x14ac:dyDescent="0.3">
      <c r="A1358" s="15"/>
      <c r="B1358" s="69"/>
      <c r="C1358" s="32"/>
      <c r="D1358" s="68"/>
      <c r="E1358" s="68"/>
      <c r="F1358" s="68"/>
      <c r="G1358" s="71"/>
      <c r="H1358" s="77"/>
      <c r="I1358" s="73"/>
      <c r="J1358" s="68"/>
      <c r="K1358" s="68"/>
    </row>
    <row r="1359" spans="1:11" s="54" customFormat="1" x14ac:dyDescent="0.3">
      <c r="A1359" s="15"/>
      <c r="B1359" s="69"/>
      <c r="C1359" s="32"/>
      <c r="D1359" s="68"/>
      <c r="E1359" s="68"/>
      <c r="F1359" s="68"/>
      <c r="G1359" s="71"/>
      <c r="H1359" s="77"/>
      <c r="I1359" s="73"/>
      <c r="J1359" s="68"/>
      <c r="K1359" s="68"/>
    </row>
    <row r="1360" spans="1:11" s="54" customFormat="1" x14ac:dyDescent="0.3">
      <c r="A1360" s="15"/>
      <c r="B1360" s="69"/>
      <c r="C1360" s="32"/>
      <c r="D1360" s="68"/>
      <c r="E1360" s="68"/>
      <c r="F1360" s="68"/>
      <c r="G1360" s="71"/>
      <c r="H1360" s="77"/>
      <c r="I1360" s="73"/>
      <c r="J1360" s="68"/>
      <c r="K1360" s="68"/>
    </row>
    <row r="1361" spans="1:11" s="54" customFormat="1" x14ac:dyDescent="0.3">
      <c r="A1361" s="15"/>
      <c r="B1361" s="69"/>
      <c r="C1361" s="32"/>
      <c r="D1361" s="68"/>
      <c r="E1361" s="68"/>
      <c r="F1361" s="68"/>
      <c r="G1361" s="71"/>
      <c r="H1361" s="77"/>
      <c r="I1361" s="73"/>
      <c r="J1361" s="68"/>
      <c r="K1361" s="68"/>
    </row>
    <row r="1362" spans="1:11" s="54" customFormat="1" x14ac:dyDescent="0.3">
      <c r="A1362" s="15"/>
      <c r="B1362" s="69"/>
      <c r="C1362" s="32"/>
      <c r="D1362" s="68"/>
      <c r="E1362" s="68"/>
      <c r="F1362" s="68"/>
      <c r="G1362" s="71"/>
      <c r="H1362" s="77"/>
      <c r="I1362" s="73"/>
      <c r="J1362" s="68"/>
      <c r="K1362" s="68"/>
    </row>
    <row r="1363" spans="1:11" s="54" customFormat="1" x14ac:dyDescent="0.3">
      <c r="A1363" s="15"/>
      <c r="B1363" s="69"/>
      <c r="C1363" s="32"/>
      <c r="D1363" s="68"/>
      <c r="E1363" s="68"/>
      <c r="F1363" s="68"/>
      <c r="G1363" s="71"/>
      <c r="H1363" s="77"/>
      <c r="I1363" s="73"/>
      <c r="J1363" s="68"/>
      <c r="K1363" s="68"/>
    </row>
    <row r="1364" spans="1:11" s="54" customFormat="1" x14ac:dyDescent="0.3">
      <c r="A1364" s="15"/>
      <c r="B1364" s="69"/>
      <c r="C1364" s="32"/>
      <c r="D1364" s="68"/>
      <c r="E1364" s="68"/>
      <c r="F1364" s="68"/>
      <c r="G1364" s="71"/>
      <c r="H1364" s="77"/>
      <c r="I1364" s="73"/>
      <c r="J1364" s="68"/>
      <c r="K1364" s="68"/>
    </row>
    <row r="1365" spans="1:11" s="54" customFormat="1" x14ac:dyDescent="0.3">
      <c r="A1365" s="15"/>
      <c r="B1365" s="69"/>
      <c r="C1365" s="32"/>
      <c r="D1365" s="68"/>
      <c r="E1365" s="68"/>
      <c r="F1365" s="68"/>
      <c r="G1365" s="71"/>
      <c r="H1365" s="77"/>
      <c r="I1365" s="73"/>
      <c r="J1365" s="68"/>
      <c r="K1365" s="68"/>
    </row>
    <row r="1366" spans="1:11" s="54" customFormat="1" x14ac:dyDescent="0.3">
      <c r="A1366" s="15"/>
      <c r="B1366" s="69"/>
      <c r="C1366" s="32"/>
      <c r="D1366" s="68"/>
      <c r="E1366" s="68"/>
      <c r="F1366" s="68"/>
      <c r="G1366" s="71"/>
      <c r="H1366" s="77"/>
      <c r="I1366" s="73"/>
      <c r="J1366" s="68"/>
      <c r="K1366" s="68"/>
    </row>
    <row r="1367" spans="1:11" s="54" customFormat="1" x14ac:dyDescent="0.3">
      <c r="A1367" s="15"/>
      <c r="B1367" s="69"/>
      <c r="C1367" s="32"/>
      <c r="D1367" s="68"/>
      <c r="E1367" s="68"/>
      <c r="F1367" s="68"/>
      <c r="G1367" s="71"/>
      <c r="H1367" s="77"/>
      <c r="I1367" s="73"/>
      <c r="J1367" s="68"/>
      <c r="K1367" s="68"/>
    </row>
    <row r="1368" spans="1:11" s="54" customFormat="1" x14ac:dyDescent="0.3">
      <c r="A1368" s="15"/>
      <c r="B1368" s="69"/>
      <c r="C1368" s="32"/>
      <c r="D1368" s="68"/>
      <c r="E1368" s="68"/>
      <c r="F1368" s="68"/>
      <c r="G1368" s="71"/>
      <c r="H1368" s="77"/>
      <c r="I1368" s="73"/>
      <c r="J1368" s="68"/>
      <c r="K1368" s="68"/>
    </row>
    <row r="1369" spans="1:11" s="54" customFormat="1" x14ac:dyDescent="0.3">
      <c r="A1369" s="15"/>
      <c r="B1369" s="69"/>
      <c r="C1369" s="32"/>
      <c r="D1369" s="68"/>
      <c r="E1369" s="68"/>
      <c r="F1369" s="68"/>
      <c r="G1369" s="71"/>
      <c r="H1369" s="77"/>
      <c r="I1369" s="73"/>
      <c r="J1369" s="68"/>
      <c r="K1369" s="68"/>
    </row>
    <row r="1370" spans="1:11" s="54" customFormat="1" x14ac:dyDescent="0.3">
      <c r="A1370" s="15"/>
      <c r="B1370" s="69"/>
      <c r="C1370" s="32"/>
      <c r="D1370" s="68"/>
      <c r="E1370" s="68"/>
      <c r="F1370" s="68"/>
      <c r="G1370" s="71"/>
      <c r="H1370" s="77"/>
      <c r="I1370" s="73"/>
      <c r="J1370" s="68"/>
      <c r="K1370" s="68"/>
    </row>
    <row r="1371" spans="1:11" s="54" customFormat="1" x14ac:dyDescent="0.3">
      <c r="A1371" s="15"/>
      <c r="B1371" s="69"/>
      <c r="C1371" s="32"/>
      <c r="D1371" s="68"/>
      <c r="E1371" s="68"/>
      <c r="F1371" s="68"/>
      <c r="G1371" s="71"/>
      <c r="H1371" s="77"/>
      <c r="I1371" s="73"/>
      <c r="J1371" s="68"/>
      <c r="K1371" s="68"/>
    </row>
    <row r="1372" spans="1:11" s="54" customFormat="1" x14ac:dyDescent="0.3">
      <c r="A1372" s="15"/>
      <c r="B1372" s="69"/>
      <c r="C1372" s="32"/>
      <c r="D1372" s="68"/>
      <c r="E1372" s="68"/>
      <c r="F1372" s="68"/>
      <c r="G1372" s="71"/>
      <c r="H1372" s="77"/>
      <c r="I1372" s="73"/>
      <c r="J1372" s="68"/>
      <c r="K1372" s="68"/>
    </row>
    <row r="1373" spans="1:11" s="54" customFormat="1" x14ac:dyDescent="0.3">
      <c r="A1373" s="15"/>
      <c r="B1373" s="69"/>
      <c r="C1373" s="32"/>
      <c r="D1373" s="68"/>
      <c r="E1373" s="68"/>
      <c r="F1373" s="68"/>
      <c r="G1373" s="71"/>
      <c r="H1373" s="77"/>
      <c r="I1373" s="73"/>
      <c r="J1373" s="68"/>
      <c r="K1373" s="68"/>
    </row>
    <row r="1374" spans="1:11" s="54" customFormat="1" x14ac:dyDescent="0.3">
      <c r="A1374" s="15"/>
      <c r="B1374" s="69"/>
      <c r="C1374" s="32"/>
      <c r="D1374" s="68"/>
      <c r="E1374" s="68"/>
      <c r="F1374" s="68"/>
      <c r="G1374" s="71"/>
      <c r="H1374" s="77"/>
      <c r="I1374" s="73"/>
      <c r="J1374" s="68"/>
      <c r="K1374" s="68"/>
    </row>
    <row r="1375" spans="1:11" s="54" customFormat="1" x14ac:dyDescent="0.3">
      <c r="A1375" s="15"/>
      <c r="B1375" s="69"/>
      <c r="C1375" s="32"/>
      <c r="D1375" s="68"/>
      <c r="E1375" s="68"/>
      <c r="F1375" s="68"/>
      <c r="G1375" s="71"/>
      <c r="H1375" s="77"/>
      <c r="I1375" s="73"/>
      <c r="J1375" s="68"/>
      <c r="K1375" s="68"/>
    </row>
    <row r="1376" spans="1:11" s="54" customFormat="1" x14ac:dyDescent="0.3">
      <c r="A1376" s="15"/>
      <c r="B1376" s="69"/>
      <c r="C1376" s="32"/>
      <c r="D1376" s="68"/>
      <c r="E1376" s="68"/>
      <c r="F1376" s="68"/>
      <c r="G1376" s="71"/>
      <c r="H1376" s="77"/>
      <c r="I1376" s="73"/>
      <c r="J1376" s="68"/>
      <c r="K1376" s="68"/>
    </row>
    <row r="1377" spans="1:11" s="54" customFormat="1" x14ac:dyDescent="0.3">
      <c r="A1377" s="15"/>
      <c r="B1377" s="69"/>
      <c r="C1377" s="32"/>
      <c r="D1377" s="68"/>
      <c r="E1377" s="68"/>
      <c r="F1377" s="68"/>
      <c r="G1377" s="71"/>
      <c r="H1377" s="77"/>
      <c r="I1377" s="73"/>
      <c r="J1377" s="68"/>
      <c r="K1377" s="68"/>
    </row>
    <row r="1378" spans="1:11" s="54" customFormat="1" x14ac:dyDescent="0.3">
      <c r="A1378" s="15"/>
      <c r="B1378" s="69"/>
      <c r="C1378" s="32"/>
      <c r="D1378" s="68"/>
      <c r="E1378" s="68"/>
      <c r="F1378" s="68"/>
      <c r="G1378" s="71"/>
      <c r="H1378" s="77"/>
      <c r="I1378" s="73"/>
      <c r="J1378" s="68"/>
      <c r="K1378" s="68"/>
    </row>
    <row r="1379" spans="1:11" s="54" customFormat="1" x14ac:dyDescent="0.3">
      <c r="A1379" s="15"/>
      <c r="B1379" s="69"/>
      <c r="C1379" s="32"/>
      <c r="D1379" s="68"/>
      <c r="E1379" s="68"/>
      <c r="F1379" s="68"/>
      <c r="G1379" s="71"/>
      <c r="H1379" s="77"/>
      <c r="I1379" s="73"/>
      <c r="J1379" s="68"/>
      <c r="K1379" s="68"/>
    </row>
    <row r="1380" spans="1:11" s="54" customFormat="1" x14ac:dyDescent="0.3">
      <c r="A1380" s="15"/>
      <c r="B1380" s="69"/>
      <c r="C1380" s="32"/>
      <c r="D1380" s="68"/>
      <c r="E1380" s="68"/>
      <c r="F1380" s="68"/>
      <c r="G1380" s="71"/>
      <c r="H1380" s="77"/>
      <c r="I1380" s="73"/>
      <c r="J1380" s="68"/>
      <c r="K1380" s="68"/>
    </row>
    <row r="1381" spans="1:11" s="54" customFormat="1" x14ac:dyDescent="0.3">
      <c r="A1381" s="15"/>
      <c r="B1381" s="69"/>
      <c r="C1381" s="32"/>
      <c r="D1381" s="68"/>
      <c r="E1381" s="68"/>
      <c r="F1381" s="68"/>
      <c r="G1381" s="71"/>
      <c r="H1381" s="77"/>
      <c r="I1381" s="73"/>
      <c r="J1381" s="68"/>
      <c r="K1381" s="68"/>
    </row>
    <row r="1382" spans="1:11" s="54" customFormat="1" x14ac:dyDescent="0.3">
      <c r="A1382" s="15"/>
      <c r="B1382" s="69"/>
      <c r="C1382" s="32"/>
      <c r="D1382" s="68"/>
      <c r="E1382" s="68"/>
      <c r="F1382" s="68"/>
      <c r="G1382" s="71"/>
      <c r="H1382" s="77"/>
      <c r="I1382" s="73"/>
      <c r="J1382" s="68"/>
      <c r="K1382" s="68"/>
    </row>
    <row r="1383" spans="1:11" s="54" customFormat="1" x14ac:dyDescent="0.3">
      <c r="A1383" s="15"/>
      <c r="B1383" s="69"/>
      <c r="C1383" s="32"/>
      <c r="D1383" s="68"/>
      <c r="E1383" s="68"/>
      <c r="F1383" s="68"/>
      <c r="G1383" s="71"/>
      <c r="H1383" s="77"/>
      <c r="I1383" s="73"/>
      <c r="J1383" s="68"/>
      <c r="K1383" s="68"/>
    </row>
    <row r="1384" spans="1:11" s="54" customFormat="1" x14ac:dyDescent="0.3">
      <c r="A1384" s="15"/>
      <c r="B1384" s="69"/>
      <c r="C1384" s="32"/>
      <c r="D1384" s="68"/>
      <c r="E1384" s="68"/>
      <c r="F1384" s="68"/>
      <c r="G1384" s="71"/>
      <c r="H1384" s="77"/>
      <c r="I1384" s="73"/>
      <c r="J1384" s="68"/>
      <c r="K1384" s="68"/>
    </row>
    <row r="1385" spans="1:11" s="54" customFormat="1" x14ac:dyDescent="0.3">
      <c r="A1385" s="15"/>
      <c r="B1385" s="69"/>
      <c r="C1385" s="32"/>
      <c r="D1385" s="68"/>
      <c r="E1385" s="68"/>
      <c r="F1385" s="68"/>
      <c r="G1385" s="71"/>
      <c r="H1385" s="77"/>
      <c r="I1385" s="73"/>
      <c r="J1385" s="68"/>
      <c r="K1385" s="68"/>
    </row>
    <row r="1386" spans="1:11" s="54" customFormat="1" x14ac:dyDescent="0.3">
      <c r="A1386" s="15"/>
      <c r="B1386" s="69"/>
      <c r="C1386" s="32"/>
      <c r="D1386" s="68"/>
      <c r="E1386" s="68"/>
      <c r="F1386" s="68"/>
      <c r="G1386" s="71"/>
      <c r="H1386" s="77"/>
      <c r="I1386" s="73"/>
      <c r="J1386" s="68"/>
      <c r="K1386" s="68"/>
    </row>
    <row r="1387" spans="1:11" s="54" customFormat="1" x14ac:dyDescent="0.3">
      <c r="A1387" s="15"/>
      <c r="B1387" s="69"/>
      <c r="C1387" s="32"/>
      <c r="D1387" s="68"/>
      <c r="E1387" s="68"/>
      <c r="F1387" s="68"/>
      <c r="G1387" s="71"/>
      <c r="H1387" s="77"/>
      <c r="I1387" s="73"/>
      <c r="J1387" s="68"/>
      <c r="K1387" s="68"/>
    </row>
    <row r="1388" spans="1:11" s="54" customFormat="1" x14ac:dyDescent="0.3">
      <c r="A1388" s="15"/>
      <c r="B1388" s="69"/>
      <c r="C1388" s="32"/>
      <c r="D1388" s="68"/>
      <c r="E1388" s="68"/>
      <c r="F1388" s="68"/>
      <c r="G1388" s="71"/>
      <c r="H1388" s="77"/>
      <c r="I1388" s="73"/>
      <c r="J1388" s="68"/>
      <c r="K1388" s="68"/>
    </row>
    <row r="1389" spans="1:11" s="54" customFormat="1" x14ac:dyDescent="0.3">
      <c r="A1389" s="15"/>
      <c r="B1389" s="69"/>
      <c r="C1389" s="32"/>
      <c r="D1389" s="68"/>
      <c r="E1389" s="68"/>
      <c r="F1389" s="68"/>
      <c r="G1389" s="71"/>
      <c r="H1389" s="77"/>
      <c r="I1389" s="73"/>
      <c r="J1389" s="68"/>
      <c r="K1389" s="68"/>
    </row>
    <row r="1390" spans="1:11" s="54" customFormat="1" x14ac:dyDescent="0.3">
      <c r="A1390" s="15"/>
      <c r="B1390" s="69"/>
      <c r="C1390" s="32"/>
      <c r="D1390" s="68"/>
      <c r="E1390" s="68"/>
      <c r="F1390" s="68"/>
      <c r="G1390" s="71"/>
      <c r="H1390" s="77"/>
      <c r="I1390" s="73"/>
      <c r="J1390" s="68"/>
      <c r="K1390" s="68"/>
    </row>
    <row r="1391" spans="1:11" s="54" customFormat="1" x14ac:dyDescent="0.3">
      <c r="A1391" s="15"/>
      <c r="B1391" s="69"/>
      <c r="C1391" s="32"/>
      <c r="D1391" s="68"/>
      <c r="E1391" s="68"/>
      <c r="F1391" s="68"/>
      <c r="G1391" s="71"/>
      <c r="H1391" s="77"/>
      <c r="I1391" s="73"/>
      <c r="J1391" s="68"/>
      <c r="K1391" s="68"/>
    </row>
    <row r="1392" spans="1:11" s="54" customFormat="1" x14ac:dyDescent="0.3">
      <c r="A1392" s="15"/>
      <c r="B1392" s="69"/>
      <c r="C1392" s="32"/>
      <c r="D1392" s="68"/>
      <c r="E1392" s="68"/>
      <c r="F1392" s="68"/>
      <c r="G1392" s="71"/>
      <c r="H1392" s="77"/>
      <c r="I1392" s="73"/>
      <c r="J1392" s="68"/>
      <c r="K1392" s="68"/>
    </row>
    <row r="1393" spans="1:11" s="54" customFormat="1" x14ac:dyDescent="0.3">
      <c r="A1393" s="15"/>
      <c r="B1393" s="69"/>
      <c r="C1393" s="32"/>
      <c r="D1393" s="68"/>
      <c r="E1393" s="68"/>
      <c r="F1393" s="68"/>
      <c r="G1393" s="71"/>
      <c r="H1393" s="77"/>
      <c r="I1393" s="73"/>
      <c r="J1393" s="68"/>
      <c r="K1393" s="68"/>
    </row>
    <row r="1394" spans="1:11" s="54" customFormat="1" x14ac:dyDescent="0.3">
      <c r="A1394" s="15"/>
      <c r="B1394" s="69"/>
      <c r="C1394" s="32"/>
      <c r="D1394" s="68"/>
      <c r="E1394" s="68"/>
      <c r="F1394" s="68"/>
      <c r="G1394" s="71"/>
      <c r="H1394" s="77"/>
      <c r="I1394" s="73"/>
      <c r="J1394" s="68"/>
      <c r="K1394" s="68"/>
    </row>
    <row r="1395" spans="1:11" s="54" customFormat="1" x14ac:dyDescent="0.3">
      <c r="A1395" s="15"/>
      <c r="B1395" s="69"/>
      <c r="C1395" s="32"/>
      <c r="D1395" s="68"/>
      <c r="E1395" s="68"/>
      <c r="F1395" s="68"/>
      <c r="G1395" s="71"/>
      <c r="H1395" s="77"/>
      <c r="I1395" s="73"/>
      <c r="J1395" s="68"/>
      <c r="K1395" s="68"/>
    </row>
    <row r="1396" spans="1:11" s="54" customFormat="1" x14ac:dyDescent="0.3">
      <c r="A1396" s="15"/>
      <c r="B1396" s="69"/>
      <c r="C1396" s="32"/>
      <c r="D1396" s="68"/>
      <c r="E1396" s="68"/>
      <c r="F1396" s="68"/>
      <c r="G1396" s="71"/>
      <c r="H1396" s="77"/>
      <c r="I1396" s="73"/>
      <c r="J1396" s="68"/>
      <c r="K1396" s="68"/>
    </row>
    <row r="1397" spans="1:11" s="54" customFormat="1" x14ac:dyDescent="0.3">
      <c r="A1397" s="15"/>
      <c r="B1397" s="69"/>
      <c r="C1397" s="32"/>
      <c r="D1397" s="68"/>
      <c r="E1397" s="68"/>
      <c r="F1397" s="68"/>
      <c r="G1397" s="71"/>
      <c r="H1397" s="77"/>
      <c r="I1397" s="73"/>
      <c r="J1397" s="68"/>
      <c r="K1397" s="68"/>
    </row>
    <row r="1398" spans="1:11" s="54" customFormat="1" x14ac:dyDescent="0.3">
      <c r="A1398" s="15"/>
      <c r="B1398" s="69"/>
      <c r="C1398" s="32"/>
      <c r="D1398" s="68"/>
      <c r="E1398" s="68"/>
      <c r="F1398" s="68"/>
      <c r="G1398" s="71"/>
      <c r="H1398" s="77"/>
      <c r="I1398" s="73"/>
      <c r="J1398" s="68"/>
      <c r="K1398" s="68"/>
    </row>
    <row r="1399" spans="1:11" s="54" customFormat="1" x14ac:dyDescent="0.3">
      <c r="A1399" s="15"/>
      <c r="B1399" s="69"/>
      <c r="C1399" s="32"/>
      <c r="D1399" s="68"/>
      <c r="E1399" s="68"/>
      <c r="F1399" s="68"/>
      <c r="G1399" s="71"/>
      <c r="H1399" s="77"/>
      <c r="I1399" s="73"/>
      <c r="J1399" s="68"/>
      <c r="K1399" s="68"/>
    </row>
    <row r="1400" spans="1:11" s="54" customFormat="1" x14ac:dyDescent="0.3">
      <c r="A1400" s="15"/>
      <c r="B1400" s="69"/>
      <c r="C1400" s="32"/>
      <c r="D1400" s="68"/>
      <c r="E1400" s="68"/>
      <c r="F1400" s="68"/>
      <c r="G1400" s="71"/>
      <c r="H1400" s="77"/>
      <c r="I1400" s="73"/>
      <c r="J1400" s="68"/>
      <c r="K1400" s="68"/>
    </row>
    <row r="1401" spans="1:11" s="54" customFormat="1" x14ac:dyDescent="0.3">
      <c r="A1401" s="15"/>
      <c r="B1401" s="69"/>
      <c r="C1401" s="32"/>
      <c r="D1401" s="68"/>
      <c r="E1401" s="68"/>
      <c r="F1401" s="68"/>
      <c r="G1401" s="71"/>
      <c r="H1401" s="77"/>
      <c r="I1401" s="73"/>
      <c r="J1401" s="68"/>
      <c r="K1401" s="68"/>
    </row>
    <row r="1402" spans="1:11" s="54" customFormat="1" x14ac:dyDescent="0.3">
      <c r="A1402" s="15"/>
      <c r="B1402" s="69"/>
      <c r="C1402" s="32"/>
      <c r="D1402" s="68"/>
      <c r="E1402" s="68"/>
      <c r="F1402" s="68"/>
      <c r="G1402" s="71"/>
      <c r="H1402" s="77"/>
      <c r="I1402" s="73"/>
      <c r="J1402" s="68"/>
      <c r="K1402" s="68"/>
    </row>
    <row r="1403" spans="1:11" s="54" customFormat="1" x14ac:dyDescent="0.3">
      <c r="A1403" s="15"/>
      <c r="B1403" s="69"/>
      <c r="C1403" s="32"/>
      <c r="D1403" s="68"/>
      <c r="E1403" s="68"/>
      <c r="F1403" s="68"/>
      <c r="G1403" s="71"/>
      <c r="H1403" s="77"/>
      <c r="I1403" s="73"/>
      <c r="J1403" s="68"/>
      <c r="K1403" s="68"/>
    </row>
    <row r="1404" spans="1:11" s="54" customFormat="1" x14ac:dyDescent="0.3">
      <c r="A1404" s="15"/>
      <c r="B1404" s="69"/>
      <c r="C1404" s="32"/>
      <c r="D1404" s="68"/>
      <c r="E1404" s="68"/>
      <c r="F1404" s="68"/>
      <c r="G1404" s="71"/>
      <c r="H1404" s="77"/>
      <c r="I1404" s="73"/>
      <c r="J1404" s="68"/>
      <c r="K1404" s="68"/>
    </row>
    <row r="1405" spans="1:11" s="54" customFormat="1" x14ac:dyDescent="0.3">
      <c r="A1405" s="15"/>
      <c r="B1405" s="69"/>
      <c r="C1405" s="32"/>
      <c r="D1405" s="68"/>
      <c r="E1405" s="68"/>
      <c r="F1405" s="68"/>
      <c r="G1405" s="71"/>
      <c r="H1405" s="77"/>
      <c r="I1405" s="73"/>
      <c r="J1405" s="68"/>
      <c r="K1405" s="68"/>
    </row>
    <row r="1406" spans="1:11" s="54" customFormat="1" x14ac:dyDescent="0.3">
      <c r="A1406" s="15"/>
      <c r="B1406" s="69"/>
      <c r="C1406" s="32"/>
      <c r="D1406" s="68"/>
      <c r="E1406" s="68"/>
      <c r="F1406" s="68"/>
      <c r="G1406" s="71"/>
      <c r="H1406" s="77"/>
      <c r="I1406" s="73"/>
      <c r="J1406" s="68"/>
      <c r="K1406" s="68"/>
    </row>
    <row r="1407" spans="1:11" s="54" customFormat="1" x14ac:dyDescent="0.3">
      <c r="A1407" s="15"/>
      <c r="B1407" s="69"/>
      <c r="C1407" s="32"/>
      <c r="D1407" s="68"/>
      <c r="E1407" s="68"/>
      <c r="F1407" s="68"/>
      <c r="G1407" s="71"/>
      <c r="H1407" s="77"/>
      <c r="I1407" s="73"/>
      <c r="J1407" s="68"/>
      <c r="K1407" s="68"/>
    </row>
    <row r="1408" spans="1:11" s="54" customFormat="1" x14ac:dyDescent="0.3">
      <c r="A1408" s="15"/>
      <c r="B1408" s="69"/>
      <c r="C1408" s="32"/>
      <c r="D1408" s="68"/>
      <c r="E1408" s="68"/>
      <c r="F1408" s="68"/>
      <c r="G1408" s="71"/>
      <c r="H1408" s="77"/>
      <c r="I1408" s="73"/>
      <c r="J1408" s="68"/>
      <c r="K1408" s="68"/>
    </row>
    <row r="1409" spans="1:11" s="54" customFormat="1" x14ac:dyDescent="0.3">
      <c r="A1409" s="15"/>
      <c r="B1409" s="69"/>
      <c r="C1409" s="32"/>
      <c r="D1409" s="68"/>
      <c r="E1409" s="68"/>
      <c r="F1409" s="68"/>
      <c r="G1409" s="71"/>
      <c r="H1409" s="77"/>
      <c r="I1409" s="73"/>
      <c r="J1409" s="68"/>
      <c r="K1409" s="68"/>
    </row>
    <row r="1410" spans="1:11" s="54" customFormat="1" x14ac:dyDescent="0.3">
      <c r="A1410" s="15"/>
      <c r="B1410" s="69"/>
      <c r="C1410" s="32"/>
      <c r="D1410" s="68"/>
      <c r="E1410" s="68"/>
      <c r="F1410" s="68"/>
      <c r="G1410" s="71"/>
      <c r="H1410" s="77"/>
      <c r="I1410" s="73"/>
      <c r="J1410" s="68"/>
      <c r="K1410" s="68"/>
    </row>
    <row r="1411" spans="1:11" s="54" customFormat="1" x14ac:dyDescent="0.3">
      <c r="A1411" s="15"/>
      <c r="B1411" s="69"/>
      <c r="C1411" s="32"/>
      <c r="D1411" s="68"/>
      <c r="E1411" s="68"/>
      <c r="F1411" s="68"/>
      <c r="G1411" s="71"/>
      <c r="H1411" s="77"/>
      <c r="I1411" s="73"/>
      <c r="J1411" s="68"/>
      <c r="K1411" s="68"/>
    </row>
    <row r="1412" spans="1:11" s="54" customFormat="1" x14ac:dyDescent="0.3">
      <c r="A1412" s="15"/>
      <c r="B1412" s="69"/>
      <c r="C1412" s="32"/>
      <c r="D1412" s="68"/>
      <c r="E1412" s="68"/>
      <c r="F1412" s="68"/>
      <c r="G1412" s="71"/>
      <c r="H1412" s="77"/>
      <c r="I1412" s="73"/>
      <c r="J1412" s="68"/>
      <c r="K1412" s="68"/>
    </row>
    <row r="1413" spans="1:11" s="54" customFormat="1" x14ac:dyDescent="0.3">
      <c r="A1413" s="15"/>
      <c r="B1413" s="69"/>
      <c r="C1413" s="32"/>
      <c r="D1413" s="68"/>
      <c r="E1413" s="68"/>
      <c r="F1413" s="68"/>
      <c r="G1413" s="71"/>
      <c r="H1413" s="77"/>
      <c r="I1413" s="73"/>
      <c r="J1413" s="68"/>
      <c r="K1413" s="68"/>
    </row>
    <row r="1414" spans="1:11" s="54" customFormat="1" x14ac:dyDescent="0.3">
      <c r="A1414" s="15"/>
      <c r="B1414" s="69"/>
      <c r="C1414" s="32"/>
      <c r="D1414" s="68"/>
      <c r="E1414" s="68"/>
      <c r="F1414" s="68"/>
      <c r="G1414" s="71"/>
      <c r="H1414" s="77"/>
      <c r="I1414" s="73"/>
      <c r="J1414" s="68"/>
      <c r="K1414" s="68"/>
    </row>
    <row r="1415" spans="1:11" s="54" customFormat="1" x14ac:dyDescent="0.3">
      <c r="A1415" s="15"/>
      <c r="B1415" s="69"/>
      <c r="C1415" s="32"/>
      <c r="D1415" s="68"/>
      <c r="E1415" s="68"/>
      <c r="F1415" s="68"/>
      <c r="G1415" s="71"/>
      <c r="H1415" s="77"/>
      <c r="I1415" s="73"/>
      <c r="J1415" s="68"/>
      <c r="K1415" s="68"/>
    </row>
    <row r="1416" spans="1:11" s="54" customFormat="1" x14ac:dyDescent="0.3">
      <c r="A1416" s="15"/>
      <c r="B1416" s="69"/>
      <c r="C1416" s="32"/>
      <c r="D1416" s="68"/>
      <c r="E1416" s="68"/>
      <c r="F1416" s="68"/>
      <c r="G1416" s="71"/>
      <c r="H1416" s="77"/>
      <c r="I1416" s="73"/>
      <c r="J1416" s="68"/>
      <c r="K1416" s="68"/>
    </row>
    <row r="1417" spans="1:11" s="54" customFormat="1" x14ac:dyDescent="0.3">
      <c r="A1417" s="15"/>
      <c r="B1417" s="69"/>
      <c r="C1417" s="32"/>
      <c r="D1417" s="68"/>
      <c r="E1417" s="68"/>
      <c r="F1417" s="68"/>
      <c r="G1417" s="71"/>
      <c r="H1417" s="77"/>
      <c r="I1417" s="73"/>
      <c r="J1417" s="68"/>
      <c r="K1417" s="68"/>
    </row>
    <row r="1418" spans="1:11" s="54" customFormat="1" x14ac:dyDescent="0.3">
      <c r="A1418" s="15"/>
      <c r="B1418" s="69"/>
      <c r="C1418" s="32"/>
      <c r="D1418" s="68"/>
      <c r="E1418" s="68"/>
      <c r="F1418" s="68"/>
      <c r="G1418" s="71"/>
      <c r="H1418" s="77"/>
      <c r="I1418" s="73"/>
      <c r="J1418" s="68"/>
      <c r="K1418" s="68"/>
    </row>
    <row r="1419" spans="1:11" s="54" customFormat="1" x14ac:dyDescent="0.3">
      <c r="A1419" s="15"/>
      <c r="B1419" s="69"/>
      <c r="C1419" s="32"/>
      <c r="D1419" s="68"/>
      <c r="E1419" s="68"/>
      <c r="F1419" s="68"/>
      <c r="G1419" s="71"/>
      <c r="H1419" s="77"/>
      <c r="I1419" s="73"/>
      <c r="J1419" s="68"/>
      <c r="K1419" s="68"/>
    </row>
    <row r="1420" spans="1:11" s="54" customFormat="1" x14ac:dyDescent="0.3">
      <c r="A1420" s="15"/>
      <c r="B1420" s="69"/>
      <c r="C1420" s="32"/>
      <c r="D1420" s="68"/>
      <c r="E1420" s="68"/>
      <c r="F1420" s="68"/>
      <c r="G1420" s="71"/>
      <c r="H1420" s="77"/>
      <c r="I1420" s="73"/>
      <c r="J1420" s="68"/>
      <c r="K1420" s="68"/>
    </row>
    <row r="1421" spans="1:11" s="54" customFormat="1" x14ac:dyDescent="0.3">
      <c r="A1421" s="15"/>
      <c r="B1421" s="69"/>
      <c r="C1421" s="32"/>
      <c r="D1421" s="68"/>
      <c r="E1421" s="68"/>
      <c r="F1421" s="68"/>
      <c r="G1421" s="71"/>
      <c r="H1421" s="77"/>
      <c r="I1421" s="73"/>
      <c r="J1421" s="68"/>
      <c r="K1421" s="68"/>
    </row>
    <row r="1422" spans="1:11" s="54" customFormat="1" x14ac:dyDescent="0.3">
      <c r="A1422" s="15"/>
      <c r="B1422" s="69"/>
      <c r="C1422" s="32"/>
      <c r="D1422" s="68"/>
      <c r="E1422" s="68"/>
      <c r="F1422" s="68"/>
      <c r="G1422" s="71"/>
      <c r="H1422" s="77"/>
      <c r="I1422" s="73"/>
      <c r="J1422" s="68"/>
      <c r="K1422" s="68"/>
    </row>
    <row r="1423" spans="1:11" s="54" customFormat="1" x14ac:dyDescent="0.3">
      <c r="A1423" s="15"/>
      <c r="B1423" s="69"/>
      <c r="C1423" s="32"/>
      <c r="D1423" s="68"/>
      <c r="E1423" s="68"/>
      <c r="F1423" s="68"/>
      <c r="G1423" s="71"/>
      <c r="H1423" s="77"/>
      <c r="I1423" s="73"/>
      <c r="J1423" s="68"/>
      <c r="K1423" s="68"/>
    </row>
    <row r="1424" spans="1:11" s="54" customFormat="1" x14ac:dyDescent="0.3">
      <c r="A1424" s="15"/>
      <c r="B1424" s="69"/>
      <c r="C1424" s="32"/>
      <c r="D1424" s="68"/>
      <c r="E1424" s="68"/>
      <c r="F1424" s="68"/>
      <c r="G1424" s="71"/>
      <c r="H1424" s="77"/>
      <c r="I1424" s="73"/>
      <c r="J1424" s="68"/>
      <c r="K1424" s="68"/>
    </row>
    <row r="1425" spans="1:11" s="54" customFormat="1" x14ac:dyDescent="0.3">
      <c r="A1425" s="15"/>
      <c r="B1425" s="69"/>
      <c r="C1425" s="32"/>
      <c r="D1425" s="68"/>
      <c r="E1425" s="68"/>
      <c r="F1425" s="68"/>
      <c r="G1425" s="71"/>
      <c r="H1425" s="77"/>
      <c r="I1425" s="73"/>
      <c r="J1425" s="68"/>
      <c r="K1425" s="68"/>
    </row>
    <row r="1426" spans="1:11" s="54" customFormat="1" x14ac:dyDescent="0.3">
      <c r="A1426" s="15"/>
      <c r="B1426" s="69"/>
      <c r="C1426" s="32"/>
      <c r="D1426" s="68"/>
      <c r="E1426" s="68"/>
      <c r="F1426" s="68"/>
      <c r="G1426" s="71"/>
      <c r="H1426" s="77"/>
      <c r="I1426" s="73"/>
      <c r="J1426" s="68"/>
      <c r="K1426" s="68"/>
    </row>
    <row r="1427" spans="1:11" s="54" customFormat="1" x14ac:dyDescent="0.3">
      <c r="A1427" s="15"/>
      <c r="B1427" s="69"/>
      <c r="C1427" s="32"/>
      <c r="D1427" s="68"/>
      <c r="E1427" s="68"/>
      <c r="F1427" s="68"/>
      <c r="G1427" s="71"/>
      <c r="H1427" s="77"/>
      <c r="I1427" s="73"/>
      <c r="J1427" s="68"/>
      <c r="K1427" s="68"/>
    </row>
    <row r="1428" spans="1:11" s="54" customFormat="1" x14ac:dyDescent="0.3">
      <c r="A1428" s="15"/>
      <c r="B1428" s="69"/>
      <c r="C1428" s="32"/>
      <c r="D1428" s="68"/>
      <c r="E1428" s="68"/>
      <c r="F1428" s="68"/>
      <c r="G1428" s="71"/>
      <c r="H1428" s="77"/>
      <c r="I1428" s="73"/>
      <c r="J1428" s="68"/>
      <c r="K1428" s="68"/>
    </row>
    <row r="1429" spans="1:11" s="54" customFormat="1" x14ac:dyDescent="0.3">
      <c r="A1429" s="15"/>
      <c r="B1429" s="69"/>
      <c r="C1429" s="32"/>
      <c r="D1429" s="68"/>
      <c r="E1429" s="68"/>
      <c r="F1429" s="68"/>
      <c r="G1429" s="71"/>
      <c r="H1429" s="77"/>
      <c r="I1429" s="73"/>
      <c r="J1429" s="68"/>
      <c r="K1429" s="68"/>
    </row>
    <row r="1430" spans="1:11" s="54" customFormat="1" x14ac:dyDescent="0.3">
      <c r="A1430" s="15"/>
      <c r="B1430" s="69"/>
      <c r="C1430" s="32"/>
      <c r="D1430" s="68"/>
      <c r="E1430" s="68"/>
      <c r="F1430" s="68"/>
      <c r="G1430" s="71"/>
      <c r="H1430" s="77"/>
      <c r="I1430" s="73"/>
      <c r="J1430" s="68"/>
      <c r="K1430" s="68"/>
    </row>
    <row r="1431" spans="1:11" s="54" customFormat="1" x14ac:dyDescent="0.3">
      <c r="A1431" s="15"/>
      <c r="B1431" s="69"/>
      <c r="C1431" s="32"/>
      <c r="D1431" s="68"/>
      <c r="E1431" s="68"/>
      <c r="F1431" s="68"/>
      <c r="G1431" s="71"/>
      <c r="H1431" s="77"/>
      <c r="I1431" s="73"/>
      <c r="J1431" s="68"/>
      <c r="K1431" s="68"/>
    </row>
    <row r="1432" spans="1:11" s="54" customFormat="1" x14ac:dyDescent="0.3">
      <c r="A1432" s="15"/>
      <c r="B1432" s="69"/>
      <c r="C1432" s="32"/>
      <c r="D1432" s="68"/>
      <c r="E1432" s="68"/>
      <c r="F1432" s="68"/>
      <c r="G1432" s="71"/>
      <c r="H1432" s="77"/>
      <c r="I1432" s="73"/>
      <c r="J1432" s="68"/>
      <c r="K1432" s="68"/>
    </row>
    <row r="1433" spans="1:11" s="54" customFormat="1" x14ac:dyDescent="0.3">
      <c r="A1433" s="15"/>
      <c r="B1433" s="69"/>
      <c r="C1433" s="32"/>
      <c r="D1433" s="68"/>
      <c r="E1433" s="68"/>
      <c r="F1433" s="68"/>
      <c r="G1433" s="71"/>
      <c r="H1433" s="77"/>
      <c r="I1433" s="73"/>
      <c r="J1433" s="68"/>
      <c r="K1433" s="68"/>
    </row>
    <row r="1434" spans="1:11" s="54" customFormat="1" x14ac:dyDescent="0.3">
      <c r="A1434" s="15"/>
      <c r="B1434" s="69"/>
      <c r="C1434" s="32"/>
      <c r="D1434" s="68"/>
      <c r="E1434" s="68"/>
      <c r="F1434" s="68"/>
      <c r="G1434" s="71"/>
      <c r="H1434" s="77"/>
      <c r="I1434" s="73"/>
      <c r="J1434" s="68"/>
      <c r="K1434" s="68"/>
    </row>
    <row r="1435" spans="1:11" s="54" customFormat="1" x14ac:dyDescent="0.3">
      <c r="A1435" s="15"/>
      <c r="B1435" s="69"/>
      <c r="C1435" s="32"/>
      <c r="D1435" s="68"/>
      <c r="E1435" s="68"/>
      <c r="F1435" s="68"/>
      <c r="G1435" s="71"/>
      <c r="H1435" s="77"/>
      <c r="I1435" s="73"/>
      <c r="J1435" s="68"/>
      <c r="K1435" s="68"/>
    </row>
    <row r="1436" spans="1:11" s="54" customFormat="1" x14ac:dyDescent="0.3">
      <c r="A1436" s="15"/>
      <c r="B1436" s="69"/>
      <c r="C1436" s="32"/>
      <c r="D1436" s="68"/>
      <c r="E1436" s="68"/>
      <c r="F1436" s="68"/>
      <c r="G1436" s="71"/>
      <c r="H1436" s="77"/>
      <c r="I1436" s="73"/>
      <c r="J1436" s="68"/>
      <c r="K1436" s="68"/>
    </row>
    <row r="1437" spans="1:11" s="54" customFormat="1" x14ac:dyDescent="0.3">
      <c r="A1437" s="15"/>
      <c r="B1437" s="69"/>
      <c r="C1437" s="32"/>
      <c r="D1437" s="68"/>
      <c r="E1437" s="68"/>
      <c r="F1437" s="68"/>
      <c r="G1437" s="71"/>
      <c r="H1437" s="77"/>
      <c r="I1437" s="73"/>
      <c r="J1437" s="68"/>
      <c r="K1437" s="68"/>
    </row>
    <row r="1438" spans="1:11" s="54" customFormat="1" x14ac:dyDescent="0.3">
      <c r="A1438" s="15"/>
      <c r="B1438" s="69"/>
      <c r="C1438" s="32"/>
      <c r="D1438" s="68"/>
      <c r="E1438" s="68"/>
      <c r="F1438" s="68"/>
      <c r="G1438" s="71"/>
      <c r="H1438" s="77"/>
      <c r="I1438" s="73"/>
      <c r="J1438" s="68"/>
      <c r="K1438" s="68"/>
    </row>
    <row r="1439" spans="1:11" s="54" customFormat="1" x14ac:dyDescent="0.3">
      <c r="A1439" s="15"/>
      <c r="B1439" s="69"/>
      <c r="C1439" s="32"/>
      <c r="D1439" s="68"/>
      <c r="E1439" s="68"/>
      <c r="F1439" s="68"/>
      <c r="G1439" s="71"/>
      <c r="H1439" s="77"/>
      <c r="I1439" s="73"/>
      <c r="J1439" s="68"/>
      <c r="K1439" s="68"/>
    </row>
    <row r="1442" spans="1:11" s="54" customFormat="1" x14ac:dyDescent="0.3">
      <c r="A1442" s="15"/>
      <c r="B1442" s="69"/>
      <c r="C1442" s="32"/>
      <c r="D1442" s="68"/>
      <c r="E1442" s="68"/>
      <c r="F1442" s="68"/>
      <c r="G1442" s="71"/>
      <c r="H1442" s="77"/>
      <c r="I1442" s="73"/>
      <c r="J1442" s="68"/>
      <c r="K1442" s="68"/>
    </row>
    <row r="1443" spans="1:11" s="54" customFormat="1" x14ac:dyDescent="0.3">
      <c r="A1443" s="15"/>
      <c r="B1443" s="69"/>
      <c r="C1443" s="32"/>
      <c r="D1443" s="68"/>
      <c r="E1443" s="68"/>
      <c r="F1443" s="68"/>
      <c r="G1443" s="71"/>
      <c r="H1443" s="77"/>
      <c r="I1443" s="73"/>
      <c r="J1443" s="68"/>
      <c r="K1443" s="68"/>
    </row>
    <row r="1444" spans="1:11" s="54" customFormat="1" x14ac:dyDescent="0.3">
      <c r="A1444" s="15"/>
      <c r="B1444" s="69"/>
      <c r="C1444" s="32"/>
      <c r="D1444" s="68"/>
      <c r="E1444" s="68"/>
      <c r="F1444" s="68"/>
      <c r="G1444" s="71"/>
      <c r="H1444" s="77"/>
      <c r="I1444" s="73"/>
      <c r="J1444" s="68"/>
      <c r="K1444" s="68"/>
    </row>
    <row r="1445" spans="1:11" s="54" customFormat="1" x14ac:dyDescent="0.3">
      <c r="A1445" s="15"/>
      <c r="B1445" s="69"/>
      <c r="C1445" s="32"/>
      <c r="D1445" s="68"/>
      <c r="E1445" s="68"/>
      <c r="F1445" s="68"/>
      <c r="G1445" s="71"/>
      <c r="H1445" s="77"/>
      <c r="I1445" s="73"/>
      <c r="J1445" s="68"/>
      <c r="K1445" s="68"/>
    </row>
    <row r="1446" spans="1:11" s="54" customFormat="1" x14ac:dyDescent="0.3">
      <c r="A1446" s="15"/>
      <c r="B1446" s="69"/>
      <c r="C1446" s="32"/>
      <c r="D1446" s="68"/>
      <c r="E1446" s="68"/>
      <c r="F1446" s="68"/>
      <c r="G1446" s="71"/>
      <c r="H1446" s="77"/>
      <c r="I1446" s="73"/>
      <c r="J1446" s="68"/>
      <c r="K1446" s="68"/>
    </row>
    <row r="1447" spans="1:11" s="54" customFormat="1" x14ac:dyDescent="0.3">
      <c r="A1447" s="15"/>
      <c r="B1447" s="69"/>
      <c r="C1447" s="32"/>
      <c r="D1447" s="68"/>
      <c r="E1447" s="68"/>
      <c r="F1447" s="68"/>
      <c r="G1447" s="71"/>
      <c r="H1447" s="77"/>
      <c r="I1447" s="73"/>
      <c r="J1447" s="68"/>
      <c r="K1447" s="68"/>
    </row>
    <row r="1453" spans="1:11" s="54" customFormat="1" x14ac:dyDescent="0.3">
      <c r="A1453" s="15"/>
      <c r="B1453" s="69"/>
      <c r="C1453" s="32"/>
      <c r="D1453" s="68"/>
      <c r="E1453" s="68"/>
      <c r="F1453" s="68"/>
      <c r="G1453" s="71"/>
      <c r="H1453" s="77"/>
      <c r="I1453" s="73"/>
      <c r="J1453" s="68"/>
      <c r="K1453" s="68"/>
    </row>
    <row r="1454" spans="1:11" s="54" customFormat="1" x14ac:dyDescent="0.3">
      <c r="A1454" s="15"/>
      <c r="B1454" s="69"/>
      <c r="C1454" s="32"/>
      <c r="D1454" s="68"/>
      <c r="E1454" s="68"/>
      <c r="F1454" s="68"/>
      <c r="G1454" s="71"/>
      <c r="H1454" s="77"/>
      <c r="I1454" s="73"/>
      <c r="J1454" s="68"/>
      <c r="K1454" s="68"/>
    </row>
    <row r="1455" spans="1:11" s="54" customFormat="1" x14ac:dyDescent="0.3">
      <c r="A1455" s="15"/>
      <c r="B1455" s="69"/>
      <c r="C1455" s="32"/>
      <c r="D1455" s="68"/>
      <c r="E1455" s="68"/>
      <c r="F1455" s="68"/>
      <c r="G1455" s="71"/>
      <c r="H1455" s="77"/>
      <c r="I1455" s="73"/>
      <c r="J1455" s="68"/>
      <c r="K1455" s="68"/>
    </row>
    <row r="1456" spans="1:11" s="54" customFormat="1" x14ac:dyDescent="0.3">
      <c r="A1456" s="15"/>
      <c r="B1456" s="69"/>
      <c r="C1456" s="32"/>
      <c r="D1456" s="68"/>
      <c r="E1456" s="68"/>
      <c r="F1456" s="68"/>
      <c r="G1456" s="71"/>
      <c r="H1456" s="77"/>
      <c r="I1456" s="73"/>
      <c r="J1456" s="68"/>
      <c r="K1456" s="68"/>
    </row>
    <row r="1457" spans="1:11" s="54" customFormat="1" x14ac:dyDescent="0.3">
      <c r="A1457" s="15"/>
      <c r="B1457" s="69"/>
      <c r="C1457" s="32"/>
      <c r="D1457" s="68"/>
      <c r="E1457" s="68"/>
      <c r="F1457" s="68"/>
      <c r="G1457" s="71"/>
      <c r="H1457" s="77"/>
      <c r="I1457" s="73"/>
      <c r="J1457" s="68"/>
      <c r="K1457" s="68"/>
    </row>
    <row r="1458" spans="1:11" s="54" customFormat="1" x14ac:dyDescent="0.3">
      <c r="A1458" s="15"/>
      <c r="B1458" s="69"/>
      <c r="C1458" s="32"/>
      <c r="D1458" s="68"/>
      <c r="E1458" s="68"/>
      <c r="F1458" s="68"/>
      <c r="G1458" s="71"/>
      <c r="H1458" s="77"/>
      <c r="I1458" s="73"/>
      <c r="J1458" s="68"/>
      <c r="K1458" s="68"/>
    </row>
    <row r="1459" spans="1:11" s="54" customFormat="1" x14ac:dyDescent="0.3">
      <c r="A1459" s="15"/>
      <c r="B1459" s="69"/>
      <c r="C1459" s="32"/>
      <c r="D1459" s="68"/>
      <c r="E1459" s="68"/>
      <c r="F1459" s="68"/>
      <c r="G1459" s="71"/>
      <c r="H1459" s="77"/>
      <c r="I1459" s="73"/>
      <c r="J1459" s="68"/>
      <c r="K1459" s="68"/>
    </row>
    <row r="1460" spans="1:11" s="54" customFormat="1" x14ac:dyDescent="0.3">
      <c r="A1460" s="15"/>
      <c r="B1460" s="69"/>
      <c r="C1460" s="32"/>
      <c r="D1460" s="68"/>
      <c r="E1460" s="68"/>
      <c r="F1460" s="68"/>
      <c r="G1460" s="71"/>
      <c r="H1460" s="77"/>
      <c r="I1460" s="73"/>
      <c r="J1460" s="68"/>
      <c r="K1460" s="68"/>
    </row>
    <row r="1461" spans="1:11" s="54" customFormat="1" x14ac:dyDescent="0.3">
      <c r="A1461" s="15"/>
      <c r="B1461" s="69"/>
      <c r="C1461" s="32"/>
      <c r="D1461" s="68"/>
      <c r="E1461" s="68"/>
      <c r="F1461" s="68"/>
      <c r="G1461" s="71"/>
      <c r="H1461" s="77"/>
      <c r="I1461" s="73"/>
      <c r="J1461" s="68"/>
      <c r="K1461" s="68"/>
    </row>
    <row r="1462" spans="1:11" s="54" customFormat="1" x14ac:dyDescent="0.3">
      <c r="A1462" s="15"/>
      <c r="B1462" s="69"/>
      <c r="C1462" s="32"/>
      <c r="D1462" s="68"/>
      <c r="E1462" s="68"/>
      <c r="F1462" s="68"/>
      <c r="G1462" s="71"/>
      <c r="H1462" s="77"/>
      <c r="I1462" s="73"/>
      <c r="J1462" s="68"/>
      <c r="K1462" s="68"/>
    </row>
    <row r="1464" spans="1:11" s="34" customFormat="1" x14ac:dyDescent="0.3">
      <c r="A1464" s="15"/>
      <c r="B1464" s="69"/>
      <c r="C1464" s="32"/>
      <c r="D1464" s="68"/>
      <c r="E1464" s="68"/>
      <c r="F1464" s="68"/>
      <c r="G1464" s="71"/>
      <c r="H1464" s="77"/>
      <c r="I1464" s="73"/>
      <c r="J1464" s="68"/>
      <c r="K1464" s="68"/>
    </row>
    <row r="1465" spans="1:11" s="34" customFormat="1" x14ac:dyDescent="0.3">
      <c r="A1465" s="15"/>
      <c r="B1465" s="69"/>
      <c r="C1465" s="32"/>
      <c r="D1465" s="68"/>
      <c r="E1465" s="68"/>
      <c r="F1465" s="68"/>
      <c r="G1465" s="71"/>
      <c r="H1465" s="77"/>
      <c r="I1465" s="73"/>
      <c r="J1465" s="68"/>
      <c r="K1465" s="68"/>
    </row>
    <row r="1481" ht="17.25" customHeight="1" x14ac:dyDescent="0.3"/>
    <row r="1494" spans="1:11" s="54" customFormat="1" x14ac:dyDescent="0.3">
      <c r="A1494" s="15"/>
      <c r="B1494" s="69"/>
      <c r="C1494" s="32"/>
      <c r="D1494" s="68"/>
      <c r="E1494" s="68"/>
      <c r="F1494" s="68"/>
      <c r="G1494" s="71"/>
      <c r="H1494" s="77"/>
      <c r="I1494" s="73"/>
      <c r="J1494" s="68"/>
      <c r="K1494" s="68"/>
    </row>
    <row r="1495" spans="1:11" s="54" customFormat="1" x14ac:dyDescent="0.3">
      <c r="A1495" s="15"/>
      <c r="B1495" s="69"/>
      <c r="C1495" s="32"/>
      <c r="D1495" s="68"/>
      <c r="E1495" s="68"/>
      <c r="F1495" s="68"/>
      <c r="G1495" s="71"/>
      <c r="H1495" s="77"/>
      <c r="I1495" s="73"/>
      <c r="J1495" s="68"/>
      <c r="K1495" s="68"/>
    </row>
    <row r="1496" spans="1:11" s="54" customFormat="1" x14ac:dyDescent="0.3">
      <c r="A1496" s="15"/>
      <c r="B1496" s="69"/>
      <c r="C1496" s="32"/>
      <c r="D1496" s="68"/>
      <c r="E1496" s="68"/>
      <c r="F1496" s="68"/>
      <c r="G1496" s="71"/>
      <c r="H1496" s="77"/>
      <c r="I1496" s="73"/>
      <c r="J1496" s="68"/>
      <c r="K1496" s="68"/>
    </row>
    <row r="1497" spans="1:11" s="54" customFormat="1" x14ac:dyDescent="0.3">
      <c r="A1497" s="15"/>
      <c r="B1497" s="69"/>
      <c r="C1497" s="32"/>
      <c r="D1497" s="68"/>
      <c r="E1497" s="68"/>
      <c r="F1497" s="68"/>
      <c r="G1497" s="71"/>
      <c r="H1497" s="77"/>
      <c r="I1497" s="73"/>
      <c r="J1497" s="68"/>
      <c r="K1497" s="68"/>
    </row>
    <row r="1498" spans="1:11" s="54" customFormat="1" x14ac:dyDescent="0.3">
      <c r="A1498" s="15"/>
      <c r="B1498" s="69"/>
      <c r="C1498" s="32"/>
      <c r="D1498" s="68"/>
      <c r="E1498" s="68"/>
      <c r="F1498" s="68"/>
      <c r="G1498" s="71"/>
      <c r="H1498" s="77"/>
      <c r="I1498" s="73"/>
      <c r="J1498" s="68"/>
      <c r="K1498" s="68"/>
    </row>
    <row r="1499" spans="1:11" s="54" customFormat="1" x14ac:dyDescent="0.3">
      <c r="A1499" s="15"/>
      <c r="B1499" s="69"/>
      <c r="C1499" s="32"/>
      <c r="D1499" s="68"/>
      <c r="E1499" s="68"/>
      <c r="F1499" s="68"/>
      <c r="G1499" s="71"/>
      <c r="H1499" s="77"/>
      <c r="I1499" s="73"/>
      <c r="J1499" s="68"/>
      <c r="K1499" s="68"/>
    </row>
    <row r="1500" spans="1:11" s="54" customFormat="1" x14ac:dyDescent="0.3">
      <c r="A1500" s="15"/>
      <c r="B1500" s="69"/>
      <c r="C1500" s="32"/>
      <c r="D1500" s="68"/>
      <c r="E1500" s="68"/>
      <c r="F1500" s="68"/>
      <c r="G1500" s="71"/>
      <c r="H1500" s="77"/>
      <c r="I1500" s="73"/>
      <c r="J1500" s="68"/>
      <c r="K1500" s="68"/>
    </row>
    <row r="1501" spans="1:11" s="54" customFormat="1" x14ac:dyDescent="0.3">
      <c r="A1501" s="15"/>
      <c r="B1501" s="69"/>
      <c r="C1501" s="32"/>
      <c r="D1501" s="68"/>
      <c r="E1501" s="68"/>
      <c r="F1501" s="68"/>
      <c r="G1501" s="71"/>
      <c r="H1501" s="77"/>
      <c r="I1501" s="73"/>
      <c r="J1501" s="68"/>
      <c r="K1501" s="68"/>
    </row>
    <row r="1502" spans="1:11" s="54" customFormat="1" x14ac:dyDescent="0.3">
      <c r="A1502" s="15"/>
      <c r="B1502" s="69"/>
      <c r="C1502" s="32"/>
      <c r="D1502" s="68"/>
      <c r="E1502" s="68"/>
      <c r="F1502" s="68"/>
      <c r="G1502" s="71"/>
      <c r="H1502" s="77"/>
      <c r="I1502" s="73"/>
      <c r="J1502" s="68"/>
      <c r="K1502" s="68"/>
    </row>
    <row r="1503" spans="1:11" s="54" customFormat="1" x14ac:dyDescent="0.3">
      <c r="A1503" s="15"/>
      <c r="B1503" s="69"/>
      <c r="C1503" s="32"/>
      <c r="D1503" s="68"/>
      <c r="E1503" s="68"/>
      <c r="F1503" s="68"/>
      <c r="G1503" s="71"/>
      <c r="H1503" s="77"/>
      <c r="I1503" s="73"/>
      <c r="J1503" s="68"/>
      <c r="K1503" s="68"/>
    </row>
    <row r="1504" spans="1:11" s="54" customFormat="1" x14ac:dyDescent="0.3">
      <c r="A1504" s="15"/>
      <c r="B1504" s="69"/>
      <c r="C1504" s="32"/>
      <c r="D1504" s="68"/>
      <c r="E1504" s="68"/>
      <c r="F1504" s="68"/>
      <c r="G1504" s="71"/>
      <c r="H1504" s="77"/>
      <c r="I1504" s="73"/>
      <c r="J1504" s="68"/>
      <c r="K1504" s="68"/>
    </row>
    <row r="1505" spans="1:11" s="54" customFormat="1" x14ac:dyDescent="0.3">
      <c r="A1505" s="15"/>
      <c r="B1505" s="69"/>
      <c r="C1505" s="32"/>
      <c r="D1505" s="68"/>
      <c r="E1505" s="68"/>
      <c r="F1505" s="68"/>
      <c r="G1505" s="71"/>
      <c r="H1505" s="77"/>
      <c r="I1505" s="73"/>
      <c r="J1505" s="68"/>
      <c r="K1505" s="68"/>
    </row>
    <row r="1506" spans="1:11" s="54" customFormat="1" x14ac:dyDescent="0.3">
      <c r="A1506" s="15"/>
      <c r="B1506" s="69"/>
      <c r="C1506" s="32"/>
      <c r="D1506" s="68"/>
      <c r="E1506" s="68"/>
      <c r="F1506" s="68"/>
      <c r="G1506" s="71"/>
      <c r="H1506" s="77"/>
      <c r="I1506" s="73"/>
      <c r="J1506" s="68"/>
      <c r="K1506" s="68"/>
    </row>
    <row r="1507" spans="1:11" s="54" customFormat="1" x14ac:dyDescent="0.3">
      <c r="A1507" s="15"/>
      <c r="B1507" s="69"/>
      <c r="C1507" s="32"/>
      <c r="D1507" s="68"/>
      <c r="E1507" s="68"/>
      <c r="F1507" s="68"/>
      <c r="G1507" s="71"/>
      <c r="H1507" s="77"/>
      <c r="I1507" s="73"/>
      <c r="J1507" s="68"/>
      <c r="K1507" s="68"/>
    </row>
    <row r="1508" spans="1:11" s="54" customFormat="1" x14ac:dyDescent="0.3">
      <c r="A1508" s="15"/>
      <c r="B1508" s="69"/>
      <c r="C1508" s="32"/>
      <c r="D1508" s="68"/>
      <c r="E1508" s="68"/>
      <c r="F1508" s="68"/>
      <c r="G1508" s="71"/>
      <c r="H1508" s="77"/>
      <c r="I1508" s="73"/>
      <c r="J1508" s="68"/>
      <c r="K1508" s="68"/>
    </row>
    <row r="1509" spans="1:11" s="54" customFormat="1" x14ac:dyDescent="0.3">
      <c r="A1509" s="15"/>
      <c r="B1509" s="69"/>
      <c r="C1509" s="32"/>
      <c r="D1509" s="68"/>
      <c r="E1509" s="68"/>
      <c r="F1509" s="68"/>
      <c r="G1509" s="71"/>
      <c r="H1509" s="77"/>
      <c r="I1509" s="73"/>
      <c r="J1509" s="68"/>
      <c r="K1509" s="68"/>
    </row>
    <row r="1510" spans="1:11" s="54" customFormat="1" x14ac:dyDescent="0.3">
      <c r="A1510" s="15"/>
      <c r="B1510" s="69"/>
      <c r="C1510" s="32"/>
      <c r="D1510" s="68"/>
      <c r="E1510" s="68"/>
      <c r="F1510" s="68"/>
      <c r="G1510" s="71"/>
      <c r="H1510" s="77"/>
      <c r="I1510" s="73"/>
      <c r="J1510" s="68"/>
      <c r="K1510" s="68"/>
    </row>
    <row r="1511" spans="1:11" s="54" customFormat="1" x14ac:dyDescent="0.3">
      <c r="A1511" s="15"/>
      <c r="B1511" s="69"/>
      <c r="C1511" s="32"/>
      <c r="D1511" s="68"/>
      <c r="E1511" s="68"/>
      <c r="F1511" s="68"/>
      <c r="G1511" s="71"/>
      <c r="H1511" s="77"/>
      <c r="I1511" s="73"/>
      <c r="J1511" s="68"/>
      <c r="K1511" s="68"/>
    </row>
    <row r="1512" spans="1:11" s="54" customFormat="1" x14ac:dyDescent="0.3">
      <c r="A1512" s="15"/>
      <c r="B1512" s="69"/>
      <c r="C1512" s="32"/>
      <c r="D1512" s="68"/>
      <c r="E1512" s="68"/>
      <c r="F1512" s="68"/>
      <c r="G1512" s="71"/>
      <c r="H1512" s="77"/>
      <c r="I1512" s="73"/>
      <c r="J1512" s="68"/>
      <c r="K1512" s="68"/>
    </row>
    <row r="1513" spans="1:11" s="54" customFormat="1" x14ac:dyDescent="0.3">
      <c r="A1513" s="15"/>
      <c r="B1513" s="69"/>
      <c r="C1513" s="32"/>
      <c r="D1513" s="68"/>
      <c r="E1513" s="68"/>
      <c r="F1513" s="68"/>
      <c r="G1513" s="71"/>
      <c r="H1513" s="77"/>
      <c r="I1513" s="73"/>
      <c r="J1513" s="68"/>
      <c r="K1513" s="68"/>
    </row>
    <row r="1514" spans="1:11" s="54" customFormat="1" x14ac:dyDescent="0.3">
      <c r="A1514" s="15"/>
      <c r="B1514" s="69"/>
      <c r="C1514" s="32"/>
      <c r="D1514" s="68"/>
      <c r="E1514" s="68"/>
      <c r="F1514" s="68"/>
      <c r="G1514" s="71"/>
      <c r="H1514" s="77"/>
      <c r="I1514" s="73"/>
      <c r="J1514" s="68"/>
      <c r="K1514" s="68"/>
    </row>
    <row r="1515" spans="1:11" s="54" customFormat="1" x14ac:dyDescent="0.3">
      <c r="A1515" s="15"/>
      <c r="B1515" s="69"/>
      <c r="C1515" s="32"/>
      <c r="D1515" s="68"/>
      <c r="E1515" s="68"/>
      <c r="F1515" s="68"/>
      <c r="G1515" s="71"/>
      <c r="H1515" s="77"/>
      <c r="I1515" s="73"/>
      <c r="J1515" s="68"/>
      <c r="K1515" s="68"/>
    </row>
    <row r="1516" spans="1:11" s="54" customFormat="1" x14ac:dyDescent="0.3">
      <c r="A1516" s="15"/>
      <c r="B1516" s="69"/>
      <c r="C1516" s="32"/>
      <c r="D1516" s="68"/>
      <c r="E1516" s="68"/>
      <c r="F1516" s="68"/>
      <c r="G1516" s="71"/>
      <c r="H1516" s="77"/>
      <c r="I1516" s="73"/>
      <c r="J1516" s="68"/>
      <c r="K1516" s="68"/>
    </row>
    <row r="1517" spans="1:11" s="54" customFormat="1" x14ac:dyDescent="0.3">
      <c r="A1517" s="15"/>
      <c r="B1517" s="69"/>
      <c r="C1517" s="32"/>
      <c r="D1517" s="68"/>
      <c r="E1517" s="68"/>
      <c r="F1517" s="68"/>
      <c r="G1517" s="71"/>
      <c r="H1517" s="77"/>
      <c r="I1517" s="73"/>
      <c r="J1517" s="68"/>
      <c r="K1517" s="68"/>
    </row>
    <row r="1518" spans="1:11" s="54" customFormat="1" x14ac:dyDescent="0.3">
      <c r="A1518" s="15"/>
      <c r="B1518" s="69"/>
      <c r="C1518" s="32"/>
      <c r="D1518" s="68"/>
      <c r="E1518" s="68"/>
      <c r="F1518" s="68"/>
      <c r="G1518" s="71"/>
      <c r="H1518" s="77"/>
      <c r="I1518" s="73"/>
      <c r="J1518" s="68"/>
      <c r="K1518" s="68"/>
    </row>
    <row r="1519" spans="1:11" s="54" customFormat="1" x14ac:dyDescent="0.3">
      <c r="A1519" s="15"/>
      <c r="B1519" s="69"/>
      <c r="C1519" s="32"/>
      <c r="D1519" s="68"/>
      <c r="E1519" s="68"/>
      <c r="F1519" s="68"/>
      <c r="G1519" s="71"/>
      <c r="H1519" s="77"/>
      <c r="I1519" s="73"/>
      <c r="J1519" s="68"/>
      <c r="K1519" s="68"/>
    </row>
    <row r="1520" spans="1:11" s="54" customFormat="1" x14ac:dyDescent="0.3">
      <c r="A1520" s="15"/>
      <c r="B1520" s="69"/>
      <c r="C1520" s="32"/>
      <c r="D1520" s="68"/>
      <c r="E1520" s="68"/>
      <c r="F1520" s="68"/>
      <c r="G1520" s="71"/>
      <c r="H1520" s="77"/>
      <c r="I1520" s="73"/>
      <c r="J1520" s="68"/>
      <c r="K1520" s="68"/>
    </row>
    <row r="1521" spans="1:11" s="54" customFormat="1" x14ac:dyDescent="0.3">
      <c r="A1521" s="15"/>
      <c r="B1521" s="69"/>
      <c r="C1521" s="32"/>
      <c r="D1521" s="68"/>
      <c r="E1521" s="68"/>
      <c r="F1521" s="68"/>
      <c r="G1521" s="71"/>
      <c r="H1521" s="77"/>
      <c r="I1521" s="73"/>
      <c r="J1521" s="68"/>
      <c r="K1521" s="68"/>
    </row>
    <row r="1522" spans="1:11" s="54" customFormat="1" x14ac:dyDescent="0.3">
      <c r="A1522" s="15"/>
      <c r="B1522" s="69"/>
      <c r="C1522" s="32"/>
      <c r="D1522" s="68"/>
      <c r="E1522" s="68"/>
      <c r="F1522" s="68"/>
      <c r="G1522" s="71"/>
      <c r="H1522" s="77"/>
      <c r="I1522" s="73"/>
      <c r="J1522" s="68"/>
      <c r="K1522" s="68"/>
    </row>
    <row r="1523" spans="1:11" s="54" customFormat="1" x14ac:dyDescent="0.3">
      <c r="A1523" s="15"/>
      <c r="B1523" s="69"/>
      <c r="C1523" s="32"/>
      <c r="D1523" s="68"/>
      <c r="E1523" s="68"/>
      <c r="F1523" s="68"/>
      <c r="G1523" s="71"/>
      <c r="H1523" s="77"/>
      <c r="I1523" s="73"/>
      <c r="J1523" s="68"/>
      <c r="K1523" s="68"/>
    </row>
    <row r="1524" spans="1:11" s="54" customFormat="1" x14ac:dyDescent="0.3">
      <c r="A1524" s="15"/>
      <c r="B1524" s="69"/>
      <c r="C1524" s="32"/>
      <c r="D1524" s="68"/>
      <c r="E1524" s="68"/>
      <c r="F1524" s="68"/>
      <c r="G1524" s="71"/>
      <c r="H1524" s="77"/>
      <c r="I1524" s="73"/>
      <c r="J1524" s="68"/>
      <c r="K1524" s="68"/>
    </row>
    <row r="1525" spans="1:11" s="54" customFormat="1" x14ac:dyDescent="0.3">
      <c r="A1525" s="15"/>
      <c r="B1525" s="69"/>
      <c r="C1525" s="32"/>
      <c r="D1525" s="68"/>
      <c r="E1525" s="68"/>
      <c r="F1525" s="68"/>
      <c r="G1525" s="71"/>
      <c r="H1525" s="77"/>
      <c r="I1525" s="73"/>
      <c r="J1525" s="68"/>
      <c r="K1525" s="68"/>
    </row>
    <row r="1526" spans="1:11" s="54" customFormat="1" x14ac:dyDescent="0.3">
      <c r="A1526" s="15"/>
      <c r="B1526" s="69"/>
      <c r="C1526" s="32"/>
      <c r="D1526" s="68"/>
      <c r="E1526" s="68"/>
      <c r="F1526" s="68"/>
      <c r="G1526" s="71"/>
      <c r="H1526" s="77"/>
      <c r="I1526" s="73"/>
      <c r="J1526" s="68"/>
      <c r="K1526" s="68"/>
    </row>
    <row r="1527" spans="1:11" s="54" customFormat="1" x14ac:dyDescent="0.3">
      <c r="A1527" s="15"/>
      <c r="B1527" s="69"/>
      <c r="C1527" s="32"/>
      <c r="D1527" s="68"/>
      <c r="E1527" s="68"/>
      <c r="F1527" s="68"/>
      <c r="G1527" s="71"/>
      <c r="H1527" s="77"/>
      <c r="I1527" s="73"/>
      <c r="J1527" s="68"/>
      <c r="K1527" s="68"/>
    </row>
    <row r="1528" spans="1:11" s="54" customFormat="1" x14ac:dyDescent="0.3">
      <c r="A1528" s="15"/>
      <c r="B1528" s="69"/>
      <c r="C1528" s="32"/>
      <c r="D1528" s="68"/>
      <c r="E1528" s="68"/>
      <c r="F1528" s="68"/>
      <c r="G1528" s="71"/>
      <c r="H1528" s="77"/>
      <c r="I1528" s="73"/>
      <c r="J1528" s="68"/>
      <c r="K1528" s="68"/>
    </row>
    <row r="1529" spans="1:11" s="54" customFormat="1" x14ac:dyDescent="0.3">
      <c r="A1529" s="15"/>
      <c r="B1529" s="69"/>
      <c r="C1529" s="32"/>
      <c r="D1529" s="68"/>
      <c r="E1529" s="68"/>
      <c r="F1529" s="68"/>
      <c r="G1529" s="71"/>
      <c r="H1529" s="77"/>
      <c r="I1529" s="73"/>
      <c r="J1529" s="68"/>
      <c r="K1529" s="68"/>
    </row>
    <row r="1530" spans="1:11" s="54" customFormat="1" x14ac:dyDescent="0.3">
      <c r="A1530" s="15"/>
      <c r="B1530" s="69"/>
      <c r="C1530" s="32"/>
      <c r="D1530" s="68"/>
      <c r="E1530" s="68"/>
      <c r="F1530" s="68"/>
      <c r="G1530" s="71"/>
      <c r="H1530" s="77"/>
      <c r="I1530" s="73"/>
      <c r="J1530" s="68"/>
      <c r="K1530" s="68"/>
    </row>
    <row r="1531" spans="1:11" s="54" customFormat="1" x14ac:dyDescent="0.3">
      <c r="A1531" s="15"/>
      <c r="B1531" s="69"/>
      <c r="C1531" s="32"/>
      <c r="D1531" s="68"/>
      <c r="E1531" s="68"/>
      <c r="F1531" s="68"/>
      <c r="G1531" s="71"/>
      <c r="H1531" s="77"/>
      <c r="I1531" s="73"/>
      <c r="J1531" s="68"/>
      <c r="K1531" s="68"/>
    </row>
    <row r="1532" spans="1:11" s="54" customFormat="1" x14ac:dyDescent="0.3">
      <c r="A1532" s="15"/>
      <c r="B1532" s="69"/>
      <c r="C1532" s="32"/>
      <c r="D1532" s="68"/>
      <c r="E1532" s="68"/>
      <c r="F1532" s="68"/>
      <c r="G1532" s="71"/>
      <c r="H1532" s="77"/>
      <c r="I1532" s="73"/>
      <c r="J1532" s="68"/>
      <c r="K1532" s="68"/>
    </row>
    <row r="1533" spans="1:11" s="54" customFormat="1" x14ac:dyDescent="0.3">
      <c r="A1533" s="15"/>
      <c r="B1533" s="69"/>
      <c r="C1533" s="32"/>
      <c r="D1533" s="68"/>
      <c r="E1533" s="68"/>
      <c r="F1533" s="68"/>
      <c r="G1533" s="71"/>
      <c r="H1533" s="77"/>
      <c r="I1533" s="73"/>
      <c r="J1533" s="68"/>
      <c r="K1533" s="68"/>
    </row>
    <row r="1534" spans="1:11" s="54" customFormat="1" x14ac:dyDescent="0.3">
      <c r="A1534" s="15"/>
      <c r="B1534" s="69"/>
      <c r="C1534" s="32"/>
      <c r="D1534" s="68"/>
      <c r="E1534" s="68"/>
      <c r="F1534" s="68"/>
      <c r="G1534" s="71"/>
      <c r="H1534" s="77"/>
      <c r="I1534" s="73"/>
      <c r="J1534" s="68"/>
      <c r="K1534" s="68"/>
    </row>
    <row r="1535" spans="1:11" s="54" customFormat="1" x14ac:dyDescent="0.3">
      <c r="A1535" s="15"/>
      <c r="B1535" s="69"/>
      <c r="C1535" s="32"/>
      <c r="D1535" s="68"/>
      <c r="E1535" s="68"/>
      <c r="F1535" s="68"/>
      <c r="G1535" s="71"/>
      <c r="H1535" s="77"/>
      <c r="I1535" s="73"/>
      <c r="J1535" s="68"/>
      <c r="K1535" s="68"/>
    </row>
    <row r="1536" spans="1:11" s="54" customFormat="1" x14ac:dyDescent="0.3">
      <c r="A1536" s="15"/>
      <c r="B1536" s="69"/>
      <c r="C1536" s="32"/>
      <c r="D1536" s="68"/>
      <c r="E1536" s="68"/>
      <c r="F1536" s="68"/>
      <c r="G1536" s="71"/>
      <c r="H1536" s="77"/>
      <c r="I1536" s="73"/>
      <c r="J1536" s="68"/>
      <c r="K1536" s="68"/>
    </row>
    <row r="1537" spans="1:11" s="54" customFormat="1" x14ac:dyDescent="0.3">
      <c r="A1537" s="15"/>
      <c r="B1537" s="69"/>
      <c r="C1537" s="32"/>
      <c r="D1537" s="68"/>
      <c r="E1537" s="68"/>
      <c r="F1537" s="68"/>
      <c r="G1537" s="71"/>
      <c r="H1537" s="77"/>
      <c r="I1537" s="73"/>
      <c r="J1537" s="68"/>
      <c r="K1537" s="68"/>
    </row>
    <row r="1538" spans="1:11" s="54" customFormat="1" x14ac:dyDescent="0.3">
      <c r="A1538" s="15"/>
      <c r="B1538" s="69"/>
      <c r="C1538" s="32"/>
      <c r="D1538" s="68"/>
      <c r="E1538" s="68"/>
      <c r="F1538" s="68"/>
      <c r="G1538" s="71"/>
      <c r="H1538" s="77"/>
      <c r="I1538" s="73"/>
      <c r="J1538" s="68"/>
      <c r="K1538" s="68"/>
    </row>
    <row r="1539" spans="1:11" s="54" customFormat="1" x14ac:dyDescent="0.3">
      <c r="A1539" s="15"/>
      <c r="B1539" s="69"/>
      <c r="C1539" s="32"/>
      <c r="D1539" s="68"/>
      <c r="E1539" s="68"/>
      <c r="F1539" s="68"/>
      <c r="G1539" s="71"/>
      <c r="H1539" s="77"/>
      <c r="I1539" s="73"/>
      <c r="J1539" s="68"/>
      <c r="K1539" s="68"/>
    </row>
    <row r="1540" spans="1:11" s="54" customFormat="1" x14ac:dyDescent="0.3">
      <c r="A1540" s="15"/>
      <c r="B1540" s="69"/>
      <c r="C1540" s="32"/>
      <c r="D1540" s="68"/>
      <c r="E1540" s="68"/>
      <c r="F1540" s="68"/>
      <c r="G1540" s="71"/>
      <c r="H1540" s="77"/>
      <c r="I1540" s="73"/>
      <c r="J1540" s="68"/>
      <c r="K1540" s="68"/>
    </row>
    <row r="1541" spans="1:11" s="54" customFormat="1" x14ac:dyDescent="0.3">
      <c r="A1541" s="15"/>
      <c r="B1541" s="69"/>
      <c r="C1541" s="32"/>
      <c r="D1541" s="68"/>
      <c r="E1541" s="68"/>
      <c r="F1541" s="68"/>
      <c r="G1541" s="71"/>
      <c r="H1541" s="77"/>
      <c r="I1541" s="73"/>
      <c r="J1541" s="68"/>
      <c r="K1541" s="68"/>
    </row>
    <row r="1542" spans="1:11" s="54" customFormat="1" x14ac:dyDescent="0.3">
      <c r="A1542" s="15"/>
      <c r="B1542" s="69"/>
      <c r="C1542" s="32"/>
      <c r="D1542" s="68"/>
      <c r="E1542" s="68"/>
      <c r="F1542" s="68"/>
      <c r="G1542" s="71"/>
      <c r="H1542" s="77"/>
      <c r="I1542" s="73"/>
      <c r="J1542" s="68"/>
      <c r="K1542" s="68"/>
    </row>
    <row r="1543" spans="1:11" s="54" customFormat="1" x14ac:dyDescent="0.3">
      <c r="A1543" s="15"/>
      <c r="B1543" s="69"/>
      <c r="C1543" s="32"/>
      <c r="D1543" s="68"/>
      <c r="E1543" s="68"/>
      <c r="F1543" s="68"/>
      <c r="G1543" s="71"/>
      <c r="H1543" s="77"/>
      <c r="I1543" s="73"/>
      <c r="J1543" s="68"/>
      <c r="K1543" s="68"/>
    </row>
    <row r="1544" spans="1:11" s="54" customFormat="1" x14ac:dyDescent="0.3">
      <c r="A1544" s="15"/>
      <c r="B1544" s="69"/>
      <c r="C1544" s="32"/>
      <c r="D1544" s="68"/>
      <c r="E1544" s="68"/>
      <c r="F1544" s="68"/>
      <c r="G1544" s="71"/>
      <c r="H1544" s="77"/>
      <c r="I1544" s="73"/>
      <c r="J1544" s="68"/>
      <c r="K1544" s="68"/>
    </row>
    <row r="1545" spans="1:11" s="54" customFormat="1" x14ac:dyDescent="0.3">
      <c r="A1545" s="15"/>
      <c r="B1545" s="69"/>
      <c r="C1545" s="32"/>
      <c r="D1545" s="68"/>
      <c r="E1545" s="68"/>
      <c r="F1545" s="68"/>
      <c r="G1545" s="71"/>
      <c r="H1545" s="77"/>
      <c r="I1545" s="73"/>
      <c r="J1545" s="68"/>
      <c r="K1545" s="68"/>
    </row>
    <row r="1546" spans="1:11" s="54" customFormat="1" x14ac:dyDescent="0.3">
      <c r="A1546" s="15"/>
      <c r="B1546" s="69"/>
      <c r="C1546" s="32"/>
      <c r="D1546" s="68"/>
      <c r="E1546" s="68"/>
      <c r="F1546" s="68"/>
      <c r="G1546" s="71"/>
      <c r="H1546" s="77"/>
      <c r="I1546" s="73"/>
      <c r="J1546" s="68"/>
      <c r="K1546" s="68"/>
    </row>
    <row r="1547" spans="1:11" s="54" customFormat="1" x14ac:dyDescent="0.3">
      <c r="A1547" s="15"/>
      <c r="B1547" s="69"/>
      <c r="C1547" s="32"/>
      <c r="D1547" s="68"/>
      <c r="E1547" s="68"/>
      <c r="F1547" s="68"/>
      <c r="G1547" s="71"/>
      <c r="H1547" s="77"/>
      <c r="I1547" s="73"/>
      <c r="J1547" s="68"/>
      <c r="K1547" s="68"/>
    </row>
    <row r="1548" spans="1:11" s="54" customFormat="1" x14ac:dyDescent="0.3">
      <c r="A1548" s="15"/>
      <c r="B1548" s="69"/>
      <c r="C1548" s="32"/>
      <c r="D1548" s="68"/>
      <c r="E1548" s="68"/>
      <c r="F1548" s="68"/>
      <c r="G1548" s="71"/>
      <c r="H1548" s="77"/>
      <c r="I1548" s="73"/>
      <c r="J1548" s="68"/>
      <c r="K1548" s="68"/>
    </row>
    <row r="1549" spans="1:11" s="54" customFormat="1" x14ac:dyDescent="0.3">
      <c r="A1549" s="15"/>
      <c r="B1549" s="69"/>
      <c r="C1549" s="32"/>
      <c r="D1549" s="68"/>
      <c r="E1549" s="68"/>
      <c r="F1549" s="68"/>
      <c r="G1549" s="71"/>
      <c r="H1549" s="77"/>
      <c r="I1549" s="73"/>
      <c r="J1549" s="68"/>
      <c r="K1549" s="68"/>
    </row>
    <row r="1550" spans="1:11" s="54" customFormat="1" x14ac:dyDescent="0.3">
      <c r="A1550" s="15"/>
      <c r="B1550" s="69"/>
      <c r="C1550" s="32"/>
      <c r="D1550" s="68"/>
      <c r="E1550" s="68"/>
      <c r="F1550" s="68"/>
      <c r="G1550" s="71"/>
      <c r="H1550" s="77"/>
      <c r="I1550" s="73"/>
      <c r="J1550" s="68"/>
      <c r="K1550" s="68"/>
    </row>
    <row r="1551" spans="1:11" s="54" customFormat="1" x14ac:dyDescent="0.3">
      <c r="A1551" s="15"/>
      <c r="B1551" s="69"/>
      <c r="C1551" s="32"/>
      <c r="D1551" s="68"/>
      <c r="E1551" s="68"/>
      <c r="F1551" s="68"/>
      <c r="G1551" s="71"/>
      <c r="H1551" s="77"/>
      <c r="I1551" s="73"/>
      <c r="J1551" s="68"/>
      <c r="K1551" s="68"/>
    </row>
    <row r="1552" spans="1:11" s="54" customFormat="1" x14ac:dyDescent="0.3">
      <c r="A1552" s="15"/>
      <c r="B1552" s="69"/>
      <c r="C1552" s="32"/>
      <c r="D1552" s="68"/>
      <c r="E1552" s="68"/>
      <c r="F1552" s="68"/>
      <c r="G1552" s="71"/>
      <c r="H1552" s="77"/>
      <c r="I1552" s="73"/>
      <c r="J1552" s="68"/>
      <c r="K1552" s="68"/>
    </row>
    <row r="1553" spans="1:11" s="54" customFormat="1" x14ac:dyDescent="0.3">
      <c r="A1553" s="15"/>
      <c r="B1553" s="69"/>
      <c r="C1553" s="32"/>
      <c r="D1553" s="68"/>
      <c r="E1553" s="68"/>
      <c r="F1553" s="68"/>
      <c r="G1553" s="71"/>
      <c r="H1553" s="77"/>
      <c r="I1553" s="73"/>
      <c r="J1553" s="68"/>
      <c r="K1553" s="68"/>
    </row>
    <row r="1554" spans="1:11" s="54" customFormat="1" x14ac:dyDescent="0.3">
      <c r="A1554" s="15"/>
      <c r="B1554" s="69"/>
      <c r="C1554" s="32"/>
      <c r="D1554" s="68"/>
      <c r="E1554" s="68"/>
      <c r="F1554" s="68"/>
      <c r="G1554" s="71"/>
      <c r="H1554" s="77"/>
      <c r="I1554" s="73"/>
      <c r="J1554" s="68"/>
      <c r="K1554" s="68"/>
    </row>
    <row r="1555" spans="1:11" s="54" customFormat="1" x14ac:dyDescent="0.3">
      <c r="A1555" s="15"/>
      <c r="B1555" s="69"/>
      <c r="C1555" s="32"/>
      <c r="D1555" s="68"/>
      <c r="E1555" s="68"/>
      <c r="F1555" s="68"/>
      <c r="G1555" s="71"/>
      <c r="H1555" s="77"/>
      <c r="I1555" s="73"/>
      <c r="J1555" s="68"/>
      <c r="K1555" s="68"/>
    </row>
    <row r="1556" spans="1:11" s="54" customFormat="1" x14ac:dyDescent="0.3">
      <c r="A1556" s="15"/>
      <c r="B1556" s="69"/>
      <c r="C1556" s="32"/>
      <c r="D1556" s="68"/>
      <c r="E1556" s="68"/>
      <c r="F1556" s="68"/>
      <c r="G1556" s="71"/>
      <c r="H1556" s="77"/>
      <c r="I1556" s="73"/>
      <c r="J1556" s="68"/>
      <c r="K1556" s="68"/>
    </row>
    <row r="1557" spans="1:11" s="54" customFormat="1" x14ac:dyDescent="0.3">
      <c r="A1557" s="15"/>
      <c r="B1557" s="69"/>
      <c r="C1557" s="32"/>
      <c r="D1557" s="68"/>
      <c r="E1557" s="68"/>
      <c r="F1557" s="68"/>
      <c r="G1557" s="71"/>
      <c r="H1557" s="77"/>
      <c r="I1557" s="73"/>
      <c r="J1557" s="68"/>
      <c r="K1557" s="68"/>
    </row>
    <row r="1558" spans="1:11" s="54" customFormat="1" x14ac:dyDescent="0.3">
      <c r="A1558" s="15"/>
      <c r="B1558" s="69"/>
      <c r="C1558" s="32"/>
      <c r="D1558" s="68"/>
      <c r="E1558" s="68"/>
      <c r="F1558" s="68"/>
      <c r="G1558" s="71"/>
      <c r="H1558" s="77"/>
      <c r="I1558" s="73"/>
      <c r="J1558" s="68"/>
      <c r="K1558" s="68"/>
    </row>
    <row r="1559" spans="1:11" s="54" customFormat="1" x14ac:dyDescent="0.3">
      <c r="A1559" s="15"/>
      <c r="B1559" s="69"/>
      <c r="C1559" s="32"/>
      <c r="D1559" s="68"/>
      <c r="E1559" s="68"/>
      <c r="F1559" s="68"/>
      <c r="G1559" s="71"/>
      <c r="H1559" s="77"/>
      <c r="I1559" s="73"/>
      <c r="J1559" s="68"/>
      <c r="K1559" s="68"/>
    </row>
    <row r="1560" spans="1:11" s="54" customFormat="1" x14ac:dyDescent="0.3">
      <c r="A1560" s="15"/>
      <c r="B1560" s="69"/>
      <c r="C1560" s="32"/>
      <c r="D1560" s="68"/>
      <c r="E1560" s="68"/>
      <c r="F1560" s="68"/>
      <c r="G1560" s="71"/>
      <c r="H1560" s="77"/>
      <c r="I1560" s="73"/>
      <c r="J1560" s="68"/>
      <c r="K1560" s="68"/>
    </row>
    <row r="1561" spans="1:11" s="54" customFormat="1" x14ac:dyDescent="0.3">
      <c r="A1561" s="15"/>
      <c r="B1561" s="69"/>
      <c r="C1561" s="32"/>
      <c r="D1561" s="68"/>
      <c r="E1561" s="68"/>
      <c r="F1561" s="68"/>
      <c r="G1561" s="71"/>
      <c r="H1561" s="77"/>
      <c r="I1561" s="73"/>
      <c r="J1561" s="68"/>
      <c r="K1561" s="68"/>
    </row>
    <row r="1562" spans="1:11" s="54" customFormat="1" x14ac:dyDescent="0.3">
      <c r="A1562" s="15"/>
      <c r="B1562" s="69"/>
      <c r="C1562" s="32"/>
      <c r="D1562" s="68"/>
      <c r="E1562" s="68"/>
      <c r="F1562" s="68"/>
      <c r="G1562" s="71"/>
      <c r="H1562" s="77"/>
      <c r="I1562" s="73"/>
      <c r="J1562" s="68"/>
      <c r="K1562" s="68"/>
    </row>
    <row r="1563" spans="1:11" s="54" customFormat="1" x14ac:dyDescent="0.3">
      <c r="A1563" s="15"/>
      <c r="B1563" s="69"/>
      <c r="C1563" s="32"/>
      <c r="D1563" s="68"/>
      <c r="E1563" s="68"/>
      <c r="F1563" s="68"/>
      <c r="G1563" s="71"/>
      <c r="H1563" s="77"/>
      <c r="I1563" s="73"/>
      <c r="J1563" s="68"/>
      <c r="K1563" s="68"/>
    </row>
    <row r="1564" spans="1:11" s="54" customFormat="1" x14ac:dyDescent="0.3">
      <c r="A1564" s="15"/>
      <c r="B1564" s="69"/>
      <c r="C1564" s="32"/>
      <c r="D1564" s="68"/>
      <c r="E1564" s="68"/>
      <c r="F1564" s="68"/>
      <c r="G1564" s="71"/>
      <c r="H1564" s="77"/>
      <c r="I1564" s="73"/>
      <c r="J1564" s="68"/>
      <c r="K1564" s="68"/>
    </row>
    <row r="1565" spans="1:11" s="54" customFormat="1" x14ac:dyDescent="0.3">
      <c r="A1565" s="15"/>
      <c r="B1565" s="69"/>
      <c r="C1565" s="32"/>
      <c r="D1565" s="68"/>
      <c r="E1565" s="68"/>
      <c r="F1565" s="68"/>
      <c r="G1565" s="71"/>
      <c r="H1565" s="77"/>
      <c r="I1565" s="73"/>
      <c r="J1565" s="68"/>
      <c r="K1565" s="68"/>
    </row>
    <row r="1566" spans="1:11" s="54" customFormat="1" x14ac:dyDescent="0.3">
      <c r="A1566" s="15"/>
      <c r="B1566" s="69"/>
      <c r="C1566" s="32"/>
      <c r="D1566" s="68"/>
      <c r="E1566" s="68"/>
      <c r="F1566" s="68"/>
      <c r="G1566" s="71"/>
      <c r="H1566" s="77"/>
      <c r="I1566" s="73"/>
      <c r="J1566" s="68"/>
      <c r="K1566" s="68"/>
    </row>
    <row r="1567" spans="1:11" s="54" customFormat="1" x14ac:dyDescent="0.3">
      <c r="A1567" s="15"/>
      <c r="B1567" s="69"/>
      <c r="C1567" s="32"/>
      <c r="D1567" s="68"/>
      <c r="E1567" s="68"/>
      <c r="F1567" s="68"/>
      <c r="G1567" s="71"/>
      <c r="H1567" s="77"/>
      <c r="I1567" s="73"/>
      <c r="J1567" s="68"/>
      <c r="K1567" s="68"/>
    </row>
    <row r="1568" spans="1:11" s="54" customFormat="1" x14ac:dyDescent="0.3">
      <c r="A1568" s="15"/>
      <c r="B1568" s="69"/>
      <c r="C1568" s="32"/>
      <c r="D1568" s="68"/>
      <c r="E1568" s="68"/>
      <c r="F1568" s="68"/>
      <c r="G1568" s="71"/>
      <c r="H1568" s="77"/>
      <c r="I1568" s="73"/>
      <c r="J1568" s="68"/>
      <c r="K1568" s="68"/>
    </row>
    <row r="1569" spans="1:11" s="54" customFormat="1" x14ac:dyDescent="0.3">
      <c r="A1569" s="15"/>
      <c r="B1569" s="69"/>
      <c r="C1569" s="32"/>
      <c r="D1569" s="68"/>
      <c r="E1569" s="68"/>
      <c r="F1569" s="68"/>
      <c r="G1569" s="71"/>
      <c r="H1569" s="77"/>
      <c r="I1569" s="73"/>
      <c r="J1569" s="68"/>
      <c r="K1569" s="68"/>
    </row>
    <row r="1570" spans="1:11" s="54" customFormat="1" x14ac:dyDescent="0.3">
      <c r="A1570" s="15"/>
      <c r="B1570" s="69"/>
      <c r="C1570" s="32"/>
      <c r="D1570" s="68"/>
      <c r="E1570" s="68"/>
      <c r="F1570" s="68"/>
      <c r="G1570" s="71"/>
      <c r="H1570" s="77"/>
      <c r="I1570" s="73"/>
      <c r="J1570" s="68"/>
      <c r="K1570" s="68"/>
    </row>
    <row r="1571" spans="1:11" s="54" customFormat="1" x14ac:dyDescent="0.3">
      <c r="A1571" s="15"/>
      <c r="B1571" s="69"/>
      <c r="C1571" s="32"/>
      <c r="D1571" s="68"/>
      <c r="E1571" s="68"/>
      <c r="F1571" s="68"/>
      <c r="G1571" s="71"/>
      <c r="H1571" s="77"/>
      <c r="I1571" s="73"/>
      <c r="J1571" s="68"/>
      <c r="K1571" s="68"/>
    </row>
    <row r="1572" spans="1:11" s="54" customFormat="1" x14ac:dyDescent="0.3">
      <c r="A1572" s="15"/>
      <c r="B1572" s="69"/>
      <c r="C1572" s="32"/>
      <c r="D1572" s="68"/>
      <c r="E1572" s="68"/>
      <c r="F1572" s="68"/>
      <c r="G1572" s="71"/>
      <c r="H1572" s="77"/>
      <c r="I1572" s="73"/>
      <c r="J1572" s="68"/>
      <c r="K1572" s="68"/>
    </row>
    <row r="1573" spans="1:11" s="54" customFormat="1" x14ac:dyDescent="0.3">
      <c r="A1573" s="15"/>
      <c r="B1573" s="69"/>
      <c r="C1573" s="32"/>
      <c r="D1573" s="68"/>
      <c r="E1573" s="68"/>
      <c r="F1573" s="68"/>
      <c r="G1573" s="71"/>
      <c r="H1573" s="77"/>
      <c r="I1573" s="73"/>
      <c r="J1573" s="68"/>
      <c r="K1573" s="68"/>
    </row>
    <row r="1574" spans="1:11" s="54" customFormat="1" x14ac:dyDescent="0.3">
      <c r="A1574" s="15"/>
      <c r="B1574" s="69"/>
      <c r="C1574" s="32"/>
      <c r="D1574" s="68"/>
      <c r="E1574" s="68"/>
      <c r="F1574" s="68"/>
      <c r="G1574" s="71"/>
      <c r="H1574" s="77"/>
      <c r="I1574" s="73"/>
      <c r="J1574" s="68"/>
      <c r="K1574" s="68"/>
    </row>
    <row r="1575" spans="1:11" s="54" customFormat="1" x14ac:dyDescent="0.3">
      <c r="A1575" s="15"/>
      <c r="B1575" s="69"/>
      <c r="C1575" s="32"/>
      <c r="D1575" s="68"/>
      <c r="E1575" s="68"/>
      <c r="F1575" s="68"/>
      <c r="G1575" s="71"/>
      <c r="H1575" s="77"/>
      <c r="I1575" s="73"/>
      <c r="J1575" s="68"/>
      <c r="K1575" s="68"/>
    </row>
    <row r="1576" spans="1:11" s="54" customFormat="1" x14ac:dyDescent="0.3">
      <c r="A1576" s="15"/>
      <c r="B1576" s="69"/>
      <c r="C1576" s="32"/>
      <c r="D1576" s="68"/>
      <c r="E1576" s="68"/>
      <c r="F1576" s="68"/>
      <c r="G1576" s="71"/>
      <c r="H1576" s="77"/>
      <c r="I1576" s="73"/>
      <c r="J1576" s="68"/>
      <c r="K1576" s="68"/>
    </row>
    <row r="1577" spans="1:11" s="54" customFormat="1" x14ac:dyDescent="0.3">
      <c r="A1577" s="15"/>
      <c r="B1577" s="69"/>
      <c r="C1577" s="32"/>
      <c r="D1577" s="68"/>
      <c r="E1577" s="68"/>
      <c r="F1577" s="68"/>
      <c r="G1577" s="71"/>
      <c r="H1577" s="77"/>
      <c r="I1577" s="73"/>
      <c r="J1577" s="68"/>
      <c r="K1577" s="68"/>
    </row>
    <row r="1578" spans="1:11" s="54" customFormat="1" x14ac:dyDescent="0.3">
      <c r="A1578" s="15"/>
      <c r="B1578" s="69"/>
      <c r="C1578" s="32"/>
      <c r="D1578" s="68"/>
      <c r="E1578" s="68"/>
      <c r="F1578" s="68"/>
      <c r="G1578" s="71"/>
      <c r="H1578" s="77"/>
      <c r="I1578" s="73"/>
      <c r="J1578" s="68"/>
      <c r="K1578" s="68"/>
    </row>
    <row r="1579" spans="1:11" s="54" customFormat="1" x14ac:dyDescent="0.3">
      <c r="A1579" s="15"/>
      <c r="B1579" s="69"/>
      <c r="C1579" s="32"/>
      <c r="D1579" s="68"/>
      <c r="E1579" s="68"/>
      <c r="F1579" s="68"/>
      <c r="G1579" s="71"/>
      <c r="H1579" s="77"/>
      <c r="I1579" s="73"/>
      <c r="J1579" s="68"/>
      <c r="K1579" s="68"/>
    </row>
    <row r="1580" spans="1:11" s="54" customFormat="1" x14ac:dyDescent="0.3">
      <c r="A1580" s="15"/>
      <c r="B1580" s="69"/>
      <c r="C1580" s="32"/>
      <c r="D1580" s="68"/>
      <c r="E1580" s="68"/>
      <c r="F1580" s="68"/>
      <c r="G1580" s="71"/>
      <c r="H1580" s="77"/>
      <c r="I1580" s="73"/>
      <c r="J1580" s="68"/>
      <c r="K1580" s="68"/>
    </row>
    <row r="1581" spans="1:11" s="54" customFormat="1" x14ac:dyDescent="0.3">
      <c r="A1581" s="15"/>
      <c r="B1581" s="69"/>
      <c r="C1581" s="32"/>
      <c r="D1581" s="68"/>
      <c r="E1581" s="68"/>
      <c r="F1581" s="68"/>
      <c r="G1581" s="71"/>
      <c r="H1581" s="77"/>
      <c r="I1581" s="73"/>
      <c r="J1581" s="68"/>
      <c r="K1581" s="68"/>
    </row>
    <row r="1582" spans="1:11" s="54" customFormat="1" x14ac:dyDescent="0.3">
      <c r="A1582" s="15"/>
      <c r="B1582" s="69"/>
      <c r="C1582" s="32"/>
      <c r="D1582" s="68"/>
      <c r="E1582" s="68"/>
      <c r="F1582" s="68"/>
      <c r="G1582" s="71"/>
      <c r="H1582" s="77"/>
      <c r="I1582" s="73"/>
      <c r="J1582" s="68"/>
      <c r="K1582" s="68"/>
    </row>
    <row r="1583" spans="1:11" s="54" customFormat="1" x14ac:dyDescent="0.3">
      <c r="A1583" s="15"/>
      <c r="B1583" s="69"/>
      <c r="C1583" s="32"/>
      <c r="D1583" s="68"/>
      <c r="E1583" s="68"/>
      <c r="F1583" s="68"/>
      <c r="G1583" s="71"/>
      <c r="H1583" s="77"/>
      <c r="I1583" s="73"/>
      <c r="J1583" s="68"/>
      <c r="K1583" s="68"/>
    </row>
    <row r="1584" spans="1:11" s="54" customFormat="1" x14ac:dyDescent="0.3">
      <c r="A1584" s="15"/>
      <c r="B1584" s="69"/>
      <c r="C1584" s="32"/>
      <c r="D1584" s="68"/>
      <c r="E1584" s="68"/>
      <c r="F1584" s="68"/>
      <c r="G1584" s="71"/>
      <c r="H1584" s="77"/>
      <c r="I1584" s="73"/>
      <c r="J1584" s="68"/>
      <c r="K1584" s="68"/>
    </row>
    <row r="1585" spans="1:11" s="54" customFormat="1" x14ac:dyDescent="0.3">
      <c r="A1585" s="15"/>
      <c r="B1585" s="69"/>
      <c r="C1585" s="32"/>
      <c r="D1585" s="68"/>
      <c r="E1585" s="68"/>
      <c r="F1585" s="68"/>
      <c r="G1585" s="71"/>
      <c r="H1585" s="77"/>
      <c r="I1585" s="73"/>
      <c r="J1585" s="68"/>
      <c r="K1585" s="68"/>
    </row>
    <row r="1586" spans="1:11" s="54" customFormat="1" x14ac:dyDescent="0.3">
      <c r="A1586" s="15"/>
      <c r="B1586" s="69"/>
      <c r="C1586" s="32"/>
      <c r="D1586" s="68"/>
      <c r="E1586" s="68"/>
      <c r="F1586" s="68"/>
      <c r="G1586" s="71"/>
      <c r="H1586" s="77"/>
      <c r="I1586" s="73"/>
      <c r="J1586" s="68"/>
      <c r="K1586" s="68"/>
    </row>
    <row r="1587" spans="1:11" s="54" customFormat="1" x14ac:dyDescent="0.3">
      <c r="A1587" s="15"/>
      <c r="B1587" s="69"/>
      <c r="C1587" s="32"/>
      <c r="D1587" s="68"/>
      <c r="E1587" s="68"/>
      <c r="F1587" s="68"/>
      <c r="G1587" s="71"/>
      <c r="H1587" s="77"/>
      <c r="I1587" s="73"/>
      <c r="J1587" s="68"/>
      <c r="K1587" s="68"/>
    </row>
    <row r="1588" spans="1:11" s="54" customFormat="1" x14ac:dyDescent="0.3">
      <c r="A1588" s="15"/>
      <c r="B1588" s="69"/>
      <c r="C1588" s="32"/>
      <c r="D1588" s="68"/>
      <c r="E1588" s="68"/>
      <c r="F1588" s="68"/>
      <c r="G1588" s="71"/>
      <c r="H1588" s="77"/>
      <c r="I1588" s="73"/>
      <c r="J1588" s="68"/>
      <c r="K1588" s="68"/>
    </row>
    <row r="1589" spans="1:11" s="54" customFormat="1" x14ac:dyDescent="0.3">
      <c r="A1589" s="15"/>
      <c r="B1589" s="69"/>
      <c r="C1589" s="32"/>
      <c r="D1589" s="68"/>
      <c r="E1589" s="68"/>
      <c r="F1589" s="68"/>
      <c r="G1589" s="71"/>
      <c r="H1589" s="77"/>
      <c r="I1589" s="73"/>
      <c r="J1589" s="68"/>
      <c r="K1589" s="68"/>
    </row>
    <row r="1590" spans="1:11" s="54" customFormat="1" x14ac:dyDescent="0.3">
      <c r="A1590" s="15"/>
      <c r="B1590" s="69"/>
      <c r="C1590" s="32"/>
      <c r="D1590" s="68"/>
      <c r="E1590" s="68"/>
      <c r="F1590" s="68"/>
      <c r="G1590" s="71"/>
      <c r="H1590" s="77"/>
      <c r="I1590" s="73"/>
      <c r="J1590" s="68"/>
      <c r="K1590" s="68"/>
    </row>
    <row r="1591" spans="1:11" s="54" customFormat="1" x14ac:dyDescent="0.3">
      <c r="A1591" s="15"/>
      <c r="B1591" s="69"/>
      <c r="C1591" s="32"/>
      <c r="D1591" s="68"/>
      <c r="E1591" s="68"/>
      <c r="F1591" s="68"/>
      <c r="G1591" s="71"/>
      <c r="H1591" s="77"/>
      <c r="I1591" s="73"/>
      <c r="J1591" s="68"/>
      <c r="K1591" s="68"/>
    </row>
    <row r="1592" spans="1:11" s="54" customFormat="1" x14ac:dyDescent="0.3">
      <c r="A1592" s="15"/>
      <c r="B1592" s="69"/>
      <c r="C1592" s="32"/>
      <c r="D1592" s="68"/>
      <c r="E1592" s="68"/>
      <c r="F1592" s="68"/>
      <c r="G1592" s="71"/>
      <c r="H1592" s="77"/>
      <c r="I1592" s="73"/>
      <c r="J1592" s="68"/>
      <c r="K1592" s="68"/>
    </row>
    <row r="1593" spans="1:11" s="54" customFormat="1" x14ac:dyDescent="0.3">
      <c r="A1593" s="15"/>
      <c r="B1593" s="69"/>
      <c r="C1593" s="32"/>
      <c r="D1593" s="68"/>
      <c r="E1593" s="68"/>
      <c r="F1593" s="68"/>
      <c r="G1593" s="71"/>
      <c r="H1593" s="77"/>
      <c r="I1593" s="73"/>
      <c r="J1593" s="68"/>
      <c r="K1593" s="68"/>
    </row>
    <row r="1594" spans="1:11" s="54" customFormat="1" x14ac:dyDescent="0.3">
      <c r="A1594" s="15"/>
      <c r="B1594" s="69"/>
      <c r="C1594" s="32"/>
      <c r="D1594" s="68"/>
      <c r="E1594" s="68"/>
      <c r="F1594" s="68"/>
      <c r="G1594" s="71"/>
      <c r="H1594" s="77"/>
      <c r="I1594" s="73"/>
      <c r="J1594" s="68"/>
      <c r="K1594" s="68"/>
    </row>
    <row r="1595" spans="1:11" s="54" customFormat="1" x14ac:dyDescent="0.3">
      <c r="A1595" s="15"/>
      <c r="B1595" s="69"/>
      <c r="C1595" s="32"/>
      <c r="D1595" s="68"/>
      <c r="E1595" s="68"/>
      <c r="F1595" s="68"/>
      <c r="G1595" s="71"/>
      <c r="H1595" s="77"/>
      <c r="I1595" s="73"/>
      <c r="J1595" s="68"/>
      <c r="K1595" s="68"/>
    </row>
    <row r="1596" spans="1:11" s="54" customFormat="1" x14ac:dyDescent="0.3">
      <c r="A1596" s="15"/>
      <c r="B1596" s="69"/>
      <c r="C1596" s="32"/>
      <c r="D1596" s="68"/>
      <c r="E1596" s="68"/>
      <c r="F1596" s="68"/>
      <c r="G1596" s="71"/>
      <c r="H1596" s="77"/>
      <c r="I1596" s="73"/>
      <c r="J1596" s="68"/>
      <c r="K1596" s="68"/>
    </row>
    <row r="1597" spans="1:11" s="54" customFormat="1" x14ac:dyDescent="0.3">
      <c r="A1597" s="15"/>
      <c r="B1597" s="69"/>
      <c r="C1597" s="32"/>
      <c r="D1597" s="68"/>
      <c r="E1597" s="68"/>
      <c r="F1597" s="68"/>
      <c r="G1597" s="71"/>
      <c r="H1597" s="77"/>
      <c r="I1597" s="73"/>
      <c r="J1597" s="68"/>
      <c r="K1597" s="68"/>
    </row>
    <row r="1598" spans="1:11" s="54" customFormat="1" x14ac:dyDescent="0.3">
      <c r="A1598" s="15"/>
      <c r="B1598" s="69"/>
      <c r="C1598" s="32"/>
      <c r="D1598" s="68"/>
      <c r="E1598" s="68"/>
      <c r="F1598" s="68"/>
      <c r="G1598" s="71"/>
      <c r="H1598" s="77"/>
      <c r="I1598" s="73"/>
      <c r="J1598" s="68"/>
      <c r="K1598" s="68"/>
    </row>
    <row r="1599" spans="1:11" s="54" customFormat="1" x14ac:dyDescent="0.3">
      <c r="A1599" s="15"/>
      <c r="B1599" s="69"/>
      <c r="C1599" s="32"/>
      <c r="D1599" s="68"/>
      <c r="E1599" s="68"/>
      <c r="F1599" s="68"/>
      <c r="G1599" s="71"/>
      <c r="H1599" s="77"/>
      <c r="I1599" s="73"/>
      <c r="J1599" s="68"/>
      <c r="K1599" s="68"/>
    </row>
    <row r="1600" spans="1:11" s="54" customFormat="1" x14ac:dyDescent="0.3">
      <c r="A1600" s="15"/>
      <c r="B1600" s="69"/>
      <c r="C1600" s="32"/>
      <c r="D1600" s="68"/>
      <c r="E1600" s="68"/>
      <c r="F1600" s="68"/>
      <c r="G1600" s="71"/>
      <c r="H1600" s="77"/>
      <c r="I1600" s="73"/>
      <c r="J1600" s="68"/>
      <c r="K1600" s="68"/>
    </row>
    <row r="1601" spans="1:11" s="54" customFormat="1" x14ac:dyDescent="0.3">
      <c r="A1601" s="15"/>
      <c r="B1601" s="69"/>
      <c r="C1601" s="32"/>
      <c r="D1601" s="68"/>
      <c r="E1601" s="68"/>
      <c r="F1601" s="68"/>
      <c r="G1601" s="71"/>
      <c r="H1601" s="77"/>
      <c r="I1601" s="73"/>
      <c r="J1601" s="68"/>
      <c r="K1601" s="68"/>
    </row>
    <row r="1602" spans="1:11" s="54" customFormat="1" x14ac:dyDescent="0.3">
      <c r="A1602" s="15"/>
      <c r="B1602" s="69"/>
      <c r="C1602" s="32"/>
      <c r="D1602" s="68"/>
      <c r="E1602" s="68"/>
      <c r="F1602" s="68"/>
      <c r="G1602" s="71"/>
      <c r="H1602" s="77"/>
      <c r="I1602" s="73"/>
      <c r="J1602" s="68"/>
      <c r="K1602" s="68"/>
    </row>
    <row r="1603" spans="1:11" s="54" customFormat="1" x14ac:dyDescent="0.3">
      <c r="A1603" s="15"/>
      <c r="B1603" s="69"/>
      <c r="C1603" s="32"/>
      <c r="D1603" s="68"/>
      <c r="E1603" s="68"/>
      <c r="F1603" s="68"/>
      <c r="G1603" s="71"/>
      <c r="H1603" s="77"/>
      <c r="I1603" s="73"/>
      <c r="J1603" s="68"/>
      <c r="K1603" s="68"/>
    </row>
    <row r="1604" spans="1:11" s="54" customFormat="1" x14ac:dyDescent="0.3">
      <c r="A1604" s="15"/>
      <c r="B1604" s="69"/>
      <c r="C1604" s="32"/>
      <c r="D1604" s="68"/>
      <c r="E1604" s="68"/>
      <c r="F1604" s="68"/>
      <c r="G1604" s="71"/>
      <c r="H1604" s="77"/>
      <c r="I1604" s="73"/>
      <c r="J1604" s="68"/>
      <c r="K1604" s="68"/>
    </row>
    <row r="1605" spans="1:11" s="54" customFormat="1" x14ac:dyDescent="0.3">
      <c r="A1605" s="15"/>
      <c r="B1605" s="69"/>
      <c r="C1605" s="32"/>
      <c r="D1605" s="68"/>
      <c r="E1605" s="68"/>
      <c r="F1605" s="68"/>
      <c r="G1605" s="71"/>
      <c r="H1605" s="77"/>
      <c r="I1605" s="73"/>
      <c r="J1605" s="68"/>
      <c r="K1605" s="68"/>
    </row>
    <row r="1606" spans="1:11" s="54" customFormat="1" x14ac:dyDescent="0.3">
      <c r="A1606" s="15"/>
      <c r="B1606" s="69"/>
      <c r="C1606" s="32"/>
      <c r="D1606" s="68"/>
      <c r="E1606" s="68"/>
      <c r="F1606" s="68"/>
      <c r="G1606" s="71"/>
      <c r="H1606" s="77"/>
      <c r="I1606" s="73"/>
      <c r="J1606" s="68"/>
      <c r="K1606" s="68"/>
    </row>
    <row r="1607" spans="1:11" s="54" customFormat="1" x14ac:dyDescent="0.3">
      <c r="A1607" s="15"/>
      <c r="B1607" s="69"/>
      <c r="C1607" s="32"/>
      <c r="D1607" s="68"/>
      <c r="E1607" s="68"/>
      <c r="F1607" s="68"/>
      <c r="G1607" s="71"/>
      <c r="H1607" s="77"/>
      <c r="I1607" s="73"/>
      <c r="J1607" s="68"/>
      <c r="K1607" s="68"/>
    </row>
    <row r="1608" spans="1:11" s="54" customFormat="1" x14ac:dyDescent="0.3">
      <c r="A1608" s="15"/>
      <c r="B1608" s="69"/>
      <c r="C1608" s="32"/>
      <c r="D1608" s="68"/>
      <c r="E1608" s="68"/>
      <c r="F1608" s="68"/>
      <c r="G1608" s="71"/>
      <c r="H1608" s="77"/>
      <c r="I1608" s="73"/>
      <c r="J1608" s="68"/>
      <c r="K1608" s="68"/>
    </row>
    <row r="1609" spans="1:11" s="54" customFormat="1" x14ac:dyDescent="0.3">
      <c r="A1609" s="15"/>
      <c r="B1609" s="69"/>
      <c r="C1609" s="32"/>
      <c r="D1609" s="68"/>
      <c r="E1609" s="68"/>
      <c r="F1609" s="68"/>
      <c r="G1609" s="71"/>
      <c r="H1609" s="77"/>
      <c r="I1609" s="73"/>
      <c r="J1609" s="68"/>
      <c r="K1609" s="68"/>
    </row>
    <row r="1610" spans="1:11" s="54" customFormat="1" x14ac:dyDescent="0.3">
      <c r="A1610" s="15"/>
      <c r="B1610" s="69"/>
      <c r="C1610" s="32"/>
      <c r="D1610" s="68"/>
      <c r="E1610" s="68"/>
      <c r="F1610" s="68"/>
      <c r="G1610" s="71"/>
      <c r="H1610" s="77"/>
      <c r="I1610" s="73"/>
      <c r="J1610" s="68"/>
      <c r="K1610" s="68"/>
    </row>
    <row r="1611" spans="1:11" s="54" customFormat="1" x14ac:dyDescent="0.3">
      <c r="A1611" s="15"/>
      <c r="B1611" s="69"/>
      <c r="C1611" s="32"/>
      <c r="D1611" s="68"/>
      <c r="E1611" s="68"/>
      <c r="F1611" s="68"/>
      <c r="G1611" s="71"/>
      <c r="H1611" s="77"/>
      <c r="I1611" s="73"/>
      <c r="J1611" s="68"/>
      <c r="K1611" s="68"/>
    </row>
    <row r="1612" spans="1:11" s="54" customFormat="1" x14ac:dyDescent="0.3">
      <c r="A1612" s="15"/>
      <c r="B1612" s="69"/>
      <c r="C1612" s="32"/>
      <c r="D1612" s="68"/>
      <c r="E1612" s="68"/>
      <c r="F1612" s="68"/>
      <c r="G1612" s="71"/>
      <c r="H1612" s="77"/>
      <c r="I1612" s="73"/>
      <c r="J1612" s="68"/>
      <c r="K1612" s="68"/>
    </row>
    <row r="1613" spans="1:11" s="54" customFormat="1" x14ac:dyDescent="0.3">
      <c r="A1613" s="15"/>
      <c r="B1613" s="69"/>
      <c r="C1613" s="32"/>
      <c r="D1613" s="68"/>
      <c r="E1613" s="68"/>
      <c r="F1613" s="68"/>
      <c r="G1613" s="71"/>
      <c r="H1613" s="77"/>
      <c r="I1613" s="73"/>
      <c r="J1613" s="68"/>
      <c r="K1613" s="68"/>
    </row>
    <row r="1614" spans="1:11" s="54" customFormat="1" x14ac:dyDescent="0.3">
      <c r="A1614" s="15"/>
      <c r="B1614" s="69"/>
      <c r="C1614" s="32"/>
      <c r="D1614" s="68"/>
      <c r="E1614" s="68"/>
      <c r="F1614" s="68"/>
      <c r="G1614" s="71"/>
      <c r="H1614" s="77"/>
      <c r="I1614" s="73"/>
      <c r="J1614" s="68"/>
      <c r="K1614" s="68"/>
    </row>
    <row r="1615" spans="1:11" s="54" customFormat="1" x14ac:dyDescent="0.3">
      <c r="A1615" s="15"/>
      <c r="B1615" s="69"/>
      <c r="C1615" s="32"/>
      <c r="D1615" s="68"/>
      <c r="E1615" s="68"/>
      <c r="F1615" s="68"/>
      <c r="G1615" s="71"/>
      <c r="H1615" s="77"/>
      <c r="I1615" s="73"/>
      <c r="J1615" s="68"/>
      <c r="K1615" s="68"/>
    </row>
    <row r="1616" spans="1:11" s="54" customFormat="1" x14ac:dyDescent="0.3">
      <c r="A1616" s="15"/>
      <c r="B1616" s="69"/>
      <c r="C1616" s="32"/>
      <c r="D1616" s="68"/>
      <c r="E1616" s="68"/>
      <c r="F1616" s="68"/>
      <c r="G1616" s="71"/>
      <c r="H1616" s="77"/>
      <c r="I1616" s="73"/>
      <c r="J1616" s="68"/>
      <c r="K1616" s="68"/>
    </row>
    <row r="1617" spans="1:11" s="54" customFormat="1" x14ac:dyDescent="0.3">
      <c r="A1617" s="15"/>
      <c r="B1617" s="69"/>
      <c r="C1617" s="32"/>
      <c r="D1617" s="68"/>
      <c r="E1617" s="68"/>
      <c r="F1617" s="68"/>
      <c r="G1617" s="71"/>
      <c r="H1617" s="77"/>
      <c r="I1617" s="73"/>
      <c r="J1617" s="68"/>
      <c r="K1617" s="68"/>
    </row>
    <row r="1618" spans="1:11" s="54" customFormat="1" x14ac:dyDescent="0.3">
      <c r="A1618" s="15"/>
      <c r="B1618" s="69"/>
      <c r="C1618" s="32"/>
      <c r="D1618" s="68"/>
      <c r="E1618" s="68"/>
      <c r="F1618" s="68"/>
      <c r="G1618" s="71"/>
      <c r="H1618" s="77"/>
      <c r="I1618" s="73"/>
      <c r="J1618" s="68"/>
      <c r="K1618" s="68"/>
    </row>
    <row r="1619" spans="1:11" s="54" customFormat="1" x14ac:dyDescent="0.3">
      <c r="A1619" s="15"/>
      <c r="B1619" s="69"/>
      <c r="C1619" s="32"/>
      <c r="D1619" s="68"/>
      <c r="E1619" s="68"/>
      <c r="F1619" s="68"/>
      <c r="G1619" s="71"/>
      <c r="H1619" s="77"/>
      <c r="I1619" s="73"/>
      <c r="J1619" s="68"/>
      <c r="K1619" s="68"/>
    </row>
    <row r="1620" spans="1:11" s="54" customFormat="1" x14ac:dyDescent="0.3">
      <c r="A1620" s="15"/>
      <c r="B1620" s="69"/>
      <c r="C1620" s="32"/>
      <c r="D1620" s="68"/>
      <c r="E1620" s="68"/>
      <c r="F1620" s="68"/>
      <c r="G1620" s="71"/>
      <c r="H1620" s="77"/>
      <c r="I1620" s="73"/>
      <c r="J1620" s="68"/>
      <c r="K1620" s="68"/>
    </row>
    <row r="1621" spans="1:11" s="54" customFormat="1" x14ac:dyDescent="0.3">
      <c r="A1621" s="15"/>
      <c r="B1621" s="69"/>
      <c r="C1621" s="32"/>
      <c r="D1621" s="68"/>
      <c r="E1621" s="68"/>
      <c r="F1621" s="68"/>
      <c r="G1621" s="71"/>
      <c r="H1621" s="77"/>
      <c r="I1621" s="73"/>
      <c r="J1621" s="68"/>
      <c r="K1621" s="68"/>
    </row>
    <row r="1622" spans="1:11" s="54" customFormat="1" x14ac:dyDescent="0.3">
      <c r="A1622" s="15"/>
      <c r="B1622" s="69"/>
      <c r="C1622" s="32"/>
      <c r="D1622" s="68"/>
      <c r="E1622" s="68"/>
      <c r="F1622" s="68"/>
      <c r="G1622" s="71"/>
      <c r="H1622" s="77"/>
      <c r="I1622" s="73"/>
      <c r="J1622" s="68"/>
      <c r="K1622" s="68"/>
    </row>
    <row r="1623" spans="1:11" s="54" customFormat="1" x14ac:dyDescent="0.3">
      <c r="A1623" s="15"/>
      <c r="B1623" s="69"/>
      <c r="C1623" s="32"/>
      <c r="D1623" s="68"/>
      <c r="E1623" s="68"/>
      <c r="F1623" s="68"/>
      <c r="G1623" s="71"/>
      <c r="H1623" s="77"/>
      <c r="I1623" s="73"/>
      <c r="J1623" s="68"/>
      <c r="K1623" s="68"/>
    </row>
    <row r="1624" spans="1:11" s="54" customFormat="1" x14ac:dyDescent="0.3">
      <c r="A1624" s="15"/>
      <c r="B1624" s="69"/>
      <c r="C1624" s="32"/>
      <c r="D1624" s="68"/>
      <c r="E1624" s="68"/>
      <c r="F1624" s="68"/>
      <c r="G1624" s="71"/>
      <c r="H1624" s="77"/>
      <c r="I1624" s="73"/>
      <c r="J1624" s="68"/>
      <c r="K1624" s="68"/>
    </row>
    <row r="1625" spans="1:11" s="54" customFormat="1" x14ac:dyDescent="0.3">
      <c r="A1625" s="15"/>
      <c r="B1625" s="69"/>
      <c r="C1625" s="32"/>
      <c r="D1625" s="68"/>
      <c r="E1625" s="68"/>
      <c r="F1625" s="68"/>
      <c r="G1625" s="71"/>
      <c r="H1625" s="77"/>
      <c r="I1625" s="73"/>
      <c r="J1625" s="68"/>
      <c r="K1625" s="68"/>
    </row>
    <row r="1626" spans="1:11" s="54" customFormat="1" x14ac:dyDescent="0.3">
      <c r="A1626" s="15"/>
      <c r="B1626" s="69"/>
      <c r="C1626" s="32"/>
      <c r="D1626" s="68"/>
      <c r="E1626" s="68"/>
      <c r="F1626" s="68"/>
      <c r="G1626" s="71"/>
      <c r="H1626" s="77"/>
      <c r="I1626" s="73"/>
      <c r="J1626" s="68"/>
      <c r="K1626" s="68"/>
    </row>
    <row r="1627" spans="1:11" s="54" customFormat="1" x14ac:dyDescent="0.3">
      <c r="A1627" s="15"/>
      <c r="B1627" s="69"/>
      <c r="C1627" s="32"/>
      <c r="D1627" s="68"/>
      <c r="E1627" s="68"/>
      <c r="F1627" s="68"/>
      <c r="G1627" s="71"/>
      <c r="H1627" s="77"/>
      <c r="I1627" s="73"/>
      <c r="J1627" s="68"/>
      <c r="K1627" s="68"/>
    </row>
    <row r="1628" spans="1:11" s="54" customFormat="1" x14ac:dyDescent="0.3">
      <c r="A1628" s="15"/>
      <c r="B1628" s="69"/>
      <c r="C1628" s="32"/>
      <c r="D1628" s="68"/>
      <c r="E1628" s="68"/>
      <c r="F1628" s="68"/>
      <c r="G1628" s="71"/>
      <c r="H1628" s="77"/>
      <c r="I1628" s="73"/>
      <c r="J1628" s="68"/>
      <c r="K1628" s="68"/>
    </row>
    <row r="1629" spans="1:11" s="54" customFormat="1" x14ac:dyDescent="0.3">
      <c r="A1629" s="15"/>
      <c r="B1629" s="69"/>
      <c r="C1629" s="32"/>
      <c r="D1629" s="68"/>
      <c r="E1629" s="68"/>
      <c r="F1629" s="68"/>
      <c r="G1629" s="71"/>
      <c r="H1629" s="77"/>
      <c r="I1629" s="73"/>
      <c r="J1629" s="68"/>
      <c r="K1629" s="68"/>
    </row>
    <row r="1630" spans="1:11" s="54" customFormat="1" x14ac:dyDescent="0.3">
      <c r="A1630" s="15"/>
      <c r="B1630" s="69"/>
      <c r="C1630" s="32"/>
      <c r="D1630" s="68"/>
      <c r="E1630" s="68"/>
      <c r="F1630" s="68"/>
      <c r="G1630" s="71"/>
      <c r="H1630" s="77"/>
      <c r="I1630" s="73"/>
      <c r="J1630" s="68"/>
      <c r="K1630" s="68"/>
    </row>
    <row r="1631" spans="1:11" s="54" customFormat="1" x14ac:dyDescent="0.3">
      <c r="A1631" s="15"/>
      <c r="B1631" s="69"/>
      <c r="C1631" s="32"/>
      <c r="D1631" s="68"/>
      <c r="E1631" s="68"/>
      <c r="F1631" s="68"/>
      <c r="G1631" s="71"/>
      <c r="H1631" s="77"/>
      <c r="I1631" s="73"/>
      <c r="J1631" s="68"/>
      <c r="K1631" s="68"/>
    </row>
    <row r="1632" spans="1:11" s="54" customFormat="1" x14ac:dyDescent="0.3">
      <c r="A1632" s="15"/>
      <c r="B1632" s="69"/>
      <c r="C1632" s="32"/>
      <c r="D1632" s="68"/>
      <c r="E1632" s="68"/>
      <c r="F1632" s="68"/>
      <c r="G1632" s="71"/>
      <c r="H1632" s="77"/>
      <c r="I1632" s="73"/>
      <c r="J1632" s="68"/>
      <c r="K1632" s="68"/>
    </row>
    <row r="1633" spans="1:11" s="54" customFormat="1" x14ac:dyDescent="0.3">
      <c r="A1633" s="15"/>
      <c r="B1633" s="69"/>
      <c r="C1633" s="32"/>
      <c r="D1633" s="68"/>
      <c r="E1633" s="68"/>
      <c r="F1633" s="68"/>
      <c r="G1633" s="71"/>
      <c r="H1633" s="77"/>
      <c r="I1633" s="73"/>
      <c r="J1633" s="68"/>
      <c r="K1633" s="68"/>
    </row>
    <row r="1634" spans="1:11" s="54" customFormat="1" x14ac:dyDescent="0.3">
      <c r="A1634" s="15"/>
      <c r="B1634" s="69"/>
      <c r="C1634" s="32"/>
      <c r="D1634" s="68"/>
      <c r="E1634" s="68"/>
      <c r="F1634" s="68"/>
      <c r="G1634" s="71"/>
      <c r="H1634" s="77"/>
      <c r="I1634" s="73"/>
      <c r="J1634" s="68"/>
      <c r="K1634" s="68"/>
    </row>
    <row r="1635" spans="1:11" s="54" customFormat="1" x14ac:dyDescent="0.3">
      <c r="A1635" s="15"/>
      <c r="B1635" s="69"/>
      <c r="C1635" s="32"/>
      <c r="D1635" s="68"/>
      <c r="E1635" s="68"/>
      <c r="F1635" s="68"/>
      <c r="G1635" s="71"/>
      <c r="H1635" s="77"/>
      <c r="I1635" s="73"/>
      <c r="J1635" s="68"/>
      <c r="K1635" s="68"/>
    </row>
    <row r="1636" spans="1:11" s="54" customFormat="1" x14ac:dyDescent="0.3">
      <c r="A1636" s="15"/>
      <c r="B1636" s="69"/>
      <c r="C1636" s="32"/>
      <c r="D1636" s="68"/>
      <c r="E1636" s="68"/>
      <c r="F1636" s="68"/>
      <c r="G1636" s="71"/>
      <c r="H1636" s="77"/>
      <c r="I1636" s="73"/>
      <c r="J1636" s="68"/>
      <c r="K1636" s="68"/>
    </row>
    <row r="1637" spans="1:11" s="54" customFormat="1" x14ac:dyDescent="0.3">
      <c r="A1637" s="15"/>
      <c r="B1637" s="69"/>
      <c r="C1637" s="32"/>
      <c r="D1637" s="68"/>
      <c r="E1637" s="68"/>
      <c r="F1637" s="68"/>
      <c r="G1637" s="71"/>
      <c r="H1637" s="77"/>
      <c r="I1637" s="73"/>
      <c r="J1637" s="68"/>
      <c r="K1637" s="68"/>
    </row>
    <row r="1638" spans="1:11" s="54" customFormat="1" x14ac:dyDescent="0.3">
      <c r="A1638" s="15"/>
      <c r="B1638" s="69"/>
      <c r="C1638" s="32"/>
      <c r="D1638" s="68"/>
      <c r="E1638" s="68"/>
      <c r="F1638" s="68"/>
      <c r="G1638" s="71"/>
      <c r="H1638" s="77"/>
      <c r="I1638" s="73"/>
      <c r="J1638" s="68"/>
      <c r="K1638" s="68"/>
    </row>
    <row r="1639" spans="1:11" s="54" customFormat="1" x14ac:dyDescent="0.3">
      <c r="A1639" s="15"/>
      <c r="B1639" s="69"/>
      <c r="C1639" s="32"/>
      <c r="D1639" s="68"/>
      <c r="E1639" s="68"/>
      <c r="F1639" s="68"/>
      <c r="G1639" s="71"/>
      <c r="H1639" s="77"/>
      <c r="I1639" s="73"/>
      <c r="J1639" s="68"/>
      <c r="K1639" s="68"/>
    </row>
    <row r="1640" spans="1:11" s="54" customFormat="1" x14ac:dyDescent="0.3">
      <c r="A1640" s="15"/>
      <c r="B1640" s="69"/>
      <c r="C1640" s="32"/>
      <c r="D1640" s="68"/>
      <c r="E1640" s="68"/>
      <c r="F1640" s="68"/>
      <c r="G1640" s="71"/>
      <c r="H1640" s="77"/>
      <c r="I1640" s="73"/>
      <c r="J1640" s="68"/>
      <c r="K1640" s="68"/>
    </row>
    <row r="1641" spans="1:11" s="54" customFormat="1" x14ac:dyDescent="0.3">
      <c r="A1641" s="15"/>
      <c r="B1641" s="69"/>
      <c r="C1641" s="32"/>
      <c r="D1641" s="68"/>
      <c r="E1641" s="68"/>
      <c r="F1641" s="68"/>
      <c r="G1641" s="71"/>
      <c r="H1641" s="77"/>
      <c r="I1641" s="73"/>
      <c r="J1641" s="68"/>
      <c r="K1641" s="68"/>
    </row>
    <row r="1642" spans="1:11" s="54" customFormat="1" x14ac:dyDescent="0.3">
      <c r="A1642" s="15"/>
      <c r="B1642" s="69"/>
      <c r="C1642" s="32"/>
      <c r="D1642" s="68"/>
      <c r="E1642" s="68"/>
      <c r="F1642" s="68"/>
      <c r="G1642" s="71"/>
      <c r="H1642" s="77"/>
      <c r="I1642" s="73"/>
      <c r="J1642" s="68"/>
      <c r="K1642" s="68"/>
    </row>
    <row r="1643" spans="1:11" s="54" customFormat="1" x14ac:dyDescent="0.3">
      <c r="A1643" s="15"/>
      <c r="B1643" s="69"/>
      <c r="C1643" s="32"/>
      <c r="D1643" s="68"/>
      <c r="E1643" s="68"/>
      <c r="F1643" s="68"/>
      <c r="G1643" s="71"/>
      <c r="H1643" s="77"/>
      <c r="I1643" s="73"/>
      <c r="J1643" s="68"/>
      <c r="K1643" s="68"/>
    </row>
    <row r="1644" spans="1:11" s="54" customFormat="1" x14ac:dyDescent="0.3">
      <c r="A1644" s="15"/>
      <c r="B1644" s="69"/>
      <c r="C1644" s="32"/>
      <c r="D1644" s="68"/>
      <c r="E1644" s="68"/>
      <c r="F1644" s="68"/>
      <c r="G1644" s="71"/>
      <c r="H1644" s="77"/>
      <c r="I1644" s="73"/>
      <c r="J1644" s="68"/>
      <c r="K1644" s="68"/>
    </row>
    <row r="1645" spans="1:11" s="54" customFormat="1" x14ac:dyDescent="0.3">
      <c r="A1645" s="15"/>
      <c r="B1645" s="69"/>
      <c r="C1645" s="32"/>
      <c r="D1645" s="68"/>
      <c r="E1645" s="68"/>
      <c r="F1645" s="68"/>
      <c r="G1645" s="71"/>
      <c r="H1645" s="77"/>
      <c r="I1645" s="73"/>
      <c r="J1645" s="68"/>
      <c r="K1645" s="68"/>
    </row>
    <row r="1646" spans="1:11" s="54" customFormat="1" x14ac:dyDescent="0.3">
      <c r="A1646" s="15"/>
      <c r="B1646" s="69"/>
      <c r="C1646" s="32"/>
      <c r="D1646" s="68"/>
      <c r="E1646" s="68"/>
      <c r="F1646" s="68"/>
      <c r="G1646" s="71"/>
      <c r="H1646" s="77"/>
      <c r="I1646" s="73"/>
      <c r="J1646" s="68"/>
      <c r="K1646" s="68"/>
    </row>
    <row r="1647" spans="1:11" s="54" customFormat="1" x14ac:dyDescent="0.3">
      <c r="A1647" s="15"/>
      <c r="B1647" s="69"/>
      <c r="C1647" s="32"/>
      <c r="D1647" s="68"/>
      <c r="E1647" s="68"/>
      <c r="F1647" s="68"/>
      <c r="G1647" s="71"/>
      <c r="H1647" s="77"/>
      <c r="I1647" s="73"/>
      <c r="J1647" s="68"/>
      <c r="K1647" s="68"/>
    </row>
    <row r="1648" spans="1:11" s="54" customFormat="1" x14ac:dyDescent="0.3">
      <c r="A1648" s="15"/>
      <c r="B1648" s="69"/>
      <c r="C1648" s="32"/>
      <c r="D1648" s="68"/>
      <c r="E1648" s="68"/>
      <c r="F1648" s="68"/>
      <c r="G1648" s="71"/>
      <c r="H1648" s="77"/>
      <c r="I1648" s="73"/>
      <c r="J1648" s="68"/>
      <c r="K1648" s="68"/>
    </row>
    <row r="1649" spans="1:11" s="54" customFormat="1" x14ac:dyDescent="0.3">
      <c r="A1649" s="15"/>
      <c r="B1649" s="69"/>
      <c r="C1649" s="32"/>
      <c r="D1649" s="68"/>
      <c r="E1649" s="68"/>
      <c r="F1649" s="68"/>
      <c r="G1649" s="71"/>
      <c r="H1649" s="77"/>
      <c r="I1649" s="73"/>
      <c r="J1649" s="68"/>
      <c r="K1649" s="68"/>
    </row>
    <row r="1650" spans="1:11" s="54" customFormat="1" x14ac:dyDescent="0.3">
      <c r="A1650" s="15"/>
      <c r="B1650" s="69"/>
      <c r="C1650" s="32"/>
      <c r="D1650" s="68"/>
      <c r="E1650" s="68"/>
      <c r="F1650" s="68"/>
      <c r="G1650" s="71"/>
      <c r="H1650" s="77"/>
      <c r="I1650" s="73"/>
      <c r="J1650" s="68"/>
      <c r="K1650" s="68"/>
    </row>
    <row r="1651" spans="1:11" s="54" customFormat="1" x14ac:dyDescent="0.3">
      <c r="A1651" s="15"/>
      <c r="B1651" s="69"/>
      <c r="C1651" s="32"/>
      <c r="D1651" s="68"/>
      <c r="E1651" s="68"/>
      <c r="F1651" s="68"/>
      <c r="G1651" s="71"/>
      <c r="H1651" s="77"/>
      <c r="I1651" s="73"/>
      <c r="J1651" s="68"/>
      <c r="K1651" s="68"/>
    </row>
    <row r="1652" spans="1:11" s="54" customFormat="1" x14ac:dyDescent="0.3">
      <c r="A1652" s="15"/>
      <c r="B1652" s="69"/>
      <c r="C1652" s="32"/>
      <c r="D1652" s="68"/>
      <c r="E1652" s="68"/>
      <c r="F1652" s="68"/>
      <c r="G1652" s="71"/>
      <c r="H1652" s="77"/>
      <c r="I1652" s="73"/>
      <c r="J1652" s="68"/>
      <c r="K1652" s="68"/>
    </row>
    <row r="1653" spans="1:11" s="54" customFormat="1" x14ac:dyDescent="0.3">
      <c r="A1653" s="15"/>
      <c r="B1653" s="69"/>
      <c r="C1653" s="32"/>
      <c r="D1653" s="68"/>
      <c r="E1653" s="68"/>
      <c r="F1653" s="68"/>
      <c r="G1653" s="71"/>
      <c r="H1653" s="77"/>
      <c r="I1653" s="73"/>
      <c r="J1653" s="68"/>
      <c r="K1653" s="68"/>
    </row>
    <row r="1654" spans="1:11" s="54" customFormat="1" x14ac:dyDescent="0.3">
      <c r="A1654" s="15"/>
      <c r="B1654" s="69"/>
      <c r="C1654" s="32"/>
      <c r="D1654" s="68"/>
      <c r="E1654" s="68"/>
      <c r="F1654" s="68"/>
      <c r="G1654" s="71"/>
      <c r="H1654" s="77"/>
      <c r="I1654" s="73"/>
      <c r="J1654" s="68"/>
      <c r="K1654" s="68"/>
    </row>
    <row r="1655" spans="1:11" s="54" customFormat="1" x14ac:dyDescent="0.3">
      <c r="A1655" s="15"/>
      <c r="B1655" s="69"/>
      <c r="C1655" s="32"/>
      <c r="D1655" s="68"/>
      <c r="E1655" s="68"/>
      <c r="F1655" s="68"/>
      <c r="G1655" s="71"/>
      <c r="H1655" s="77"/>
      <c r="I1655" s="73"/>
      <c r="J1655" s="68"/>
      <c r="K1655" s="68"/>
    </row>
    <row r="1656" spans="1:11" s="54" customFormat="1" x14ac:dyDescent="0.3">
      <c r="A1656" s="15"/>
      <c r="B1656" s="69"/>
      <c r="C1656" s="32"/>
      <c r="D1656" s="68"/>
      <c r="E1656" s="68"/>
      <c r="F1656" s="68"/>
      <c r="G1656" s="71"/>
      <c r="H1656" s="77"/>
      <c r="I1656" s="73"/>
      <c r="J1656" s="68"/>
      <c r="K1656" s="68"/>
    </row>
    <row r="1657" spans="1:11" s="54" customFormat="1" x14ac:dyDescent="0.3">
      <c r="A1657" s="15"/>
      <c r="B1657" s="69"/>
      <c r="C1657" s="32"/>
      <c r="D1657" s="68"/>
      <c r="E1657" s="68"/>
      <c r="F1657" s="68"/>
      <c r="G1657" s="71"/>
      <c r="H1657" s="77"/>
      <c r="I1657" s="73"/>
      <c r="J1657" s="68"/>
      <c r="K1657" s="68"/>
    </row>
    <row r="1658" spans="1:11" s="54" customFormat="1" x14ac:dyDescent="0.3">
      <c r="A1658" s="15"/>
      <c r="B1658" s="69"/>
      <c r="C1658" s="32"/>
      <c r="D1658" s="68"/>
      <c r="E1658" s="68"/>
      <c r="F1658" s="68"/>
      <c r="G1658" s="71"/>
      <c r="H1658" s="77"/>
      <c r="I1658" s="73"/>
      <c r="J1658" s="68"/>
      <c r="K1658" s="68"/>
    </row>
    <row r="1659" spans="1:11" s="54" customFormat="1" x14ac:dyDescent="0.3">
      <c r="A1659" s="15"/>
      <c r="B1659" s="69"/>
      <c r="C1659" s="32"/>
      <c r="D1659" s="68"/>
      <c r="E1659" s="68"/>
      <c r="F1659" s="68"/>
      <c r="G1659" s="71"/>
      <c r="H1659" s="77"/>
      <c r="I1659" s="73"/>
      <c r="J1659" s="68"/>
      <c r="K1659" s="68"/>
    </row>
    <row r="1660" spans="1:11" s="54" customFormat="1" x14ac:dyDescent="0.3">
      <c r="A1660" s="15"/>
      <c r="B1660" s="69"/>
      <c r="C1660" s="32"/>
      <c r="D1660" s="68"/>
      <c r="E1660" s="68"/>
      <c r="F1660" s="68"/>
      <c r="G1660" s="71"/>
      <c r="H1660" s="77"/>
      <c r="I1660" s="73"/>
      <c r="J1660" s="68"/>
      <c r="K1660" s="68"/>
    </row>
    <row r="1661" spans="1:11" s="54" customFormat="1" x14ac:dyDescent="0.3">
      <c r="A1661" s="15"/>
      <c r="B1661" s="69"/>
      <c r="C1661" s="32"/>
      <c r="D1661" s="68"/>
      <c r="E1661" s="68"/>
      <c r="F1661" s="68"/>
      <c r="G1661" s="71"/>
      <c r="H1661" s="77"/>
      <c r="I1661" s="73"/>
      <c r="J1661" s="68"/>
      <c r="K1661" s="68"/>
    </row>
    <row r="1662" spans="1:11" s="54" customFormat="1" x14ac:dyDescent="0.3">
      <c r="A1662" s="15"/>
      <c r="B1662" s="69"/>
      <c r="C1662" s="32"/>
      <c r="D1662" s="68"/>
      <c r="E1662" s="68"/>
      <c r="F1662" s="68"/>
      <c r="G1662" s="71"/>
      <c r="H1662" s="77"/>
      <c r="I1662" s="73"/>
      <c r="J1662" s="68"/>
      <c r="K1662" s="68"/>
    </row>
    <row r="1663" spans="1:11" s="54" customFormat="1" x14ac:dyDescent="0.3">
      <c r="A1663" s="15"/>
      <c r="B1663" s="69"/>
      <c r="C1663" s="32"/>
      <c r="D1663" s="68"/>
      <c r="E1663" s="68"/>
      <c r="F1663" s="68"/>
      <c r="G1663" s="71"/>
      <c r="H1663" s="77"/>
      <c r="I1663" s="73"/>
      <c r="J1663" s="68"/>
      <c r="K1663" s="68"/>
    </row>
    <row r="1664" spans="1:11" s="54" customFormat="1" x14ac:dyDescent="0.3">
      <c r="A1664" s="15"/>
      <c r="B1664" s="69"/>
      <c r="C1664" s="32"/>
      <c r="D1664" s="68"/>
      <c r="E1664" s="68"/>
      <c r="F1664" s="68"/>
      <c r="G1664" s="71"/>
      <c r="H1664" s="77"/>
      <c r="I1664" s="73"/>
      <c r="J1664" s="68"/>
      <c r="K1664" s="68"/>
    </row>
    <row r="1665" spans="1:11" s="54" customFormat="1" x14ac:dyDescent="0.3">
      <c r="A1665" s="15"/>
      <c r="B1665" s="69"/>
      <c r="C1665" s="32"/>
      <c r="D1665" s="68"/>
      <c r="E1665" s="68"/>
      <c r="F1665" s="68"/>
      <c r="G1665" s="71"/>
      <c r="H1665" s="77"/>
      <c r="I1665" s="73"/>
      <c r="J1665" s="68"/>
      <c r="K1665" s="68"/>
    </row>
    <row r="1666" spans="1:11" s="54" customFormat="1" x14ac:dyDescent="0.3">
      <c r="A1666" s="15"/>
      <c r="B1666" s="69"/>
      <c r="C1666" s="32"/>
      <c r="D1666" s="68"/>
      <c r="E1666" s="68"/>
      <c r="F1666" s="68"/>
      <c r="G1666" s="71"/>
      <c r="H1666" s="77"/>
      <c r="I1666" s="73"/>
      <c r="J1666" s="68"/>
      <c r="K1666" s="68"/>
    </row>
    <row r="1667" spans="1:11" s="54" customFormat="1" x14ac:dyDescent="0.3">
      <c r="A1667" s="15"/>
      <c r="B1667" s="69"/>
      <c r="C1667" s="32"/>
      <c r="D1667" s="68"/>
      <c r="E1667" s="68"/>
      <c r="F1667" s="68"/>
      <c r="G1667" s="71"/>
      <c r="H1667" s="77"/>
      <c r="I1667" s="73"/>
      <c r="J1667" s="68"/>
      <c r="K1667" s="68"/>
    </row>
    <row r="1668" spans="1:11" s="54" customFormat="1" x14ac:dyDescent="0.3">
      <c r="A1668" s="15"/>
      <c r="B1668" s="69"/>
      <c r="C1668" s="32"/>
      <c r="D1668" s="68"/>
      <c r="E1668" s="68"/>
      <c r="F1668" s="68"/>
      <c r="G1668" s="71"/>
      <c r="H1668" s="77"/>
      <c r="I1668" s="73"/>
      <c r="J1668" s="68"/>
      <c r="K1668" s="68"/>
    </row>
    <row r="1669" spans="1:11" s="54" customFormat="1" x14ac:dyDescent="0.3">
      <c r="A1669" s="15"/>
      <c r="B1669" s="69"/>
      <c r="C1669" s="32"/>
      <c r="D1669" s="68"/>
      <c r="E1669" s="68"/>
      <c r="F1669" s="68"/>
      <c r="G1669" s="71"/>
      <c r="H1669" s="77"/>
      <c r="I1669" s="73"/>
      <c r="J1669" s="68"/>
      <c r="K1669" s="68"/>
    </row>
    <row r="1670" spans="1:11" s="54" customFormat="1" x14ac:dyDescent="0.3">
      <c r="A1670" s="15"/>
      <c r="B1670" s="69"/>
      <c r="C1670" s="32"/>
      <c r="D1670" s="68"/>
      <c r="E1670" s="68"/>
      <c r="F1670" s="68"/>
      <c r="G1670" s="71"/>
      <c r="H1670" s="77"/>
      <c r="I1670" s="73"/>
      <c r="J1670" s="68"/>
      <c r="K1670" s="68"/>
    </row>
    <row r="1671" spans="1:11" s="54" customFormat="1" x14ac:dyDescent="0.3">
      <c r="A1671" s="15"/>
      <c r="B1671" s="69"/>
      <c r="C1671" s="32"/>
      <c r="D1671" s="68"/>
      <c r="E1671" s="68"/>
      <c r="F1671" s="68"/>
      <c r="G1671" s="71"/>
      <c r="H1671" s="77"/>
      <c r="I1671" s="73"/>
      <c r="J1671" s="68"/>
      <c r="K1671" s="68"/>
    </row>
    <row r="1672" spans="1:11" s="54" customFormat="1" x14ac:dyDescent="0.3">
      <c r="A1672" s="15"/>
      <c r="B1672" s="69"/>
      <c r="C1672" s="32"/>
      <c r="D1672" s="68"/>
      <c r="E1672" s="68"/>
      <c r="F1672" s="68"/>
      <c r="G1672" s="71"/>
      <c r="H1672" s="77"/>
      <c r="I1672" s="73"/>
      <c r="J1672" s="68"/>
      <c r="K1672" s="68"/>
    </row>
    <row r="1673" spans="1:11" s="54" customFormat="1" x14ac:dyDescent="0.3">
      <c r="A1673" s="15"/>
      <c r="B1673" s="69"/>
      <c r="C1673" s="32"/>
      <c r="D1673" s="68"/>
      <c r="E1673" s="68"/>
      <c r="F1673" s="68"/>
      <c r="G1673" s="71"/>
      <c r="H1673" s="77"/>
      <c r="I1673" s="73"/>
      <c r="J1673" s="68"/>
      <c r="K1673" s="68"/>
    </row>
    <row r="1674" spans="1:11" s="54" customFormat="1" x14ac:dyDescent="0.3">
      <c r="A1674" s="15"/>
      <c r="B1674" s="69"/>
      <c r="C1674" s="32"/>
      <c r="D1674" s="68"/>
      <c r="E1674" s="68"/>
      <c r="F1674" s="68"/>
      <c r="G1674" s="71"/>
      <c r="H1674" s="77"/>
      <c r="I1674" s="73"/>
      <c r="J1674" s="68"/>
      <c r="K1674" s="68"/>
    </row>
    <row r="1675" spans="1:11" s="54" customFormat="1" x14ac:dyDescent="0.3">
      <c r="A1675" s="15"/>
      <c r="B1675" s="69"/>
      <c r="C1675" s="32"/>
      <c r="D1675" s="68"/>
      <c r="E1675" s="68"/>
      <c r="F1675" s="68"/>
      <c r="G1675" s="71"/>
      <c r="H1675" s="77"/>
      <c r="I1675" s="73"/>
      <c r="J1675" s="68"/>
      <c r="K1675" s="68"/>
    </row>
    <row r="1676" spans="1:11" s="54" customFormat="1" x14ac:dyDescent="0.3">
      <c r="A1676" s="15"/>
      <c r="B1676" s="69"/>
      <c r="C1676" s="32"/>
      <c r="D1676" s="68"/>
      <c r="E1676" s="68"/>
      <c r="F1676" s="68"/>
      <c r="G1676" s="71"/>
      <c r="H1676" s="77"/>
      <c r="I1676" s="73"/>
      <c r="J1676" s="68"/>
      <c r="K1676" s="68"/>
    </row>
    <row r="1677" spans="1:11" s="54" customFormat="1" x14ac:dyDescent="0.3">
      <c r="A1677" s="15"/>
      <c r="B1677" s="69"/>
      <c r="C1677" s="32"/>
      <c r="D1677" s="68"/>
      <c r="E1677" s="68"/>
      <c r="F1677" s="68"/>
      <c r="G1677" s="71"/>
      <c r="H1677" s="77"/>
      <c r="I1677" s="73"/>
      <c r="J1677" s="68"/>
      <c r="K1677" s="68"/>
    </row>
    <row r="1678" spans="1:11" s="54" customFormat="1" x14ac:dyDescent="0.3">
      <c r="A1678" s="15"/>
      <c r="B1678" s="69"/>
      <c r="C1678" s="32"/>
      <c r="D1678" s="68"/>
      <c r="E1678" s="68"/>
      <c r="F1678" s="68"/>
      <c r="G1678" s="71"/>
      <c r="H1678" s="77"/>
      <c r="I1678" s="73"/>
      <c r="J1678" s="68"/>
      <c r="K1678" s="68"/>
    </row>
    <row r="1679" spans="1:11" s="54" customFormat="1" x14ac:dyDescent="0.3">
      <c r="A1679" s="15"/>
      <c r="B1679" s="69"/>
      <c r="C1679" s="32"/>
      <c r="D1679" s="68"/>
      <c r="E1679" s="68"/>
      <c r="F1679" s="68"/>
      <c r="G1679" s="71"/>
      <c r="H1679" s="77"/>
      <c r="I1679" s="73"/>
      <c r="J1679" s="68"/>
      <c r="K1679" s="68"/>
    </row>
    <row r="1680" spans="1:11" s="54" customFormat="1" x14ac:dyDescent="0.3">
      <c r="A1680" s="15"/>
      <c r="B1680" s="69"/>
      <c r="C1680" s="32"/>
      <c r="D1680" s="68"/>
      <c r="E1680" s="68"/>
      <c r="F1680" s="68"/>
      <c r="G1680" s="71"/>
      <c r="H1680" s="77"/>
      <c r="I1680" s="73"/>
      <c r="J1680" s="68"/>
      <c r="K1680" s="68"/>
    </row>
    <row r="1681" spans="1:11" s="54" customFormat="1" x14ac:dyDescent="0.3">
      <c r="A1681" s="15"/>
      <c r="B1681" s="69"/>
      <c r="C1681" s="32"/>
      <c r="D1681" s="68"/>
      <c r="E1681" s="68"/>
      <c r="F1681" s="68"/>
      <c r="G1681" s="71"/>
      <c r="H1681" s="77"/>
      <c r="I1681" s="73"/>
      <c r="J1681" s="68"/>
      <c r="K1681" s="68"/>
    </row>
    <row r="1682" spans="1:11" s="54" customFormat="1" x14ac:dyDescent="0.3">
      <c r="A1682" s="15"/>
      <c r="B1682" s="69"/>
      <c r="C1682" s="32"/>
      <c r="D1682" s="68"/>
      <c r="E1682" s="68"/>
      <c r="F1682" s="68"/>
      <c r="G1682" s="71"/>
      <c r="H1682" s="77"/>
      <c r="I1682" s="73"/>
      <c r="J1682" s="68"/>
      <c r="K1682" s="68"/>
    </row>
    <row r="1683" spans="1:11" s="54" customFormat="1" x14ac:dyDescent="0.3">
      <c r="A1683" s="15"/>
      <c r="B1683" s="69"/>
      <c r="C1683" s="32"/>
      <c r="D1683" s="68"/>
      <c r="E1683" s="68"/>
      <c r="F1683" s="68"/>
      <c r="G1683" s="71"/>
      <c r="H1683" s="77"/>
      <c r="I1683" s="73"/>
      <c r="J1683" s="68"/>
      <c r="K1683" s="68"/>
    </row>
    <row r="1684" spans="1:11" s="54" customFormat="1" x14ac:dyDescent="0.3">
      <c r="A1684" s="15"/>
      <c r="B1684" s="69"/>
      <c r="C1684" s="32"/>
      <c r="D1684" s="68"/>
      <c r="E1684" s="68"/>
      <c r="F1684" s="68"/>
      <c r="G1684" s="71"/>
      <c r="H1684" s="77"/>
      <c r="I1684" s="73"/>
      <c r="J1684" s="68"/>
      <c r="K1684" s="68"/>
    </row>
    <row r="1685" spans="1:11" s="54" customFormat="1" x14ac:dyDescent="0.3">
      <c r="A1685" s="15"/>
      <c r="B1685" s="69"/>
      <c r="C1685" s="32"/>
      <c r="D1685" s="68"/>
      <c r="E1685" s="68"/>
      <c r="F1685" s="68"/>
      <c r="G1685" s="71"/>
      <c r="H1685" s="77"/>
      <c r="I1685" s="73"/>
      <c r="J1685" s="68"/>
      <c r="K1685" s="68"/>
    </row>
    <row r="1686" spans="1:11" s="54" customFormat="1" x14ac:dyDescent="0.3">
      <c r="A1686" s="15"/>
      <c r="B1686" s="69"/>
      <c r="C1686" s="32"/>
      <c r="D1686" s="68"/>
      <c r="E1686" s="68"/>
      <c r="F1686" s="68"/>
      <c r="G1686" s="71"/>
      <c r="H1686" s="77"/>
      <c r="I1686" s="73"/>
      <c r="J1686" s="68"/>
      <c r="K1686" s="68"/>
    </row>
    <row r="1687" spans="1:11" s="54" customFormat="1" x14ac:dyDescent="0.3">
      <c r="A1687" s="15"/>
      <c r="B1687" s="69"/>
      <c r="C1687" s="32"/>
      <c r="D1687" s="68"/>
      <c r="E1687" s="68"/>
      <c r="F1687" s="68"/>
      <c r="G1687" s="71"/>
      <c r="H1687" s="77"/>
      <c r="I1687" s="73"/>
      <c r="J1687" s="68"/>
      <c r="K1687" s="68"/>
    </row>
    <row r="1688" spans="1:11" s="54" customFormat="1" x14ac:dyDescent="0.3">
      <c r="A1688" s="15"/>
      <c r="B1688" s="69"/>
      <c r="C1688" s="32"/>
      <c r="D1688" s="68"/>
      <c r="E1688" s="68"/>
      <c r="F1688" s="68"/>
      <c r="G1688" s="71"/>
      <c r="H1688" s="77"/>
      <c r="I1688" s="73"/>
      <c r="J1688" s="68"/>
      <c r="K1688" s="68"/>
    </row>
    <row r="1689" spans="1:11" s="54" customFormat="1" x14ac:dyDescent="0.3">
      <c r="A1689" s="15"/>
      <c r="B1689" s="69"/>
      <c r="C1689" s="32"/>
      <c r="D1689" s="68"/>
      <c r="E1689" s="68"/>
      <c r="F1689" s="68"/>
      <c r="G1689" s="71"/>
      <c r="H1689" s="77"/>
      <c r="I1689" s="73"/>
      <c r="J1689" s="68"/>
      <c r="K1689" s="68"/>
    </row>
    <row r="1690" spans="1:11" s="54" customFormat="1" x14ac:dyDescent="0.3">
      <c r="A1690" s="15"/>
      <c r="B1690" s="69"/>
      <c r="C1690" s="32"/>
      <c r="D1690" s="68"/>
      <c r="E1690" s="68"/>
      <c r="F1690" s="68"/>
      <c r="G1690" s="71"/>
      <c r="H1690" s="77"/>
      <c r="I1690" s="73"/>
      <c r="J1690" s="68"/>
      <c r="K1690" s="68"/>
    </row>
    <row r="1691" spans="1:11" s="54" customFormat="1" x14ac:dyDescent="0.3">
      <c r="A1691" s="15"/>
      <c r="B1691" s="69"/>
      <c r="C1691" s="32"/>
      <c r="D1691" s="68"/>
      <c r="E1691" s="68"/>
      <c r="F1691" s="68"/>
      <c r="G1691" s="71"/>
      <c r="H1691" s="77"/>
      <c r="I1691" s="73"/>
      <c r="J1691" s="68"/>
      <c r="K1691" s="68"/>
    </row>
    <row r="1692" spans="1:11" s="54" customFormat="1" x14ac:dyDescent="0.3">
      <c r="A1692" s="15"/>
      <c r="B1692" s="69"/>
      <c r="C1692" s="32"/>
      <c r="D1692" s="68"/>
      <c r="E1692" s="68"/>
      <c r="F1692" s="68"/>
      <c r="G1692" s="71"/>
      <c r="H1692" s="77"/>
      <c r="I1692" s="73"/>
      <c r="J1692" s="68"/>
      <c r="K1692" s="68"/>
    </row>
    <row r="1693" spans="1:11" s="54" customFormat="1" x14ac:dyDescent="0.3">
      <c r="A1693" s="15"/>
      <c r="B1693" s="69"/>
      <c r="C1693" s="32"/>
      <c r="D1693" s="68"/>
      <c r="E1693" s="68"/>
      <c r="F1693" s="68"/>
      <c r="G1693" s="71"/>
      <c r="H1693" s="77"/>
      <c r="I1693" s="73"/>
      <c r="J1693" s="68"/>
      <c r="K1693" s="68"/>
    </row>
    <row r="1694" spans="1:11" s="54" customFormat="1" x14ac:dyDescent="0.3">
      <c r="A1694" s="15"/>
      <c r="B1694" s="69"/>
      <c r="C1694" s="32"/>
      <c r="D1694" s="68"/>
      <c r="E1694" s="68"/>
      <c r="F1694" s="68"/>
      <c r="G1694" s="71"/>
      <c r="H1694" s="77"/>
      <c r="I1694" s="73"/>
      <c r="J1694" s="68"/>
      <c r="K1694" s="68"/>
    </row>
    <row r="1695" spans="1:11" s="54" customFormat="1" x14ac:dyDescent="0.3">
      <c r="A1695" s="15"/>
      <c r="B1695" s="69"/>
      <c r="C1695" s="32"/>
      <c r="D1695" s="68"/>
      <c r="E1695" s="68"/>
      <c r="F1695" s="68"/>
      <c r="G1695" s="71"/>
      <c r="H1695" s="77"/>
      <c r="I1695" s="73"/>
      <c r="J1695" s="68"/>
      <c r="K1695" s="68"/>
    </row>
    <row r="1696" spans="1:11" s="54" customFormat="1" x14ac:dyDescent="0.3">
      <c r="A1696" s="15"/>
      <c r="B1696" s="69"/>
      <c r="C1696" s="32"/>
      <c r="D1696" s="68"/>
      <c r="E1696" s="68"/>
      <c r="F1696" s="68"/>
      <c r="G1696" s="71"/>
      <c r="H1696" s="77"/>
      <c r="I1696" s="73"/>
      <c r="J1696" s="68"/>
      <c r="K1696" s="68"/>
    </row>
    <row r="1697" spans="1:11" s="54" customFormat="1" x14ac:dyDescent="0.3">
      <c r="A1697" s="15"/>
      <c r="B1697" s="69"/>
      <c r="C1697" s="32"/>
      <c r="D1697" s="68"/>
      <c r="E1697" s="68"/>
      <c r="F1697" s="68"/>
      <c r="G1697" s="71"/>
      <c r="H1697" s="77"/>
      <c r="I1697" s="73"/>
      <c r="J1697" s="68"/>
      <c r="K1697" s="68"/>
    </row>
    <row r="1698" spans="1:11" s="54" customFormat="1" x14ac:dyDescent="0.3">
      <c r="A1698" s="15"/>
      <c r="B1698" s="69"/>
      <c r="C1698" s="32"/>
      <c r="D1698" s="68"/>
      <c r="E1698" s="68"/>
      <c r="F1698" s="68"/>
      <c r="G1698" s="71"/>
      <c r="H1698" s="77"/>
      <c r="I1698" s="73"/>
      <c r="J1698" s="68"/>
      <c r="K1698" s="68"/>
    </row>
    <row r="1699" spans="1:11" s="54" customFormat="1" x14ac:dyDescent="0.3">
      <c r="A1699" s="15"/>
      <c r="B1699" s="69"/>
      <c r="C1699" s="32"/>
      <c r="D1699" s="68"/>
      <c r="E1699" s="68"/>
      <c r="F1699" s="68"/>
      <c r="G1699" s="71"/>
      <c r="H1699" s="77"/>
      <c r="I1699" s="73"/>
      <c r="J1699" s="68"/>
      <c r="K1699" s="68"/>
    </row>
    <row r="1700" spans="1:11" s="54" customFormat="1" x14ac:dyDescent="0.3">
      <c r="A1700" s="15"/>
      <c r="B1700" s="69"/>
      <c r="C1700" s="32"/>
      <c r="D1700" s="68"/>
      <c r="E1700" s="68"/>
      <c r="F1700" s="68"/>
      <c r="G1700" s="71"/>
      <c r="H1700" s="77"/>
      <c r="I1700" s="73"/>
      <c r="J1700" s="68"/>
      <c r="K1700" s="68"/>
    </row>
    <row r="1701" spans="1:11" s="54" customFormat="1" x14ac:dyDescent="0.3">
      <c r="A1701" s="15"/>
      <c r="B1701" s="69"/>
      <c r="C1701" s="32"/>
      <c r="D1701" s="68"/>
      <c r="E1701" s="68"/>
      <c r="F1701" s="68"/>
      <c r="G1701" s="71"/>
      <c r="H1701" s="77"/>
      <c r="I1701" s="73"/>
      <c r="J1701" s="68"/>
      <c r="K1701" s="68"/>
    </row>
    <row r="1702" spans="1:11" s="54" customFormat="1" x14ac:dyDescent="0.3">
      <c r="A1702" s="15"/>
      <c r="B1702" s="69"/>
      <c r="C1702" s="32"/>
      <c r="D1702" s="68"/>
      <c r="E1702" s="68"/>
      <c r="F1702" s="68"/>
      <c r="G1702" s="71"/>
      <c r="H1702" s="77"/>
      <c r="I1702" s="73"/>
      <c r="J1702" s="68"/>
      <c r="K1702" s="68"/>
    </row>
    <row r="1703" spans="1:11" s="54" customFormat="1" x14ac:dyDescent="0.3">
      <c r="A1703" s="15"/>
      <c r="B1703" s="69"/>
      <c r="C1703" s="32"/>
      <c r="D1703" s="68"/>
      <c r="E1703" s="68"/>
      <c r="F1703" s="68"/>
      <c r="G1703" s="71"/>
      <c r="H1703" s="77"/>
      <c r="I1703" s="73"/>
      <c r="J1703" s="68"/>
      <c r="K1703" s="68"/>
    </row>
    <row r="1704" spans="1:11" s="54" customFormat="1" x14ac:dyDescent="0.3">
      <c r="A1704" s="15"/>
      <c r="B1704" s="69"/>
      <c r="C1704" s="32"/>
      <c r="D1704" s="68"/>
      <c r="E1704" s="68"/>
      <c r="F1704" s="68"/>
      <c r="G1704" s="71"/>
      <c r="H1704" s="77"/>
      <c r="I1704" s="73"/>
      <c r="J1704" s="68"/>
      <c r="K1704" s="68"/>
    </row>
    <row r="1705" spans="1:11" s="54" customFormat="1" x14ac:dyDescent="0.3">
      <c r="A1705" s="15"/>
      <c r="B1705" s="69"/>
      <c r="C1705" s="32"/>
      <c r="D1705" s="68"/>
      <c r="E1705" s="68"/>
      <c r="F1705" s="68"/>
      <c r="G1705" s="71"/>
      <c r="H1705" s="77"/>
      <c r="I1705" s="73"/>
      <c r="J1705" s="68"/>
      <c r="K1705" s="68"/>
    </row>
    <row r="1706" spans="1:11" s="54" customFormat="1" x14ac:dyDescent="0.3">
      <c r="A1706" s="15"/>
      <c r="B1706" s="69"/>
      <c r="C1706" s="32"/>
      <c r="D1706" s="68"/>
      <c r="E1706" s="68"/>
      <c r="F1706" s="68"/>
      <c r="G1706" s="71"/>
      <c r="H1706" s="77"/>
      <c r="I1706" s="73"/>
      <c r="J1706" s="68"/>
      <c r="K1706" s="68"/>
    </row>
    <row r="1707" spans="1:11" s="54" customFormat="1" x14ac:dyDescent="0.3">
      <c r="A1707" s="15"/>
      <c r="B1707" s="69"/>
      <c r="C1707" s="32"/>
      <c r="D1707" s="68"/>
      <c r="E1707" s="68"/>
      <c r="F1707" s="68"/>
      <c r="G1707" s="71"/>
      <c r="H1707" s="77"/>
      <c r="I1707" s="73"/>
      <c r="J1707" s="68"/>
      <c r="K1707" s="68"/>
    </row>
    <row r="1708" spans="1:11" s="54" customFormat="1" x14ac:dyDescent="0.3">
      <c r="A1708" s="15"/>
      <c r="B1708" s="69"/>
      <c r="C1708" s="32"/>
      <c r="D1708" s="68"/>
      <c r="E1708" s="68"/>
      <c r="F1708" s="68"/>
      <c r="G1708" s="71"/>
      <c r="H1708" s="77"/>
      <c r="I1708" s="73"/>
      <c r="J1708" s="68"/>
      <c r="K1708" s="68"/>
    </row>
    <row r="1709" spans="1:11" s="54" customFormat="1" x14ac:dyDescent="0.3">
      <c r="A1709" s="15"/>
      <c r="B1709" s="69"/>
      <c r="C1709" s="32"/>
      <c r="D1709" s="68"/>
      <c r="E1709" s="68"/>
      <c r="F1709" s="68"/>
      <c r="G1709" s="71"/>
      <c r="H1709" s="77"/>
      <c r="I1709" s="73"/>
      <c r="J1709" s="68"/>
      <c r="K1709" s="68"/>
    </row>
    <row r="1710" spans="1:11" s="54" customFormat="1" x14ac:dyDescent="0.3">
      <c r="A1710" s="15"/>
      <c r="B1710" s="69"/>
      <c r="C1710" s="32"/>
      <c r="D1710" s="68"/>
      <c r="E1710" s="68"/>
      <c r="F1710" s="68"/>
      <c r="G1710" s="71"/>
      <c r="H1710" s="77"/>
      <c r="I1710" s="73"/>
      <c r="J1710" s="68"/>
      <c r="K1710" s="68"/>
    </row>
    <row r="1711" spans="1:11" s="54" customFormat="1" x14ac:dyDescent="0.3">
      <c r="A1711" s="15"/>
      <c r="B1711" s="69"/>
      <c r="C1711" s="32"/>
      <c r="D1711" s="68"/>
      <c r="E1711" s="68"/>
      <c r="F1711" s="68"/>
      <c r="G1711" s="71"/>
      <c r="H1711" s="77"/>
      <c r="I1711" s="73"/>
      <c r="J1711" s="68"/>
      <c r="K1711" s="68"/>
    </row>
    <row r="1712" spans="1:11" s="54" customFormat="1" x14ac:dyDescent="0.3">
      <c r="A1712" s="15"/>
      <c r="B1712" s="69"/>
      <c r="C1712" s="32"/>
      <c r="D1712" s="68"/>
      <c r="E1712" s="68"/>
      <c r="F1712" s="68"/>
      <c r="G1712" s="71"/>
      <c r="H1712" s="77"/>
      <c r="I1712" s="73"/>
      <c r="J1712" s="68"/>
      <c r="K1712" s="68"/>
    </row>
    <row r="1713" spans="1:11" s="54" customFormat="1" x14ac:dyDescent="0.3">
      <c r="A1713" s="15"/>
      <c r="B1713" s="69"/>
      <c r="C1713" s="32"/>
      <c r="D1713" s="68"/>
      <c r="E1713" s="68"/>
      <c r="F1713" s="68"/>
      <c r="G1713" s="71"/>
      <c r="H1713" s="77"/>
      <c r="I1713" s="73"/>
      <c r="J1713" s="68"/>
      <c r="K1713" s="68"/>
    </row>
    <row r="1714" spans="1:11" s="54" customFormat="1" x14ac:dyDescent="0.3">
      <c r="A1714" s="15"/>
      <c r="B1714" s="69"/>
      <c r="C1714" s="32"/>
      <c r="D1714" s="68"/>
      <c r="E1714" s="68"/>
      <c r="F1714" s="68"/>
      <c r="G1714" s="71"/>
      <c r="H1714" s="77"/>
      <c r="I1714" s="73"/>
      <c r="J1714" s="68"/>
      <c r="K1714" s="68"/>
    </row>
    <row r="1715" spans="1:11" s="54" customFormat="1" x14ac:dyDescent="0.3">
      <c r="A1715" s="15"/>
      <c r="B1715" s="69"/>
      <c r="C1715" s="32"/>
      <c r="D1715" s="68"/>
      <c r="E1715" s="68"/>
      <c r="F1715" s="68"/>
      <c r="G1715" s="71"/>
      <c r="H1715" s="77"/>
      <c r="I1715" s="73"/>
      <c r="J1715" s="68"/>
      <c r="K1715" s="68"/>
    </row>
    <row r="1716" spans="1:11" s="54" customFormat="1" x14ac:dyDescent="0.3">
      <c r="A1716" s="15"/>
      <c r="B1716" s="69"/>
      <c r="C1716" s="32"/>
      <c r="D1716" s="68"/>
      <c r="E1716" s="68"/>
      <c r="F1716" s="68"/>
      <c r="G1716" s="71"/>
      <c r="H1716" s="77"/>
      <c r="I1716" s="73"/>
      <c r="J1716" s="68"/>
      <c r="K1716" s="68"/>
    </row>
    <row r="1717" spans="1:11" s="54" customFormat="1" x14ac:dyDescent="0.3">
      <c r="A1717" s="15"/>
      <c r="B1717" s="69"/>
      <c r="C1717" s="32"/>
      <c r="D1717" s="68"/>
      <c r="E1717" s="68"/>
      <c r="F1717" s="68"/>
      <c r="G1717" s="71"/>
      <c r="H1717" s="77"/>
      <c r="I1717" s="73"/>
      <c r="J1717" s="68"/>
      <c r="K1717" s="68"/>
    </row>
    <row r="1718" spans="1:11" s="54" customFormat="1" x14ac:dyDescent="0.3">
      <c r="A1718" s="15"/>
      <c r="B1718" s="69"/>
      <c r="C1718" s="32"/>
      <c r="D1718" s="68"/>
      <c r="E1718" s="68"/>
      <c r="F1718" s="68"/>
      <c r="G1718" s="71"/>
      <c r="H1718" s="77"/>
      <c r="I1718" s="73"/>
      <c r="J1718" s="68"/>
      <c r="K1718" s="68"/>
    </row>
    <row r="1719" spans="1:11" s="54" customFormat="1" x14ac:dyDescent="0.3">
      <c r="A1719" s="15"/>
      <c r="B1719" s="69"/>
      <c r="C1719" s="32"/>
      <c r="D1719" s="68"/>
      <c r="E1719" s="68"/>
      <c r="F1719" s="68"/>
      <c r="G1719" s="71"/>
      <c r="H1719" s="77"/>
      <c r="I1719" s="73"/>
      <c r="J1719" s="68"/>
      <c r="K1719" s="68"/>
    </row>
    <row r="1720" spans="1:11" s="54" customFormat="1" x14ac:dyDescent="0.3">
      <c r="A1720" s="15"/>
      <c r="B1720" s="69"/>
      <c r="C1720" s="32"/>
      <c r="D1720" s="68"/>
      <c r="E1720" s="68"/>
      <c r="F1720" s="68"/>
      <c r="G1720" s="71"/>
      <c r="H1720" s="77"/>
      <c r="I1720" s="73"/>
      <c r="J1720" s="68"/>
      <c r="K1720" s="68"/>
    </row>
    <row r="1721" spans="1:11" s="54" customFormat="1" x14ac:dyDescent="0.3">
      <c r="A1721" s="15"/>
      <c r="B1721" s="69"/>
      <c r="C1721" s="32"/>
      <c r="D1721" s="68"/>
      <c r="E1721" s="68"/>
      <c r="F1721" s="68"/>
      <c r="G1721" s="71"/>
      <c r="H1721" s="77"/>
      <c r="I1721" s="73"/>
      <c r="J1721" s="68"/>
      <c r="K1721" s="68"/>
    </row>
    <row r="1722" spans="1:11" s="54" customFormat="1" x14ac:dyDescent="0.3">
      <c r="A1722" s="15"/>
      <c r="B1722" s="69"/>
      <c r="C1722" s="32"/>
      <c r="D1722" s="68"/>
      <c r="E1722" s="68"/>
      <c r="F1722" s="68"/>
      <c r="G1722" s="71"/>
      <c r="H1722" s="77"/>
      <c r="I1722" s="73"/>
      <c r="J1722" s="68"/>
      <c r="K1722" s="68"/>
    </row>
    <row r="1723" spans="1:11" s="54" customFormat="1" x14ac:dyDescent="0.3">
      <c r="A1723" s="15"/>
      <c r="B1723" s="69"/>
      <c r="C1723" s="32"/>
      <c r="D1723" s="68"/>
      <c r="E1723" s="68"/>
      <c r="F1723" s="68"/>
      <c r="G1723" s="71"/>
      <c r="H1723" s="77"/>
      <c r="I1723" s="73"/>
      <c r="J1723" s="68"/>
      <c r="K1723" s="68"/>
    </row>
    <row r="1724" spans="1:11" s="54" customFormat="1" x14ac:dyDescent="0.3">
      <c r="A1724" s="15"/>
      <c r="B1724" s="69"/>
      <c r="C1724" s="32"/>
      <c r="D1724" s="68"/>
      <c r="E1724" s="68"/>
      <c r="F1724" s="68"/>
      <c r="G1724" s="71"/>
      <c r="H1724" s="77"/>
      <c r="I1724" s="73"/>
      <c r="J1724" s="68"/>
      <c r="K1724" s="68"/>
    </row>
    <row r="1725" spans="1:11" s="54" customFormat="1" x14ac:dyDescent="0.3">
      <c r="A1725" s="15"/>
      <c r="B1725" s="69"/>
      <c r="C1725" s="32"/>
      <c r="D1725" s="68"/>
      <c r="E1725" s="68"/>
      <c r="F1725" s="68"/>
      <c r="G1725" s="71"/>
      <c r="H1725" s="77"/>
      <c r="I1725" s="73"/>
      <c r="J1725" s="68"/>
      <c r="K1725" s="68"/>
    </row>
    <row r="1726" spans="1:11" s="54" customFormat="1" x14ac:dyDescent="0.3">
      <c r="A1726" s="15"/>
      <c r="B1726" s="69"/>
      <c r="C1726" s="32"/>
      <c r="D1726" s="68"/>
      <c r="E1726" s="68"/>
      <c r="F1726" s="68"/>
      <c r="G1726" s="71"/>
      <c r="H1726" s="77"/>
      <c r="I1726" s="73"/>
      <c r="J1726" s="68"/>
      <c r="K1726" s="68"/>
    </row>
    <row r="1727" spans="1:11" s="54" customFormat="1" x14ac:dyDescent="0.3">
      <c r="A1727" s="15"/>
      <c r="B1727" s="69"/>
      <c r="C1727" s="32"/>
      <c r="D1727" s="68"/>
      <c r="E1727" s="68"/>
      <c r="F1727" s="68"/>
      <c r="G1727" s="71"/>
      <c r="H1727" s="77"/>
      <c r="I1727" s="73"/>
      <c r="J1727" s="68"/>
      <c r="K1727" s="68"/>
    </row>
    <row r="1728" spans="1:11" s="54" customFormat="1" x14ac:dyDescent="0.3">
      <c r="A1728" s="15"/>
      <c r="B1728" s="69"/>
      <c r="C1728" s="32"/>
      <c r="D1728" s="68"/>
      <c r="E1728" s="68"/>
      <c r="F1728" s="68"/>
      <c r="G1728" s="71"/>
      <c r="H1728" s="77"/>
      <c r="I1728" s="73"/>
      <c r="J1728" s="68"/>
      <c r="K1728" s="68"/>
    </row>
    <row r="1729" spans="1:11" s="54" customFormat="1" x14ac:dyDescent="0.3">
      <c r="A1729" s="15"/>
      <c r="B1729" s="69"/>
      <c r="C1729" s="32"/>
      <c r="D1729" s="68"/>
      <c r="E1729" s="68"/>
      <c r="F1729" s="68"/>
      <c r="G1729" s="71"/>
      <c r="H1729" s="77"/>
      <c r="I1729" s="73"/>
      <c r="J1729" s="68"/>
      <c r="K1729" s="68"/>
    </row>
    <row r="1730" spans="1:11" s="54" customFormat="1" x14ac:dyDescent="0.3">
      <c r="A1730" s="15"/>
      <c r="B1730" s="69"/>
      <c r="C1730" s="32"/>
      <c r="D1730" s="68"/>
      <c r="E1730" s="68"/>
      <c r="F1730" s="68"/>
      <c r="G1730" s="71"/>
      <c r="H1730" s="77"/>
      <c r="I1730" s="73"/>
      <c r="J1730" s="68"/>
      <c r="K1730" s="68"/>
    </row>
    <row r="1731" spans="1:11" s="54" customFormat="1" x14ac:dyDescent="0.3">
      <c r="A1731" s="15"/>
      <c r="B1731" s="69"/>
      <c r="C1731" s="32"/>
      <c r="D1731" s="68"/>
      <c r="E1731" s="68"/>
      <c r="F1731" s="68"/>
      <c r="G1731" s="71"/>
      <c r="H1731" s="77"/>
      <c r="I1731" s="73"/>
      <c r="J1731" s="68"/>
      <c r="K1731" s="68"/>
    </row>
    <row r="1732" spans="1:11" s="54" customFormat="1" x14ac:dyDescent="0.3">
      <c r="A1732" s="15"/>
      <c r="B1732" s="69"/>
      <c r="C1732" s="32"/>
      <c r="D1732" s="68"/>
      <c r="E1732" s="68"/>
      <c r="F1732" s="68"/>
      <c r="G1732" s="71"/>
      <c r="H1732" s="77"/>
      <c r="I1732" s="73"/>
      <c r="J1732" s="68"/>
      <c r="K1732" s="68"/>
    </row>
    <row r="1733" spans="1:11" s="54" customFormat="1" x14ac:dyDescent="0.3">
      <c r="A1733" s="15"/>
      <c r="B1733" s="69"/>
      <c r="C1733" s="32"/>
      <c r="D1733" s="68"/>
      <c r="E1733" s="68"/>
      <c r="F1733" s="68"/>
      <c r="G1733" s="71"/>
      <c r="H1733" s="77"/>
      <c r="I1733" s="73"/>
      <c r="J1733" s="68"/>
      <c r="K1733" s="68"/>
    </row>
    <row r="1734" spans="1:11" s="54" customFormat="1" x14ac:dyDescent="0.3">
      <c r="A1734" s="15"/>
      <c r="B1734" s="69"/>
      <c r="C1734" s="32"/>
      <c r="D1734" s="68"/>
      <c r="E1734" s="68"/>
      <c r="F1734" s="68"/>
      <c r="G1734" s="71"/>
      <c r="H1734" s="77"/>
      <c r="I1734" s="73"/>
      <c r="J1734" s="68"/>
      <c r="K1734" s="68"/>
    </row>
    <row r="1735" spans="1:11" s="54" customFormat="1" x14ac:dyDescent="0.3">
      <c r="A1735" s="15"/>
      <c r="B1735" s="69"/>
      <c r="C1735" s="32"/>
      <c r="D1735" s="68"/>
      <c r="E1735" s="68"/>
      <c r="F1735" s="68"/>
      <c r="G1735" s="71"/>
      <c r="H1735" s="77"/>
      <c r="I1735" s="73"/>
      <c r="J1735" s="68"/>
      <c r="K1735" s="68"/>
    </row>
    <row r="1736" spans="1:11" s="54" customFormat="1" x14ac:dyDescent="0.3">
      <c r="A1736" s="15"/>
      <c r="B1736" s="69"/>
      <c r="C1736" s="32"/>
      <c r="D1736" s="68"/>
      <c r="E1736" s="68"/>
      <c r="F1736" s="68"/>
      <c r="G1736" s="71"/>
      <c r="H1736" s="77"/>
      <c r="I1736" s="73"/>
      <c r="J1736" s="68"/>
      <c r="K1736" s="68"/>
    </row>
    <row r="1737" spans="1:11" s="54" customFormat="1" x14ac:dyDescent="0.3">
      <c r="A1737" s="15"/>
      <c r="B1737" s="69"/>
      <c r="C1737" s="32"/>
      <c r="D1737" s="68"/>
      <c r="E1737" s="68"/>
      <c r="F1737" s="68"/>
      <c r="G1737" s="71"/>
      <c r="H1737" s="77"/>
      <c r="I1737" s="73"/>
      <c r="J1737" s="68"/>
      <c r="K1737" s="68"/>
    </row>
    <row r="1738" spans="1:11" s="54" customFormat="1" x14ac:dyDescent="0.3">
      <c r="A1738" s="15"/>
      <c r="B1738" s="69"/>
      <c r="C1738" s="32"/>
      <c r="D1738" s="68"/>
      <c r="E1738" s="68"/>
      <c r="F1738" s="68"/>
      <c r="G1738" s="71"/>
      <c r="H1738" s="77"/>
      <c r="I1738" s="73"/>
      <c r="J1738" s="68"/>
      <c r="K1738" s="68"/>
    </row>
    <row r="1739" spans="1:11" s="54" customFormat="1" x14ac:dyDescent="0.3">
      <c r="A1739" s="15"/>
      <c r="B1739" s="69"/>
      <c r="C1739" s="32"/>
      <c r="D1739" s="68"/>
      <c r="E1739" s="68"/>
      <c r="F1739" s="68"/>
      <c r="G1739" s="71"/>
      <c r="H1739" s="77"/>
      <c r="I1739" s="73"/>
      <c r="J1739" s="68"/>
      <c r="K1739" s="68"/>
    </row>
    <row r="1740" spans="1:11" s="54" customFormat="1" x14ac:dyDescent="0.3">
      <c r="A1740" s="15"/>
      <c r="B1740" s="69"/>
      <c r="C1740" s="32"/>
      <c r="D1740" s="68"/>
      <c r="E1740" s="68"/>
      <c r="F1740" s="68"/>
      <c r="G1740" s="71"/>
      <c r="H1740" s="77"/>
      <c r="I1740" s="73"/>
      <c r="J1740" s="68"/>
      <c r="K1740" s="68"/>
    </row>
    <row r="1741" spans="1:11" s="54" customFormat="1" x14ac:dyDescent="0.3">
      <c r="A1741" s="15"/>
      <c r="B1741" s="69"/>
      <c r="C1741" s="32"/>
      <c r="D1741" s="68"/>
      <c r="E1741" s="68"/>
      <c r="F1741" s="68"/>
      <c r="G1741" s="71"/>
      <c r="H1741" s="77"/>
      <c r="I1741" s="73"/>
      <c r="J1741" s="68"/>
      <c r="K1741" s="68"/>
    </row>
    <row r="1742" spans="1:11" s="54" customFormat="1" x14ac:dyDescent="0.3">
      <c r="A1742" s="15"/>
      <c r="B1742" s="69"/>
      <c r="C1742" s="32"/>
      <c r="D1742" s="68"/>
      <c r="E1742" s="68"/>
      <c r="F1742" s="68"/>
      <c r="G1742" s="71"/>
      <c r="H1742" s="77"/>
      <c r="I1742" s="73"/>
      <c r="J1742" s="68"/>
      <c r="K1742" s="68"/>
    </row>
    <row r="1743" spans="1:11" s="54" customFormat="1" x14ac:dyDescent="0.3">
      <c r="A1743" s="15"/>
      <c r="B1743" s="69"/>
      <c r="C1743" s="32"/>
      <c r="D1743" s="68"/>
      <c r="E1743" s="68"/>
      <c r="F1743" s="68"/>
      <c r="G1743" s="71"/>
      <c r="H1743" s="77"/>
      <c r="I1743" s="73"/>
      <c r="J1743" s="68"/>
      <c r="K1743" s="68"/>
    </row>
    <row r="1744" spans="1:11" s="54" customFormat="1" x14ac:dyDescent="0.3">
      <c r="A1744" s="15"/>
      <c r="B1744" s="69"/>
      <c r="C1744" s="32"/>
      <c r="D1744" s="68"/>
      <c r="E1744" s="68"/>
      <c r="F1744" s="68"/>
      <c r="G1744" s="71"/>
      <c r="H1744" s="77"/>
      <c r="I1744" s="73"/>
      <c r="J1744" s="68"/>
      <c r="K1744" s="68"/>
    </row>
    <row r="1745" spans="1:11" s="54" customFormat="1" x14ac:dyDescent="0.3">
      <c r="A1745" s="15"/>
      <c r="B1745" s="69"/>
      <c r="C1745" s="32"/>
      <c r="D1745" s="68"/>
      <c r="E1745" s="68"/>
      <c r="F1745" s="68"/>
      <c r="G1745" s="71"/>
      <c r="H1745" s="77"/>
      <c r="I1745" s="73"/>
      <c r="J1745" s="68"/>
      <c r="K1745" s="68"/>
    </row>
    <row r="1746" spans="1:11" s="54" customFormat="1" x14ac:dyDescent="0.3">
      <c r="A1746" s="15"/>
      <c r="B1746" s="69"/>
      <c r="C1746" s="32"/>
      <c r="D1746" s="68"/>
      <c r="E1746" s="68"/>
      <c r="F1746" s="68"/>
      <c r="G1746" s="71"/>
      <c r="H1746" s="77"/>
      <c r="I1746" s="73"/>
      <c r="J1746" s="68"/>
      <c r="K1746" s="68"/>
    </row>
    <row r="1747" spans="1:11" s="54" customFormat="1" x14ac:dyDescent="0.3">
      <c r="A1747" s="15"/>
      <c r="B1747" s="69"/>
      <c r="C1747" s="32"/>
      <c r="D1747" s="68"/>
      <c r="E1747" s="68"/>
      <c r="F1747" s="68"/>
      <c r="G1747" s="71"/>
      <c r="H1747" s="77"/>
      <c r="I1747" s="73"/>
      <c r="J1747" s="68"/>
      <c r="K1747" s="68"/>
    </row>
    <row r="1748" spans="1:11" s="54" customFormat="1" x14ac:dyDescent="0.3">
      <c r="A1748" s="15"/>
      <c r="B1748" s="69"/>
      <c r="C1748" s="32"/>
      <c r="D1748" s="68"/>
      <c r="E1748" s="68"/>
      <c r="F1748" s="68"/>
      <c r="G1748" s="71"/>
      <c r="H1748" s="77"/>
      <c r="I1748" s="73"/>
      <c r="J1748" s="68"/>
      <c r="K1748" s="68"/>
    </row>
    <row r="1749" spans="1:11" s="54" customFormat="1" x14ac:dyDescent="0.3">
      <c r="A1749" s="15"/>
      <c r="B1749" s="69"/>
      <c r="C1749" s="32"/>
      <c r="D1749" s="68"/>
      <c r="E1749" s="68"/>
      <c r="F1749" s="68"/>
      <c r="G1749" s="71"/>
      <c r="H1749" s="77"/>
      <c r="I1749" s="73"/>
      <c r="J1749" s="68"/>
      <c r="K1749" s="68"/>
    </row>
    <row r="1750" spans="1:11" s="54" customFormat="1" x14ac:dyDescent="0.3">
      <c r="A1750" s="15"/>
      <c r="B1750" s="69"/>
      <c r="C1750" s="32"/>
      <c r="D1750" s="68"/>
      <c r="E1750" s="68"/>
      <c r="F1750" s="68"/>
      <c r="G1750" s="71"/>
      <c r="H1750" s="77"/>
      <c r="I1750" s="73"/>
      <c r="J1750" s="68"/>
      <c r="K1750" s="68"/>
    </row>
    <row r="1751" spans="1:11" s="54" customFormat="1" x14ac:dyDescent="0.3">
      <c r="A1751" s="15"/>
      <c r="B1751" s="69"/>
      <c r="C1751" s="32"/>
      <c r="D1751" s="68"/>
      <c r="E1751" s="68"/>
      <c r="F1751" s="68"/>
      <c r="G1751" s="71"/>
      <c r="H1751" s="77"/>
      <c r="I1751" s="73"/>
      <c r="J1751" s="68"/>
      <c r="K1751" s="68"/>
    </row>
    <row r="1752" spans="1:11" s="54" customFormat="1" x14ac:dyDescent="0.3">
      <c r="A1752" s="15"/>
      <c r="B1752" s="69"/>
      <c r="C1752" s="32"/>
      <c r="D1752" s="68"/>
      <c r="E1752" s="68"/>
      <c r="F1752" s="68"/>
      <c r="G1752" s="71"/>
      <c r="H1752" s="77"/>
      <c r="I1752" s="73"/>
      <c r="J1752" s="68"/>
      <c r="K1752" s="68"/>
    </row>
    <row r="1753" spans="1:11" s="54" customFormat="1" x14ac:dyDescent="0.3">
      <c r="A1753" s="15"/>
      <c r="B1753" s="69"/>
      <c r="C1753" s="32"/>
      <c r="D1753" s="68"/>
      <c r="E1753" s="68"/>
      <c r="F1753" s="68"/>
      <c r="G1753" s="71"/>
      <c r="H1753" s="77"/>
      <c r="I1753" s="73"/>
      <c r="J1753" s="68"/>
      <c r="K1753" s="68"/>
    </row>
    <row r="1754" spans="1:11" s="54" customFormat="1" x14ac:dyDescent="0.3">
      <c r="A1754" s="15"/>
      <c r="B1754" s="69"/>
      <c r="C1754" s="32"/>
      <c r="D1754" s="68"/>
      <c r="E1754" s="68"/>
      <c r="F1754" s="68"/>
      <c r="G1754" s="71"/>
      <c r="H1754" s="77"/>
      <c r="I1754" s="73"/>
      <c r="J1754" s="68"/>
      <c r="K1754" s="68"/>
    </row>
    <row r="1755" spans="1:11" s="54" customFormat="1" x14ac:dyDescent="0.3">
      <c r="A1755" s="15"/>
      <c r="B1755" s="69"/>
      <c r="C1755" s="32"/>
      <c r="D1755" s="68"/>
      <c r="E1755" s="68"/>
      <c r="F1755" s="68"/>
      <c r="G1755" s="71"/>
      <c r="H1755" s="77"/>
      <c r="I1755" s="73"/>
      <c r="J1755" s="68"/>
      <c r="K1755" s="68"/>
    </row>
    <row r="1756" spans="1:11" s="54" customFormat="1" x14ac:dyDescent="0.3">
      <c r="A1756" s="15"/>
      <c r="B1756" s="69"/>
      <c r="C1756" s="32"/>
      <c r="D1756" s="68"/>
      <c r="E1756" s="68"/>
      <c r="F1756" s="68"/>
      <c r="G1756" s="71"/>
      <c r="H1756" s="77"/>
      <c r="I1756" s="73"/>
      <c r="J1756" s="68"/>
      <c r="K1756" s="68"/>
    </row>
    <row r="1757" spans="1:11" s="54" customFormat="1" x14ac:dyDescent="0.3">
      <c r="A1757" s="15"/>
      <c r="B1757" s="69"/>
      <c r="C1757" s="32"/>
      <c r="D1757" s="68"/>
      <c r="E1757" s="68"/>
      <c r="F1757" s="68"/>
      <c r="G1757" s="71"/>
      <c r="H1757" s="77"/>
      <c r="I1757" s="73"/>
      <c r="J1757" s="68"/>
      <c r="K1757" s="68"/>
    </row>
    <row r="1758" spans="1:11" s="54" customFormat="1" x14ac:dyDescent="0.3">
      <c r="A1758" s="15"/>
      <c r="B1758" s="69"/>
      <c r="C1758" s="32"/>
      <c r="D1758" s="68"/>
      <c r="E1758" s="68"/>
      <c r="F1758" s="68"/>
      <c r="G1758" s="71"/>
      <c r="H1758" s="77"/>
      <c r="I1758" s="73"/>
      <c r="J1758" s="68"/>
      <c r="K1758" s="68"/>
    </row>
    <row r="1759" spans="1:11" s="54" customFormat="1" x14ac:dyDescent="0.3">
      <c r="A1759" s="15"/>
      <c r="B1759" s="69"/>
      <c r="C1759" s="32"/>
      <c r="D1759" s="68"/>
      <c r="E1759" s="68"/>
      <c r="F1759" s="68"/>
      <c r="G1759" s="71"/>
      <c r="H1759" s="77"/>
      <c r="I1759" s="73"/>
      <c r="J1759" s="68"/>
      <c r="K1759" s="68"/>
    </row>
    <row r="1760" spans="1:11" s="54" customFormat="1" x14ac:dyDescent="0.3">
      <c r="A1760" s="15"/>
      <c r="B1760" s="69"/>
      <c r="C1760" s="32"/>
      <c r="D1760" s="68"/>
      <c r="E1760" s="68"/>
      <c r="F1760" s="68"/>
      <c r="G1760" s="71"/>
      <c r="H1760" s="77"/>
      <c r="I1760" s="73"/>
      <c r="J1760" s="68"/>
      <c r="K1760" s="68"/>
    </row>
    <row r="1761" spans="1:11" s="54" customFormat="1" x14ac:dyDescent="0.3">
      <c r="A1761" s="15"/>
      <c r="B1761" s="69"/>
      <c r="C1761" s="32"/>
      <c r="D1761" s="68"/>
      <c r="E1761" s="68"/>
      <c r="F1761" s="68"/>
      <c r="G1761" s="71"/>
      <c r="H1761" s="77"/>
      <c r="I1761" s="73"/>
      <c r="J1761" s="68"/>
      <c r="K1761" s="68"/>
    </row>
    <row r="1762" spans="1:11" s="54" customFormat="1" x14ac:dyDescent="0.3">
      <c r="A1762" s="15"/>
      <c r="B1762" s="69"/>
      <c r="C1762" s="32"/>
      <c r="D1762" s="68"/>
      <c r="E1762" s="68"/>
      <c r="F1762" s="68"/>
      <c r="G1762" s="71"/>
      <c r="H1762" s="77"/>
      <c r="I1762" s="73"/>
      <c r="J1762" s="68"/>
      <c r="K1762" s="68"/>
    </row>
    <row r="1763" spans="1:11" s="54" customFormat="1" x14ac:dyDescent="0.3">
      <c r="A1763" s="15"/>
      <c r="B1763" s="69"/>
      <c r="C1763" s="32"/>
      <c r="D1763" s="68"/>
      <c r="E1763" s="68"/>
      <c r="F1763" s="68"/>
      <c r="G1763" s="71"/>
      <c r="H1763" s="77"/>
      <c r="I1763" s="73"/>
      <c r="J1763" s="68"/>
      <c r="K1763" s="68"/>
    </row>
    <row r="1764" spans="1:11" s="54" customFormat="1" x14ac:dyDescent="0.3">
      <c r="A1764" s="15"/>
      <c r="B1764" s="69"/>
      <c r="C1764" s="32"/>
      <c r="D1764" s="68"/>
      <c r="E1764" s="68"/>
      <c r="F1764" s="68"/>
      <c r="G1764" s="71"/>
      <c r="H1764" s="77"/>
      <c r="I1764" s="73"/>
      <c r="J1764" s="68"/>
      <c r="K1764" s="68"/>
    </row>
    <row r="1765" spans="1:11" s="54" customFormat="1" x14ac:dyDescent="0.3">
      <c r="A1765" s="15"/>
      <c r="B1765" s="69"/>
      <c r="C1765" s="32"/>
      <c r="D1765" s="68"/>
      <c r="E1765" s="68"/>
      <c r="F1765" s="68"/>
      <c r="G1765" s="71"/>
      <c r="H1765" s="77"/>
      <c r="I1765" s="73"/>
      <c r="J1765" s="68"/>
      <c r="K1765" s="68"/>
    </row>
    <row r="1766" spans="1:11" s="54" customFormat="1" x14ac:dyDescent="0.3">
      <c r="A1766" s="15"/>
      <c r="B1766" s="69"/>
      <c r="C1766" s="32"/>
      <c r="D1766" s="68"/>
      <c r="E1766" s="68"/>
      <c r="F1766" s="68"/>
      <c r="G1766" s="71"/>
      <c r="H1766" s="77"/>
      <c r="I1766" s="73"/>
      <c r="J1766" s="68"/>
      <c r="K1766" s="68"/>
    </row>
    <row r="1767" spans="1:11" s="54" customFormat="1" x14ac:dyDescent="0.3">
      <c r="A1767" s="15"/>
      <c r="B1767" s="69"/>
      <c r="C1767" s="32"/>
      <c r="D1767" s="68"/>
      <c r="E1767" s="68"/>
      <c r="F1767" s="68"/>
      <c r="G1767" s="71"/>
      <c r="H1767" s="77"/>
      <c r="I1767" s="73"/>
      <c r="J1767" s="68"/>
      <c r="K1767" s="68"/>
    </row>
    <row r="1768" spans="1:11" s="54" customFormat="1" x14ac:dyDescent="0.3">
      <c r="A1768" s="15"/>
      <c r="B1768" s="69"/>
      <c r="C1768" s="32"/>
      <c r="D1768" s="68"/>
      <c r="E1768" s="68"/>
      <c r="F1768" s="68"/>
      <c r="G1768" s="71"/>
      <c r="H1768" s="77"/>
      <c r="I1768" s="73"/>
      <c r="J1768" s="68"/>
      <c r="K1768" s="68"/>
    </row>
    <row r="1769" spans="1:11" s="54" customFormat="1" x14ac:dyDescent="0.3">
      <c r="A1769" s="15"/>
      <c r="B1769" s="69"/>
      <c r="C1769" s="32"/>
      <c r="D1769" s="68"/>
      <c r="E1769" s="68"/>
      <c r="F1769" s="68"/>
      <c r="G1769" s="71"/>
      <c r="H1769" s="77"/>
      <c r="I1769" s="73"/>
      <c r="J1769" s="68"/>
      <c r="K1769" s="68"/>
    </row>
    <row r="1770" spans="1:11" s="54" customFormat="1" x14ac:dyDescent="0.3">
      <c r="A1770" s="15"/>
      <c r="B1770" s="69"/>
      <c r="C1770" s="32"/>
      <c r="D1770" s="68"/>
      <c r="E1770" s="68"/>
      <c r="F1770" s="68"/>
      <c r="G1770" s="71"/>
      <c r="H1770" s="77"/>
      <c r="I1770" s="73"/>
      <c r="J1770" s="68"/>
      <c r="K1770" s="68"/>
    </row>
    <row r="1771" spans="1:11" s="54" customFormat="1" x14ac:dyDescent="0.3">
      <c r="A1771" s="15"/>
      <c r="B1771" s="69"/>
      <c r="C1771" s="32"/>
      <c r="D1771" s="68"/>
      <c r="E1771" s="68"/>
      <c r="F1771" s="68"/>
      <c r="G1771" s="71"/>
      <c r="H1771" s="77"/>
      <c r="I1771" s="73"/>
      <c r="J1771" s="68"/>
      <c r="K1771" s="68"/>
    </row>
    <row r="1772" spans="1:11" s="54" customFormat="1" x14ac:dyDescent="0.3">
      <c r="A1772" s="15"/>
      <c r="B1772" s="69"/>
      <c r="C1772" s="32"/>
      <c r="D1772" s="68"/>
      <c r="E1772" s="68"/>
      <c r="F1772" s="68"/>
      <c r="G1772" s="71"/>
      <c r="H1772" s="77"/>
      <c r="I1772" s="73"/>
      <c r="J1772" s="68"/>
      <c r="K1772" s="68"/>
    </row>
    <row r="1773" spans="1:11" s="54" customFormat="1" x14ac:dyDescent="0.3">
      <c r="A1773" s="15"/>
      <c r="B1773" s="69"/>
      <c r="C1773" s="32"/>
      <c r="D1773" s="68"/>
      <c r="E1773" s="68"/>
      <c r="F1773" s="68"/>
      <c r="G1773" s="71"/>
      <c r="H1773" s="77"/>
      <c r="I1773" s="73"/>
      <c r="J1773" s="68"/>
      <c r="K1773" s="68"/>
    </row>
    <row r="1774" spans="1:11" s="54" customFormat="1" x14ac:dyDescent="0.3">
      <c r="A1774" s="15"/>
      <c r="B1774" s="69"/>
      <c r="C1774" s="32"/>
      <c r="D1774" s="68"/>
      <c r="E1774" s="68"/>
      <c r="F1774" s="68"/>
      <c r="G1774" s="71"/>
      <c r="H1774" s="77"/>
      <c r="I1774" s="73"/>
      <c r="J1774" s="68"/>
      <c r="K1774" s="68"/>
    </row>
    <row r="1775" spans="1:11" s="54" customFormat="1" x14ac:dyDescent="0.3">
      <c r="A1775" s="15"/>
      <c r="B1775" s="69"/>
      <c r="C1775" s="32"/>
      <c r="D1775" s="68"/>
      <c r="E1775" s="68"/>
      <c r="F1775" s="68"/>
      <c r="G1775" s="71"/>
      <c r="H1775" s="77"/>
      <c r="I1775" s="73"/>
      <c r="J1775" s="68"/>
      <c r="K1775" s="68"/>
    </row>
    <row r="1776" spans="1:11" s="54" customFormat="1" x14ac:dyDescent="0.3">
      <c r="A1776" s="15"/>
      <c r="B1776" s="69"/>
      <c r="C1776" s="32"/>
      <c r="D1776" s="68"/>
      <c r="E1776" s="68"/>
      <c r="F1776" s="68"/>
      <c r="G1776" s="71"/>
      <c r="H1776" s="77"/>
      <c r="I1776" s="73"/>
      <c r="J1776" s="68"/>
      <c r="K1776" s="68"/>
    </row>
    <row r="1777" spans="1:11" s="54" customFormat="1" x14ac:dyDescent="0.3">
      <c r="A1777" s="15"/>
      <c r="B1777" s="69"/>
      <c r="C1777" s="32"/>
      <c r="D1777" s="68"/>
      <c r="E1777" s="68"/>
      <c r="F1777" s="68"/>
      <c r="G1777" s="71"/>
      <c r="H1777" s="77"/>
      <c r="I1777" s="73"/>
      <c r="J1777" s="68"/>
      <c r="K1777" s="68"/>
    </row>
    <row r="1778" spans="1:11" s="54" customFormat="1" x14ac:dyDescent="0.3">
      <c r="A1778" s="15"/>
      <c r="B1778" s="69"/>
      <c r="C1778" s="32"/>
      <c r="D1778" s="68"/>
      <c r="E1778" s="68"/>
      <c r="F1778" s="68"/>
      <c r="G1778" s="71"/>
      <c r="H1778" s="77"/>
      <c r="I1778" s="73"/>
      <c r="J1778" s="68"/>
      <c r="K1778" s="68"/>
    </row>
    <row r="1779" spans="1:11" s="54" customFormat="1" x14ac:dyDescent="0.3">
      <c r="A1779" s="15"/>
      <c r="B1779" s="69"/>
      <c r="C1779" s="32"/>
      <c r="D1779" s="68"/>
      <c r="E1779" s="68"/>
      <c r="F1779" s="68"/>
      <c r="G1779" s="71"/>
      <c r="H1779" s="77"/>
      <c r="I1779" s="73"/>
      <c r="J1779" s="68"/>
      <c r="K1779" s="68"/>
    </row>
    <row r="1780" spans="1:11" s="54" customFormat="1" x14ac:dyDescent="0.3">
      <c r="A1780" s="15"/>
      <c r="B1780" s="69"/>
      <c r="C1780" s="32"/>
      <c r="D1780" s="68"/>
      <c r="E1780" s="68"/>
      <c r="F1780" s="68"/>
      <c r="G1780" s="71"/>
      <c r="H1780" s="77"/>
      <c r="I1780" s="73"/>
      <c r="J1780" s="68"/>
      <c r="K1780" s="68"/>
    </row>
    <row r="1781" spans="1:11" s="54" customFormat="1" x14ac:dyDescent="0.3">
      <c r="A1781" s="15"/>
      <c r="B1781" s="69"/>
      <c r="C1781" s="32"/>
      <c r="D1781" s="68"/>
      <c r="E1781" s="68"/>
      <c r="F1781" s="68"/>
      <c r="G1781" s="71"/>
      <c r="H1781" s="77"/>
      <c r="I1781" s="73"/>
      <c r="J1781" s="68"/>
      <c r="K1781" s="68"/>
    </row>
    <row r="1782" spans="1:11" s="54" customFormat="1" x14ac:dyDescent="0.3">
      <c r="A1782" s="15"/>
      <c r="B1782" s="69"/>
      <c r="C1782" s="32"/>
      <c r="D1782" s="68"/>
      <c r="E1782" s="68"/>
      <c r="F1782" s="68"/>
      <c r="G1782" s="71"/>
      <c r="H1782" s="77"/>
      <c r="I1782" s="73"/>
      <c r="J1782" s="68"/>
      <c r="K1782" s="68"/>
    </row>
    <row r="1783" spans="1:11" s="54" customFormat="1" x14ac:dyDescent="0.3">
      <c r="A1783" s="15"/>
      <c r="B1783" s="69"/>
      <c r="C1783" s="32"/>
      <c r="D1783" s="68"/>
      <c r="E1783" s="68"/>
      <c r="F1783" s="68"/>
      <c r="G1783" s="71"/>
      <c r="H1783" s="77"/>
      <c r="I1783" s="73"/>
      <c r="J1783" s="68"/>
      <c r="K1783" s="68"/>
    </row>
    <row r="1784" spans="1:11" s="54" customFormat="1" x14ac:dyDescent="0.3">
      <c r="A1784" s="15"/>
      <c r="B1784" s="69"/>
      <c r="C1784" s="32"/>
      <c r="D1784" s="68"/>
      <c r="E1784" s="68"/>
      <c r="F1784" s="68"/>
      <c r="G1784" s="71"/>
      <c r="H1784" s="77"/>
      <c r="I1784" s="73"/>
      <c r="J1784" s="68"/>
      <c r="K1784" s="68"/>
    </row>
    <row r="1785" spans="1:11" s="54" customFormat="1" x14ac:dyDescent="0.3">
      <c r="A1785" s="15"/>
      <c r="B1785" s="69"/>
      <c r="C1785" s="32"/>
      <c r="D1785" s="68"/>
      <c r="E1785" s="68"/>
      <c r="F1785" s="68"/>
      <c r="G1785" s="71"/>
      <c r="H1785" s="77"/>
      <c r="I1785" s="73"/>
      <c r="J1785" s="68"/>
      <c r="K1785" s="68"/>
    </row>
    <row r="1786" spans="1:11" s="54" customFormat="1" x14ac:dyDescent="0.3">
      <c r="A1786" s="15"/>
      <c r="B1786" s="69"/>
      <c r="C1786" s="32"/>
      <c r="D1786" s="68"/>
      <c r="E1786" s="68"/>
      <c r="F1786" s="68"/>
      <c r="G1786" s="71"/>
      <c r="H1786" s="77"/>
      <c r="I1786" s="73"/>
      <c r="J1786" s="68"/>
      <c r="K1786" s="68"/>
    </row>
    <row r="1787" spans="1:11" s="54" customFormat="1" x14ac:dyDescent="0.3">
      <c r="A1787" s="15"/>
      <c r="B1787" s="69"/>
      <c r="C1787" s="32"/>
      <c r="D1787" s="68"/>
      <c r="E1787" s="68"/>
      <c r="F1787" s="68"/>
      <c r="G1787" s="71"/>
      <c r="H1787" s="77"/>
      <c r="I1787" s="73"/>
      <c r="J1787" s="68"/>
      <c r="K1787" s="68"/>
    </row>
    <row r="1788" spans="1:11" s="54" customFormat="1" x14ac:dyDescent="0.3">
      <c r="A1788" s="15"/>
      <c r="B1788" s="69"/>
      <c r="C1788" s="32"/>
      <c r="D1788" s="68"/>
      <c r="E1788" s="68"/>
      <c r="F1788" s="68"/>
      <c r="G1788" s="71"/>
      <c r="H1788" s="77"/>
      <c r="I1788" s="73"/>
      <c r="J1788" s="68"/>
      <c r="K1788" s="68"/>
    </row>
    <row r="1789" spans="1:11" s="54" customFormat="1" x14ac:dyDescent="0.3">
      <c r="A1789" s="15"/>
      <c r="B1789" s="69"/>
      <c r="C1789" s="32"/>
      <c r="D1789" s="68"/>
      <c r="E1789" s="68"/>
      <c r="F1789" s="68"/>
      <c r="G1789" s="71"/>
      <c r="H1789" s="77"/>
      <c r="I1789" s="73"/>
      <c r="J1789" s="68"/>
      <c r="K1789" s="68"/>
    </row>
    <row r="1790" spans="1:11" s="54" customFormat="1" x14ac:dyDescent="0.3">
      <c r="A1790" s="15"/>
      <c r="B1790" s="69"/>
      <c r="C1790" s="32"/>
      <c r="D1790" s="68"/>
      <c r="E1790" s="68"/>
      <c r="F1790" s="68"/>
      <c r="G1790" s="71"/>
      <c r="H1790" s="77"/>
      <c r="I1790" s="73"/>
      <c r="J1790" s="68"/>
      <c r="K1790" s="68"/>
    </row>
    <row r="1791" spans="1:11" s="54" customFormat="1" x14ac:dyDescent="0.3">
      <c r="A1791" s="15"/>
      <c r="B1791" s="69"/>
      <c r="C1791" s="32"/>
      <c r="D1791" s="68"/>
      <c r="E1791" s="68"/>
      <c r="F1791" s="68"/>
      <c r="G1791" s="71"/>
      <c r="H1791" s="77"/>
      <c r="I1791" s="73"/>
      <c r="J1791" s="68"/>
      <c r="K1791" s="68"/>
    </row>
    <row r="1792" spans="1:11" s="54" customFormat="1" x14ac:dyDescent="0.3">
      <c r="A1792" s="15"/>
      <c r="B1792" s="69"/>
      <c r="C1792" s="32"/>
      <c r="D1792" s="68"/>
      <c r="E1792" s="68"/>
      <c r="F1792" s="68"/>
      <c r="G1792" s="71"/>
      <c r="H1792" s="77"/>
      <c r="I1792" s="73"/>
      <c r="J1792" s="68"/>
      <c r="K1792" s="68"/>
    </row>
    <row r="1793" spans="1:11" s="54" customFormat="1" x14ac:dyDescent="0.3">
      <c r="A1793" s="15"/>
      <c r="B1793" s="69"/>
      <c r="C1793" s="32"/>
      <c r="D1793" s="68"/>
      <c r="E1793" s="68"/>
      <c r="F1793" s="68"/>
      <c r="G1793" s="71"/>
      <c r="H1793" s="77"/>
      <c r="I1793" s="73"/>
      <c r="J1793" s="68"/>
      <c r="K1793" s="68"/>
    </row>
    <row r="1794" spans="1:11" s="54" customFormat="1" x14ac:dyDescent="0.3">
      <c r="A1794" s="15"/>
      <c r="B1794" s="69"/>
      <c r="C1794" s="32"/>
      <c r="D1794" s="68"/>
      <c r="E1794" s="68"/>
      <c r="F1794" s="68"/>
      <c r="G1794" s="71"/>
      <c r="H1794" s="77"/>
      <c r="I1794" s="73"/>
      <c r="J1794" s="68"/>
      <c r="K1794" s="68"/>
    </row>
    <row r="1795" spans="1:11" s="54" customFormat="1" x14ac:dyDescent="0.3">
      <c r="A1795" s="15"/>
      <c r="B1795" s="69"/>
      <c r="C1795" s="32"/>
      <c r="D1795" s="68"/>
      <c r="E1795" s="68"/>
      <c r="F1795" s="68"/>
      <c r="G1795" s="71"/>
      <c r="H1795" s="77"/>
      <c r="I1795" s="73"/>
      <c r="J1795" s="68"/>
      <c r="K1795" s="68"/>
    </row>
    <row r="1796" spans="1:11" s="54" customFormat="1" x14ac:dyDescent="0.3">
      <c r="A1796" s="15"/>
      <c r="B1796" s="69"/>
      <c r="C1796" s="32"/>
      <c r="D1796" s="68"/>
      <c r="E1796" s="68"/>
      <c r="F1796" s="68"/>
      <c r="G1796" s="71"/>
      <c r="H1796" s="77"/>
      <c r="I1796" s="73"/>
      <c r="J1796" s="68"/>
      <c r="K1796" s="68"/>
    </row>
    <row r="1797" spans="1:11" s="54" customFormat="1" x14ac:dyDescent="0.3">
      <c r="A1797" s="15"/>
      <c r="B1797" s="69"/>
      <c r="C1797" s="32"/>
      <c r="D1797" s="68"/>
      <c r="E1797" s="68"/>
      <c r="F1797" s="68"/>
      <c r="G1797" s="71"/>
      <c r="H1797" s="77"/>
      <c r="I1797" s="73"/>
      <c r="J1797" s="68"/>
      <c r="K1797" s="68"/>
    </row>
    <row r="1798" spans="1:11" s="54" customFormat="1" x14ac:dyDescent="0.3">
      <c r="A1798" s="15"/>
      <c r="B1798" s="69"/>
      <c r="C1798" s="32"/>
      <c r="D1798" s="68"/>
      <c r="E1798" s="68"/>
      <c r="F1798" s="68"/>
      <c r="G1798" s="71"/>
      <c r="H1798" s="77"/>
      <c r="I1798" s="73"/>
      <c r="J1798" s="68"/>
      <c r="K1798" s="68"/>
    </row>
    <row r="1799" spans="1:11" s="54" customFormat="1" x14ac:dyDescent="0.3">
      <c r="A1799" s="15"/>
      <c r="B1799" s="69"/>
      <c r="C1799" s="32"/>
      <c r="D1799" s="68"/>
      <c r="E1799" s="68"/>
      <c r="F1799" s="68"/>
      <c r="G1799" s="71"/>
      <c r="H1799" s="77"/>
      <c r="I1799" s="73"/>
      <c r="J1799" s="68"/>
      <c r="K1799" s="68"/>
    </row>
    <row r="1800" spans="1:11" s="54" customFormat="1" x14ac:dyDescent="0.3">
      <c r="A1800" s="15"/>
      <c r="B1800" s="69"/>
      <c r="C1800" s="32"/>
      <c r="D1800" s="68"/>
      <c r="E1800" s="68"/>
      <c r="F1800" s="68"/>
      <c r="G1800" s="71"/>
      <c r="H1800" s="77"/>
      <c r="I1800" s="73"/>
      <c r="J1800" s="68"/>
      <c r="K1800" s="68"/>
    </row>
    <row r="1801" spans="1:11" s="54" customFormat="1" x14ac:dyDescent="0.3">
      <c r="A1801" s="15"/>
      <c r="B1801" s="69"/>
      <c r="C1801" s="32"/>
      <c r="D1801" s="68"/>
      <c r="E1801" s="68"/>
      <c r="F1801" s="68"/>
      <c r="G1801" s="71"/>
      <c r="H1801" s="77"/>
      <c r="I1801" s="73"/>
      <c r="J1801" s="68"/>
      <c r="K1801" s="68"/>
    </row>
    <row r="1802" spans="1:11" s="54" customFormat="1" x14ac:dyDescent="0.3">
      <c r="A1802" s="15"/>
      <c r="B1802" s="69"/>
      <c r="C1802" s="32"/>
      <c r="D1802" s="68"/>
      <c r="E1802" s="68"/>
      <c r="F1802" s="68"/>
      <c r="G1802" s="71"/>
      <c r="H1802" s="77"/>
      <c r="I1802" s="73"/>
      <c r="J1802" s="68"/>
      <c r="K1802" s="68"/>
    </row>
    <row r="1803" spans="1:11" s="54" customFormat="1" x14ac:dyDescent="0.3">
      <c r="A1803" s="15"/>
      <c r="B1803" s="69"/>
      <c r="C1803" s="32"/>
      <c r="D1803" s="68"/>
      <c r="E1803" s="68"/>
      <c r="F1803" s="68"/>
      <c r="G1803" s="71"/>
      <c r="H1803" s="77"/>
      <c r="I1803" s="73"/>
      <c r="J1803" s="68"/>
      <c r="K1803" s="68"/>
    </row>
    <row r="1804" spans="1:11" s="54" customFormat="1" x14ac:dyDescent="0.3">
      <c r="A1804" s="15"/>
      <c r="B1804" s="69"/>
      <c r="C1804" s="32"/>
      <c r="D1804" s="68"/>
      <c r="E1804" s="68"/>
      <c r="F1804" s="68"/>
      <c r="G1804" s="71"/>
      <c r="H1804" s="77"/>
      <c r="I1804" s="73"/>
      <c r="J1804" s="68"/>
      <c r="K1804" s="68"/>
    </row>
    <row r="1805" spans="1:11" s="54" customFormat="1" x14ac:dyDescent="0.3">
      <c r="A1805" s="15"/>
      <c r="B1805" s="69"/>
      <c r="C1805" s="32"/>
      <c r="D1805" s="68"/>
      <c r="E1805" s="68"/>
      <c r="F1805" s="68"/>
      <c r="G1805" s="71"/>
      <c r="H1805" s="77"/>
      <c r="I1805" s="73"/>
      <c r="J1805" s="68"/>
      <c r="K1805" s="68"/>
    </row>
    <row r="1806" spans="1:11" s="54" customFormat="1" x14ac:dyDescent="0.3">
      <c r="A1806" s="15"/>
      <c r="B1806" s="69"/>
      <c r="C1806" s="32"/>
      <c r="D1806" s="68"/>
      <c r="E1806" s="68"/>
      <c r="F1806" s="68"/>
      <c r="G1806" s="71"/>
      <c r="H1806" s="77"/>
      <c r="I1806" s="73"/>
      <c r="J1806" s="68"/>
      <c r="K1806" s="68"/>
    </row>
    <row r="1807" spans="1:11" s="54" customFormat="1" x14ac:dyDescent="0.3">
      <c r="A1807" s="15"/>
      <c r="B1807" s="69"/>
      <c r="C1807" s="32"/>
      <c r="D1807" s="68"/>
      <c r="E1807" s="68"/>
      <c r="F1807" s="68"/>
      <c r="G1807" s="71"/>
      <c r="H1807" s="77"/>
      <c r="I1807" s="73"/>
      <c r="J1807" s="68"/>
      <c r="K1807" s="68"/>
    </row>
    <row r="1808" spans="1:11" s="54" customFormat="1" x14ac:dyDescent="0.3">
      <c r="A1808" s="15"/>
      <c r="B1808" s="69"/>
      <c r="C1808" s="32"/>
      <c r="D1808" s="68"/>
      <c r="E1808" s="68"/>
      <c r="F1808" s="68"/>
      <c r="G1808" s="71"/>
      <c r="H1808" s="77"/>
      <c r="I1808" s="73"/>
      <c r="J1808" s="68"/>
      <c r="K1808" s="68"/>
    </row>
    <row r="1809" spans="1:11" s="54" customFormat="1" x14ac:dyDescent="0.3">
      <c r="A1809" s="15"/>
      <c r="B1809" s="69"/>
      <c r="C1809" s="32"/>
      <c r="D1809" s="68"/>
      <c r="E1809" s="68"/>
      <c r="F1809" s="68"/>
      <c r="G1809" s="71"/>
      <c r="H1809" s="77"/>
      <c r="I1809" s="73"/>
      <c r="J1809" s="68"/>
      <c r="K1809" s="68"/>
    </row>
    <row r="1810" spans="1:11" s="54" customFormat="1" x14ac:dyDescent="0.3">
      <c r="A1810" s="15"/>
      <c r="B1810" s="69"/>
      <c r="C1810" s="32"/>
      <c r="D1810" s="68"/>
      <c r="E1810" s="68"/>
      <c r="F1810" s="68"/>
      <c r="G1810" s="71"/>
      <c r="H1810" s="77"/>
      <c r="I1810" s="73"/>
      <c r="J1810" s="68"/>
      <c r="K1810" s="68"/>
    </row>
    <row r="1811" spans="1:11" s="54" customFormat="1" x14ac:dyDescent="0.3">
      <c r="A1811" s="15"/>
      <c r="B1811" s="69"/>
      <c r="C1811" s="32"/>
      <c r="D1811" s="68"/>
      <c r="E1811" s="68"/>
      <c r="F1811" s="68"/>
      <c r="G1811" s="71"/>
      <c r="H1811" s="77"/>
      <c r="I1811" s="73"/>
      <c r="J1811" s="68"/>
      <c r="K1811" s="68"/>
    </row>
    <row r="1812" spans="1:11" s="54" customFormat="1" x14ac:dyDescent="0.3">
      <c r="A1812" s="15"/>
      <c r="B1812" s="69"/>
      <c r="C1812" s="32"/>
      <c r="D1812" s="68"/>
      <c r="E1812" s="68"/>
      <c r="F1812" s="68"/>
      <c r="G1812" s="71"/>
      <c r="H1812" s="77"/>
      <c r="I1812" s="73"/>
      <c r="J1812" s="68"/>
      <c r="K1812" s="68"/>
    </row>
    <row r="1813" spans="1:11" s="54" customFormat="1" x14ac:dyDescent="0.3">
      <c r="A1813" s="15"/>
      <c r="B1813" s="69"/>
      <c r="C1813" s="32"/>
      <c r="D1813" s="68"/>
      <c r="E1813" s="68"/>
      <c r="F1813" s="68"/>
      <c r="G1813" s="71"/>
      <c r="H1813" s="77"/>
      <c r="I1813" s="73"/>
      <c r="J1813" s="68"/>
      <c r="K1813" s="68"/>
    </row>
    <row r="1814" spans="1:11" s="54" customFormat="1" x14ac:dyDescent="0.3">
      <c r="A1814" s="15"/>
      <c r="B1814" s="69"/>
      <c r="C1814" s="32"/>
      <c r="D1814" s="68"/>
      <c r="E1814" s="68"/>
      <c r="F1814" s="68"/>
      <c r="G1814" s="71"/>
      <c r="H1814" s="77"/>
      <c r="I1814" s="73"/>
      <c r="J1814" s="68"/>
      <c r="K1814" s="68"/>
    </row>
    <row r="1815" spans="1:11" s="54" customFormat="1" x14ac:dyDescent="0.3">
      <c r="A1815" s="15"/>
      <c r="B1815" s="69"/>
      <c r="C1815" s="32"/>
      <c r="D1815" s="68"/>
      <c r="E1815" s="68"/>
      <c r="F1815" s="68"/>
      <c r="G1815" s="71"/>
      <c r="H1815" s="77"/>
      <c r="I1815" s="73"/>
      <c r="J1815" s="68"/>
      <c r="K1815" s="68"/>
    </row>
    <row r="1816" spans="1:11" s="54" customFormat="1" x14ac:dyDescent="0.3">
      <c r="A1816" s="15"/>
      <c r="B1816" s="69"/>
      <c r="C1816" s="32"/>
      <c r="D1816" s="68"/>
      <c r="E1816" s="68"/>
      <c r="F1816" s="68"/>
      <c r="G1816" s="71"/>
      <c r="H1816" s="77"/>
      <c r="I1816" s="73"/>
      <c r="J1816" s="68"/>
      <c r="K1816" s="68"/>
    </row>
    <row r="1817" spans="1:11" s="54" customFormat="1" x14ac:dyDescent="0.3">
      <c r="A1817" s="15"/>
      <c r="B1817" s="69"/>
      <c r="C1817" s="32"/>
      <c r="D1817" s="68"/>
      <c r="E1817" s="68"/>
      <c r="F1817" s="68"/>
      <c r="G1817" s="71"/>
      <c r="H1817" s="77"/>
      <c r="I1817" s="73"/>
      <c r="J1817" s="68"/>
      <c r="K1817" s="68"/>
    </row>
    <row r="1818" spans="1:11" s="54" customFormat="1" x14ac:dyDescent="0.3">
      <c r="A1818" s="15"/>
      <c r="B1818" s="69"/>
      <c r="C1818" s="32"/>
      <c r="D1818" s="68"/>
      <c r="E1818" s="68"/>
      <c r="F1818" s="68"/>
      <c r="G1818" s="71"/>
      <c r="H1818" s="77"/>
      <c r="I1818" s="73"/>
      <c r="J1818" s="68"/>
      <c r="K1818" s="68"/>
    </row>
    <row r="1819" spans="1:11" s="54" customFormat="1" x14ac:dyDescent="0.3">
      <c r="A1819" s="15"/>
      <c r="B1819" s="69"/>
      <c r="C1819" s="32"/>
      <c r="D1819" s="68"/>
      <c r="E1819" s="68"/>
      <c r="F1819" s="68"/>
      <c r="G1819" s="71"/>
      <c r="H1819" s="77"/>
      <c r="I1819" s="73"/>
      <c r="J1819" s="68"/>
      <c r="K1819" s="68"/>
    </row>
    <row r="1820" spans="1:11" s="54" customFormat="1" x14ac:dyDescent="0.3">
      <c r="A1820" s="15"/>
      <c r="B1820" s="69"/>
      <c r="C1820" s="32"/>
      <c r="D1820" s="68"/>
      <c r="E1820" s="68"/>
      <c r="F1820" s="68"/>
      <c r="G1820" s="71"/>
      <c r="H1820" s="77"/>
      <c r="I1820" s="73"/>
      <c r="J1820" s="68"/>
      <c r="K1820" s="68"/>
    </row>
    <row r="1821" spans="1:11" s="54" customFormat="1" x14ac:dyDescent="0.3">
      <c r="A1821" s="15"/>
      <c r="B1821" s="69"/>
      <c r="C1821" s="32"/>
      <c r="D1821" s="68"/>
      <c r="E1821" s="68"/>
      <c r="F1821" s="68"/>
      <c r="G1821" s="71"/>
      <c r="H1821" s="77"/>
      <c r="I1821" s="73"/>
      <c r="J1821" s="68"/>
      <c r="K1821" s="68"/>
    </row>
    <row r="1822" spans="1:11" s="54" customFormat="1" x14ac:dyDescent="0.3">
      <c r="A1822" s="15"/>
      <c r="B1822" s="69"/>
      <c r="C1822" s="32"/>
      <c r="D1822" s="68"/>
      <c r="E1822" s="68"/>
      <c r="F1822" s="68"/>
      <c r="G1822" s="71"/>
      <c r="H1822" s="77"/>
      <c r="I1822" s="73"/>
      <c r="J1822" s="68"/>
      <c r="K1822" s="68"/>
    </row>
    <row r="1823" spans="1:11" s="54" customFormat="1" x14ac:dyDescent="0.3">
      <c r="A1823" s="15"/>
      <c r="B1823" s="69"/>
      <c r="C1823" s="32"/>
      <c r="D1823" s="68"/>
      <c r="E1823" s="68"/>
      <c r="F1823" s="68"/>
      <c r="G1823" s="71"/>
      <c r="H1823" s="77"/>
      <c r="I1823" s="73"/>
      <c r="J1823" s="68"/>
      <c r="K1823" s="68"/>
    </row>
    <row r="1824" spans="1:11" s="54" customFormat="1" x14ac:dyDescent="0.3">
      <c r="A1824" s="15"/>
      <c r="B1824" s="69"/>
      <c r="C1824" s="32"/>
      <c r="D1824" s="68"/>
      <c r="E1824" s="68"/>
      <c r="F1824" s="68"/>
      <c r="G1824" s="71"/>
      <c r="H1824" s="77"/>
      <c r="I1824" s="73"/>
      <c r="J1824" s="68"/>
      <c r="K1824" s="68"/>
    </row>
    <row r="1825" spans="1:11" s="54" customFormat="1" x14ac:dyDescent="0.3">
      <c r="A1825" s="15"/>
      <c r="B1825" s="69"/>
      <c r="C1825" s="32"/>
      <c r="D1825" s="68"/>
      <c r="E1825" s="68"/>
      <c r="F1825" s="68"/>
      <c r="G1825" s="71"/>
      <c r="H1825" s="77"/>
      <c r="I1825" s="73"/>
      <c r="J1825" s="68"/>
      <c r="K1825" s="68"/>
    </row>
    <row r="1826" spans="1:11" s="54" customFormat="1" x14ac:dyDescent="0.3">
      <c r="A1826" s="15"/>
      <c r="B1826" s="69"/>
      <c r="C1826" s="32"/>
      <c r="D1826" s="68"/>
      <c r="E1826" s="68"/>
      <c r="F1826" s="68"/>
      <c r="G1826" s="71"/>
      <c r="H1826" s="77"/>
      <c r="I1826" s="73"/>
      <c r="J1826" s="68"/>
      <c r="K1826" s="68"/>
    </row>
    <row r="1827" spans="1:11" s="54" customFormat="1" x14ac:dyDescent="0.3">
      <c r="A1827" s="15"/>
      <c r="B1827" s="69"/>
      <c r="C1827" s="32"/>
      <c r="D1827" s="68"/>
      <c r="E1827" s="68"/>
      <c r="F1827" s="68"/>
      <c r="G1827" s="71"/>
      <c r="H1827" s="77"/>
      <c r="I1827" s="73"/>
      <c r="J1827" s="68"/>
      <c r="K1827" s="68"/>
    </row>
    <row r="1828" spans="1:11" s="54" customFormat="1" x14ac:dyDescent="0.3">
      <c r="A1828" s="15"/>
      <c r="B1828" s="69"/>
      <c r="C1828" s="32"/>
      <c r="D1828" s="68"/>
      <c r="E1828" s="68"/>
      <c r="F1828" s="68"/>
      <c r="G1828" s="71"/>
      <c r="H1828" s="77"/>
      <c r="I1828" s="73"/>
      <c r="J1828" s="68"/>
      <c r="K1828" s="68"/>
    </row>
    <row r="1829" spans="1:11" s="54" customFormat="1" x14ac:dyDescent="0.3">
      <c r="A1829" s="15"/>
      <c r="B1829" s="69"/>
      <c r="C1829" s="32"/>
      <c r="D1829" s="68"/>
      <c r="E1829" s="68"/>
      <c r="F1829" s="68"/>
      <c r="G1829" s="71"/>
      <c r="H1829" s="77"/>
      <c r="I1829" s="73"/>
      <c r="J1829" s="68"/>
      <c r="K1829" s="68"/>
    </row>
    <row r="1830" spans="1:11" s="54" customFormat="1" x14ac:dyDescent="0.3">
      <c r="A1830" s="15"/>
      <c r="B1830" s="69"/>
      <c r="C1830" s="32"/>
      <c r="D1830" s="68"/>
      <c r="E1830" s="68"/>
      <c r="F1830" s="68"/>
      <c r="G1830" s="71"/>
      <c r="H1830" s="77"/>
      <c r="I1830" s="73"/>
      <c r="J1830" s="68"/>
      <c r="K1830" s="68"/>
    </row>
    <row r="1831" spans="1:11" s="54" customFormat="1" x14ac:dyDescent="0.3">
      <c r="A1831" s="15"/>
      <c r="B1831" s="69"/>
      <c r="C1831" s="32"/>
      <c r="D1831" s="68"/>
      <c r="E1831" s="68"/>
      <c r="F1831" s="68"/>
      <c r="G1831" s="71"/>
      <c r="H1831" s="77"/>
      <c r="I1831" s="73"/>
      <c r="J1831" s="68"/>
      <c r="K1831" s="68"/>
    </row>
    <row r="1832" spans="1:11" s="54" customFormat="1" x14ac:dyDescent="0.3">
      <c r="A1832" s="15"/>
      <c r="B1832" s="69"/>
      <c r="C1832" s="32"/>
      <c r="D1832" s="68"/>
      <c r="E1832" s="68"/>
      <c r="F1832" s="68"/>
      <c r="G1832" s="71"/>
      <c r="H1832" s="77"/>
      <c r="I1832" s="73"/>
      <c r="J1832" s="68"/>
      <c r="K1832" s="68"/>
    </row>
    <row r="1833" spans="1:11" s="54" customFormat="1" x14ac:dyDescent="0.3">
      <c r="A1833" s="15"/>
      <c r="B1833" s="69"/>
      <c r="C1833" s="32"/>
      <c r="D1833" s="68"/>
      <c r="E1833" s="68"/>
      <c r="F1833" s="68"/>
      <c r="G1833" s="71"/>
      <c r="H1833" s="77"/>
      <c r="I1833" s="73"/>
      <c r="J1833" s="68"/>
      <c r="K1833" s="68"/>
    </row>
    <row r="1834" spans="1:11" s="54" customFormat="1" x14ac:dyDescent="0.3">
      <c r="A1834" s="15"/>
      <c r="B1834" s="69"/>
      <c r="C1834" s="32"/>
      <c r="D1834" s="68"/>
      <c r="E1834" s="68"/>
      <c r="F1834" s="68"/>
      <c r="G1834" s="71"/>
      <c r="H1834" s="77"/>
      <c r="I1834" s="73"/>
      <c r="J1834" s="68"/>
      <c r="K1834" s="68"/>
    </row>
    <row r="1835" spans="1:11" s="54" customFormat="1" x14ac:dyDescent="0.3">
      <c r="A1835" s="15"/>
      <c r="B1835" s="69"/>
      <c r="C1835" s="32"/>
      <c r="D1835" s="68"/>
      <c r="E1835" s="68"/>
      <c r="F1835" s="68"/>
      <c r="G1835" s="71"/>
      <c r="H1835" s="77"/>
      <c r="I1835" s="73"/>
      <c r="J1835" s="68"/>
      <c r="K1835" s="68"/>
    </row>
    <row r="1836" spans="1:11" s="54" customFormat="1" x14ac:dyDescent="0.3">
      <c r="A1836" s="15"/>
      <c r="B1836" s="69"/>
      <c r="C1836" s="32"/>
      <c r="D1836" s="68"/>
      <c r="E1836" s="68"/>
      <c r="F1836" s="68"/>
      <c r="G1836" s="71"/>
      <c r="H1836" s="77"/>
      <c r="I1836" s="73"/>
      <c r="J1836" s="68"/>
      <c r="K1836" s="68"/>
    </row>
    <row r="1837" spans="1:11" s="54" customFormat="1" x14ac:dyDescent="0.3">
      <c r="A1837" s="15"/>
      <c r="B1837" s="69"/>
      <c r="C1837" s="32"/>
      <c r="D1837" s="68"/>
      <c r="E1837" s="68"/>
      <c r="F1837" s="68"/>
      <c r="G1837" s="71"/>
      <c r="H1837" s="77"/>
      <c r="I1837" s="73"/>
      <c r="J1837" s="68"/>
      <c r="K1837" s="68"/>
    </row>
    <row r="1838" spans="1:11" s="54" customFormat="1" x14ac:dyDescent="0.3">
      <c r="A1838" s="15"/>
      <c r="B1838" s="69"/>
      <c r="C1838" s="32"/>
      <c r="D1838" s="68"/>
      <c r="E1838" s="68"/>
      <c r="F1838" s="68"/>
      <c r="G1838" s="71"/>
      <c r="H1838" s="77"/>
      <c r="I1838" s="73"/>
      <c r="J1838" s="68"/>
      <c r="K1838" s="68"/>
    </row>
    <row r="1839" spans="1:11" s="54" customFormat="1" x14ac:dyDescent="0.3">
      <c r="A1839" s="15"/>
      <c r="B1839" s="69"/>
      <c r="C1839" s="32"/>
      <c r="D1839" s="68"/>
      <c r="E1839" s="68"/>
      <c r="F1839" s="68"/>
      <c r="G1839" s="71"/>
      <c r="H1839" s="77"/>
      <c r="I1839" s="73"/>
      <c r="J1839" s="68"/>
      <c r="K1839" s="68"/>
    </row>
    <row r="1840" spans="1:11" s="54" customFormat="1" x14ac:dyDescent="0.3">
      <c r="A1840" s="15"/>
      <c r="B1840" s="69"/>
      <c r="C1840" s="32"/>
      <c r="D1840" s="68"/>
      <c r="E1840" s="68"/>
      <c r="F1840" s="68"/>
      <c r="G1840" s="71"/>
      <c r="H1840" s="77"/>
      <c r="I1840" s="73"/>
      <c r="J1840" s="68"/>
      <c r="K1840" s="68"/>
    </row>
    <row r="1841" spans="1:11" s="54" customFormat="1" x14ac:dyDescent="0.3">
      <c r="A1841" s="15"/>
      <c r="B1841" s="69"/>
      <c r="C1841" s="32"/>
      <c r="D1841" s="68"/>
      <c r="E1841" s="68"/>
      <c r="F1841" s="68"/>
      <c r="G1841" s="71"/>
      <c r="H1841" s="77"/>
      <c r="I1841" s="73"/>
      <c r="J1841" s="68"/>
      <c r="K1841" s="68"/>
    </row>
    <row r="1842" spans="1:11" s="54" customFormat="1" x14ac:dyDescent="0.3">
      <c r="A1842" s="15"/>
      <c r="B1842" s="69"/>
      <c r="C1842" s="32"/>
      <c r="D1842" s="68"/>
      <c r="E1842" s="68"/>
      <c r="F1842" s="68"/>
      <c r="G1842" s="71"/>
      <c r="H1842" s="77"/>
      <c r="I1842" s="73"/>
      <c r="J1842" s="68"/>
      <c r="K1842" s="68"/>
    </row>
    <row r="1843" spans="1:11" s="54" customFormat="1" x14ac:dyDescent="0.3">
      <c r="A1843" s="15"/>
      <c r="B1843" s="69"/>
      <c r="C1843" s="32"/>
      <c r="D1843" s="68"/>
      <c r="E1843" s="68"/>
      <c r="F1843" s="68"/>
      <c r="G1843" s="71"/>
      <c r="H1843" s="77"/>
      <c r="I1843" s="73"/>
      <c r="J1843" s="68"/>
      <c r="K1843" s="68"/>
    </row>
    <row r="1844" spans="1:11" s="54" customFormat="1" x14ac:dyDescent="0.3">
      <c r="A1844" s="15"/>
      <c r="B1844" s="69"/>
      <c r="C1844" s="32"/>
      <c r="D1844" s="68"/>
      <c r="E1844" s="68"/>
      <c r="F1844" s="68"/>
      <c r="G1844" s="71"/>
      <c r="H1844" s="77"/>
      <c r="I1844" s="73"/>
      <c r="J1844" s="68"/>
      <c r="K1844" s="68"/>
    </row>
    <row r="1845" spans="1:11" s="54" customFormat="1" x14ac:dyDescent="0.3">
      <c r="A1845" s="15"/>
      <c r="B1845" s="69"/>
      <c r="C1845" s="32"/>
      <c r="D1845" s="68"/>
      <c r="E1845" s="68"/>
      <c r="F1845" s="68"/>
      <c r="G1845" s="71"/>
      <c r="H1845" s="77"/>
      <c r="I1845" s="73"/>
      <c r="J1845" s="68"/>
      <c r="K1845" s="68"/>
    </row>
    <row r="1846" spans="1:11" s="54" customFormat="1" x14ac:dyDescent="0.3">
      <c r="A1846" s="15"/>
      <c r="B1846" s="69"/>
      <c r="C1846" s="32"/>
      <c r="D1846" s="68"/>
      <c r="E1846" s="68"/>
      <c r="F1846" s="68"/>
      <c r="G1846" s="71"/>
      <c r="H1846" s="77"/>
      <c r="I1846" s="73"/>
      <c r="J1846" s="68"/>
      <c r="K1846" s="68"/>
    </row>
    <row r="1847" spans="1:11" s="54" customFormat="1" x14ac:dyDescent="0.3">
      <c r="A1847" s="15"/>
      <c r="B1847" s="69"/>
      <c r="C1847" s="32"/>
      <c r="D1847" s="68"/>
      <c r="E1847" s="68"/>
      <c r="F1847" s="68"/>
      <c r="G1847" s="71"/>
      <c r="H1847" s="77"/>
      <c r="I1847" s="73"/>
      <c r="J1847" s="68"/>
      <c r="K1847" s="68"/>
    </row>
    <row r="1848" spans="1:11" s="54" customFormat="1" x14ac:dyDescent="0.3">
      <c r="A1848" s="15"/>
      <c r="B1848" s="69"/>
      <c r="C1848" s="32"/>
      <c r="D1848" s="68"/>
      <c r="E1848" s="68"/>
      <c r="F1848" s="68"/>
      <c r="G1848" s="71"/>
      <c r="H1848" s="77"/>
      <c r="I1848" s="73"/>
      <c r="J1848" s="68"/>
      <c r="K1848" s="68"/>
    </row>
    <row r="1849" spans="1:11" s="54" customFormat="1" x14ac:dyDescent="0.3">
      <c r="A1849" s="15"/>
      <c r="B1849" s="69"/>
      <c r="C1849" s="32"/>
      <c r="D1849" s="68"/>
      <c r="E1849" s="68"/>
      <c r="F1849" s="68"/>
      <c r="G1849" s="71"/>
      <c r="H1849" s="77"/>
      <c r="I1849" s="73"/>
      <c r="J1849" s="68"/>
      <c r="K1849" s="68"/>
    </row>
    <row r="1850" spans="1:11" s="54" customFormat="1" x14ac:dyDescent="0.3">
      <c r="A1850" s="15"/>
      <c r="B1850" s="69"/>
      <c r="C1850" s="32"/>
      <c r="D1850" s="68"/>
      <c r="E1850" s="68"/>
      <c r="F1850" s="68"/>
      <c r="G1850" s="71"/>
      <c r="H1850" s="77"/>
      <c r="I1850" s="73"/>
      <c r="J1850" s="68"/>
      <c r="K1850" s="68"/>
    </row>
    <row r="1851" spans="1:11" s="54" customFormat="1" x14ac:dyDescent="0.3">
      <c r="A1851" s="15"/>
      <c r="B1851" s="69"/>
      <c r="C1851" s="32"/>
      <c r="D1851" s="68"/>
      <c r="E1851" s="68"/>
      <c r="F1851" s="68"/>
      <c r="G1851" s="71"/>
      <c r="H1851" s="77"/>
      <c r="I1851" s="73"/>
      <c r="J1851" s="68"/>
      <c r="K1851" s="68"/>
    </row>
    <row r="1852" spans="1:11" s="54" customFormat="1" x14ac:dyDescent="0.3">
      <c r="A1852" s="15"/>
      <c r="B1852" s="69"/>
      <c r="C1852" s="32"/>
      <c r="D1852" s="68"/>
      <c r="E1852" s="68"/>
      <c r="F1852" s="68"/>
      <c r="G1852" s="71"/>
      <c r="H1852" s="77"/>
      <c r="I1852" s="73"/>
      <c r="J1852" s="68"/>
      <c r="K1852" s="68"/>
    </row>
    <row r="1853" spans="1:11" s="54" customFormat="1" x14ac:dyDescent="0.3">
      <c r="A1853" s="15"/>
      <c r="B1853" s="69"/>
      <c r="C1853" s="32"/>
      <c r="D1853" s="68"/>
      <c r="E1853" s="68"/>
      <c r="F1853" s="68"/>
      <c r="G1853" s="71"/>
      <c r="H1853" s="77"/>
      <c r="I1853" s="73"/>
      <c r="J1853" s="68"/>
      <c r="K1853" s="68"/>
    </row>
    <row r="1854" spans="1:11" s="54" customFormat="1" x14ac:dyDescent="0.3">
      <c r="A1854" s="15"/>
      <c r="B1854" s="69"/>
      <c r="C1854" s="32"/>
      <c r="D1854" s="68"/>
      <c r="E1854" s="68"/>
      <c r="F1854" s="68"/>
      <c r="G1854" s="71"/>
      <c r="H1854" s="77"/>
      <c r="I1854" s="73"/>
      <c r="J1854" s="68"/>
      <c r="K1854" s="68"/>
    </row>
    <row r="1855" spans="1:11" s="54" customFormat="1" x14ac:dyDescent="0.3">
      <c r="A1855" s="15"/>
      <c r="B1855" s="69"/>
      <c r="C1855" s="32"/>
      <c r="D1855" s="68"/>
      <c r="E1855" s="68"/>
      <c r="F1855" s="68"/>
      <c r="G1855" s="71"/>
      <c r="H1855" s="77"/>
      <c r="I1855" s="73"/>
      <c r="J1855" s="68"/>
      <c r="K1855" s="68"/>
    </row>
    <row r="1856" spans="1:11" s="54" customFormat="1" x14ac:dyDescent="0.3">
      <c r="A1856" s="15"/>
      <c r="B1856" s="69"/>
      <c r="C1856" s="32"/>
      <c r="D1856" s="68"/>
      <c r="E1856" s="68"/>
      <c r="F1856" s="68"/>
      <c r="G1856" s="71"/>
      <c r="H1856" s="77"/>
      <c r="I1856" s="73"/>
      <c r="J1856" s="68"/>
      <c r="K1856" s="68"/>
    </row>
    <row r="1857" spans="1:11" s="54" customFormat="1" x14ac:dyDescent="0.3">
      <c r="A1857" s="15"/>
      <c r="B1857" s="69"/>
      <c r="C1857" s="32"/>
      <c r="D1857" s="68"/>
      <c r="E1857" s="68"/>
      <c r="F1857" s="68"/>
      <c r="G1857" s="71"/>
      <c r="H1857" s="77"/>
      <c r="I1857" s="73"/>
      <c r="J1857" s="68"/>
      <c r="K1857" s="68"/>
    </row>
    <row r="1858" spans="1:11" s="54" customFormat="1" x14ac:dyDescent="0.3">
      <c r="A1858" s="15"/>
      <c r="B1858" s="69"/>
      <c r="C1858" s="32"/>
      <c r="D1858" s="68"/>
      <c r="E1858" s="68"/>
      <c r="F1858" s="68"/>
      <c r="G1858" s="71"/>
      <c r="H1858" s="77"/>
      <c r="I1858" s="73"/>
      <c r="J1858" s="68"/>
      <c r="K1858" s="68"/>
    </row>
    <row r="1859" spans="1:11" s="54" customFormat="1" x14ac:dyDescent="0.3">
      <c r="A1859" s="15"/>
      <c r="B1859" s="69"/>
      <c r="C1859" s="32"/>
      <c r="D1859" s="68"/>
      <c r="E1859" s="68"/>
      <c r="F1859" s="68"/>
      <c r="G1859" s="71"/>
      <c r="H1859" s="77"/>
      <c r="I1859" s="73"/>
      <c r="J1859" s="68"/>
      <c r="K1859" s="68"/>
    </row>
    <row r="1860" spans="1:11" s="54" customFormat="1" x14ac:dyDescent="0.3">
      <c r="A1860" s="15"/>
      <c r="B1860" s="69"/>
      <c r="C1860" s="32"/>
      <c r="D1860" s="68"/>
      <c r="E1860" s="68"/>
      <c r="F1860" s="68"/>
      <c r="G1860" s="71"/>
      <c r="H1860" s="77"/>
      <c r="I1860" s="73"/>
      <c r="J1860" s="68"/>
      <c r="K1860" s="68"/>
    </row>
    <row r="1861" spans="1:11" s="54" customFormat="1" x14ac:dyDescent="0.3">
      <c r="A1861" s="15"/>
      <c r="B1861" s="69"/>
      <c r="C1861" s="32"/>
      <c r="D1861" s="68"/>
      <c r="E1861" s="68"/>
      <c r="F1861" s="68"/>
      <c r="G1861" s="71"/>
      <c r="H1861" s="77"/>
      <c r="I1861" s="73"/>
      <c r="J1861" s="68"/>
      <c r="K1861" s="68"/>
    </row>
    <row r="1862" spans="1:11" s="54" customFormat="1" x14ac:dyDescent="0.3">
      <c r="A1862" s="15"/>
      <c r="B1862" s="69"/>
      <c r="C1862" s="32"/>
      <c r="D1862" s="68"/>
      <c r="E1862" s="68"/>
      <c r="F1862" s="68"/>
      <c r="G1862" s="71"/>
      <c r="H1862" s="77"/>
      <c r="I1862" s="73"/>
      <c r="J1862" s="68"/>
      <c r="K1862" s="68"/>
    </row>
    <row r="1863" spans="1:11" s="54" customFormat="1" x14ac:dyDescent="0.3">
      <c r="A1863" s="15"/>
      <c r="B1863" s="69"/>
      <c r="C1863" s="32"/>
      <c r="D1863" s="68"/>
      <c r="E1863" s="68"/>
      <c r="F1863" s="68"/>
      <c r="G1863" s="71"/>
      <c r="H1863" s="77"/>
      <c r="I1863" s="73"/>
      <c r="J1863" s="68"/>
      <c r="K1863" s="68"/>
    </row>
    <row r="1864" spans="1:11" s="54" customFormat="1" x14ac:dyDescent="0.3">
      <c r="A1864" s="15"/>
      <c r="B1864" s="69"/>
      <c r="C1864" s="32"/>
      <c r="D1864" s="68"/>
      <c r="E1864" s="68"/>
      <c r="F1864" s="68"/>
      <c r="G1864" s="71"/>
      <c r="H1864" s="77"/>
      <c r="I1864" s="73"/>
      <c r="J1864" s="68"/>
      <c r="K1864" s="68"/>
    </row>
    <row r="1865" spans="1:11" s="54" customFormat="1" x14ac:dyDescent="0.3">
      <c r="A1865" s="15"/>
      <c r="B1865" s="69"/>
      <c r="C1865" s="32"/>
      <c r="D1865" s="68"/>
      <c r="E1865" s="68"/>
      <c r="F1865" s="68"/>
      <c r="G1865" s="71"/>
      <c r="H1865" s="77"/>
      <c r="I1865" s="73"/>
      <c r="J1865" s="68"/>
      <c r="K1865" s="68"/>
    </row>
    <row r="1866" spans="1:11" s="54" customFormat="1" x14ac:dyDescent="0.3">
      <c r="A1866" s="15"/>
      <c r="B1866" s="69"/>
      <c r="C1866" s="32"/>
      <c r="D1866" s="68"/>
      <c r="E1866" s="68"/>
      <c r="F1866" s="68"/>
      <c r="G1866" s="71"/>
      <c r="H1866" s="77"/>
      <c r="I1866" s="73"/>
      <c r="J1866" s="68"/>
      <c r="K1866" s="68"/>
    </row>
    <row r="1867" spans="1:11" s="54" customFormat="1" x14ac:dyDescent="0.3">
      <c r="A1867" s="15"/>
      <c r="B1867" s="69"/>
      <c r="C1867" s="32"/>
      <c r="D1867" s="68"/>
      <c r="E1867" s="68"/>
      <c r="F1867" s="68"/>
      <c r="G1867" s="71"/>
      <c r="H1867" s="77"/>
      <c r="I1867" s="73"/>
      <c r="J1867" s="68"/>
      <c r="K1867" s="68"/>
    </row>
    <row r="1868" spans="1:11" s="54" customFormat="1" x14ac:dyDescent="0.3">
      <c r="A1868" s="15"/>
      <c r="B1868" s="69"/>
      <c r="C1868" s="32"/>
      <c r="D1868" s="68"/>
      <c r="E1868" s="68"/>
      <c r="F1868" s="68"/>
      <c r="G1868" s="71"/>
      <c r="H1868" s="77"/>
      <c r="I1868" s="73"/>
      <c r="J1868" s="68"/>
      <c r="K1868" s="68"/>
    </row>
    <row r="1869" spans="1:11" s="54" customFormat="1" x14ac:dyDescent="0.3">
      <c r="A1869" s="15"/>
      <c r="B1869" s="69"/>
      <c r="C1869" s="32"/>
      <c r="D1869" s="68"/>
      <c r="E1869" s="68"/>
      <c r="F1869" s="68"/>
      <c r="G1869" s="71"/>
      <c r="H1869" s="77"/>
      <c r="I1869" s="73"/>
      <c r="J1869" s="68"/>
      <c r="K1869" s="68"/>
    </row>
    <row r="1870" spans="1:11" s="54" customFormat="1" x14ac:dyDescent="0.3">
      <c r="A1870" s="15"/>
      <c r="B1870" s="69"/>
      <c r="C1870" s="32"/>
      <c r="D1870" s="68"/>
      <c r="E1870" s="68"/>
      <c r="F1870" s="68"/>
      <c r="G1870" s="71"/>
      <c r="H1870" s="77"/>
      <c r="I1870" s="73"/>
      <c r="J1870" s="68"/>
      <c r="K1870" s="68"/>
    </row>
    <row r="1871" spans="1:11" s="54" customFormat="1" x14ac:dyDescent="0.3">
      <c r="A1871" s="15"/>
      <c r="B1871" s="69"/>
      <c r="C1871" s="32"/>
      <c r="D1871" s="68"/>
      <c r="E1871" s="68"/>
      <c r="F1871" s="68"/>
      <c r="G1871" s="71"/>
      <c r="H1871" s="77"/>
      <c r="I1871" s="73"/>
      <c r="J1871" s="68"/>
      <c r="K1871" s="68"/>
    </row>
    <row r="1872" spans="1:11" s="54" customFormat="1" x14ac:dyDescent="0.3">
      <c r="A1872" s="15"/>
      <c r="B1872" s="69"/>
      <c r="C1872" s="32"/>
      <c r="D1872" s="68"/>
      <c r="E1872" s="68"/>
      <c r="F1872" s="68"/>
      <c r="G1872" s="71"/>
      <c r="H1872" s="77"/>
      <c r="I1872" s="73"/>
      <c r="J1872" s="68"/>
      <c r="K1872" s="68"/>
    </row>
    <row r="1873" spans="1:11" s="54" customFormat="1" x14ac:dyDescent="0.3">
      <c r="A1873" s="15"/>
      <c r="B1873" s="69"/>
      <c r="C1873" s="32"/>
      <c r="D1873" s="68"/>
      <c r="E1873" s="68"/>
      <c r="F1873" s="68"/>
      <c r="G1873" s="71"/>
      <c r="H1873" s="77"/>
      <c r="I1873" s="73"/>
      <c r="J1873" s="68"/>
      <c r="K1873" s="68"/>
    </row>
    <row r="1874" spans="1:11" s="54" customFormat="1" x14ac:dyDescent="0.3">
      <c r="A1874" s="15"/>
      <c r="B1874" s="69"/>
      <c r="C1874" s="32"/>
      <c r="D1874" s="68"/>
      <c r="E1874" s="68"/>
      <c r="F1874" s="68"/>
      <c r="G1874" s="71"/>
      <c r="H1874" s="77"/>
      <c r="I1874" s="73"/>
      <c r="J1874" s="68"/>
      <c r="K1874" s="68"/>
    </row>
    <row r="1875" spans="1:11" s="54" customFormat="1" x14ac:dyDescent="0.3">
      <c r="A1875" s="15"/>
      <c r="B1875" s="69"/>
      <c r="C1875" s="32"/>
      <c r="D1875" s="68"/>
      <c r="E1875" s="68"/>
      <c r="F1875" s="68"/>
      <c r="G1875" s="71"/>
      <c r="H1875" s="77"/>
      <c r="I1875" s="73"/>
      <c r="J1875" s="68"/>
      <c r="K1875" s="68"/>
    </row>
    <row r="1876" spans="1:11" s="54" customFormat="1" x14ac:dyDescent="0.3">
      <c r="A1876" s="15"/>
      <c r="B1876" s="69"/>
      <c r="C1876" s="32"/>
      <c r="D1876" s="68"/>
      <c r="E1876" s="68"/>
      <c r="F1876" s="68"/>
      <c r="G1876" s="71"/>
      <c r="H1876" s="77"/>
      <c r="I1876" s="73"/>
      <c r="J1876" s="68"/>
      <c r="K1876" s="68"/>
    </row>
    <row r="1877" spans="1:11" s="54" customFormat="1" x14ac:dyDescent="0.3">
      <c r="A1877" s="15"/>
      <c r="B1877" s="69"/>
      <c r="C1877" s="32"/>
      <c r="D1877" s="68"/>
      <c r="E1877" s="68"/>
      <c r="F1877" s="68"/>
      <c r="G1877" s="71"/>
      <c r="H1877" s="77"/>
      <c r="I1877" s="73"/>
      <c r="J1877" s="68"/>
      <c r="K1877" s="68"/>
    </row>
    <row r="1878" spans="1:11" s="54" customFormat="1" x14ac:dyDescent="0.3">
      <c r="A1878" s="15"/>
      <c r="B1878" s="69"/>
      <c r="C1878" s="32"/>
      <c r="D1878" s="68"/>
      <c r="E1878" s="68"/>
      <c r="F1878" s="68"/>
      <c r="G1878" s="71"/>
      <c r="H1878" s="77"/>
      <c r="I1878" s="73"/>
      <c r="J1878" s="68"/>
      <c r="K1878" s="68"/>
    </row>
    <row r="1879" spans="1:11" s="54" customFormat="1" x14ac:dyDescent="0.3">
      <c r="A1879" s="15"/>
      <c r="B1879" s="69"/>
      <c r="C1879" s="32"/>
      <c r="D1879" s="68"/>
      <c r="E1879" s="68"/>
      <c r="F1879" s="68"/>
      <c r="G1879" s="71"/>
      <c r="H1879" s="77"/>
      <c r="I1879" s="73"/>
      <c r="J1879" s="68"/>
      <c r="K1879" s="68"/>
    </row>
    <row r="1880" spans="1:11" s="54" customFormat="1" x14ac:dyDescent="0.3">
      <c r="A1880" s="15"/>
      <c r="B1880" s="69"/>
      <c r="C1880" s="32"/>
      <c r="D1880" s="68"/>
      <c r="E1880" s="68"/>
      <c r="F1880" s="68"/>
      <c r="G1880" s="71"/>
      <c r="H1880" s="77"/>
      <c r="I1880" s="73"/>
      <c r="J1880" s="68"/>
      <c r="K1880" s="68"/>
    </row>
    <row r="1881" spans="1:11" s="54" customFormat="1" x14ac:dyDescent="0.3">
      <c r="A1881" s="15"/>
      <c r="B1881" s="69"/>
      <c r="C1881" s="32"/>
      <c r="D1881" s="68"/>
      <c r="E1881" s="68"/>
      <c r="F1881" s="68"/>
      <c r="G1881" s="71"/>
      <c r="H1881" s="77"/>
      <c r="I1881" s="73"/>
      <c r="J1881" s="68"/>
      <c r="K1881" s="68"/>
    </row>
    <row r="1882" spans="1:11" s="54" customFormat="1" x14ac:dyDescent="0.3">
      <c r="A1882" s="15"/>
      <c r="B1882" s="69"/>
      <c r="C1882" s="32"/>
      <c r="D1882" s="68"/>
      <c r="E1882" s="68"/>
      <c r="F1882" s="68"/>
      <c r="G1882" s="71"/>
      <c r="H1882" s="77"/>
      <c r="I1882" s="73"/>
      <c r="J1882" s="68"/>
      <c r="K1882" s="68"/>
    </row>
    <row r="1883" spans="1:11" s="54" customFormat="1" x14ac:dyDescent="0.3">
      <c r="A1883" s="15"/>
      <c r="B1883" s="69"/>
      <c r="C1883" s="32"/>
      <c r="D1883" s="68"/>
      <c r="E1883" s="68"/>
      <c r="F1883" s="68"/>
      <c r="G1883" s="71"/>
      <c r="H1883" s="77"/>
      <c r="I1883" s="73"/>
      <c r="J1883" s="68"/>
      <c r="K1883" s="68"/>
    </row>
    <row r="1884" spans="1:11" s="54" customFormat="1" x14ac:dyDescent="0.3">
      <c r="A1884" s="15"/>
      <c r="B1884" s="69"/>
      <c r="C1884" s="32"/>
      <c r="D1884" s="68"/>
      <c r="E1884" s="68"/>
      <c r="F1884" s="68"/>
      <c r="G1884" s="71"/>
      <c r="H1884" s="77"/>
      <c r="I1884" s="73"/>
      <c r="J1884" s="68"/>
      <c r="K1884" s="68"/>
    </row>
    <row r="1885" spans="1:11" s="54" customFormat="1" x14ac:dyDescent="0.3">
      <c r="A1885" s="15"/>
      <c r="B1885" s="69"/>
      <c r="C1885" s="32"/>
      <c r="D1885" s="68"/>
      <c r="E1885" s="68"/>
      <c r="F1885" s="68"/>
      <c r="G1885" s="71"/>
      <c r="H1885" s="77"/>
      <c r="I1885" s="73"/>
      <c r="J1885" s="68"/>
      <c r="K1885" s="68"/>
    </row>
    <row r="1886" spans="1:11" s="54" customFormat="1" x14ac:dyDescent="0.3">
      <c r="A1886" s="15"/>
      <c r="B1886" s="69"/>
      <c r="C1886" s="32"/>
      <c r="D1886" s="68"/>
      <c r="E1886" s="68"/>
      <c r="F1886" s="68"/>
      <c r="G1886" s="71"/>
      <c r="H1886" s="77"/>
      <c r="I1886" s="73"/>
      <c r="J1886" s="68"/>
      <c r="K1886" s="68"/>
    </row>
    <row r="1887" spans="1:11" s="54" customFormat="1" x14ac:dyDescent="0.3">
      <c r="A1887" s="15"/>
      <c r="B1887" s="69"/>
      <c r="C1887" s="32"/>
      <c r="D1887" s="68"/>
      <c r="E1887" s="68"/>
      <c r="F1887" s="68"/>
      <c r="G1887" s="71"/>
      <c r="H1887" s="77"/>
      <c r="I1887" s="73"/>
      <c r="J1887" s="68"/>
      <c r="K1887" s="68"/>
    </row>
    <row r="1888" spans="1:11" s="54" customFormat="1" x14ac:dyDescent="0.3">
      <c r="A1888" s="15"/>
      <c r="B1888" s="69"/>
      <c r="C1888" s="32"/>
      <c r="D1888" s="68"/>
      <c r="E1888" s="68"/>
      <c r="F1888" s="68"/>
      <c r="G1888" s="71"/>
      <c r="H1888" s="77"/>
      <c r="I1888" s="73"/>
      <c r="J1888" s="68"/>
      <c r="K1888" s="68"/>
    </row>
    <row r="1889" spans="1:11" s="54" customFormat="1" x14ac:dyDescent="0.3">
      <c r="A1889" s="15"/>
      <c r="B1889" s="69"/>
      <c r="C1889" s="32"/>
      <c r="D1889" s="68"/>
      <c r="E1889" s="68"/>
      <c r="F1889" s="68"/>
      <c r="G1889" s="71"/>
      <c r="H1889" s="77"/>
      <c r="I1889" s="73"/>
      <c r="J1889" s="68"/>
      <c r="K1889" s="68"/>
    </row>
    <row r="1890" spans="1:11" s="54" customFormat="1" x14ac:dyDescent="0.3">
      <c r="A1890" s="15"/>
      <c r="B1890" s="69"/>
      <c r="C1890" s="32"/>
      <c r="D1890" s="68"/>
      <c r="E1890" s="68"/>
      <c r="F1890" s="68"/>
      <c r="G1890" s="71"/>
      <c r="H1890" s="77"/>
      <c r="I1890" s="73"/>
      <c r="J1890" s="68"/>
      <c r="K1890" s="68"/>
    </row>
    <row r="1891" spans="1:11" s="54" customFormat="1" x14ac:dyDescent="0.3">
      <c r="A1891" s="15"/>
      <c r="B1891" s="69"/>
      <c r="C1891" s="32"/>
      <c r="D1891" s="68"/>
      <c r="E1891" s="68"/>
      <c r="F1891" s="68"/>
      <c r="G1891" s="71"/>
      <c r="H1891" s="77"/>
      <c r="I1891" s="73"/>
      <c r="J1891" s="68"/>
      <c r="K1891" s="68"/>
    </row>
    <row r="1892" spans="1:11" s="54" customFormat="1" x14ac:dyDescent="0.3">
      <c r="A1892" s="15"/>
      <c r="B1892" s="69"/>
      <c r="C1892" s="32"/>
      <c r="D1892" s="68"/>
      <c r="E1892" s="68"/>
      <c r="F1892" s="68"/>
      <c r="G1892" s="71"/>
      <c r="H1892" s="77"/>
      <c r="I1892" s="73"/>
      <c r="J1892" s="68"/>
      <c r="K1892" s="68"/>
    </row>
    <row r="1893" spans="1:11" s="54" customFormat="1" x14ac:dyDescent="0.3">
      <c r="A1893" s="15"/>
      <c r="B1893" s="69"/>
      <c r="C1893" s="32"/>
      <c r="D1893" s="68"/>
      <c r="E1893" s="68"/>
      <c r="F1893" s="68"/>
      <c r="G1893" s="71"/>
      <c r="H1893" s="77"/>
      <c r="I1893" s="73"/>
      <c r="J1893" s="68"/>
      <c r="K1893" s="68"/>
    </row>
    <row r="1894" spans="1:11" s="54" customFormat="1" x14ac:dyDescent="0.3">
      <c r="A1894" s="15"/>
      <c r="B1894" s="69"/>
      <c r="C1894" s="32"/>
      <c r="D1894" s="68"/>
      <c r="E1894" s="68"/>
      <c r="F1894" s="68"/>
      <c r="G1894" s="71"/>
      <c r="H1894" s="77"/>
      <c r="I1894" s="73"/>
      <c r="J1894" s="68"/>
      <c r="K1894" s="68"/>
    </row>
    <row r="1895" spans="1:11" s="54" customFormat="1" x14ac:dyDescent="0.3">
      <c r="A1895" s="15"/>
      <c r="B1895" s="69"/>
      <c r="C1895" s="32"/>
      <c r="D1895" s="68"/>
      <c r="E1895" s="68"/>
      <c r="F1895" s="68"/>
      <c r="G1895" s="71"/>
      <c r="H1895" s="77"/>
      <c r="I1895" s="73"/>
      <c r="J1895" s="68"/>
      <c r="K1895" s="68"/>
    </row>
    <row r="1896" spans="1:11" s="54" customFormat="1" x14ac:dyDescent="0.3">
      <c r="A1896" s="15"/>
      <c r="B1896" s="69"/>
      <c r="C1896" s="32"/>
      <c r="D1896" s="68"/>
      <c r="E1896" s="68"/>
      <c r="F1896" s="68"/>
      <c r="G1896" s="71"/>
      <c r="H1896" s="77"/>
      <c r="I1896" s="73"/>
      <c r="J1896" s="68"/>
      <c r="K1896" s="68"/>
    </row>
    <row r="1897" spans="1:11" s="54" customFormat="1" x14ac:dyDescent="0.3">
      <c r="A1897" s="15"/>
      <c r="B1897" s="69"/>
      <c r="C1897" s="32"/>
      <c r="D1897" s="68"/>
      <c r="E1897" s="68"/>
      <c r="F1897" s="68"/>
      <c r="G1897" s="71"/>
      <c r="H1897" s="77"/>
      <c r="I1897" s="73"/>
      <c r="J1897" s="68"/>
      <c r="K1897" s="68"/>
    </row>
    <row r="1898" spans="1:11" s="54" customFormat="1" x14ac:dyDescent="0.3">
      <c r="A1898" s="15"/>
      <c r="B1898" s="69"/>
      <c r="C1898" s="32"/>
      <c r="D1898" s="68"/>
      <c r="E1898" s="68"/>
      <c r="F1898" s="68"/>
      <c r="G1898" s="71"/>
      <c r="H1898" s="77"/>
      <c r="I1898" s="73"/>
      <c r="J1898" s="68"/>
      <c r="K1898" s="68"/>
    </row>
    <row r="1899" spans="1:11" s="54" customFormat="1" x14ac:dyDescent="0.3">
      <c r="A1899" s="15"/>
      <c r="B1899" s="69"/>
      <c r="C1899" s="32"/>
      <c r="D1899" s="68"/>
      <c r="E1899" s="68"/>
      <c r="F1899" s="68"/>
      <c r="G1899" s="71"/>
      <c r="H1899" s="77"/>
      <c r="I1899" s="73"/>
      <c r="J1899" s="68"/>
      <c r="K1899" s="68"/>
    </row>
    <row r="1900" spans="1:11" s="54" customFormat="1" x14ac:dyDescent="0.3">
      <c r="A1900" s="15"/>
      <c r="B1900" s="69"/>
      <c r="C1900" s="32"/>
      <c r="D1900" s="68"/>
      <c r="E1900" s="68"/>
      <c r="F1900" s="68"/>
      <c r="G1900" s="71"/>
      <c r="H1900" s="77"/>
      <c r="I1900" s="73"/>
      <c r="J1900" s="68"/>
      <c r="K1900" s="68"/>
    </row>
    <row r="1901" spans="1:11" s="54" customFormat="1" x14ac:dyDescent="0.3">
      <c r="A1901" s="15"/>
      <c r="B1901" s="69"/>
      <c r="C1901" s="32"/>
      <c r="D1901" s="68"/>
      <c r="E1901" s="68"/>
      <c r="F1901" s="68"/>
      <c r="G1901" s="71"/>
      <c r="H1901" s="77"/>
      <c r="I1901" s="73"/>
      <c r="J1901" s="68"/>
      <c r="K1901" s="68"/>
    </row>
    <row r="1902" spans="1:11" s="54" customFormat="1" x14ac:dyDescent="0.3">
      <c r="A1902" s="15"/>
      <c r="B1902" s="69"/>
      <c r="C1902" s="32"/>
      <c r="D1902" s="68"/>
      <c r="E1902" s="68"/>
      <c r="F1902" s="68"/>
      <c r="G1902" s="71"/>
      <c r="H1902" s="77"/>
      <c r="I1902" s="73"/>
      <c r="J1902" s="68"/>
      <c r="K1902" s="68"/>
    </row>
    <row r="1903" spans="1:11" s="54" customFormat="1" x14ac:dyDescent="0.3">
      <c r="A1903" s="15"/>
      <c r="B1903" s="69"/>
      <c r="C1903" s="32"/>
      <c r="D1903" s="68"/>
      <c r="E1903" s="68"/>
      <c r="F1903" s="68"/>
      <c r="G1903" s="71"/>
      <c r="H1903" s="77"/>
      <c r="I1903" s="73"/>
      <c r="J1903" s="68"/>
      <c r="K1903" s="68"/>
    </row>
    <row r="1904" spans="1:11" s="54" customFormat="1" x14ac:dyDescent="0.3">
      <c r="A1904" s="15"/>
      <c r="B1904" s="69"/>
      <c r="C1904" s="32"/>
      <c r="D1904" s="68"/>
      <c r="E1904" s="68"/>
      <c r="F1904" s="68"/>
      <c r="G1904" s="71"/>
      <c r="H1904" s="77"/>
      <c r="I1904" s="73"/>
      <c r="J1904" s="68"/>
      <c r="K1904" s="68"/>
    </row>
    <row r="1905" spans="1:11" s="54" customFormat="1" x14ac:dyDescent="0.3">
      <c r="A1905" s="15"/>
      <c r="B1905" s="69"/>
      <c r="C1905" s="32"/>
      <c r="D1905" s="68"/>
      <c r="E1905" s="68"/>
      <c r="F1905" s="68"/>
      <c r="G1905" s="71"/>
      <c r="H1905" s="77"/>
      <c r="I1905" s="73"/>
      <c r="J1905" s="68"/>
      <c r="K1905" s="68"/>
    </row>
    <row r="1906" spans="1:11" s="54" customFormat="1" x14ac:dyDescent="0.3">
      <c r="A1906" s="15"/>
      <c r="B1906" s="69"/>
      <c r="C1906" s="32"/>
      <c r="D1906" s="68"/>
      <c r="E1906" s="68"/>
      <c r="F1906" s="68"/>
      <c r="G1906" s="71"/>
      <c r="H1906" s="77"/>
      <c r="I1906" s="73"/>
      <c r="J1906" s="68"/>
      <c r="K1906" s="68"/>
    </row>
    <row r="1907" spans="1:11" s="54" customFormat="1" x14ac:dyDescent="0.3">
      <c r="A1907" s="15"/>
      <c r="B1907" s="69"/>
      <c r="C1907" s="32"/>
      <c r="D1907" s="68"/>
      <c r="E1907" s="68"/>
      <c r="F1907" s="68"/>
      <c r="G1907" s="71"/>
      <c r="H1907" s="77"/>
      <c r="I1907" s="73"/>
      <c r="J1907" s="68"/>
      <c r="K1907" s="68"/>
    </row>
    <row r="1908" spans="1:11" s="54" customFormat="1" x14ac:dyDescent="0.3">
      <c r="A1908" s="15"/>
      <c r="B1908" s="69"/>
      <c r="C1908" s="32"/>
      <c r="D1908" s="68"/>
      <c r="E1908" s="68"/>
      <c r="F1908" s="68"/>
      <c r="G1908" s="71"/>
      <c r="H1908" s="77"/>
      <c r="I1908" s="73"/>
      <c r="J1908" s="68"/>
      <c r="K1908" s="68"/>
    </row>
    <row r="1909" spans="1:11" s="54" customFormat="1" x14ac:dyDescent="0.3">
      <c r="A1909" s="15"/>
      <c r="B1909" s="69"/>
      <c r="C1909" s="32"/>
      <c r="D1909" s="68"/>
      <c r="E1909" s="68"/>
      <c r="F1909" s="68"/>
      <c r="G1909" s="71"/>
      <c r="H1909" s="77"/>
      <c r="I1909" s="73"/>
      <c r="J1909" s="68"/>
      <c r="K1909" s="68"/>
    </row>
    <row r="1910" spans="1:11" s="54" customFormat="1" x14ac:dyDescent="0.3">
      <c r="A1910" s="15"/>
      <c r="B1910" s="69"/>
      <c r="C1910" s="32"/>
      <c r="D1910" s="68"/>
      <c r="E1910" s="68"/>
      <c r="F1910" s="68"/>
      <c r="G1910" s="71"/>
      <c r="H1910" s="77"/>
      <c r="I1910" s="73"/>
      <c r="J1910" s="68"/>
      <c r="K1910" s="68"/>
    </row>
    <row r="1911" spans="1:11" s="54" customFormat="1" x14ac:dyDescent="0.3">
      <c r="A1911" s="15"/>
      <c r="B1911" s="69"/>
      <c r="C1911" s="32"/>
      <c r="D1911" s="68"/>
      <c r="E1911" s="68"/>
      <c r="F1911" s="68"/>
      <c r="G1911" s="71"/>
      <c r="H1911" s="77"/>
      <c r="I1911" s="73"/>
      <c r="J1911" s="68"/>
      <c r="K1911" s="68"/>
    </row>
    <row r="1912" spans="1:11" s="54" customFormat="1" x14ac:dyDescent="0.3">
      <c r="A1912" s="15"/>
      <c r="B1912" s="69"/>
      <c r="C1912" s="32"/>
      <c r="D1912" s="68"/>
      <c r="E1912" s="68"/>
      <c r="F1912" s="68"/>
      <c r="G1912" s="71"/>
      <c r="H1912" s="77"/>
      <c r="I1912" s="73"/>
      <c r="J1912" s="68"/>
      <c r="K1912" s="68"/>
    </row>
    <row r="1913" spans="1:11" s="54" customFormat="1" x14ac:dyDescent="0.3">
      <c r="A1913" s="15"/>
      <c r="B1913" s="69"/>
      <c r="C1913" s="32"/>
      <c r="D1913" s="68"/>
      <c r="E1913" s="68"/>
      <c r="F1913" s="68"/>
      <c r="G1913" s="71"/>
      <c r="H1913" s="77"/>
      <c r="I1913" s="73"/>
      <c r="J1913" s="68"/>
      <c r="K1913" s="68"/>
    </row>
    <row r="1914" spans="1:11" s="54" customFormat="1" x14ac:dyDescent="0.3">
      <c r="A1914" s="15"/>
      <c r="B1914" s="69"/>
      <c r="C1914" s="32"/>
      <c r="D1914" s="68"/>
      <c r="E1914" s="68"/>
      <c r="F1914" s="68"/>
      <c r="G1914" s="71"/>
      <c r="H1914" s="77"/>
      <c r="I1914" s="73"/>
      <c r="J1914" s="68"/>
      <c r="K1914" s="68"/>
    </row>
    <row r="1915" spans="1:11" s="54" customFormat="1" x14ac:dyDescent="0.3">
      <c r="A1915" s="15"/>
      <c r="B1915" s="69"/>
      <c r="C1915" s="32"/>
      <c r="D1915" s="68"/>
      <c r="E1915" s="68"/>
      <c r="F1915" s="68"/>
      <c r="G1915" s="71"/>
      <c r="H1915" s="77"/>
      <c r="I1915" s="73"/>
      <c r="J1915" s="68"/>
      <c r="K1915" s="68"/>
    </row>
    <row r="1916" spans="1:11" s="54" customFormat="1" x14ac:dyDescent="0.3">
      <c r="A1916" s="15"/>
      <c r="B1916" s="69"/>
      <c r="C1916" s="32"/>
      <c r="D1916" s="68"/>
      <c r="E1916" s="68"/>
      <c r="F1916" s="68"/>
      <c r="G1916" s="71"/>
      <c r="H1916" s="77"/>
      <c r="I1916" s="73"/>
      <c r="J1916" s="68"/>
      <c r="K1916" s="68"/>
    </row>
    <row r="1917" spans="1:11" s="54" customFormat="1" x14ac:dyDescent="0.3">
      <c r="A1917" s="15"/>
      <c r="B1917" s="69"/>
      <c r="C1917" s="32"/>
      <c r="D1917" s="68"/>
      <c r="E1917" s="68"/>
      <c r="F1917" s="68"/>
      <c r="G1917" s="71"/>
      <c r="H1917" s="77"/>
      <c r="I1917" s="73"/>
      <c r="J1917" s="68"/>
      <c r="K1917" s="68"/>
    </row>
    <row r="1918" spans="1:11" s="54" customFormat="1" x14ac:dyDescent="0.3">
      <c r="A1918" s="15"/>
      <c r="B1918" s="69"/>
      <c r="C1918" s="32"/>
      <c r="D1918" s="68"/>
      <c r="E1918" s="68"/>
      <c r="F1918" s="68"/>
      <c r="G1918" s="71"/>
      <c r="H1918" s="77"/>
      <c r="I1918" s="73"/>
      <c r="J1918" s="68"/>
      <c r="K1918" s="68"/>
    </row>
    <row r="1919" spans="1:11" s="54" customFormat="1" x14ac:dyDescent="0.3">
      <c r="A1919" s="15"/>
      <c r="B1919" s="69"/>
      <c r="C1919" s="32"/>
      <c r="D1919" s="68"/>
      <c r="E1919" s="68"/>
      <c r="F1919" s="68"/>
      <c r="G1919" s="71"/>
      <c r="H1919" s="77"/>
      <c r="I1919" s="73"/>
      <c r="J1919" s="68"/>
      <c r="K1919" s="68"/>
    </row>
    <row r="1920" spans="1:11" s="54" customFormat="1" x14ac:dyDescent="0.3">
      <c r="A1920" s="15"/>
      <c r="B1920" s="69"/>
      <c r="C1920" s="32"/>
      <c r="D1920" s="68"/>
      <c r="E1920" s="68"/>
      <c r="F1920" s="68"/>
      <c r="G1920" s="71"/>
      <c r="H1920" s="77"/>
      <c r="I1920" s="73"/>
      <c r="J1920" s="68"/>
      <c r="K1920" s="68"/>
    </row>
    <row r="1921" spans="1:11" s="54" customFormat="1" x14ac:dyDescent="0.3">
      <c r="A1921" s="15"/>
      <c r="B1921" s="69"/>
      <c r="C1921" s="32"/>
      <c r="D1921" s="68"/>
      <c r="E1921" s="68"/>
      <c r="F1921" s="68"/>
      <c r="G1921" s="71"/>
      <c r="H1921" s="77"/>
      <c r="I1921" s="73"/>
      <c r="J1921" s="68"/>
      <c r="K1921" s="68"/>
    </row>
    <row r="1922" spans="1:11" s="54" customFormat="1" x14ac:dyDescent="0.3">
      <c r="A1922" s="15"/>
      <c r="B1922" s="69"/>
      <c r="C1922" s="32"/>
      <c r="D1922" s="68"/>
      <c r="E1922" s="68"/>
      <c r="F1922" s="68"/>
      <c r="G1922" s="71"/>
      <c r="H1922" s="77"/>
      <c r="I1922" s="73"/>
      <c r="J1922" s="68"/>
      <c r="K1922" s="68"/>
    </row>
    <row r="1923" spans="1:11" s="54" customFormat="1" x14ac:dyDescent="0.3">
      <c r="A1923" s="15"/>
      <c r="B1923" s="69"/>
      <c r="C1923" s="32"/>
      <c r="D1923" s="68"/>
      <c r="E1923" s="68"/>
      <c r="F1923" s="68"/>
      <c r="G1923" s="71"/>
      <c r="H1923" s="77"/>
      <c r="I1923" s="73"/>
      <c r="J1923" s="68"/>
      <c r="K1923" s="68"/>
    </row>
    <row r="1924" spans="1:11" s="54" customFormat="1" x14ac:dyDescent="0.3">
      <c r="A1924" s="15"/>
      <c r="B1924" s="69"/>
      <c r="C1924" s="32"/>
      <c r="D1924" s="68"/>
      <c r="E1924" s="68"/>
      <c r="F1924" s="68"/>
      <c r="G1924" s="71"/>
      <c r="H1924" s="77"/>
      <c r="I1924" s="73"/>
      <c r="J1924" s="68"/>
      <c r="K1924" s="68"/>
    </row>
    <row r="1925" spans="1:11" s="54" customFormat="1" x14ac:dyDescent="0.3">
      <c r="A1925" s="15"/>
      <c r="B1925" s="69"/>
      <c r="C1925" s="32"/>
      <c r="D1925" s="68"/>
      <c r="E1925" s="68"/>
      <c r="F1925" s="68"/>
      <c r="G1925" s="71"/>
      <c r="H1925" s="77"/>
      <c r="I1925" s="73"/>
      <c r="J1925" s="68"/>
      <c r="K1925" s="68"/>
    </row>
    <row r="1926" spans="1:11" s="54" customFormat="1" x14ac:dyDescent="0.3">
      <c r="A1926" s="15"/>
      <c r="B1926" s="69"/>
      <c r="C1926" s="32"/>
      <c r="D1926" s="68"/>
      <c r="E1926" s="68"/>
      <c r="F1926" s="68"/>
      <c r="G1926" s="71"/>
      <c r="H1926" s="77"/>
      <c r="I1926" s="73"/>
      <c r="J1926" s="68"/>
      <c r="K1926" s="68"/>
    </row>
    <row r="1927" spans="1:11" s="54" customFormat="1" x14ac:dyDescent="0.3">
      <c r="A1927" s="15"/>
      <c r="B1927" s="69"/>
      <c r="C1927" s="32"/>
      <c r="D1927" s="68"/>
      <c r="E1927" s="68"/>
      <c r="F1927" s="68"/>
      <c r="G1927" s="71"/>
      <c r="H1927" s="77"/>
      <c r="I1927" s="73"/>
      <c r="J1927" s="68"/>
      <c r="K1927" s="68"/>
    </row>
    <row r="1928" spans="1:11" s="54" customFormat="1" x14ac:dyDescent="0.3">
      <c r="A1928" s="15"/>
      <c r="B1928" s="69"/>
      <c r="C1928" s="32"/>
      <c r="D1928" s="68"/>
      <c r="E1928" s="68"/>
      <c r="F1928" s="68"/>
      <c r="G1928" s="71"/>
      <c r="H1928" s="77"/>
      <c r="I1928" s="73"/>
      <c r="J1928" s="68"/>
      <c r="K1928" s="68"/>
    </row>
    <row r="1929" spans="1:11" s="54" customFormat="1" x14ac:dyDescent="0.3">
      <c r="A1929" s="15"/>
      <c r="B1929" s="69"/>
      <c r="C1929" s="32"/>
      <c r="D1929" s="68"/>
      <c r="E1929" s="68"/>
      <c r="F1929" s="68"/>
      <c r="G1929" s="71"/>
      <c r="H1929" s="77"/>
      <c r="I1929" s="73"/>
      <c r="J1929" s="68"/>
      <c r="K1929" s="68"/>
    </row>
    <row r="1930" spans="1:11" s="54" customFormat="1" x14ac:dyDescent="0.3">
      <c r="A1930" s="15"/>
      <c r="B1930" s="69"/>
      <c r="C1930" s="32"/>
      <c r="D1930" s="68"/>
      <c r="E1930" s="68"/>
      <c r="F1930" s="68"/>
      <c r="G1930" s="71"/>
      <c r="H1930" s="77"/>
      <c r="I1930" s="73"/>
      <c r="J1930" s="68"/>
      <c r="K1930" s="68"/>
    </row>
    <row r="1931" spans="1:11" s="54" customFormat="1" x14ac:dyDescent="0.3">
      <c r="A1931" s="15"/>
      <c r="B1931" s="69"/>
      <c r="C1931" s="32"/>
      <c r="D1931" s="68"/>
      <c r="E1931" s="68"/>
      <c r="F1931" s="68"/>
      <c r="G1931" s="71"/>
      <c r="H1931" s="77"/>
      <c r="I1931" s="73"/>
      <c r="J1931" s="68"/>
      <c r="K1931" s="68"/>
    </row>
    <row r="1932" spans="1:11" s="54" customFormat="1" x14ac:dyDescent="0.3">
      <c r="A1932" s="15"/>
      <c r="B1932" s="69"/>
      <c r="C1932" s="32"/>
      <c r="D1932" s="68"/>
      <c r="E1932" s="68"/>
      <c r="F1932" s="68"/>
      <c r="G1932" s="71"/>
      <c r="H1932" s="77"/>
      <c r="I1932" s="73"/>
      <c r="J1932" s="68"/>
      <c r="K1932" s="68"/>
    </row>
    <row r="1933" spans="1:11" s="54" customFormat="1" x14ac:dyDescent="0.3">
      <c r="A1933" s="15"/>
      <c r="B1933" s="69"/>
      <c r="C1933" s="32"/>
      <c r="D1933" s="68"/>
      <c r="E1933" s="68"/>
      <c r="F1933" s="68"/>
      <c r="G1933" s="71"/>
      <c r="H1933" s="77"/>
      <c r="I1933" s="73"/>
      <c r="J1933" s="68"/>
      <c r="K1933" s="68"/>
    </row>
    <row r="1934" spans="1:11" s="54" customFormat="1" x14ac:dyDescent="0.3">
      <c r="A1934" s="15"/>
      <c r="B1934" s="69"/>
      <c r="C1934" s="32"/>
      <c r="D1934" s="68"/>
      <c r="E1934" s="68"/>
      <c r="F1934" s="68"/>
      <c r="G1934" s="71"/>
      <c r="H1934" s="77"/>
      <c r="I1934" s="73"/>
      <c r="J1934" s="68"/>
      <c r="K1934" s="68"/>
    </row>
    <row r="1935" spans="1:11" s="54" customFormat="1" x14ac:dyDescent="0.3">
      <c r="A1935" s="15"/>
      <c r="B1935" s="69"/>
      <c r="C1935" s="32"/>
      <c r="D1935" s="68"/>
      <c r="E1935" s="68"/>
      <c r="F1935" s="68"/>
      <c r="G1935" s="71"/>
      <c r="H1935" s="77"/>
      <c r="I1935" s="73"/>
      <c r="J1935" s="68"/>
      <c r="K1935" s="68"/>
    </row>
    <row r="1936" spans="1:11" s="54" customFormat="1" x14ac:dyDescent="0.3">
      <c r="A1936" s="15"/>
      <c r="B1936" s="69"/>
      <c r="C1936" s="32"/>
      <c r="D1936" s="68"/>
      <c r="E1936" s="68"/>
      <c r="F1936" s="68"/>
      <c r="G1936" s="71"/>
      <c r="H1936" s="77"/>
      <c r="I1936" s="73"/>
      <c r="J1936" s="68"/>
      <c r="K1936" s="68"/>
    </row>
    <row r="1937" spans="1:11" s="54" customFormat="1" x14ac:dyDescent="0.3">
      <c r="A1937" s="15"/>
      <c r="B1937" s="69"/>
      <c r="C1937" s="32"/>
      <c r="D1937" s="68"/>
      <c r="E1937" s="68"/>
      <c r="F1937" s="68"/>
      <c r="G1937" s="71"/>
      <c r="H1937" s="77"/>
      <c r="I1937" s="73"/>
      <c r="J1937" s="68"/>
      <c r="K1937" s="68"/>
    </row>
    <row r="1938" spans="1:11" s="54" customFormat="1" x14ac:dyDescent="0.3">
      <c r="A1938" s="15"/>
      <c r="B1938" s="69"/>
      <c r="C1938" s="32"/>
      <c r="D1938" s="68"/>
      <c r="E1938" s="68"/>
      <c r="F1938" s="68"/>
      <c r="G1938" s="71"/>
      <c r="H1938" s="77"/>
      <c r="I1938" s="73"/>
      <c r="J1938" s="68"/>
      <c r="K1938" s="68"/>
    </row>
    <row r="1939" spans="1:11" s="54" customFormat="1" x14ac:dyDescent="0.3">
      <c r="A1939" s="15"/>
      <c r="B1939" s="69"/>
      <c r="C1939" s="32"/>
      <c r="D1939" s="68"/>
      <c r="E1939" s="68"/>
      <c r="F1939" s="68"/>
      <c r="G1939" s="71"/>
      <c r="H1939" s="77"/>
      <c r="I1939" s="73"/>
      <c r="J1939" s="68"/>
      <c r="K1939" s="68"/>
    </row>
    <row r="1940" spans="1:11" s="54" customFormat="1" x14ac:dyDescent="0.3">
      <c r="A1940" s="15"/>
      <c r="B1940" s="69"/>
      <c r="C1940" s="32"/>
      <c r="D1940" s="68"/>
      <c r="E1940" s="68"/>
      <c r="F1940" s="68"/>
      <c r="G1940" s="71"/>
      <c r="H1940" s="77"/>
      <c r="I1940" s="73"/>
      <c r="J1940" s="68"/>
      <c r="K1940" s="68"/>
    </row>
    <row r="1941" spans="1:11" s="54" customFormat="1" x14ac:dyDescent="0.3">
      <c r="A1941" s="15"/>
      <c r="B1941" s="69"/>
      <c r="C1941" s="32"/>
      <c r="D1941" s="68"/>
      <c r="E1941" s="68"/>
      <c r="F1941" s="68"/>
      <c r="G1941" s="71"/>
      <c r="H1941" s="77"/>
      <c r="I1941" s="73"/>
      <c r="J1941" s="68"/>
      <c r="K1941" s="68"/>
    </row>
    <row r="1942" spans="1:11" s="54" customFormat="1" x14ac:dyDescent="0.3">
      <c r="A1942" s="15"/>
      <c r="B1942" s="69"/>
      <c r="C1942" s="32"/>
      <c r="D1942" s="68"/>
      <c r="E1942" s="68"/>
      <c r="F1942" s="68"/>
      <c r="G1942" s="71"/>
      <c r="H1942" s="77"/>
      <c r="I1942" s="73"/>
      <c r="J1942" s="68"/>
      <c r="K1942" s="68"/>
    </row>
    <row r="1943" spans="1:11" s="54" customFormat="1" x14ac:dyDescent="0.3">
      <c r="A1943" s="15"/>
      <c r="B1943" s="69"/>
      <c r="C1943" s="32"/>
      <c r="D1943" s="68"/>
      <c r="E1943" s="68"/>
      <c r="F1943" s="68"/>
      <c r="G1943" s="71"/>
      <c r="H1943" s="77"/>
      <c r="I1943" s="73"/>
      <c r="J1943" s="68"/>
      <c r="K1943" s="68"/>
    </row>
    <row r="1944" spans="1:11" s="54" customFormat="1" x14ac:dyDescent="0.3">
      <c r="A1944" s="15"/>
      <c r="B1944" s="69"/>
      <c r="C1944" s="32"/>
      <c r="D1944" s="68"/>
      <c r="E1944" s="68"/>
      <c r="F1944" s="68"/>
      <c r="G1944" s="71"/>
      <c r="H1944" s="77"/>
      <c r="I1944" s="73"/>
      <c r="J1944" s="68"/>
      <c r="K1944" s="68"/>
    </row>
    <row r="1945" spans="1:11" s="54" customFormat="1" x14ac:dyDescent="0.3">
      <c r="A1945" s="15"/>
      <c r="B1945" s="69"/>
      <c r="C1945" s="32"/>
      <c r="D1945" s="68"/>
      <c r="E1945" s="68"/>
      <c r="F1945" s="68"/>
      <c r="G1945" s="71"/>
      <c r="H1945" s="77"/>
      <c r="I1945" s="73"/>
      <c r="J1945" s="68"/>
      <c r="K1945" s="68"/>
    </row>
    <row r="1946" spans="1:11" s="54" customFormat="1" x14ac:dyDescent="0.3">
      <c r="A1946" s="15"/>
      <c r="B1946" s="69"/>
      <c r="C1946" s="32"/>
      <c r="D1946" s="68"/>
      <c r="E1946" s="68"/>
      <c r="F1946" s="68"/>
      <c r="G1946" s="71"/>
      <c r="H1946" s="77"/>
      <c r="I1946" s="73"/>
      <c r="J1946" s="68"/>
      <c r="K1946" s="68"/>
    </row>
    <row r="1947" spans="1:11" s="54" customFormat="1" x14ac:dyDescent="0.3">
      <c r="A1947" s="15"/>
      <c r="B1947" s="69"/>
      <c r="C1947" s="32"/>
      <c r="D1947" s="68"/>
      <c r="E1947" s="68"/>
      <c r="F1947" s="68"/>
      <c r="G1947" s="71"/>
      <c r="H1947" s="77"/>
      <c r="I1947" s="73"/>
      <c r="J1947" s="68"/>
      <c r="K1947" s="68"/>
    </row>
    <row r="1948" spans="1:11" s="54" customFormat="1" x14ac:dyDescent="0.3">
      <c r="A1948" s="15"/>
      <c r="B1948" s="69"/>
      <c r="C1948" s="32"/>
      <c r="D1948" s="68"/>
      <c r="E1948" s="68"/>
      <c r="F1948" s="68"/>
      <c r="G1948" s="71"/>
      <c r="H1948" s="77"/>
      <c r="I1948" s="73"/>
      <c r="J1948" s="68"/>
      <c r="K1948" s="68"/>
    </row>
    <row r="1949" spans="1:11" s="54" customFormat="1" x14ac:dyDescent="0.3">
      <c r="A1949" s="15"/>
      <c r="B1949" s="69"/>
      <c r="C1949" s="32"/>
      <c r="D1949" s="68"/>
      <c r="E1949" s="68"/>
      <c r="F1949" s="68"/>
      <c r="G1949" s="71"/>
      <c r="H1949" s="77"/>
      <c r="I1949" s="73"/>
      <c r="J1949" s="68"/>
      <c r="K1949" s="68"/>
    </row>
    <row r="1950" spans="1:11" s="54" customFormat="1" x14ac:dyDescent="0.3">
      <c r="A1950" s="15"/>
      <c r="B1950" s="69"/>
      <c r="C1950" s="32"/>
      <c r="D1950" s="68"/>
      <c r="E1950" s="68"/>
      <c r="F1950" s="68"/>
      <c r="G1950" s="71"/>
      <c r="H1950" s="77"/>
      <c r="I1950" s="73"/>
      <c r="J1950" s="68"/>
      <c r="K1950" s="68"/>
    </row>
    <row r="1951" spans="1:11" s="54" customFormat="1" x14ac:dyDescent="0.3">
      <c r="A1951" s="15"/>
      <c r="B1951" s="69"/>
      <c r="C1951" s="32"/>
      <c r="D1951" s="68"/>
      <c r="E1951" s="68"/>
      <c r="F1951" s="68"/>
      <c r="G1951" s="71"/>
      <c r="H1951" s="77"/>
      <c r="I1951" s="73"/>
      <c r="J1951" s="68"/>
      <c r="K1951" s="68"/>
    </row>
    <row r="1952" spans="1:11" s="54" customFormat="1" x14ac:dyDescent="0.3">
      <c r="A1952" s="15"/>
      <c r="B1952" s="69"/>
      <c r="C1952" s="32"/>
      <c r="D1952" s="68"/>
      <c r="E1952" s="68"/>
      <c r="F1952" s="68"/>
      <c r="G1952" s="71"/>
      <c r="H1952" s="77"/>
      <c r="I1952" s="73"/>
      <c r="J1952" s="68"/>
      <c r="K1952" s="68"/>
    </row>
    <row r="1953" spans="1:11" s="54" customFormat="1" x14ac:dyDescent="0.3">
      <c r="A1953" s="15"/>
      <c r="B1953" s="69"/>
      <c r="C1953" s="32"/>
      <c r="D1953" s="68"/>
      <c r="E1953" s="68"/>
      <c r="F1953" s="68"/>
      <c r="G1953" s="71"/>
      <c r="H1953" s="77"/>
      <c r="I1953" s="73"/>
      <c r="J1953" s="68"/>
      <c r="K1953" s="68"/>
    </row>
    <row r="1954" spans="1:11" s="54" customFormat="1" x14ac:dyDescent="0.3">
      <c r="A1954" s="15"/>
      <c r="B1954" s="69"/>
      <c r="C1954" s="32"/>
      <c r="D1954" s="68"/>
      <c r="E1954" s="68"/>
      <c r="F1954" s="68"/>
      <c r="G1954" s="71"/>
      <c r="H1954" s="77"/>
      <c r="I1954" s="73"/>
      <c r="J1954" s="68"/>
      <c r="K1954" s="68"/>
    </row>
    <row r="1955" spans="1:11" s="54" customFormat="1" x14ac:dyDescent="0.3">
      <c r="A1955" s="15"/>
      <c r="B1955" s="69"/>
      <c r="C1955" s="32"/>
      <c r="D1955" s="68"/>
      <c r="E1955" s="68"/>
      <c r="F1955" s="68"/>
      <c r="G1955" s="71"/>
      <c r="H1955" s="77"/>
      <c r="I1955" s="73"/>
      <c r="J1955" s="68"/>
      <c r="K1955" s="68"/>
    </row>
    <row r="1956" spans="1:11" s="54" customFormat="1" x14ac:dyDescent="0.3">
      <c r="A1956" s="15"/>
      <c r="B1956" s="69"/>
      <c r="C1956" s="32"/>
      <c r="D1956" s="68"/>
      <c r="E1956" s="68"/>
      <c r="F1956" s="68"/>
      <c r="G1956" s="71"/>
      <c r="H1956" s="77"/>
      <c r="I1956" s="73"/>
      <c r="J1956" s="68"/>
      <c r="K1956" s="68"/>
    </row>
    <row r="1957" spans="1:11" s="54" customFormat="1" x14ac:dyDescent="0.3">
      <c r="A1957" s="15"/>
      <c r="B1957" s="69"/>
      <c r="C1957" s="32"/>
      <c r="D1957" s="68"/>
      <c r="E1957" s="68"/>
      <c r="F1957" s="68"/>
      <c r="G1957" s="71"/>
      <c r="H1957" s="77"/>
      <c r="I1957" s="73"/>
      <c r="J1957" s="68"/>
      <c r="K1957" s="68"/>
    </row>
    <row r="1958" spans="1:11" s="54" customFormat="1" x14ac:dyDescent="0.3">
      <c r="A1958" s="15"/>
      <c r="B1958" s="69"/>
      <c r="C1958" s="32"/>
      <c r="D1958" s="68"/>
      <c r="E1958" s="68"/>
      <c r="F1958" s="68"/>
      <c r="G1958" s="71"/>
      <c r="H1958" s="77"/>
      <c r="I1958" s="73"/>
      <c r="J1958" s="68"/>
      <c r="K1958" s="68"/>
    </row>
    <row r="1959" spans="1:11" s="54" customFormat="1" x14ac:dyDescent="0.3">
      <c r="A1959" s="15"/>
      <c r="B1959" s="69"/>
      <c r="C1959" s="32"/>
      <c r="D1959" s="68"/>
      <c r="E1959" s="68"/>
      <c r="F1959" s="68"/>
      <c r="G1959" s="71"/>
      <c r="H1959" s="77"/>
      <c r="I1959" s="73"/>
      <c r="J1959" s="68"/>
      <c r="K1959" s="68"/>
    </row>
    <row r="1960" spans="1:11" s="54" customFormat="1" x14ac:dyDescent="0.3">
      <c r="A1960" s="15"/>
      <c r="B1960" s="69"/>
      <c r="C1960" s="32"/>
      <c r="D1960" s="68"/>
      <c r="E1960" s="68"/>
      <c r="F1960" s="68"/>
      <c r="G1960" s="71"/>
      <c r="H1960" s="77"/>
      <c r="I1960" s="73"/>
      <c r="J1960" s="68"/>
      <c r="K1960" s="68"/>
    </row>
    <row r="1961" spans="1:11" s="54" customFormat="1" x14ac:dyDescent="0.3">
      <c r="A1961" s="15"/>
      <c r="B1961" s="69"/>
      <c r="C1961" s="32"/>
      <c r="D1961" s="68"/>
      <c r="E1961" s="68"/>
      <c r="F1961" s="68"/>
      <c r="G1961" s="71"/>
      <c r="H1961" s="77"/>
      <c r="I1961" s="73"/>
      <c r="J1961" s="68"/>
      <c r="K1961" s="68"/>
    </row>
    <row r="1962" spans="1:11" s="54" customFormat="1" x14ac:dyDescent="0.3">
      <c r="A1962" s="15"/>
      <c r="B1962" s="69"/>
      <c r="C1962" s="32"/>
      <c r="D1962" s="68"/>
      <c r="E1962" s="68"/>
      <c r="F1962" s="68"/>
      <c r="G1962" s="71"/>
      <c r="H1962" s="77"/>
      <c r="I1962" s="73"/>
      <c r="J1962" s="68"/>
      <c r="K1962" s="68"/>
    </row>
    <row r="1963" spans="1:11" s="54" customFormat="1" x14ac:dyDescent="0.3">
      <c r="A1963" s="15"/>
      <c r="B1963" s="69"/>
      <c r="C1963" s="32"/>
      <c r="D1963" s="68"/>
      <c r="E1963" s="68"/>
      <c r="F1963" s="68"/>
      <c r="G1963" s="71"/>
      <c r="H1963" s="77"/>
      <c r="I1963" s="73"/>
      <c r="J1963" s="68"/>
      <c r="K1963" s="68"/>
    </row>
    <row r="1964" spans="1:11" s="54" customFormat="1" x14ac:dyDescent="0.3">
      <c r="A1964" s="15"/>
      <c r="B1964" s="69"/>
      <c r="C1964" s="32"/>
      <c r="D1964" s="68"/>
      <c r="E1964" s="68"/>
      <c r="F1964" s="68"/>
      <c r="G1964" s="71"/>
      <c r="H1964" s="77"/>
      <c r="I1964" s="73"/>
      <c r="J1964" s="68"/>
      <c r="K1964" s="68"/>
    </row>
    <row r="1965" spans="1:11" s="54" customFormat="1" x14ac:dyDescent="0.3">
      <c r="A1965" s="15"/>
      <c r="B1965" s="69"/>
      <c r="C1965" s="32"/>
      <c r="D1965" s="68"/>
      <c r="E1965" s="68"/>
      <c r="F1965" s="68"/>
      <c r="G1965" s="71"/>
      <c r="H1965" s="77"/>
      <c r="I1965" s="73"/>
      <c r="J1965" s="68"/>
      <c r="K1965" s="68"/>
    </row>
    <row r="1966" spans="1:11" s="54" customFormat="1" x14ac:dyDescent="0.3">
      <c r="A1966" s="15"/>
      <c r="B1966" s="69"/>
      <c r="C1966" s="32"/>
      <c r="D1966" s="68"/>
      <c r="E1966" s="68"/>
      <c r="F1966" s="68"/>
      <c r="G1966" s="71"/>
      <c r="H1966" s="77"/>
      <c r="I1966" s="73"/>
      <c r="J1966" s="68"/>
      <c r="K1966" s="68"/>
    </row>
    <row r="1967" spans="1:11" s="54" customFormat="1" x14ac:dyDescent="0.3">
      <c r="A1967" s="15"/>
      <c r="B1967" s="69"/>
      <c r="C1967" s="32"/>
      <c r="D1967" s="68"/>
      <c r="E1967" s="68"/>
      <c r="F1967" s="68"/>
      <c r="G1967" s="71"/>
      <c r="H1967" s="77"/>
      <c r="I1967" s="73"/>
      <c r="J1967" s="68"/>
      <c r="K1967" s="68"/>
    </row>
    <row r="1968" spans="1:11" s="54" customFormat="1" x14ac:dyDescent="0.3">
      <c r="A1968" s="15"/>
      <c r="B1968" s="69"/>
      <c r="C1968" s="32"/>
      <c r="D1968" s="68"/>
      <c r="E1968" s="68"/>
      <c r="F1968" s="68"/>
      <c r="G1968" s="71"/>
      <c r="H1968" s="77"/>
      <c r="I1968" s="73"/>
      <c r="J1968" s="68"/>
      <c r="K1968" s="68"/>
    </row>
    <row r="1969" spans="1:11" s="54" customFormat="1" x14ac:dyDescent="0.3">
      <c r="A1969" s="15"/>
      <c r="B1969" s="69"/>
      <c r="C1969" s="32"/>
      <c r="D1969" s="68"/>
      <c r="E1969" s="68"/>
      <c r="F1969" s="68"/>
      <c r="G1969" s="71"/>
      <c r="H1969" s="77"/>
      <c r="I1969" s="73"/>
      <c r="J1969" s="68"/>
      <c r="K1969" s="68"/>
    </row>
    <row r="1970" spans="1:11" s="54" customFormat="1" x14ac:dyDescent="0.3">
      <c r="A1970" s="15"/>
      <c r="B1970" s="69"/>
      <c r="C1970" s="32"/>
      <c r="D1970" s="68"/>
      <c r="E1970" s="68"/>
      <c r="F1970" s="68"/>
      <c r="G1970" s="71"/>
      <c r="H1970" s="77"/>
      <c r="I1970" s="73"/>
      <c r="J1970" s="68"/>
      <c r="K1970" s="68"/>
    </row>
    <row r="1971" spans="1:11" s="54" customFormat="1" x14ac:dyDescent="0.3">
      <c r="A1971" s="15"/>
      <c r="B1971" s="69"/>
      <c r="C1971" s="32"/>
      <c r="D1971" s="68"/>
      <c r="E1971" s="68"/>
      <c r="F1971" s="68"/>
      <c r="G1971" s="71"/>
      <c r="H1971" s="77"/>
      <c r="I1971" s="73"/>
      <c r="J1971" s="68"/>
      <c r="K1971" s="68"/>
    </row>
    <row r="1972" spans="1:11" s="54" customFormat="1" x14ac:dyDescent="0.3">
      <c r="A1972" s="15"/>
      <c r="B1972" s="69"/>
      <c r="C1972" s="32"/>
      <c r="D1972" s="68"/>
      <c r="E1972" s="68"/>
      <c r="F1972" s="68"/>
      <c r="G1972" s="71"/>
      <c r="H1972" s="77"/>
      <c r="I1972" s="73"/>
      <c r="J1972" s="68"/>
      <c r="K1972" s="68"/>
    </row>
    <row r="1973" spans="1:11" s="54" customFormat="1" x14ac:dyDescent="0.3">
      <c r="A1973" s="15"/>
      <c r="B1973" s="69"/>
      <c r="C1973" s="32"/>
      <c r="D1973" s="68"/>
      <c r="E1973" s="68"/>
      <c r="F1973" s="68"/>
      <c r="G1973" s="71"/>
      <c r="H1973" s="77"/>
      <c r="I1973" s="73"/>
      <c r="J1973" s="68"/>
      <c r="K1973" s="68"/>
    </row>
    <row r="1974" spans="1:11" s="54" customFormat="1" x14ac:dyDescent="0.3">
      <c r="A1974" s="15"/>
      <c r="B1974" s="69"/>
      <c r="C1974" s="32"/>
      <c r="D1974" s="68"/>
      <c r="E1974" s="68"/>
      <c r="F1974" s="68"/>
      <c r="G1974" s="71"/>
      <c r="H1974" s="77"/>
      <c r="I1974" s="73"/>
      <c r="J1974" s="68"/>
      <c r="K1974" s="68"/>
    </row>
    <row r="1975" spans="1:11" s="54" customFormat="1" x14ac:dyDescent="0.3">
      <c r="A1975" s="15"/>
      <c r="B1975" s="69"/>
      <c r="C1975" s="32"/>
      <c r="D1975" s="68"/>
      <c r="E1975" s="68"/>
      <c r="F1975" s="68"/>
      <c r="G1975" s="71"/>
      <c r="H1975" s="77"/>
      <c r="I1975" s="73"/>
      <c r="J1975" s="68"/>
      <c r="K1975" s="68"/>
    </row>
    <row r="1976" spans="1:11" s="54" customFormat="1" x14ac:dyDescent="0.3">
      <c r="A1976" s="15"/>
      <c r="B1976" s="69"/>
      <c r="C1976" s="32"/>
      <c r="D1976" s="68"/>
      <c r="E1976" s="68"/>
      <c r="F1976" s="68"/>
      <c r="G1976" s="71"/>
      <c r="H1976" s="77"/>
      <c r="I1976" s="73"/>
      <c r="J1976" s="68"/>
      <c r="K1976" s="68"/>
    </row>
    <row r="1977" spans="1:11" s="54" customFormat="1" x14ac:dyDescent="0.3">
      <c r="A1977" s="15"/>
      <c r="B1977" s="69"/>
      <c r="C1977" s="32"/>
      <c r="D1977" s="68"/>
      <c r="E1977" s="68"/>
      <c r="F1977" s="68"/>
      <c r="G1977" s="71"/>
      <c r="H1977" s="77"/>
      <c r="I1977" s="73"/>
      <c r="J1977" s="68"/>
      <c r="K1977" s="68"/>
    </row>
    <row r="1978" spans="1:11" s="54" customFormat="1" x14ac:dyDescent="0.3">
      <c r="A1978" s="15"/>
      <c r="B1978" s="69"/>
      <c r="C1978" s="32"/>
      <c r="D1978" s="68"/>
      <c r="E1978" s="68"/>
      <c r="F1978" s="68"/>
      <c r="G1978" s="71"/>
      <c r="H1978" s="77"/>
      <c r="I1978" s="73"/>
      <c r="J1978" s="68"/>
      <c r="K1978" s="68"/>
    </row>
    <row r="1979" spans="1:11" s="54" customFormat="1" x14ac:dyDescent="0.3">
      <c r="A1979" s="15"/>
      <c r="B1979" s="69"/>
      <c r="C1979" s="32"/>
      <c r="D1979" s="68"/>
      <c r="E1979" s="68"/>
      <c r="F1979" s="68"/>
      <c r="G1979" s="71"/>
      <c r="H1979" s="77"/>
      <c r="I1979" s="73"/>
      <c r="J1979" s="68"/>
      <c r="K1979" s="68"/>
    </row>
    <row r="1980" spans="1:11" s="54" customFormat="1" x14ac:dyDescent="0.3">
      <c r="A1980" s="15"/>
      <c r="B1980" s="69"/>
      <c r="C1980" s="32"/>
      <c r="D1980" s="68"/>
      <c r="E1980" s="68"/>
      <c r="F1980" s="68"/>
      <c r="G1980" s="71"/>
      <c r="H1980" s="77"/>
      <c r="I1980" s="73"/>
      <c r="J1980" s="68"/>
      <c r="K1980" s="68"/>
    </row>
    <row r="1981" spans="1:11" s="54" customFormat="1" x14ac:dyDescent="0.3">
      <c r="A1981" s="15"/>
      <c r="B1981" s="69"/>
      <c r="C1981" s="32"/>
      <c r="D1981" s="68"/>
      <c r="E1981" s="68"/>
      <c r="F1981" s="68"/>
      <c r="G1981" s="71"/>
      <c r="H1981" s="77"/>
      <c r="I1981" s="73"/>
      <c r="J1981" s="68"/>
      <c r="K1981" s="68"/>
    </row>
    <row r="1982" spans="1:11" s="54" customFormat="1" x14ac:dyDescent="0.3">
      <c r="A1982" s="15"/>
      <c r="B1982" s="69"/>
      <c r="C1982" s="32"/>
      <c r="D1982" s="68"/>
      <c r="E1982" s="68"/>
      <c r="F1982" s="68"/>
      <c r="G1982" s="71"/>
      <c r="H1982" s="77"/>
      <c r="I1982" s="73"/>
      <c r="J1982" s="68"/>
      <c r="K1982" s="68"/>
    </row>
    <row r="1983" spans="1:11" s="54" customFormat="1" x14ac:dyDescent="0.3">
      <c r="A1983" s="15"/>
      <c r="B1983" s="69"/>
      <c r="C1983" s="32"/>
      <c r="D1983" s="68"/>
      <c r="E1983" s="68"/>
      <c r="F1983" s="68"/>
      <c r="G1983" s="71"/>
      <c r="H1983" s="77"/>
      <c r="I1983" s="73"/>
      <c r="J1983" s="68"/>
      <c r="K1983" s="68"/>
    </row>
    <row r="1984" spans="1:11" s="54" customFormat="1" x14ac:dyDescent="0.3">
      <c r="A1984" s="15"/>
      <c r="B1984" s="69"/>
      <c r="C1984" s="32"/>
      <c r="D1984" s="68"/>
      <c r="E1984" s="68"/>
      <c r="F1984" s="68"/>
      <c r="G1984" s="71"/>
      <c r="H1984" s="77"/>
      <c r="I1984" s="73"/>
      <c r="J1984" s="68"/>
      <c r="K1984" s="68"/>
    </row>
    <row r="1985" spans="1:11" s="54" customFormat="1" x14ac:dyDescent="0.3">
      <c r="A1985" s="15"/>
      <c r="B1985" s="69"/>
      <c r="C1985" s="32"/>
      <c r="D1985" s="68"/>
      <c r="E1985" s="68"/>
      <c r="F1985" s="68"/>
      <c r="G1985" s="71"/>
      <c r="H1985" s="77"/>
      <c r="I1985" s="73"/>
      <c r="J1985" s="68"/>
      <c r="K1985" s="68"/>
    </row>
    <row r="1986" spans="1:11" s="54" customFormat="1" x14ac:dyDescent="0.3">
      <c r="A1986" s="15"/>
      <c r="B1986" s="69"/>
      <c r="C1986" s="32"/>
      <c r="D1986" s="68"/>
      <c r="E1986" s="68"/>
      <c r="F1986" s="68"/>
      <c r="G1986" s="71"/>
      <c r="H1986" s="77"/>
      <c r="I1986" s="73"/>
      <c r="J1986" s="68"/>
      <c r="K1986" s="68"/>
    </row>
    <row r="1987" spans="1:11" s="54" customFormat="1" x14ac:dyDescent="0.3">
      <c r="A1987" s="15"/>
      <c r="B1987" s="69"/>
      <c r="C1987" s="32"/>
      <c r="D1987" s="68"/>
      <c r="E1987" s="68"/>
      <c r="F1987" s="68"/>
      <c r="G1987" s="71"/>
      <c r="H1987" s="77"/>
      <c r="I1987" s="73"/>
      <c r="J1987" s="68"/>
      <c r="K1987" s="68"/>
    </row>
    <row r="1988" spans="1:11" s="54" customFormat="1" x14ac:dyDescent="0.3">
      <c r="A1988" s="15"/>
      <c r="B1988" s="69"/>
      <c r="C1988" s="32"/>
      <c r="D1988" s="68"/>
      <c r="E1988" s="68"/>
      <c r="F1988" s="68"/>
      <c r="G1988" s="71"/>
      <c r="H1988" s="77"/>
      <c r="I1988" s="73"/>
      <c r="J1988" s="68"/>
      <c r="K1988" s="68"/>
    </row>
    <row r="1989" spans="1:11" s="54" customFormat="1" x14ac:dyDescent="0.3">
      <c r="A1989" s="15"/>
      <c r="B1989" s="69"/>
      <c r="C1989" s="32"/>
      <c r="D1989" s="68"/>
      <c r="E1989" s="68"/>
      <c r="F1989" s="68"/>
      <c r="G1989" s="71"/>
      <c r="H1989" s="77"/>
      <c r="I1989" s="73"/>
      <c r="J1989" s="68"/>
      <c r="K1989" s="68"/>
    </row>
    <row r="1990" spans="1:11" s="54" customFormat="1" x14ac:dyDescent="0.3">
      <c r="A1990" s="15"/>
      <c r="B1990" s="69"/>
      <c r="C1990" s="32"/>
      <c r="D1990" s="68"/>
      <c r="E1990" s="68"/>
      <c r="F1990" s="68"/>
      <c r="G1990" s="71"/>
      <c r="H1990" s="77"/>
      <c r="I1990" s="73"/>
      <c r="J1990" s="68"/>
      <c r="K1990" s="68"/>
    </row>
    <row r="1991" spans="1:11" s="54" customFormat="1" x14ac:dyDescent="0.3">
      <c r="A1991" s="15"/>
      <c r="B1991" s="69"/>
      <c r="C1991" s="32"/>
      <c r="D1991" s="68"/>
      <c r="E1991" s="68"/>
      <c r="F1991" s="68"/>
      <c r="G1991" s="71"/>
      <c r="H1991" s="77"/>
      <c r="I1991" s="73"/>
      <c r="J1991" s="68"/>
      <c r="K1991" s="68"/>
    </row>
    <row r="1992" spans="1:11" s="54" customFormat="1" x14ac:dyDescent="0.3">
      <c r="A1992" s="15"/>
      <c r="B1992" s="69"/>
      <c r="C1992" s="32"/>
      <c r="D1992" s="68"/>
      <c r="E1992" s="68"/>
      <c r="F1992" s="68"/>
      <c r="G1992" s="71"/>
      <c r="H1992" s="77"/>
      <c r="I1992" s="73"/>
      <c r="J1992" s="68"/>
      <c r="K1992" s="68"/>
    </row>
    <row r="1993" spans="1:11" s="54" customFormat="1" x14ac:dyDescent="0.3">
      <c r="A1993" s="15"/>
      <c r="B1993" s="69"/>
      <c r="C1993" s="32"/>
      <c r="D1993" s="68"/>
      <c r="E1993" s="68"/>
      <c r="F1993" s="68"/>
      <c r="G1993" s="71"/>
      <c r="H1993" s="77"/>
      <c r="I1993" s="73"/>
      <c r="J1993" s="68"/>
      <c r="K1993" s="68"/>
    </row>
    <row r="1994" spans="1:11" s="54" customFormat="1" x14ac:dyDescent="0.3">
      <c r="A1994" s="15"/>
      <c r="B1994" s="69"/>
      <c r="C1994" s="32"/>
      <c r="D1994" s="68"/>
      <c r="E1994" s="68"/>
      <c r="F1994" s="68"/>
      <c r="G1994" s="71"/>
      <c r="H1994" s="77"/>
      <c r="I1994" s="73"/>
      <c r="J1994" s="68"/>
      <c r="K1994" s="68"/>
    </row>
    <row r="1995" spans="1:11" s="54" customFormat="1" x14ac:dyDescent="0.3">
      <c r="A1995" s="15"/>
      <c r="B1995" s="69"/>
      <c r="C1995" s="32"/>
      <c r="D1995" s="68"/>
      <c r="E1995" s="68"/>
      <c r="F1995" s="68"/>
      <c r="G1995" s="71"/>
      <c r="H1995" s="77"/>
      <c r="I1995" s="73"/>
      <c r="J1995" s="68"/>
      <c r="K1995" s="68"/>
    </row>
    <row r="1996" spans="1:11" s="54" customFormat="1" x14ac:dyDescent="0.3">
      <c r="A1996" s="15"/>
      <c r="B1996" s="69"/>
      <c r="C1996" s="32"/>
      <c r="D1996" s="68"/>
      <c r="E1996" s="68"/>
      <c r="F1996" s="68"/>
      <c r="G1996" s="71"/>
      <c r="H1996" s="77"/>
      <c r="I1996" s="73"/>
      <c r="J1996" s="68"/>
      <c r="K1996" s="68"/>
    </row>
    <row r="1997" spans="1:11" s="54" customFormat="1" x14ac:dyDescent="0.3">
      <c r="A1997" s="15"/>
      <c r="B1997" s="69"/>
      <c r="C1997" s="32"/>
      <c r="D1997" s="68"/>
      <c r="E1997" s="68"/>
      <c r="F1997" s="68"/>
      <c r="G1997" s="71"/>
      <c r="H1997" s="77"/>
      <c r="I1997" s="73"/>
      <c r="J1997" s="68"/>
      <c r="K1997" s="68"/>
    </row>
    <row r="1998" spans="1:11" s="54" customFormat="1" x14ac:dyDescent="0.3">
      <c r="A1998" s="15"/>
      <c r="B1998" s="69"/>
      <c r="C1998" s="32"/>
      <c r="D1998" s="68"/>
      <c r="E1998" s="68"/>
      <c r="F1998" s="68"/>
      <c r="G1998" s="71"/>
      <c r="H1998" s="77"/>
      <c r="I1998" s="73"/>
      <c r="J1998" s="68"/>
      <c r="K1998" s="68"/>
    </row>
    <row r="1999" spans="1:11" s="54" customFormat="1" x14ac:dyDescent="0.3">
      <c r="A1999" s="15"/>
      <c r="B1999" s="69"/>
      <c r="C1999" s="32"/>
      <c r="D1999" s="68"/>
      <c r="E1999" s="68"/>
      <c r="F1999" s="68"/>
      <c r="G1999" s="71"/>
      <c r="H1999" s="77"/>
      <c r="I1999" s="73"/>
      <c r="J1999" s="68"/>
      <c r="K1999" s="68"/>
    </row>
    <row r="2000" spans="1:11" s="54" customFormat="1" x14ac:dyDescent="0.3">
      <c r="A2000" s="15"/>
      <c r="B2000" s="69"/>
      <c r="C2000" s="32"/>
      <c r="D2000" s="68"/>
      <c r="E2000" s="68"/>
      <c r="F2000" s="68"/>
      <c r="G2000" s="71"/>
      <c r="H2000" s="77"/>
      <c r="I2000" s="73"/>
      <c r="J2000" s="68"/>
      <c r="K2000" s="68"/>
    </row>
    <row r="2001" spans="1:11" s="54" customFormat="1" x14ac:dyDescent="0.3">
      <c r="A2001" s="15"/>
      <c r="B2001" s="69"/>
      <c r="C2001" s="32"/>
      <c r="D2001" s="68"/>
      <c r="E2001" s="68"/>
      <c r="F2001" s="68"/>
      <c r="G2001" s="71"/>
      <c r="H2001" s="77"/>
      <c r="I2001" s="73"/>
      <c r="J2001" s="68"/>
      <c r="K2001" s="68"/>
    </row>
    <row r="2002" spans="1:11" s="54" customFormat="1" x14ac:dyDescent="0.3">
      <c r="A2002" s="15"/>
      <c r="B2002" s="69"/>
      <c r="C2002" s="32"/>
      <c r="D2002" s="68"/>
      <c r="E2002" s="68"/>
      <c r="F2002" s="68"/>
      <c r="G2002" s="71"/>
      <c r="H2002" s="77"/>
      <c r="I2002" s="73"/>
      <c r="J2002" s="68"/>
      <c r="K2002" s="68"/>
    </row>
    <row r="2003" spans="1:11" s="54" customFormat="1" x14ac:dyDescent="0.3">
      <c r="A2003" s="15"/>
      <c r="B2003" s="69"/>
      <c r="C2003" s="32"/>
      <c r="D2003" s="68"/>
      <c r="E2003" s="68"/>
      <c r="F2003" s="68"/>
      <c r="G2003" s="71"/>
      <c r="H2003" s="77"/>
      <c r="I2003" s="73"/>
      <c r="J2003" s="68"/>
      <c r="K2003" s="68"/>
    </row>
    <row r="2004" spans="1:11" s="54" customFormat="1" x14ac:dyDescent="0.3">
      <c r="A2004" s="15"/>
      <c r="B2004" s="69"/>
      <c r="C2004" s="32"/>
      <c r="D2004" s="68"/>
      <c r="E2004" s="68"/>
      <c r="F2004" s="68"/>
      <c r="G2004" s="71"/>
      <c r="H2004" s="77"/>
      <c r="I2004" s="73"/>
      <c r="J2004" s="68"/>
      <c r="K2004" s="68"/>
    </row>
    <row r="2005" spans="1:11" s="54" customFormat="1" x14ac:dyDescent="0.3">
      <c r="A2005" s="15"/>
      <c r="B2005" s="69"/>
      <c r="C2005" s="32"/>
      <c r="D2005" s="68"/>
      <c r="E2005" s="68"/>
      <c r="F2005" s="68"/>
      <c r="G2005" s="71"/>
      <c r="H2005" s="77"/>
      <c r="I2005" s="73"/>
      <c r="J2005" s="68"/>
      <c r="K2005" s="68"/>
    </row>
    <row r="2006" spans="1:11" s="54" customFormat="1" x14ac:dyDescent="0.3">
      <c r="A2006" s="15"/>
      <c r="B2006" s="69"/>
      <c r="C2006" s="32"/>
      <c r="D2006" s="68"/>
      <c r="E2006" s="68"/>
      <c r="F2006" s="68"/>
      <c r="G2006" s="71"/>
      <c r="H2006" s="77"/>
      <c r="I2006" s="73"/>
      <c r="J2006" s="68"/>
      <c r="K2006" s="68"/>
    </row>
    <row r="2007" spans="1:11" s="54" customFormat="1" x14ac:dyDescent="0.3">
      <c r="A2007" s="15"/>
      <c r="B2007" s="69"/>
      <c r="C2007" s="32"/>
      <c r="D2007" s="68"/>
      <c r="E2007" s="68"/>
      <c r="F2007" s="68"/>
      <c r="G2007" s="71"/>
      <c r="H2007" s="77"/>
      <c r="I2007" s="73"/>
      <c r="J2007" s="68"/>
      <c r="K2007" s="68"/>
    </row>
    <row r="2008" spans="1:11" s="54" customFormat="1" x14ac:dyDescent="0.3">
      <c r="A2008" s="15"/>
      <c r="B2008" s="69"/>
      <c r="C2008" s="32"/>
      <c r="D2008" s="68"/>
      <c r="E2008" s="68"/>
      <c r="F2008" s="68"/>
      <c r="G2008" s="71"/>
      <c r="H2008" s="77"/>
      <c r="I2008" s="73"/>
      <c r="J2008" s="68"/>
      <c r="K2008" s="68"/>
    </row>
    <row r="2009" spans="1:11" s="54" customFormat="1" x14ac:dyDescent="0.3">
      <c r="A2009" s="15"/>
      <c r="B2009" s="69"/>
      <c r="C2009" s="32"/>
      <c r="D2009" s="68"/>
      <c r="E2009" s="68"/>
      <c r="F2009" s="68"/>
      <c r="G2009" s="71"/>
      <c r="H2009" s="77"/>
      <c r="I2009" s="73"/>
      <c r="J2009" s="68"/>
      <c r="K2009" s="68"/>
    </row>
    <row r="2010" spans="1:11" s="54" customFormat="1" x14ac:dyDescent="0.3">
      <c r="A2010" s="15"/>
      <c r="B2010" s="69"/>
      <c r="C2010" s="32"/>
      <c r="D2010" s="68"/>
      <c r="E2010" s="68"/>
      <c r="F2010" s="68"/>
      <c r="G2010" s="71"/>
      <c r="H2010" s="77"/>
      <c r="I2010" s="73"/>
      <c r="J2010" s="68"/>
      <c r="K2010" s="68"/>
    </row>
    <row r="2011" spans="1:11" s="54" customFormat="1" x14ac:dyDescent="0.3">
      <c r="A2011" s="15"/>
      <c r="B2011" s="69"/>
      <c r="C2011" s="32"/>
      <c r="D2011" s="68"/>
      <c r="E2011" s="68"/>
      <c r="F2011" s="68"/>
      <c r="G2011" s="71"/>
      <c r="H2011" s="77"/>
      <c r="I2011" s="73"/>
      <c r="J2011" s="68"/>
      <c r="K2011" s="68"/>
    </row>
    <row r="2012" spans="1:11" s="54" customFormat="1" x14ac:dyDescent="0.3">
      <c r="A2012" s="15"/>
      <c r="B2012" s="69"/>
      <c r="C2012" s="32"/>
      <c r="D2012" s="68"/>
      <c r="E2012" s="68"/>
      <c r="F2012" s="68"/>
      <c r="G2012" s="71"/>
      <c r="H2012" s="77"/>
      <c r="I2012" s="73"/>
      <c r="J2012" s="68"/>
      <c r="K2012" s="68"/>
    </row>
    <row r="2013" spans="1:11" s="54" customFormat="1" x14ac:dyDescent="0.3">
      <c r="A2013" s="15"/>
      <c r="B2013" s="69"/>
      <c r="C2013" s="32"/>
      <c r="D2013" s="68"/>
      <c r="E2013" s="68"/>
      <c r="F2013" s="68"/>
      <c r="G2013" s="71"/>
      <c r="H2013" s="77"/>
      <c r="I2013" s="73"/>
      <c r="J2013" s="68"/>
      <c r="K2013" s="68"/>
    </row>
    <row r="2014" spans="1:11" s="54" customFormat="1" x14ac:dyDescent="0.3">
      <c r="A2014" s="15"/>
      <c r="B2014" s="69"/>
      <c r="C2014" s="32"/>
      <c r="D2014" s="68"/>
      <c r="E2014" s="68"/>
      <c r="F2014" s="68"/>
      <c r="G2014" s="71"/>
      <c r="H2014" s="77"/>
      <c r="I2014" s="73"/>
      <c r="J2014" s="68"/>
      <c r="K2014" s="68"/>
    </row>
    <row r="2015" spans="1:11" s="54" customFormat="1" x14ac:dyDescent="0.3">
      <c r="A2015" s="15"/>
      <c r="B2015" s="69"/>
      <c r="C2015" s="32"/>
      <c r="D2015" s="68"/>
      <c r="E2015" s="68"/>
      <c r="F2015" s="68"/>
      <c r="G2015" s="71"/>
      <c r="H2015" s="77"/>
      <c r="I2015" s="73"/>
      <c r="J2015" s="68"/>
      <c r="K2015" s="68"/>
    </row>
    <row r="2016" spans="1:11" s="54" customFormat="1" x14ac:dyDescent="0.3">
      <c r="A2016" s="15"/>
      <c r="B2016" s="69"/>
      <c r="C2016" s="32"/>
      <c r="D2016" s="68"/>
      <c r="E2016" s="68"/>
      <c r="F2016" s="68"/>
      <c r="G2016" s="71"/>
      <c r="H2016" s="77"/>
      <c r="I2016" s="73"/>
      <c r="J2016" s="68"/>
      <c r="K2016" s="68"/>
    </row>
    <row r="2017" spans="1:11" s="54" customFormat="1" x14ac:dyDescent="0.3">
      <c r="A2017" s="15"/>
      <c r="B2017" s="69"/>
      <c r="C2017" s="32"/>
      <c r="D2017" s="68"/>
      <c r="E2017" s="68"/>
      <c r="F2017" s="68"/>
      <c r="G2017" s="71"/>
      <c r="H2017" s="77"/>
      <c r="I2017" s="73"/>
      <c r="J2017" s="68"/>
      <c r="K2017" s="68"/>
    </row>
    <row r="2018" spans="1:11" s="54" customFormat="1" x14ac:dyDescent="0.3">
      <c r="A2018" s="15"/>
      <c r="B2018" s="69"/>
      <c r="C2018" s="32"/>
      <c r="D2018" s="68"/>
      <c r="E2018" s="68"/>
      <c r="F2018" s="68"/>
      <c r="G2018" s="71"/>
      <c r="H2018" s="77"/>
      <c r="I2018" s="73"/>
      <c r="J2018" s="68"/>
      <c r="K2018" s="68"/>
    </row>
    <row r="2019" spans="1:11" s="54" customFormat="1" x14ac:dyDescent="0.3">
      <c r="A2019" s="15"/>
      <c r="B2019" s="69"/>
      <c r="C2019" s="32"/>
      <c r="D2019" s="68"/>
      <c r="E2019" s="68"/>
      <c r="F2019" s="68"/>
      <c r="G2019" s="71"/>
      <c r="H2019" s="77"/>
      <c r="I2019" s="73"/>
      <c r="J2019" s="68"/>
      <c r="K2019" s="68"/>
    </row>
    <row r="2020" spans="1:11" s="54" customFormat="1" x14ac:dyDescent="0.3">
      <c r="A2020" s="15"/>
      <c r="B2020" s="69"/>
      <c r="C2020" s="32"/>
      <c r="D2020" s="68"/>
      <c r="E2020" s="68"/>
      <c r="F2020" s="68"/>
      <c r="G2020" s="71"/>
      <c r="H2020" s="77"/>
      <c r="I2020" s="73"/>
      <c r="J2020" s="68"/>
      <c r="K2020" s="68"/>
    </row>
    <row r="2021" spans="1:11" s="54" customFormat="1" x14ac:dyDescent="0.3">
      <c r="A2021" s="15"/>
      <c r="B2021" s="69"/>
      <c r="C2021" s="32"/>
      <c r="D2021" s="68"/>
      <c r="E2021" s="68"/>
      <c r="F2021" s="68"/>
      <c r="G2021" s="71"/>
      <c r="H2021" s="77"/>
      <c r="I2021" s="73"/>
      <c r="J2021" s="68"/>
      <c r="K2021" s="68"/>
    </row>
    <row r="2022" spans="1:11" s="54" customFormat="1" x14ac:dyDescent="0.3">
      <c r="A2022" s="15"/>
      <c r="B2022" s="69"/>
      <c r="C2022" s="32"/>
      <c r="D2022" s="68"/>
      <c r="E2022" s="68"/>
      <c r="F2022" s="68"/>
      <c r="G2022" s="71"/>
      <c r="H2022" s="77"/>
      <c r="I2022" s="73"/>
      <c r="J2022" s="68"/>
      <c r="K2022" s="68"/>
    </row>
    <row r="2023" spans="1:11" s="54" customFormat="1" x14ac:dyDescent="0.3">
      <c r="A2023" s="15"/>
      <c r="B2023" s="69"/>
      <c r="C2023" s="32"/>
      <c r="D2023" s="68"/>
      <c r="E2023" s="68"/>
      <c r="F2023" s="68"/>
      <c r="G2023" s="71"/>
      <c r="H2023" s="77"/>
      <c r="I2023" s="73"/>
      <c r="J2023" s="68"/>
      <c r="K2023" s="68"/>
    </row>
    <row r="2024" spans="1:11" s="54" customFormat="1" x14ac:dyDescent="0.3">
      <c r="A2024" s="15"/>
      <c r="B2024" s="69"/>
      <c r="C2024" s="32"/>
      <c r="D2024" s="68"/>
      <c r="E2024" s="68"/>
      <c r="F2024" s="68"/>
      <c r="G2024" s="71"/>
      <c r="H2024" s="77"/>
      <c r="I2024" s="73"/>
      <c r="J2024" s="68"/>
      <c r="K2024" s="68"/>
    </row>
    <row r="2025" spans="1:11" s="54" customFormat="1" x14ac:dyDescent="0.3">
      <c r="A2025" s="15"/>
      <c r="B2025" s="69"/>
      <c r="C2025" s="32"/>
      <c r="D2025" s="68"/>
      <c r="E2025" s="68"/>
      <c r="F2025" s="68"/>
      <c r="G2025" s="71"/>
      <c r="H2025" s="77"/>
      <c r="I2025" s="73"/>
      <c r="J2025" s="68"/>
      <c r="K2025" s="68"/>
    </row>
    <row r="2026" spans="1:11" s="54" customFormat="1" x14ac:dyDescent="0.3">
      <c r="A2026" s="15"/>
      <c r="B2026" s="69"/>
      <c r="C2026" s="32"/>
      <c r="D2026" s="68"/>
      <c r="E2026" s="68"/>
      <c r="F2026" s="68"/>
      <c r="G2026" s="71"/>
      <c r="H2026" s="77"/>
      <c r="I2026" s="73"/>
      <c r="J2026" s="68"/>
      <c r="K2026" s="68"/>
    </row>
    <row r="2027" spans="1:11" s="54" customFormat="1" x14ac:dyDescent="0.3">
      <c r="A2027" s="15"/>
      <c r="B2027" s="69"/>
      <c r="C2027" s="32"/>
      <c r="D2027" s="68"/>
      <c r="E2027" s="68"/>
      <c r="F2027" s="68"/>
      <c r="G2027" s="71"/>
      <c r="H2027" s="77"/>
      <c r="I2027" s="73"/>
      <c r="J2027" s="68"/>
      <c r="K2027" s="68"/>
    </row>
    <row r="2028" spans="1:11" s="54" customFormat="1" x14ac:dyDescent="0.3">
      <c r="A2028" s="15"/>
      <c r="B2028" s="69"/>
      <c r="C2028" s="32"/>
      <c r="D2028" s="68"/>
      <c r="E2028" s="68"/>
      <c r="F2028" s="68"/>
      <c r="G2028" s="71"/>
      <c r="H2028" s="77"/>
      <c r="I2028" s="73"/>
      <c r="J2028" s="68"/>
      <c r="K2028" s="68"/>
    </row>
    <row r="2029" spans="1:11" s="54" customFormat="1" x14ac:dyDescent="0.3">
      <c r="A2029" s="15"/>
      <c r="B2029" s="69"/>
      <c r="C2029" s="32"/>
      <c r="D2029" s="68"/>
      <c r="E2029" s="68"/>
      <c r="F2029" s="68"/>
      <c r="G2029" s="71"/>
      <c r="H2029" s="77"/>
      <c r="I2029" s="73"/>
      <c r="J2029" s="68"/>
      <c r="K2029" s="68"/>
    </row>
    <row r="2030" spans="1:11" s="54" customFormat="1" x14ac:dyDescent="0.3">
      <c r="A2030" s="15"/>
      <c r="B2030" s="69"/>
      <c r="C2030" s="32"/>
      <c r="D2030" s="68"/>
      <c r="E2030" s="68"/>
      <c r="F2030" s="68"/>
      <c r="G2030" s="71"/>
      <c r="H2030" s="77"/>
      <c r="I2030" s="73"/>
      <c r="J2030" s="68"/>
      <c r="K2030" s="68"/>
    </row>
    <row r="2031" spans="1:11" s="54" customFormat="1" x14ac:dyDescent="0.3">
      <c r="A2031" s="15"/>
      <c r="B2031" s="69"/>
      <c r="C2031" s="32"/>
      <c r="D2031" s="68"/>
      <c r="E2031" s="68"/>
      <c r="F2031" s="68"/>
      <c r="G2031" s="71"/>
      <c r="H2031" s="77"/>
      <c r="I2031" s="73"/>
      <c r="J2031" s="68"/>
      <c r="K2031" s="68"/>
    </row>
    <row r="2032" spans="1:11" s="54" customFormat="1" x14ac:dyDescent="0.3">
      <c r="A2032" s="15"/>
      <c r="B2032" s="69"/>
      <c r="C2032" s="32"/>
      <c r="D2032" s="68"/>
      <c r="E2032" s="68"/>
      <c r="F2032" s="68"/>
      <c r="G2032" s="71"/>
      <c r="H2032" s="77"/>
      <c r="I2032" s="73"/>
      <c r="J2032" s="68"/>
      <c r="K2032" s="68"/>
    </row>
    <row r="2033" spans="1:11" s="54" customFormat="1" x14ac:dyDescent="0.3">
      <c r="A2033" s="15"/>
      <c r="B2033" s="69"/>
      <c r="C2033" s="32"/>
      <c r="D2033" s="68"/>
      <c r="E2033" s="68"/>
      <c r="F2033" s="68"/>
      <c r="G2033" s="71"/>
      <c r="H2033" s="77"/>
      <c r="I2033" s="73"/>
      <c r="J2033" s="68"/>
      <c r="K2033" s="68"/>
    </row>
    <row r="2034" spans="1:11" s="54" customFormat="1" x14ac:dyDescent="0.3">
      <c r="A2034" s="15"/>
      <c r="B2034" s="69"/>
      <c r="C2034" s="32"/>
      <c r="D2034" s="68"/>
      <c r="E2034" s="68"/>
      <c r="F2034" s="68"/>
      <c r="G2034" s="71"/>
      <c r="H2034" s="77"/>
      <c r="I2034" s="73"/>
      <c r="J2034" s="68"/>
      <c r="K2034" s="68"/>
    </row>
    <row r="2035" spans="1:11" s="54" customFormat="1" x14ac:dyDescent="0.3">
      <c r="A2035" s="15"/>
      <c r="B2035" s="69"/>
      <c r="C2035" s="32"/>
      <c r="D2035" s="68"/>
      <c r="E2035" s="68"/>
      <c r="F2035" s="68"/>
      <c r="G2035" s="71"/>
      <c r="H2035" s="77"/>
      <c r="I2035" s="73"/>
      <c r="J2035" s="68"/>
      <c r="K2035" s="68"/>
    </row>
    <row r="2036" spans="1:11" s="54" customFormat="1" x14ac:dyDescent="0.3">
      <c r="A2036" s="15"/>
      <c r="B2036" s="69"/>
      <c r="C2036" s="32"/>
      <c r="D2036" s="68"/>
      <c r="E2036" s="68"/>
      <c r="F2036" s="68"/>
      <c r="G2036" s="71"/>
      <c r="H2036" s="77"/>
      <c r="I2036" s="73"/>
      <c r="J2036" s="68"/>
      <c r="K2036" s="68"/>
    </row>
    <row r="2037" spans="1:11" s="54" customFormat="1" x14ac:dyDescent="0.3">
      <c r="A2037" s="15"/>
      <c r="B2037" s="69"/>
      <c r="C2037" s="32"/>
      <c r="D2037" s="68"/>
      <c r="E2037" s="68"/>
      <c r="F2037" s="68"/>
      <c r="G2037" s="71"/>
      <c r="H2037" s="77"/>
      <c r="I2037" s="73"/>
      <c r="J2037" s="68"/>
      <c r="K2037" s="68"/>
    </row>
    <row r="2038" spans="1:11" s="54" customFormat="1" x14ac:dyDescent="0.3">
      <c r="A2038" s="15"/>
      <c r="B2038" s="69"/>
      <c r="C2038" s="32"/>
      <c r="D2038" s="68"/>
      <c r="E2038" s="68"/>
      <c r="F2038" s="68"/>
      <c r="G2038" s="71"/>
      <c r="H2038" s="77"/>
      <c r="I2038" s="73"/>
      <c r="J2038" s="68"/>
      <c r="K2038" s="68"/>
    </row>
    <row r="2039" spans="1:11" s="54" customFormat="1" x14ac:dyDescent="0.3">
      <c r="A2039" s="15"/>
      <c r="B2039" s="69"/>
      <c r="C2039" s="32"/>
      <c r="D2039" s="68"/>
      <c r="E2039" s="68"/>
      <c r="F2039" s="68"/>
      <c r="G2039" s="71"/>
      <c r="H2039" s="77"/>
      <c r="I2039" s="73"/>
      <c r="J2039" s="68"/>
      <c r="K2039" s="68"/>
    </row>
    <row r="2040" spans="1:11" s="54" customFormat="1" x14ac:dyDescent="0.3">
      <c r="A2040" s="15"/>
      <c r="B2040" s="69"/>
      <c r="C2040" s="32"/>
      <c r="D2040" s="68"/>
      <c r="E2040" s="68"/>
      <c r="F2040" s="68"/>
      <c r="G2040" s="71"/>
      <c r="H2040" s="77"/>
      <c r="I2040" s="73"/>
      <c r="J2040" s="68"/>
      <c r="K2040" s="68"/>
    </row>
    <row r="2041" spans="1:11" s="54" customFormat="1" x14ac:dyDescent="0.3">
      <c r="A2041" s="15"/>
      <c r="B2041" s="69"/>
      <c r="C2041" s="32"/>
      <c r="D2041" s="68"/>
      <c r="E2041" s="68"/>
      <c r="F2041" s="68"/>
      <c r="G2041" s="71"/>
      <c r="H2041" s="77"/>
      <c r="I2041" s="73"/>
      <c r="J2041" s="68"/>
      <c r="K2041" s="68"/>
    </row>
    <row r="2042" spans="1:11" s="54" customFormat="1" x14ac:dyDescent="0.3">
      <c r="A2042" s="15"/>
      <c r="B2042" s="69"/>
      <c r="C2042" s="32"/>
      <c r="D2042" s="68"/>
      <c r="E2042" s="68"/>
      <c r="F2042" s="68"/>
      <c r="G2042" s="71"/>
      <c r="H2042" s="77"/>
      <c r="I2042" s="73"/>
      <c r="J2042" s="68"/>
      <c r="K2042" s="68"/>
    </row>
    <row r="2043" spans="1:11" s="54" customFormat="1" x14ac:dyDescent="0.3">
      <c r="A2043" s="15"/>
      <c r="B2043" s="69"/>
      <c r="C2043" s="32"/>
      <c r="D2043" s="68"/>
      <c r="E2043" s="68"/>
      <c r="F2043" s="68"/>
      <c r="G2043" s="71"/>
      <c r="H2043" s="77"/>
      <c r="I2043" s="73"/>
      <c r="J2043" s="68"/>
      <c r="K2043" s="68"/>
    </row>
    <row r="2044" spans="1:11" s="54" customFormat="1" x14ac:dyDescent="0.3">
      <c r="A2044" s="15"/>
      <c r="B2044" s="69"/>
      <c r="C2044" s="32"/>
      <c r="D2044" s="68"/>
      <c r="E2044" s="68"/>
      <c r="F2044" s="68"/>
      <c r="G2044" s="71"/>
      <c r="H2044" s="77"/>
      <c r="I2044" s="73"/>
      <c r="J2044" s="68"/>
      <c r="K2044" s="68"/>
    </row>
    <row r="2045" spans="1:11" s="54" customFormat="1" x14ac:dyDescent="0.3">
      <c r="A2045" s="15"/>
      <c r="B2045" s="69"/>
      <c r="C2045" s="32"/>
      <c r="D2045" s="68"/>
      <c r="E2045" s="68"/>
      <c r="F2045" s="68"/>
      <c r="G2045" s="71"/>
      <c r="H2045" s="77"/>
      <c r="I2045" s="73"/>
      <c r="J2045" s="68"/>
      <c r="K2045" s="68"/>
    </row>
    <row r="2046" spans="1:11" s="54" customFormat="1" x14ac:dyDescent="0.3">
      <c r="A2046" s="15"/>
      <c r="B2046" s="69"/>
      <c r="C2046" s="32"/>
      <c r="D2046" s="68"/>
      <c r="E2046" s="68"/>
      <c r="F2046" s="68"/>
      <c r="G2046" s="71"/>
      <c r="H2046" s="77"/>
      <c r="I2046" s="73"/>
      <c r="J2046" s="68"/>
      <c r="K2046" s="68"/>
    </row>
    <row r="2047" spans="1:11" s="54" customFormat="1" ht="15.75" customHeight="1" x14ac:dyDescent="0.3">
      <c r="A2047" s="15"/>
      <c r="B2047" s="69"/>
      <c r="C2047" s="32"/>
      <c r="D2047" s="68"/>
      <c r="E2047" s="68"/>
      <c r="F2047" s="68"/>
      <c r="G2047" s="71"/>
      <c r="H2047" s="77"/>
      <c r="I2047" s="73"/>
      <c r="J2047" s="68"/>
      <c r="K2047" s="68"/>
    </row>
    <row r="2048" spans="1:11" s="54" customFormat="1" x14ac:dyDescent="0.3">
      <c r="A2048" s="15"/>
      <c r="B2048" s="69"/>
      <c r="C2048" s="32"/>
      <c r="D2048" s="68"/>
      <c r="E2048" s="68"/>
      <c r="F2048" s="68"/>
      <c r="G2048" s="71"/>
      <c r="H2048" s="77"/>
      <c r="I2048" s="73"/>
      <c r="J2048" s="68"/>
      <c r="K2048" s="68"/>
    </row>
    <row r="2049" spans="1:11" s="54" customFormat="1" x14ac:dyDescent="0.3">
      <c r="A2049" s="15"/>
      <c r="B2049" s="69"/>
      <c r="C2049" s="32"/>
      <c r="D2049" s="68"/>
      <c r="E2049" s="68"/>
      <c r="F2049" s="68"/>
      <c r="G2049" s="71"/>
      <c r="H2049" s="77"/>
      <c r="I2049" s="73"/>
      <c r="J2049" s="68"/>
      <c r="K2049" s="68"/>
    </row>
    <row r="2050" spans="1:11" s="54" customFormat="1" x14ac:dyDescent="0.3">
      <c r="A2050" s="15"/>
      <c r="B2050" s="69"/>
      <c r="C2050" s="32"/>
      <c r="D2050" s="68"/>
      <c r="E2050" s="68"/>
      <c r="F2050" s="68"/>
      <c r="G2050" s="71"/>
      <c r="H2050" s="77"/>
      <c r="I2050" s="73"/>
      <c r="J2050" s="68"/>
      <c r="K2050" s="68"/>
    </row>
    <row r="2051" spans="1:11" s="54" customFormat="1" x14ac:dyDescent="0.3">
      <c r="A2051" s="15"/>
      <c r="B2051" s="69"/>
      <c r="C2051" s="32"/>
      <c r="D2051" s="68"/>
      <c r="E2051" s="68"/>
      <c r="F2051" s="68"/>
      <c r="G2051" s="71"/>
      <c r="H2051" s="77"/>
      <c r="I2051" s="73"/>
      <c r="J2051" s="68"/>
      <c r="K2051" s="68"/>
    </row>
    <row r="2052" spans="1:11" s="54" customFormat="1" x14ac:dyDescent="0.3">
      <c r="A2052" s="15"/>
      <c r="B2052" s="69"/>
      <c r="C2052" s="32"/>
      <c r="D2052" s="68"/>
      <c r="E2052" s="68"/>
      <c r="F2052" s="68"/>
      <c r="G2052" s="71"/>
      <c r="H2052" s="77"/>
      <c r="I2052" s="73"/>
      <c r="J2052" s="68"/>
      <c r="K2052" s="68"/>
    </row>
    <row r="2053" spans="1:11" s="54" customFormat="1" x14ac:dyDescent="0.3">
      <c r="A2053" s="15"/>
      <c r="B2053" s="69"/>
      <c r="C2053" s="32"/>
      <c r="D2053" s="68"/>
      <c r="E2053" s="68"/>
      <c r="F2053" s="68"/>
      <c r="G2053" s="71"/>
      <c r="H2053" s="77"/>
      <c r="I2053" s="73"/>
      <c r="J2053" s="68"/>
      <c r="K2053" s="68"/>
    </row>
    <row r="2054" spans="1:11" s="54" customFormat="1" x14ac:dyDescent="0.3">
      <c r="A2054" s="15"/>
      <c r="B2054" s="69"/>
      <c r="C2054" s="32"/>
      <c r="D2054" s="68"/>
      <c r="E2054" s="68"/>
      <c r="F2054" s="68"/>
      <c r="G2054" s="71"/>
      <c r="H2054" s="77"/>
      <c r="I2054" s="73"/>
      <c r="J2054" s="68"/>
      <c r="K2054" s="68"/>
    </row>
    <row r="2055" spans="1:11" s="54" customFormat="1" x14ac:dyDescent="0.3">
      <c r="A2055" s="15"/>
      <c r="B2055" s="69"/>
      <c r="C2055" s="32"/>
      <c r="D2055" s="68"/>
      <c r="E2055" s="68"/>
      <c r="F2055" s="68"/>
      <c r="G2055" s="71"/>
      <c r="H2055" s="77"/>
      <c r="I2055" s="73"/>
      <c r="J2055" s="68"/>
      <c r="K2055" s="68"/>
    </row>
    <row r="2056" spans="1:11" s="54" customFormat="1" x14ac:dyDescent="0.3">
      <c r="A2056" s="15"/>
      <c r="B2056" s="69"/>
      <c r="C2056" s="32"/>
      <c r="D2056" s="68"/>
      <c r="E2056" s="68"/>
      <c r="F2056" s="68"/>
      <c r="G2056" s="71"/>
      <c r="H2056" s="77"/>
      <c r="I2056" s="73"/>
      <c r="J2056" s="68"/>
      <c r="K2056" s="68"/>
    </row>
    <row r="2057" spans="1:11" s="54" customFormat="1" x14ac:dyDescent="0.3">
      <c r="A2057" s="15"/>
      <c r="B2057" s="69"/>
      <c r="C2057" s="32"/>
      <c r="D2057" s="68"/>
      <c r="E2057" s="68"/>
      <c r="F2057" s="68"/>
      <c r="G2057" s="71"/>
      <c r="H2057" s="77"/>
      <c r="I2057" s="73"/>
      <c r="J2057" s="68"/>
      <c r="K2057" s="68"/>
    </row>
    <row r="2058" spans="1:11" s="54" customFormat="1" x14ac:dyDescent="0.3">
      <c r="A2058" s="15"/>
      <c r="B2058" s="69"/>
      <c r="C2058" s="32"/>
      <c r="D2058" s="68"/>
      <c r="E2058" s="68"/>
      <c r="F2058" s="68"/>
      <c r="G2058" s="71"/>
      <c r="H2058" s="77"/>
      <c r="I2058" s="73"/>
      <c r="J2058" s="68"/>
      <c r="K2058" s="68"/>
    </row>
    <row r="2059" spans="1:11" s="54" customFormat="1" x14ac:dyDescent="0.3">
      <c r="A2059" s="15"/>
      <c r="B2059" s="69"/>
      <c r="C2059" s="32"/>
      <c r="D2059" s="68"/>
      <c r="E2059" s="68"/>
      <c r="F2059" s="68"/>
      <c r="G2059" s="71"/>
      <c r="H2059" s="77"/>
      <c r="I2059" s="73"/>
      <c r="J2059" s="68"/>
      <c r="K2059" s="68"/>
    </row>
    <row r="2060" spans="1:11" s="54" customFormat="1" x14ac:dyDescent="0.3">
      <c r="A2060" s="15"/>
      <c r="B2060" s="69"/>
      <c r="C2060" s="32"/>
      <c r="D2060" s="68"/>
      <c r="E2060" s="68"/>
      <c r="F2060" s="68"/>
      <c r="G2060" s="71"/>
      <c r="H2060" s="77"/>
      <c r="I2060" s="73"/>
      <c r="J2060" s="68"/>
      <c r="K2060" s="68"/>
    </row>
    <row r="2061" spans="1:11" s="54" customFormat="1" x14ac:dyDescent="0.3">
      <c r="A2061" s="15"/>
      <c r="B2061" s="69"/>
      <c r="C2061" s="32"/>
      <c r="D2061" s="68"/>
      <c r="E2061" s="68"/>
      <c r="F2061" s="68"/>
      <c r="G2061" s="71"/>
      <c r="H2061" s="77"/>
      <c r="I2061" s="73"/>
      <c r="J2061" s="68"/>
      <c r="K2061" s="68"/>
    </row>
    <row r="2062" spans="1:11" s="54" customFormat="1" x14ac:dyDescent="0.3">
      <c r="A2062" s="15"/>
      <c r="B2062" s="69"/>
      <c r="C2062" s="32"/>
      <c r="D2062" s="68"/>
      <c r="E2062" s="68"/>
      <c r="F2062" s="68"/>
      <c r="G2062" s="71"/>
      <c r="H2062" s="77"/>
      <c r="I2062" s="73"/>
      <c r="J2062" s="68"/>
      <c r="K2062" s="68"/>
    </row>
    <row r="2063" spans="1:11" s="54" customFormat="1" x14ac:dyDescent="0.3">
      <c r="A2063" s="15"/>
      <c r="B2063" s="69"/>
      <c r="C2063" s="32"/>
      <c r="D2063" s="68"/>
      <c r="E2063" s="68"/>
      <c r="F2063" s="68"/>
      <c r="G2063" s="71"/>
      <c r="H2063" s="77"/>
      <c r="I2063" s="73"/>
      <c r="J2063" s="68"/>
      <c r="K2063" s="68"/>
    </row>
    <row r="2064" spans="1:11" s="54" customFormat="1" x14ac:dyDescent="0.3">
      <c r="A2064" s="15"/>
      <c r="B2064" s="69"/>
      <c r="C2064" s="32"/>
      <c r="D2064" s="68"/>
      <c r="E2064" s="68"/>
      <c r="F2064" s="68"/>
      <c r="G2064" s="71"/>
      <c r="H2064" s="77"/>
      <c r="I2064" s="73"/>
      <c r="J2064" s="68"/>
      <c r="K2064" s="68"/>
    </row>
    <row r="2065" spans="1:11" s="54" customFormat="1" x14ac:dyDescent="0.3">
      <c r="A2065" s="15"/>
      <c r="B2065" s="69"/>
      <c r="C2065" s="32"/>
      <c r="D2065" s="68"/>
      <c r="E2065" s="68"/>
      <c r="F2065" s="68"/>
      <c r="G2065" s="71"/>
      <c r="H2065" s="77"/>
      <c r="I2065" s="73"/>
      <c r="J2065" s="68"/>
      <c r="K2065" s="68"/>
    </row>
    <row r="2066" spans="1:11" s="54" customFormat="1" x14ac:dyDescent="0.3">
      <c r="A2066" s="15"/>
      <c r="B2066" s="69"/>
      <c r="C2066" s="32"/>
      <c r="D2066" s="68"/>
      <c r="E2066" s="68"/>
      <c r="F2066" s="68"/>
      <c r="G2066" s="71"/>
      <c r="H2066" s="77"/>
      <c r="I2066" s="73"/>
      <c r="J2066" s="68"/>
      <c r="K2066" s="68"/>
    </row>
    <row r="2067" spans="1:11" s="54" customFormat="1" x14ac:dyDescent="0.3">
      <c r="A2067" s="15"/>
      <c r="B2067" s="69"/>
      <c r="C2067" s="32"/>
      <c r="D2067" s="68"/>
      <c r="E2067" s="68"/>
      <c r="F2067" s="68"/>
      <c r="G2067" s="71"/>
      <c r="H2067" s="77"/>
      <c r="I2067" s="73"/>
      <c r="J2067" s="68"/>
      <c r="K2067" s="68"/>
    </row>
    <row r="2068" spans="1:11" s="54" customFormat="1" x14ac:dyDescent="0.3">
      <c r="A2068" s="15"/>
      <c r="B2068" s="69"/>
      <c r="C2068" s="32"/>
      <c r="D2068" s="68"/>
      <c r="E2068" s="68"/>
      <c r="F2068" s="68"/>
      <c r="G2068" s="71"/>
      <c r="H2068" s="77"/>
      <c r="I2068" s="73"/>
      <c r="J2068" s="68"/>
      <c r="K2068" s="68"/>
    </row>
    <row r="2069" spans="1:11" s="54" customFormat="1" x14ac:dyDescent="0.3">
      <c r="A2069" s="15"/>
      <c r="B2069" s="69"/>
      <c r="C2069" s="32"/>
      <c r="D2069" s="68"/>
      <c r="E2069" s="68"/>
      <c r="F2069" s="68"/>
      <c r="G2069" s="71"/>
      <c r="H2069" s="77"/>
      <c r="I2069" s="73"/>
      <c r="J2069" s="68"/>
      <c r="K2069" s="68"/>
    </row>
    <row r="2070" spans="1:11" s="54" customFormat="1" x14ac:dyDescent="0.3">
      <c r="A2070" s="15"/>
      <c r="B2070" s="69"/>
      <c r="C2070" s="32"/>
      <c r="D2070" s="68"/>
      <c r="E2070" s="68"/>
      <c r="F2070" s="68"/>
      <c r="G2070" s="71"/>
      <c r="H2070" s="77"/>
      <c r="I2070" s="73"/>
      <c r="J2070" s="68"/>
      <c r="K2070" s="68"/>
    </row>
    <row r="2071" spans="1:11" s="54" customFormat="1" x14ac:dyDescent="0.3">
      <c r="A2071" s="15"/>
      <c r="B2071" s="69"/>
      <c r="C2071" s="32"/>
      <c r="D2071" s="68"/>
      <c r="E2071" s="68"/>
      <c r="F2071" s="68"/>
      <c r="G2071" s="71"/>
      <c r="H2071" s="77"/>
      <c r="I2071" s="73"/>
      <c r="J2071" s="68"/>
      <c r="K2071" s="68"/>
    </row>
    <row r="2072" spans="1:11" s="55" customFormat="1" x14ac:dyDescent="0.3">
      <c r="A2072" s="15"/>
      <c r="B2072" s="69"/>
      <c r="C2072" s="32"/>
      <c r="D2072" s="68"/>
      <c r="E2072" s="68"/>
      <c r="F2072" s="68"/>
      <c r="G2072" s="71"/>
      <c r="H2072" s="77"/>
      <c r="I2072" s="73"/>
      <c r="J2072" s="68"/>
      <c r="K2072" s="68"/>
    </row>
    <row r="2073" spans="1:11" s="55" customFormat="1" x14ac:dyDescent="0.3">
      <c r="A2073" s="15"/>
      <c r="B2073" s="69"/>
      <c r="C2073" s="32"/>
      <c r="D2073" s="68"/>
      <c r="E2073" s="68"/>
      <c r="F2073" s="68"/>
      <c r="G2073" s="71"/>
      <c r="H2073" s="77"/>
      <c r="I2073" s="73"/>
      <c r="J2073" s="68"/>
      <c r="K2073" s="68"/>
    </row>
    <row r="2074" spans="1:11" s="55" customFormat="1" x14ac:dyDescent="0.3">
      <c r="A2074" s="15"/>
      <c r="B2074" s="69"/>
      <c r="C2074" s="32"/>
      <c r="D2074" s="68"/>
      <c r="E2074" s="68"/>
      <c r="F2074" s="68"/>
      <c r="G2074" s="71"/>
      <c r="H2074" s="77"/>
      <c r="I2074" s="73"/>
      <c r="J2074" s="68"/>
      <c r="K2074" s="68"/>
    </row>
    <row r="2075" spans="1:11" s="54" customFormat="1" x14ac:dyDescent="0.3">
      <c r="A2075" s="15"/>
      <c r="B2075" s="69"/>
      <c r="C2075" s="32"/>
      <c r="D2075" s="68"/>
      <c r="E2075" s="68"/>
      <c r="F2075" s="68"/>
      <c r="G2075" s="71"/>
      <c r="H2075" s="77"/>
      <c r="I2075" s="73"/>
      <c r="J2075" s="68"/>
      <c r="K2075" s="68"/>
    </row>
    <row r="2076" spans="1:11" s="54" customFormat="1" x14ac:dyDescent="0.3">
      <c r="A2076" s="15"/>
      <c r="B2076" s="69"/>
      <c r="C2076" s="32"/>
      <c r="D2076" s="68"/>
      <c r="E2076" s="68"/>
      <c r="F2076" s="68"/>
      <c r="G2076" s="71"/>
      <c r="H2076" s="77"/>
      <c r="I2076" s="73"/>
      <c r="J2076" s="68"/>
      <c r="K2076" s="68"/>
    </row>
    <row r="2077" spans="1:11" s="54" customFormat="1" x14ac:dyDescent="0.3">
      <c r="A2077" s="15"/>
      <c r="B2077" s="69"/>
      <c r="C2077" s="32"/>
      <c r="D2077" s="68"/>
      <c r="E2077" s="68"/>
      <c r="F2077" s="68"/>
      <c r="G2077" s="71"/>
      <c r="H2077" s="77"/>
      <c r="I2077" s="73"/>
      <c r="J2077" s="68"/>
      <c r="K2077" s="68"/>
    </row>
    <row r="2078" spans="1:11" s="54" customFormat="1" x14ac:dyDescent="0.3">
      <c r="A2078" s="15"/>
      <c r="B2078" s="69"/>
      <c r="C2078" s="32"/>
      <c r="D2078" s="68"/>
      <c r="E2078" s="68"/>
      <c r="F2078" s="68"/>
      <c r="G2078" s="71"/>
      <c r="H2078" s="77"/>
      <c r="I2078" s="73"/>
      <c r="J2078" s="68"/>
      <c r="K2078" s="68"/>
    </row>
    <row r="2079" spans="1:11" s="54" customFormat="1" x14ac:dyDescent="0.3">
      <c r="A2079" s="15"/>
      <c r="B2079" s="69"/>
      <c r="C2079" s="32"/>
      <c r="D2079" s="68"/>
      <c r="E2079" s="68"/>
      <c r="F2079" s="68"/>
      <c r="G2079" s="71"/>
      <c r="H2079" s="77"/>
      <c r="I2079" s="73"/>
      <c r="J2079" s="68"/>
      <c r="K2079" s="68"/>
    </row>
    <row r="2080" spans="1:11" s="54" customFormat="1" x14ac:dyDescent="0.3">
      <c r="A2080" s="15"/>
      <c r="B2080" s="69"/>
      <c r="C2080" s="32"/>
      <c r="D2080" s="68"/>
      <c r="E2080" s="68"/>
      <c r="F2080" s="68"/>
      <c r="G2080" s="71"/>
      <c r="H2080" s="77"/>
      <c r="I2080" s="73"/>
      <c r="J2080" s="68"/>
      <c r="K2080" s="68"/>
    </row>
    <row r="2081" spans="1:11" s="54" customFormat="1" x14ac:dyDescent="0.3">
      <c r="A2081" s="15"/>
      <c r="B2081" s="69"/>
      <c r="C2081" s="32"/>
      <c r="D2081" s="68"/>
      <c r="E2081" s="68"/>
      <c r="F2081" s="68"/>
      <c r="G2081" s="71"/>
      <c r="H2081" s="77"/>
      <c r="I2081" s="73"/>
      <c r="J2081" s="68"/>
      <c r="K2081" s="68"/>
    </row>
    <row r="2082" spans="1:11" s="54" customFormat="1" x14ac:dyDescent="0.3">
      <c r="A2082" s="15"/>
      <c r="B2082" s="69"/>
      <c r="C2082" s="32"/>
      <c r="D2082" s="68"/>
      <c r="E2082" s="68"/>
      <c r="F2082" s="68"/>
      <c r="G2082" s="71"/>
      <c r="H2082" s="77"/>
      <c r="I2082" s="73"/>
      <c r="J2082" s="68"/>
      <c r="K2082" s="68"/>
    </row>
    <row r="2083" spans="1:11" s="54" customFormat="1" x14ac:dyDescent="0.3">
      <c r="A2083" s="15"/>
      <c r="B2083" s="69"/>
      <c r="C2083" s="32"/>
      <c r="D2083" s="68"/>
      <c r="E2083" s="68"/>
      <c r="F2083" s="68"/>
      <c r="G2083" s="71"/>
      <c r="H2083" s="77"/>
      <c r="I2083" s="73"/>
      <c r="J2083" s="68"/>
      <c r="K2083" s="68"/>
    </row>
    <row r="2084" spans="1:11" s="54" customFormat="1" x14ac:dyDescent="0.3">
      <c r="A2084" s="15"/>
      <c r="B2084" s="69"/>
      <c r="C2084" s="32"/>
      <c r="D2084" s="68"/>
      <c r="E2084" s="68"/>
      <c r="F2084" s="68"/>
      <c r="G2084" s="71"/>
      <c r="H2084" s="77"/>
      <c r="I2084" s="73"/>
      <c r="J2084" s="68"/>
      <c r="K2084" s="68"/>
    </row>
    <row r="2085" spans="1:11" s="54" customFormat="1" x14ac:dyDescent="0.3">
      <c r="A2085" s="15"/>
      <c r="B2085" s="69"/>
      <c r="C2085" s="32"/>
      <c r="D2085" s="68"/>
      <c r="E2085" s="68"/>
      <c r="F2085" s="68"/>
      <c r="G2085" s="71"/>
      <c r="H2085" s="77"/>
      <c r="I2085" s="73"/>
      <c r="J2085" s="68"/>
      <c r="K2085" s="68"/>
    </row>
    <row r="2089" spans="1:11" s="54" customFormat="1" x14ac:dyDescent="0.3">
      <c r="A2089" s="15"/>
      <c r="B2089" s="69"/>
      <c r="C2089" s="32"/>
      <c r="D2089" s="68"/>
      <c r="E2089" s="68"/>
      <c r="F2089" s="68"/>
      <c r="G2089" s="71"/>
      <c r="H2089" s="77"/>
      <c r="I2089" s="73"/>
      <c r="J2089" s="68"/>
      <c r="K2089" s="68"/>
    </row>
    <row r="2090" spans="1:11" s="54" customFormat="1" x14ac:dyDescent="0.3">
      <c r="A2090" s="15"/>
      <c r="B2090" s="69"/>
      <c r="C2090" s="32"/>
      <c r="D2090" s="68"/>
      <c r="E2090" s="68"/>
      <c r="F2090" s="68"/>
      <c r="G2090" s="71"/>
      <c r="H2090" s="77"/>
      <c r="I2090" s="73"/>
      <c r="J2090" s="68"/>
      <c r="K2090" s="68"/>
    </row>
    <row r="2091" spans="1:11" s="54" customFormat="1" x14ac:dyDescent="0.3">
      <c r="A2091" s="15"/>
      <c r="B2091" s="69"/>
      <c r="C2091" s="32"/>
      <c r="D2091" s="68"/>
      <c r="E2091" s="68"/>
      <c r="F2091" s="68"/>
      <c r="G2091" s="71"/>
      <c r="H2091" s="77"/>
      <c r="I2091" s="73"/>
      <c r="J2091" s="68"/>
      <c r="K2091" s="68"/>
    </row>
    <row r="2092" spans="1:11" s="54" customFormat="1" x14ac:dyDescent="0.3">
      <c r="A2092" s="15"/>
      <c r="B2092" s="69"/>
      <c r="C2092" s="32"/>
      <c r="D2092" s="68"/>
      <c r="E2092" s="68"/>
      <c r="F2092" s="68"/>
      <c r="G2092" s="71"/>
      <c r="H2092" s="77"/>
      <c r="I2092" s="73"/>
      <c r="J2092" s="68"/>
      <c r="K2092" s="68"/>
    </row>
    <row r="2093" spans="1:11" s="54" customFormat="1" x14ac:dyDescent="0.3">
      <c r="A2093" s="15"/>
      <c r="B2093" s="69"/>
      <c r="C2093" s="32"/>
      <c r="D2093" s="68"/>
      <c r="E2093" s="68"/>
      <c r="F2093" s="68"/>
      <c r="G2093" s="71"/>
      <c r="H2093" s="77"/>
      <c r="I2093" s="73"/>
      <c r="J2093" s="68"/>
      <c r="K2093" s="68"/>
    </row>
    <row r="2094" spans="1:11" s="54" customFormat="1" x14ac:dyDescent="0.3">
      <c r="A2094" s="15"/>
      <c r="B2094" s="69"/>
      <c r="C2094" s="32"/>
      <c r="D2094" s="68"/>
      <c r="E2094" s="68"/>
      <c r="F2094" s="68"/>
      <c r="G2094" s="71"/>
      <c r="H2094" s="77"/>
      <c r="I2094" s="73"/>
      <c r="J2094" s="68"/>
      <c r="K2094" s="68"/>
    </row>
    <row r="2095" spans="1:11" s="54" customFormat="1" x14ac:dyDescent="0.3">
      <c r="A2095" s="15"/>
      <c r="B2095" s="69"/>
      <c r="C2095" s="32"/>
      <c r="D2095" s="68"/>
      <c r="E2095" s="68"/>
      <c r="F2095" s="68"/>
      <c r="G2095" s="71"/>
      <c r="H2095" s="77"/>
      <c r="I2095" s="73"/>
      <c r="J2095" s="68"/>
      <c r="K2095" s="68"/>
    </row>
    <row r="2096" spans="1:11" s="54" customFormat="1" x14ac:dyDescent="0.3">
      <c r="A2096" s="15"/>
      <c r="B2096" s="69"/>
      <c r="C2096" s="32"/>
      <c r="D2096" s="68"/>
      <c r="E2096" s="68"/>
      <c r="F2096" s="68"/>
      <c r="G2096" s="71"/>
      <c r="H2096" s="77"/>
      <c r="I2096" s="73"/>
      <c r="J2096" s="68"/>
      <c r="K2096" s="68"/>
    </row>
    <row r="2097" spans="1:11" s="54" customFormat="1" x14ac:dyDescent="0.3">
      <c r="A2097" s="15"/>
      <c r="B2097" s="69"/>
      <c r="C2097" s="32"/>
      <c r="D2097" s="68"/>
      <c r="E2097" s="68"/>
      <c r="F2097" s="68"/>
      <c r="G2097" s="71"/>
      <c r="H2097" s="77"/>
      <c r="I2097" s="73"/>
      <c r="J2097" s="68"/>
      <c r="K2097" s="68"/>
    </row>
    <row r="2098" spans="1:11" s="54" customFormat="1" x14ac:dyDescent="0.3">
      <c r="A2098" s="15"/>
      <c r="B2098" s="69"/>
      <c r="C2098" s="32"/>
      <c r="D2098" s="68"/>
      <c r="E2098" s="68"/>
      <c r="F2098" s="68"/>
      <c r="G2098" s="71"/>
      <c r="H2098" s="77"/>
      <c r="I2098" s="73"/>
      <c r="J2098" s="68"/>
      <c r="K2098" s="68"/>
    </row>
    <row r="2099" spans="1:11" s="54" customFormat="1" x14ac:dyDescent="0.3">
      <c r="A2099" s="15"/>
      <c r="B2099" s="69"/>
      <c r="C2099" s="32"/>
      <c r="D2099" s="68"/>
      <c r="E2099" s="68"/>
      <c r="F2099" s="68"/>
      <c r="G2099" s="71"/>
      <c r="H2099" s="77"/>
      <c r="I2099" s="73"/>
      <c r="J2099" s="68"/>
      <c r="K2099" s="68"/>
    </row>
    <row r="2100" spans="1:11" s="54" customFormat="1" x14ac:dyDescent="0.3">
      <c r="A2100" s="15"/>
      <c r="B2100" s="69"/>
      <c r="C2100" s="32"/>
      <c r="D2100" s="68"/>
      <c r="E2100" s="68"/>
      <c r="F2100" s="68"/>
      <c r="G2100" s="71"/>
      <c r="H2100" s="77"/>
      <c r="I2100" s="73"/>
      <c r="J2100" s="68"/>
      <c r="K2100" s="68"/>
    </row>
    <row r="2101" spans="1:11" s="54" customFormat="1" x14ac:dyDescent="0.3">
      <c r="A2101" s="15"/>
      <c r="B2101" s="69"/>
      <c r="C2101" s="32"/>
      <c r="D2101" s="68"/>
      <c r="E2101" s="68"/>
      <c r="F2101" s="68"/>
      <c r="G2101" s="71"/>
      <c r="H2101" s="77"/>
      <c r="I2101" s="73"/>
      <c r="J2101" s="68"/>
      <c r="K2101" s="68"/>
    </row>
    <row r="2102" spans="1:11" s="54" customFormat="1" x14ac:dyDescent="0.3">
      <c r="A2102" s="15"/>
      <c r="B2102" s="69"/>
      <c r="C2102" s="32"/>
      <c r="D2102" s="68"/>
      <c r="E2102" s="68"/>
      <c r="F2102" s="68"/>
      <c r="G2102" s="71"/>
      <c r="H2102" s="77"/>
      <c r="I2102" s="73"/>
      <c r="J2102" s="68"/>
      <c r="K2102" s="68"/>
    </row>
    <row r="2103" spans="1:11" s="54" customFormat="1" x14ac:dyDescent="0.3">
      <c r="A2103" s="15"/>
      <c r="B2103" s="69"/>
      <c r="C2103" s="32"/>
      <c r="D2103" s="68"/>
      <c r="E2103" s="68"/>
      <c r="F2103" s="68"/>
      <c r="G2103" s="71"/>
      <c r="H2103" s="77"/>
      <c r="I2103" s="73"/>
      <c r="J2103" s="68"/>
      <c r="K2103" s="68"/>
    </row>
    <row r="2104" spans="1:11" s="54" customFormat="1" x14ac:dyDescent="0.3">
      <c r="A2104" s="15"/>
      <c r="B2104" s="69"/>
      <c r="C2104" s="32"/>
      <c r="D2104" s="68"/>
      <c r="E2104" s="68"/>
      <c r="F2104" s="68"/>
      <c r="G2104" s="71"/>
      <c r="H2104" s="77"/>
      <c r="I2104" s="73"/>
      <c r="J2104" s="68"/>
      <c r="K2104" s="68"/>
    </row>
    <row r="2105" spans="1:11" s="54" customFormat="1" x14ac:dyDescent="0.3">
      <c r="A2105" s="15"/>
      <c r="B2105" s="69"/>
      <c r="C2105" s="32"/>
      <c r="D2105" s="68"/>
      <c r="E2105" s="68"/>
      <c r="F2105" s="68"/>
      <c r="G2105" s="71"/>
      <c r="H2105" s="77"/>
      <c r="I2105" s="73"/>
      <c r="J2105" s="68"/>
      <c r="K2105" s="68"/>
    </row>
    <row r="2106" spans="1:11" s="54" customFormat="1" x14ac:dyDescent="0.3">
      <c r="A2106" s="15"/>
      <c r="B2106" s="69"/>
      <c r="C2106" s="32"/>
      <c r="D2106" s="68"/>
      <c r="E2106" s="68"/>
      <c r="F2106" s="68"/>
      <c r="G2106" s="71"/>
      <c r="H2106" s="77"/>
      <c r="I2106" s="73"/>
      <c r="J2106" s="68"/>
      <c r="K2106" s="68"/>
    </row>
    <row r="2107" spans="1:11" s="54" customFormat="1" x14ac:dyDescent="0.3">
      <c r="A2107" s="15"/>
      <c r="B2107" s="69"/>
      <c r="C2107" s="32"/>
      <c r="D2107" s="68"/>
      <c r="E2107" s="68"/>
      <c r="F2107" s="68"/>
      <c r="G2107" s="71"/>
      <c r="H2107" s="77"/>
      <c r="I2107" s="73"/>
      <c r="J2107" s="68"/>
      <c r="K2107" s="68"/>
    </row>
    <row r="2108" spans="1:11" s="54" customFormat="1" x14ac:dyDescent="0.3">
      <c r="A2108" s="15"/>
      <c r="B2108" s="69"/>
      <c r="C2108" s="32"/>
      <c r="D2108" s="68"/>
      <c r="E2108" s="68"/>
      <c r="F2108" s="68"/>
      <c r="G2108" s="71"/>
      <c r="H2108" s="77"/>
      <c r="I2108" s="73"/>
      <c r="J2108" s="68"/>
      <c r="K2108" s="68"/>
    </row>
    <row r="2109" spans="1:11" s="54" customFormat="1" x14ac:dyDescent="0.3">
      <c r="A2109" s="15"/>
      <c r="B2109" s="69"/>
      <c r="C2109" s="32"/>
      <c r="D2109" s="68"/>
      <c r="E2109" s="68"/>
      <c r="F2109" s="68"/>
      <c r="G2109" s="71"/>
      <c r="H2109" s="77"/>
      <c r="I2109" s="73"/>
      <c r="J2109" s="68"/>
      <c r="K2109" s="68"/>
    </row>
    <row r="2110" spans="1:11" s="54" customFormat="1" x14ac:dyDescent="0.3">
      <c r="A2110" s="15"/>
      <c r="B2110" s="69"/>
      <c r="C2110" s="32"/>
      <c r="D2110" s="68"/>
      <c r="E2110" s="68"/>
      <c r="F2110" s="68"/>
      <c r="G2110" s="71"/>
      <c r="H2110" s="77"/>
      <c r="I2110" s="73"/>
      <c r="J2110" s="68"/>
      <c r="K2110" s="68"/>
    </row>
    <row r="2111" spans="1:11" s="54" customFormat="1" x14ac:dyDescent="0.3">
      <c r="A2111" s="15"/>
      <c r="B2111" s="69"/>
      <c r="C2111" s="32"/>
      <c r="D2111" s="68"/>
      <c r="E2111" s="68"/>
      <c r="F2111" s="68"/>
      <c r="G2111" s="71"/>
      <c r="H2111" s="77"/>
      <c r="I2111" s="73"/>
      <c r="J2111" s="68"/>
      <c r="K2111" s="68"/>
    </row>
    <row r="2112" spans="1:11" s="54" customFormat="1" x14ac:dyDescent="0.3">
      <c r="A2112" s="15"/>
      <c r="B2112" s="69"/>
      <c r="C2112" s="32"/>
      <c r="D2112" s="68"/>
      <c r="E2112" s="68"/>
      <c r="F2112" s="68"/>
      <c r="G2112" s="71"/>
      <c r="H2112" s="77"/>
      <c r="I2112" s="73"/>
      <c r="J2112" s="68"/>
      <c r="K2112" s="68"/>
    </row>
    <row r="2113" spans="1:11" s="54" customFormat="1" x14ac:dyDescent="0.3">
      <c r="A2113" s="15"/>
      <c r="B2113" s="69"/>
      <c r="C2113" s="32"/>
      <c r="D2113" s="68"/>
      <c r="E2113" s="68"/>
      <c r="F2113" s="68"/>
      <c r="G2113" s="71"/>
      <c r="H2113" s="77"/>
      <c r="I2113" s="73"/>
      <c r="J2113" s="68"/>
      <c r="K2113" s="68"/>
    </row>
    <row r="2114" spans="1:11" s="54" customFormat="1" x14ac:dyDescent="0.3">
      <c r="A2114" s="15"/>
      <c r="B2114" s="69"/>
      <c r="C2114" s="32"/>
      <c r="D2114" s="68"/>
      <c r="E2114" s="68"/>
      <c r="F2114" s="68"/>
      <c r="G2114" s="71"/>
      <c r="H2114" s="77"/>
      <c r="I2114" s="73"/>
      <c r="J2114" s="68"/>
      <c r="K2114" s="68"/>
    </row>
    <row r="2115" spans="1:11" s="54" customFormat="1" x14ac:dyDescent="0.3">
      <c r="A2115" s="15"/>
      <c r="B2115" s="69"/>
      <c r="C2115" s="32"/>
      <c r="D2115" s="68"/>
      <c r="E2115" s="68"/>
      <c r="F2115" s="68"/>
      <c r="G2115" s="71"/>
      <c r="H2115" s="77"/>
      <c r="I2115" s="73"/>
      <c r="J2115" s="68"/>
      <c r="K2115" s="68"/>
    </row>
    <row r="2116" spans="1:11" s="54" customFormat="1" x14ac:dyDescent="0.3">
      <c r="A2116" s="15"/>
      <c r="B2116" s="69"/>
      <c r="C2116" s="32"/>
      <c r="D2116" s="68"/>
      <c r="E2116" s="68"/>
      <c r="F2116" s="68"/>
      <c r="G2116" s="71"/>
      <c r="H2116" s="77"/>
      <c r="I2116" s="73"/>
      <c r="J2116" s="68"/>
      <c r="K2116" s="68"/>
    </row>
    <row r="2117" spans="1:11" s="54" customFormat="1" x14ac:dyDescent="0.3">
      <c r="A2117" s="15"/>
      <c r="B2117" s="69"/>
      <c r="C2117" s="32"/>
      <c r="D2117" s="68"/>
      <c r="E2117" s="68"/>
      <c r="F2117" s="68"/>
      <c r="G2117" s="71"/>
      <c r="H2117" s="77"/>
      <c r="I2117" s="73"/>
      <c r="J2117" s="68"/>
      <c r="K2117" s="68"/>
    </row>
    <row r="2118" spans="1:11" s="54" customFormat="1" x14ac:dyDescent="0.3">
      <c r="A2118" s="15"/>
      <c r="B2118" s="69"/>
      <c r="C2118" s="32"/>
      <c r="D2118" s="68"/>
      <c r="E2118" s="68"/>
      <c r="F2118" s="68"/>
      <c r="G2118" s="71"/>
      <c r="H2118" s="77"/>
      <c r="I2118" s="73"/>
      <c r="J2118" s="68"/>
      <c r="K2118" s="68"/>
    </row>
    <row r="2119" spans="1:11" s="54" customFormat="1" x14ac:dyDescent="0.3">
      <c r="A2119" s="15"/>
      <c r="B2119" s="69"/>
      <c r="C2119" s="32"/>
      <c r="D2119" s="68"/>
      <c r="E2119" s="68"/>
      <c r="F2119" s="68"/>
      <c r="G2119" s="71"/>
      <c r="H2119" s="77"/>
      <c r="I2119" s="73"/>
      <c r="J2119" s="68"/>
      <c r="K2119" s="68"/>
    </row>
    <row r="2120" spans="1:11" s="54" customFormat="1" x14ac:dyDescent="0.3">
      <c r="A2120" s="15"/>
      <c r="B2120" s="69"/>
      <c r="C2120" s="32"/>
      <c r="D2120" s="68"/>
      <c r="E2120" s="68"/>
      <c r="F2120" s="68"/>
      <c r="G2120" s="71"/>
      <c r="H2120" s="77"/>
      <c r="I2120" s="73"/>
      <c r="J2120" s="68"/>
      <c r="K2120" s="68"/>
    </row>
    <row r="2121" spans="1:11" s="54" customFormat="1" x14ac:dyDescent="0.3">
      <c r="A2121" s="15"/>
      <c r="B2121" s="69"/>
      <c r="C2121" s="32"/>
      <c r="D2121" s="68"/>
      <c r="E2121" s="68"/>
      <c r="F2121" s="68"/>
      <c r="G2121" s="71"/>
      <c r="H2121" s="77"/>
      <c r="I2121" s="73"/>
      <c r="J2121" s="68"/>
      <c r="K2121" s="68"/>
    </row>
    <row r="2122" spans="1:11" s="54" customFormat="1" x14ac:dyDescent="0.3">
      <c r="A2122" s="15"/>
      <c r="B2122" s="69"/>
      <c r="C2122" s="32"/>
      <c r="D2122" s="68"/>
      <c r="E2122" s="68"/>
      <c r="F2122" s="68"/>
      <c r="G2122" s="71"/>
      <c r="H2122" s="77"/>
      <c r="I2122" s="73"/>
      <c r="J2122" s="68"/>
      <c r="K2122" s="68"/>
    </row>
    <row r="2123" spans="1:11" s="54" customFormat="1" x14ac:dyDescent="0.3">
      <c r="A2123" s="15"/>
      <c r="B2123" s="69"/>
      <c r="C2123" s="32"/>
      <c r="D2123" s="68"/>
      <c r="E2123" s="68"/>
      <c r="F2123" s="68"/>
      <c r="G2123" s="71"/>
      <c r="H2123" s="77"/>
      <c r="I2123" s="73"/>
      <c r="J2123" s="68"/>
      <c r="K2123" s="68"/>
    </row>
    <row r="2124" spans="1:11" s="54" customFormat="1" x14ac:dyDescent="0.3">
      <c r="A2124" s="15"/>
      <c r="B2124" s="69"/>
      <c r="C2124" s="32"/>
      <c r="D2124" s="68"/>
      <c r="E2124" s="68"/>
      <c r="F2124" s="68"/>
      <c r="G2124" s="71"/>
      <c r="H2124" s="77"/>
      <c r="I2124" s="73"/>
      <c r="J2124" s="68"/>
      <c r="K2124" s="68"/>
    </row>
    <row r="2125" spans="1:11" s="54" customFormat="1" x14ac:dyDescent="0.3">
      <c r="A2125" s="15"/>
      <c r="B2125" s="69"/>
      <c r="C2125" s="32"/>
      <c r="D2125" s="68"/>
      <c r="E2125" s="68"/>
      <c r="F2125" s="68"/>
      <c r="G2125" s="71"/>
      <c r="H2125" s="77"/>
      <c r="I2125" s="73"/>
      <c r="J2125" s="68"/>
      <c r="K2125" s="68"/>
    </row>
    <row r="2126" spans="1:11" s="54" customFormat="1" x14ac:dyDescent="0.3">
      <c r="A2126" s="15"/>
      <c r="B2126" s="69"/>
      <c r="C2126" s="32"/>
      <c r="D2126" s="68"/>
      <c r="E2126" s="68"/>
      <c r="F2126" s="68"/>
      <c r="G2126" s="71"/>
      <c r="H2126" s="77"/>
      <c r="I2126" s="73"/>
      <c r="J2126" s="68"/>
      <c r="K2126" s="68"/>
    </row>
    <row r="2127" spans="1:11" s="54" customFormat="1" x14ac:dyDescent="0.3">
      <c r="A2127" s="15"/>
      <c r="B2127" s="69"/>
      <c r="C2127" s="32"/>
      <c r="D2127" s="68"/>
      <c r="E2127" s="68"/>
      <c r="F2127" s="68"/>
      <c r="G2127" s="71"/>
      <c r="H2127" s="77"/>
      <c r="I2127" s="73"/>
      <c r="J2127" s="68"/>
      <c r="K2127" s="68"/>
    </row>
    <row r="2128" spans="1:11" s="54" customFormat="1" x14ac:dyDescent="0.3">
      <c r="A2128" s="15"/>
      <c r="B2128" s="69"/>
      <c r="C2128" s="32"/>
      <c r="D2128" s="68"/>
      <c r="E2128" s="68"/>
      <c r="F2128" s="68"/>
      <c r="G2128" s="71"/>
      <c r="H2128" s="77"/>
      <c r="I2128" s="73"/>
      <c r="J2128" s="68"/>
      <c r="K2128" s="68"/>
    </row>
    <row r="2129" spans="1:11" s="54" customFormat="1" x14ac:dyDescent="0.3">
      <c r="A2129" s="15"/>
      <c r="B2129" s="69"/>
      <c r="C2129" s="32"/>
      <c r="D2129" s="68"/>
      <c r="E2129" s="68"/>
      <c r="F2129" s="68"/>
      <c r="G2129" s="71"/>
      <c r="H2129" s="77"/>
      <c r="I2129" s="73"/>
      <c r="J2129" s="68"/>
      <c r="K2129" s="68"/>
    </row>
    <row r="2130" spans="1:11" s="54" customFormat="1" x14ac:dyDescent="0.3">
      <c r="A2130" s="15"/>
      <c r="B2130" s="69"/>
      <c r="C2130" s="32"/>
      <c r="D2130" s="68"/>
      <c r="E2130" s="68"/>
      <c r="F2130" s="68"/>
      <c r="G2130" s="71"/>
      <c r="H2130" s="77"/>
      <c r="I2130" s="73"/>
      <c r="J2130" s="68"/>
      <c r="K2130" s="68"/>
    </row>
    <row r="2131" spans="1:11" s="54" customFormat="1" x14ac:dyDescent="0.3">
      <c r="A2131" s="15"/>
      <c r="B2131" s="69"/>
      <c r="C2131" s="32"/>
      <c r="D2131" s="68"/>
      <c r="E2131" s="68"/>
      <c r="F2131" s="68"/>
      <c r="G2131" s="71"/>
      <c r="H2131" s="77"/>
      <c r="I2131" s="73"/>
      <c r="J2131" s="68"/>
      <c r="K2131" s="68"/>
    </row>
    <row r="2132" spans="1:11" s="54" customFormat="1" x14ac:dyDescent="0.3">
      <c r="A2132" s="15"/>
      <c r="B2132" s="69"/>
      <c r="C2132" s="32"/>
      <c r="D2132" s="68"/>
      <c r="E2132" s="68"/>
      <c r="F2132" s="68"/>
      <c r="G2132" s="71"/>
      <c r="H2132" s="77"/>
      <c r="I2132" s="73"/>
      <c r="J2132" s="68"/>
      <c r="K2132" s="68"/>
    </row>
    <row r="2133" spans="1:11" s="54" customFormat="1" x14ac:dyDescent="0.3">
      <c r="A2133" s="15"/>
      <c r="B2133" s="69"/>
      <c r="C2133" s="32"/>
      <c r="D2133" s="68"/>
      <c r="E2133" s="68"/>
      <c r="F2133" s="68"/>
      <c r="G2133" s="71"/>
      <c r="H2133" s="77"/>
      <c r="I2133" s="73"/>
      <c r="J2133" s="68"/>
      <c r="K2133" s="68"/>
    </row>
    <row r="2134" spans="1:11" s="54" customFormat="1" x14ac:dyDescent="0.3">
      <c r="A2134" s="15"/>
      <c r="B2134" s="69"/>
      <c r="C2134" s="32"/>
      <c r="D2134" s="68"/>
      <c r="E2134" s="68"/>
      <c r="F2134" s="68"/>
      <c r="G2134" s="71"/>
      <c r="H2134" s="77"/>
      <c r="I2134" s="73"/>
      <c r="J2134" s="68"/>
      <c r="K2134" s="68"/>
    </row>
    <row r="2135" spans="1:11" s="54" customFormat="1" x14ac:dyDescent="0.3">
      <c r="A2135" s="15"/>
      <c r="B2135" s="69"/>
      <c r="C2135" s="32"/>
      <c r="D2135" s="68"/>
      <c r="E2135" s="68"/>
      <c r="F2135" s="68"/>
      <c r="G2135" s="71"/>
      <c r="H2135" s="77"/>
      <c r="I2135" s="73"/>
      <c r="J2135" s="68"/>
      <c r="K2135" s="68"/>
    </row>
    <row r="2136" spans="1:11" s="54" customFormat="1" x14ac:dyDescent="0.3">
      <c r="A2136" s="15"/>
      <c r="B2136" s="69"/>
      <c r="C2136" s="32"/>
      <c r="D2136" s="68"/>
      <c r="E2136" s="68"/>
      <c r="F2136" s="68"/>
      <c r="G2136" s="71"/>
      <c r="H2136" s="77"/>
      <c r="I2136" s="73"/>
      <c r="J2136" s="68"/>
      <c r="K2136" s="68"/>
    </row>
    <row r="2137" spans="1:11" s="54" customFormat="1" x14ac:dyDescent="0.3">
      <c r="A2137" s="15"/>
      <c r="B2137" s="69"/>
      <c r="C2137" s="32"/>
      <c r="D2137" s="68"/>
      <c r="E2137" s="68"/>
      <c r="F2137" s="68"/>
      <c r="G2137" s="71"/>
      <c r="H2137" s="77"/>
      <c r="I2137" s="73"/>
      <c r="J2137" s="68"/>
      <c r="K2137" s="68"/>
    </row>
    <row r="2138" spans="1:11" s="54" customFormat="1" x14ac:dyDescent="0.3">
      <c r="A2138" s="15"/>
      <c r="B2138" s="69"/>
      <c r="C2138" s="32"/>
      <c r="D2138" s="68"/>
      <c r="E2138" s="68"/>
      <c r="F2138" s="68"/>
      <c r="G2138" s="71"/>
      <c r="H2138" s="77"/>
      <c r="I2138" s="73"/>
      <c r="J2138" s="68"/>
      <c r="K2138" s="68"/>
    </row>
    <row r="2139" spans="1:11" s="54" customFormat="1" x14ac:dyDescent="0.3">
      <c r="A2139" s="15"/>
      <c r="B2139" s="69"/>
      <c r="C2139" s="32"/>
      <c r="D2139" s="68"/>
      <c r="E2139" s="68"/>
      <c r="F2139" s="68"/>
      <c r="G2139" s="71"/>
      <c r="H2139" s="77"/>
      <c r="I2139" s="73"/>
      <c r="J2139" s="68"/>
      <c r="K2139" s="68"/>
    </row>
    <row r="2140" spans="1:11" s="54" customFormat="1" x14ac:dyDescent="0.3">
      <c r="A2140" s="15"/>
      <c r="B2140" s="69"/>
      <c r="C2140" s="32"/>
      <c r="D2140" s="68"/>
      <c r="E2140" s="68"/>
      <c r="F2140" s="68"/>
      <c r="G2140" s="71"/>
      <c r="H2140" s="77"/>
      <c r="I2140" s="73"/>
      <c r="J2140" s="68"/>
      <c r="K2140" s="68"/>
    </row>
    <row r="2141" spans="1:11" s="54" customFormat="1" x14ac:dyDescent="0.3">
      <c r="A2141" s="15"/>
      <c r="B2141" s="69"/>
      <c r="C2141" s="32"/>
      <c r="D2141" s="68"/>
      <c r="E2141" s="68"/>
      <c r="F2141" s="68"/>
      <c r="G2141" s="71"/>
      <c r="H2141" s="77"/>
      <c r="I2141" s="73"/>
      <c r="J2141" s="68"/>
      <c r="K2141" s="68"/>
    </row>
    <row r="2142" spans="1:11" s="54" customFormat="1" x14ac:dyDescent="0.3">
      <c r="A2142" s="15"/>
      <c r="B2142" s="69"/>
      <c r="C2142" s="32"/>
      <c r="D2142" s="68"/>
      <c r="E2142" s="68"/>
      <c r="F2142" s="68"/>
      <c r="G2142" s="71"/>
      <c r="H2142" s="77"/>
      <c r="I2142" s="73"/>
      <c r="J2142" s="68"/>
      <c r="K2142" s="68"/>
    </row>
    <row r="2143" spans="1:11" s="54" customFormat="1" x14ac:dyDescent="0.3">
      <c r="A2143" s="15"/>
      <c r="B2143" s="69"/>
      <c r="C2143" s="32"/>
      <c r="D2143" s="68"/>
      <c r="E2143" s="68"/>
      <c r="F2143" s="68"/>
      <c r="G2143" s="71"/>
      <c r="H2143" s="77"/>
      <c r="I2143" s="73"/>
      <c r="J2143" s="68"/>
      <c r="K2143" s="68"/>
    </row>
    <row r="2144" spans="1:11" s="54" customFormat="1" x14ac:dyDescent="0.3">
      <c r="A2144" s="15"/>
      <c r="B2144" s="69"/>
      <c r="C2144" s="32"/>
      <c r="D2144" s="68"/>
      <c r="E2144" s="68"/>
      <c r="F2144" s="68"/>
      <c r="G2144" s="71"/>
      <c r="H2144" s="77"/>
      <c r="I2144" s="73"/>
      <c r="J2144" s="68"/>
      <c r="K2144" s="68"/>
    </row>
    <row r="2145" spans="1:11" s="54" customFormat="1" x14ac:dyDescent="0.3">
      <c r="A2145" s="15"/>
      <c r="B2145" s="69"/>
      <c r="C2145" s="32"/>
      <c r="D2145" s="68"/>
      <c r="E2145" s="68"/>
      <c r="F2145" s="68"/>
      <c r="G2145" s="71"/>
      <c r="H2145" s="77"/>
      <c r="I2145" s="73"/>
      <c r="J2145" s="68"/>
      <c r="K2145" s="68"/>
    </row>
    <row r="2146" spans="1:11" s="54" customFormat="1" x14ac:dyDescent="0.3">
      <c r="A2146" s="15"/>
      <c r="B2146" s="69"/>
      <c r="C2146" s="32"/>
      <c r="D2146" s="68"/>
      <c r="E2146" s="68"/>
      <c r="F2146" s="68"/>
      <c r="G2146" s="71"/>
      <c r="H2146" s="77"/>
      <c r="I2146" s="73"/>
      <c r="J2146" s="68"/>
      <c r="K2146" s="68"/>
    </row>
    <row r="2147" spans="1:11" s="54" customFormat="1" x14ac:dyDescent="0.3">
      <c r="A2147" s="15"/>
      <c r="B2147" s="69"/>
      <c r="C2147" s="32"/>
      <c r="D2147" s="68"/>
      <c r="E2147" s="68"/>
      <c r="F2147" s="68"/>
      <c r="G2147" s="71"/>
      <c r="H2147" s="77"/>
      <c r="I2147" s="73"/>
      <c r="J2147" s="68"/>
      <c r="K2147" s="68"/>
    </row>
    <row r="2148" spans="1:11" s="54" customFormat="1" x14ac:dyDescent="0.3">
      <c r="A2148" s="15"/>
      <c r="B2148" s="69"/>
      <c r="C2148" s="32"/>
      <c r="D2148" s="68"/>
      <c r="E2148" s="68"/>
      <c r="F2148" s="68"/>
      <c r="G2148" s="71"/>
      <c r="H2148" s="77"/>
      <c r="I2148" s="73"/>
      <c r="J2148" s="68"/>
      <c r="K2148" s="68"/>
    </row>
    <row r="2149" spans="1:11" s="54" customFormat="1" x14ac:dyDescent="0.3">
      <c r="A2149" s="15"/>
      <c r="B2149" s="69"/>
      <c r="C2149" s="32"/>
      <c r="D2149" s="68"/>
      <c r="E2149" s="68"/>
      <c r="F2149" s="68"/>
      <c r="G2149" s="71"/>
      <c r="H2149" s="77"/>
      <c r="I2149" s="73"/>
      <c r="J2149" s="68"/>
      <c r="K2149" s="68"/>
    </row>
    <row r="2150" spans="1:11" s="54" customFormat="1" x14ac:dyDescent="0.3">
      <c r="A2150" s="15"/>
      <c r="B2150" s="69"/>
      <c r="C2150" s="32"/>
      <c r="D2150" s="68"/>
      <c r="E2150" s="68"/>
      <c r="F2150" s="68"/>
      <c r="G2150" s="71"/>
      <c r="H2150" s="77"/>
      <c r="I2150" s="73"/>
      <c r="J2150" s="68"/>
      <c r="K2150" s="68"/>
    </row>
    <row r="2151" spans="1:11" s="54" customFormat="1" x14ac:dyDescent="0.3">
      <c r="A2151" s="15"/>
      <c r="B2151" s="69"/>
      <c r="C2151" s="32"/>
      <c r="D2151" s="68"/>
      <c r="E2151" s="68"/>
      <c r="F2151" s="68"/>
      <c r="G2151" s="71"/>
      <c r="H2151" s="77"/>
      <c r="I2151" s="73"/>
      <c r="J2151" s="68"/>
      <c r="K2151" s="68"/>
    </row>
    <row r="2152" spans="1:11" s="54" customFormat="1" x14ac:dyDescent="0.3">
      <c r="A2152" s="15"/>
      <c r="B2152" s="69"/>
      <c r="C2152" s="32"/>
      <c r="D2152" s="68"/>
      <c r="E2152" s="68"/>
      <c r="F2152" s="68"/>
      <c r="G2152" s="71"/>
      <c r="H2152" s="77"/>
      <c r="I2152" s="73"/>
      <c r="J2152" s="68"/>
      <c r="K2152" s="68"/>
    </row>
    <row r="2153" spans="1:11" s="54" customFormat="1" x14ac:dyDescent="0.3">
      <c r="A2153" s="15"/>
      <c r="B2153" s="69"/>
      <c r="C2153" s="32"/>
      <c r="D2153" s="68"/>
      <c r="E2153" s="68"/>
      <c r="F2153" s="68"/>
      <c r="G2153" s="71"/>
      <c r="H2153" s="77"/>
      <c r="I2153" s="73"/>
      <c r="J2153" s="68"/>
      <c r="K2153" s="68"/>
    </row>
    <row r="2154" spans="1:11" s="54" customFormat="1" x14ac:dyDescent="0.3">
      <c r="A2154" s="15"/>
      <c r="B2154" s="69"/>
      <c r="C2154" s="32"/>
      <c r="D2154" s="68"/>
      <c r="E2154" s="68"/>
      <c r="F2154" s="68"/>
      <c r="G2154" s="71"/>
      <c r="H2154" s="77"/>
      <c r="I2154" s="73"/>
      <c r="J2154" s="68"/>
      <c r="K2154" s="68"/>
    </row>
    <row r="2155" spans="1:11" s="54" customFormat="1" x14ac:dyDescent="0.3">
      <c r="A2155" s="15"/>
      <c r="B2155" s="69"/>
      <c r="C2155" s="32"/>
      <c r="D2155" s="68"/>
      <c r="E2155" s="68"/>
      <c r="F2155" s="68"/>
      <c r="G2155" s="71"/>
      <c r="H2155" s="77"/>
      <c r="I2155" s="73"/>
      <c r="J2155" s="68"/>
      <c r="K2155" s="68"/>
    </row>
    <row r="2156" spans="1:11" s="54" customFormat="1" x14ac:dyDescent="0.3">
      <c r="A2156" s="15"/>
      <c r="B2156" s="69"/>
      <c r="C2156" s="32"/>
      <c r="D2156" s="68"/>
      <c r="E2156" s="68"/>
      <c r="F2156" s="68"/>
      <c r="G2156" s="71"/>
      <c r="H2156" s="77"/>
      <c r="I2156" s="73"/>
      <c r="J2156" s="68"/>
      <c r="K2156" s="68"/>
    </row>
    <row r="2157" spans="1:11" s="54" customFormat="1" x14ac:dyDescent="0.3">
      <c r="A2157" s="15"/>
      <c r="B2157" s="69"/>
      <c r="C2157" s="32"/>
      <c r="D2157" s="68"/>
      <c r="E2157" s="68"/>
      <c r="F2157" s="68"/>
      <c r="G2157" s="71"/>
      <c r="H2157" s="77"/>
      <c r="I2157" s="73"/>
      <c r="J2157" s="68"/>
      <c r="K2157" s="68"/>
    </row>
    <row r="2158" spans="1:11" s="54" customFormat="1" x14ac:dyDescent="0.3">
      <c r="A2158" s="15"/>
      <c r="B2158" s="69"/>
      <c r="C2158" s="32"/>
      <c r="D2158" s="68"/>
      <c r="E2158" s="68"/>
      <c r="F2158" s="68"/>
      <c r="G2158" s="71"/>
      <c r="H2158" s="77"/>
      <c r="I2158" s="73"/>
      <c r="J2158" s="68"/>
      <c r="K2158" s="68"/>
    </row>
    <row r="2159" spans="1:11" s="54" customFormat="1" x14ac:dyDescent="0.3">
      <c r="A2159" s="15"/>
      <c r="B2159" s="69"/>
      <c r="C2159" s="32"/>
      <c r="D2159" s="68"/>
      <c r="E2159" s="68"/>
      <c r="F2159" s="68"/>
      <c r="G2159" s="71"/>
      <c r="H2159" s="77"/>
      <c r="I2159" s="73"/>
      <c r="J2159" s="68"/>
      <c r="K2159" s="68"/>
    </row>
    <row r="2160" spans="1:11" s="54" customFormat="1" x14ac:dyDescent="0.3">
      <c r="A2160" s="15"/>
      <c r="B2160" s="69"/>
      <c r="C2160" s="32"/>
      <c r="D2160" s="68"/>
      <c r="E2160" s="68"/>
      <c r="F2160" s="68"/>
      <c r="G2160" s="71"/>
      <c r="H2160" s="77"/>
      <c r="I2160" s="73"/>
      <c r="J2160" s="68"/>
      <c r="K2160" s="68"/>
    </row>
    <row r="2161" spans="1:11" s="54" customFormat="1" x14ac:dyDescent="0.3">
      <c r="A2161" s="15"/>
      <c r="B2161" s="69"/>
      <c r="C2161" s="32"/>
      <c r="D2161" s="68"/>
      <c r="E2161" s="68"/>
      <c r="F2161" s="68"/>
      <c r="G2161" s="71"/>
      <c r="H2161" s="77"/>
      <c r="I2161" s="73"/>
      <c r="J2161" s="68"/>
      <c r="K2161" s="68"/>
    </row>
    <row r="2162" spans="1:11" s="54" customFormat="1" x14ac:dyDescent="0.3">
      <c r="A2162" s="15"/>
      <c r="B2162" s="69"/>
      <c r="C2162" s="32"/>
      <c r="D2162" s="68"/>
      <c r="E2162" s="68"/>
      <c r="F2162" s="68"/>
      <c r="G2162" s="71"/>
      <c r="H2162" s="77"/>
      <c r="I2162" s="73"/>
      <c r="J2162" s="68"/>
      <c r="K2162" s="68"/>
    </row>
    <row r="2163" spans="1:11" s="54" customFormat="1" x14ac:dyDescent="0.3">
      <c r="A2163" s="15"/>
      <c r="B2163" s="69"/>
      <c r="C2163" s="32"/>
      <c r="D2163" s="68"/>
      <c r="E2163" s="68"/>
      <c r="F2163" s="68"/>
      <c r="G2163" s="71"/>
      <c r="H2163" s="77"/>
      <c r="I2163" s="73"/>
      <c r="J2163" s="68"/>
      <c r="K2163" s="68"/>
    </row>
    <row r="2164" spans="1:11" s="54" customFormat="1" x14ac:dyDescent="0.3">
      <c r="A2164" s="15"/>
      <c r="B2164" s="69"/>
      <c r="C2164" s="32"/>
      <c r="D2164" s="68"/>
      <c r="E2164" s="68"/>
      <c r="F2164" s="68"/>
      <c r="G2164" s="71"/>
      <c r="H2164" s="77"/>
      <c r="I2164" s="73"/>
      <c r="J2164" s="68"/>
      <c r="K2164" s="68"/>
    </row>
    <row r="2165" spans="1:11" s="54" customFormat="1" x14ac:dyDescent="0.3">
      <c r="A2165" s="15"/>
      <c r="B2165" s="69"/>
      <c r="C2165" s="32"/>
      <c r="D2165" s="68"/>
      <c r="E2165" s="68"/>
      <c r="F2165" s="68"/>
      <c r="G2165" s="71"/>
      <c r="H2165" s="77"/>
      <c r="I2165" s="73"/>
      <c r="J2165" s="68"/>
      <c r="K2165" s="68"/>
    </row>
    <row r="2166" spans="1:11" s="54" customFormat="1" x14ac:dyDescent="0.3">
      <c r="A2166" s="15"/>
      <c r="B2166" s="69"/>
      <c r="C2166" s="32"/>
      <c r="D2166" s="68"/>
      <c r="E2166" s="68"/>
      <c r="F2166" s="68"/>
      <c r="G2166" s="71"/>
      <c r="H2166" s="77"/>
      <c r="I2166" s="73"/>
      <c r="J2166" s="68"/>
      <c r="K2166" s="68"/>
    </row>
    <row r="2167" spans="1:11" s="54" customFormat="1" x14ac:dyDescent="0.3">
      <c r="A2167" s="15"/>
      <c r="B2167" s="69"/>
      <c r="C2167" s="32"/>
      <c r="D2167" s="68"/>
      <c r="E2167" s="68"/>
      <c r="F2167" s="68"/>
      <c r="G2167" s="71"/>
      <c r="H2167" s="77"/>
      <c r="I2167" s="73"/>
      <c r="J2167" s="68"/>
      <c r="K2167" s="68"/>
    </row>
    <row r="2168" spans="1:11" s="54" customFormat="1" x14ac:dyDescent="0.3">
      <c r="A2168" s="15"/>
      <c r="B2168" s="69"/>
      <c r="C2168" s="32"/>
      <c r="D2168" s="68"/>
      <c r="E2168" s="68"/>
      <c r="F2168" s="68"/>
      <c r="G2168" s="71"/>
      <c r="H2168" s="77"/>
      <c r="I2168" s="73"/>
      <c r="J2168" s="68"/>
      <c r="K2168" s="68"/>
    </row>
    <row r="2169" spans="1:11" s="54" customFormat="1" x14ac:dyDescent="0.3">
      <c r="A2169" s="15"/>
      <c r="B2169" s="69"/>
      <c r="C2169" s="32"/>
      <c r="D2169" s="68"/>
      <c r="E2169" s="68"/>
      <c r="F2169" s="68"/>
      <c r="G2169" s="71"/>
      <c r="H2169" s="77"/>
      <c r="I2169" s="73"/>
      <c r="J2169" s="68"/>
      <c r="K2169" s="68"/>
    </row>
    <row r="2170" spans="1:11" s="54" customFormat="1" x14ac:dyDescent="0.3">
      <c r="A2170" s="15"/>
      <c r="B2170" s="69"/>
      <c r="C2170" s="32"/>
      <c r="D2170" s="68"/>
      <c r="E2170" s="68"/>
      <c r="F2170" s="68"/>
      <c r="G2170" s="71"/>
      <c r="H2170" s="77"/>
      <c r="I2170" s="73"/>
      <c r="J2170" s="68"/>
      <c r="K2170" s="68"/>
    </row>
    <row r="2171" spans="1:11" s="54" customFormat="1" x14ac:dyDescent="0.3">
      <c r="A2171" s="15"/>
      <c r="B2171" s="69"/>
      <c r="C2171" s="32"/>
      <c r="D2171" s="68"/>
      <c r="E2171" s="68"/>
      <c r="F2171" s="68"/>
      <c r="G2171" s="71"/>
      <c r="H2171" s="77"/>
      <c r="I2171" s="73"/>
      <c r="J2171" s="68"/>
      <c r="K2171" s="68"/>
    </row>
    <row r="2172" spans="1:11" s="54" customFormat="1" x14ac:dyDescent="0.3">
      <c r="A2172" s="15"/>
      <c r="B2172" s="69"/>
      <c r="C2172" s="32"/>
      <c r="D2172" s="68"/>
      <c r="E2172" s="68"/>
      <c r="F2172" s="68"/>
      <c r="G2172" s="71"/>
      <c r="H2172" s="77"/>
      <c r="I2172" s="73"/>
      <c r="J2172" s="68"/>
      <c r="K2172" s="68"/>
    </row>
    <row r="2173" spans="1:11" s="54" customFormat="1" x14ac:dyDescent="0.3">
      <c r="A2173" s="15"/>
      <c r="B2173" s="69"/>
      <c r="C2173" s="32"/>
      <c r="D2173" s="68"/>
      <c r="E2173" s="68"/>
      <c r="F2173" s="68"/>
      <c r="G2173" s="71"/>
      <c r="H2173" s="77"/>
      <c r="I2173" s="73"/>
      <c r="J2173" s="68"/>
      <c r="K2173" s="68"/>
    </row>
    <row r="2174" spans="1:11" s="54" customFormat="1" x14ac:dyDescent="0.3">
      <c r="A2174" s="15"/>
      <c r="B2174" s="69"/>
      <c r="C2174" s="32"/>
      <c r="D2174" s="68"/>
      <c r="E2174" s="68"/>
      <c r="F2174" s="68"/>
      <c r="G2174" s="71"/>
      <c r="H2174" s="77"/>
      <c r="I2174" s="73"/>
      <c r="J2174" s="68"/>
      <c r="K2174" s="68"/>
    </row>
    <row r="2175" spans="1:11" s="54" customFormat="1" x14ac:dyDescent="0.3">
      <c r="A2175" s="15"/>
      <c r="B2175" s="69"/>
      <c r="C2175" s="32"/>
      <c r="D2175" s="68"/>
      <c r="E2175" s="68"/>
      <c r="F2175" s="68"/>
      <c r="G2175" s="71"/>
      <c r="H2175" s="77"/>
      <c r="I2175" s="73"/>
      <c r="J2175" s="68"/>
      <c r="K2175" s="68"/>
    </row>
    <row r="2176" spans="1:11" s="54" customFormat="1" x14ac:dyDescent="0.3">
      <c r="A2176" s="15"/>
      <c r="B2176" s="69"/>
      <c r="C2176" s="32"/>
      <c r="D2176" s="68"/>
      <c r="E2176" s="68"/>
      <c r="F2176" s="68"/>
      <c r="G2176" s="71"/>
      <c r="H2176" s="77"/>
      <c r="I2176" s="73"/>
      <c r="J2176" s="68"/>
      <c r="K2176" s="68"/>
    </row>
    <row r="2177" spans="1:11" s="54" customFormat="1" x14ac:dyDescent="0.3">
      <c r="A2177" s="15"/>
      <c r="B2177" s="69"/>
      <c r="C2177" s="32"/>
      <c r="D2177" s="68"/>
      <c r="E2177" s="68"/>
      <c r="F2177" s="68"/>
      <c r="G2177" s="71"/>
      <c r="H2177" s="77"/>
      <c r="I2177" s="73"/>
      <c r="J2177" s="68"/>
      <c r="K2177" s="68"/>
    </row>
    <row r="2178" spans="1:11" s="54" customFormat="1" x14ac:dyDescent="0.3">
      <c r="A2178" s="15"/>
      <c r="B2178" s="69"/>
      <c r="C2178" s="32"/>
      <c r="D2178" s="68"/>
      <c r="E2178" s="68"/>
      <c r="F2178" s="68"/>
      <c r="G2178" s="71"/>
      <c r="H2178" s="77"/>
      <c r="I2178" s="73"/>
      <c r="J2178" s="68"/>
      <c r="K2178" s="68"/>
    </row>
    <row r="2179" spans="1:11" s="54" customFormat="1" x14ac:dyDescent="0.3">
      <c r="A2179" s="15"/>
      <c r="B2179" s="69"/>
      <c r="C2179" s="32"/>
      <c r="D2179" s="68"/>
      <c r="E2179" s="68"/>
      <c r="F2179" s="68"/>
      <c r="G2179" s="71"/>
      <c r="H2179" s="77"/>
      <c r="I2179" s="73"/>
      <c r="J2179" s="68"/>
      <c r="K2179" s="68"/>
    </row>
    <row r="2180" spans="1:11" s="54" customFormat="1" x14ac:dyDescent="0.3">
      <c r="A2180" s="15"/>
      <c r="B2180" s="69"/>
      <c r="C2180" s="32"/>
      <c r="D2180" s="68"/>
      <c r="E2180" s="68"/>
      <c r="F2180" s="68"/>
      <c r="G2180" s="71"/>
      <c r="H2180" s="77"/>
      <c r="I2180" s="73"/>
      <c r="J2180" s="68"/>
      <c r="K2180" s="68"/>
    </row>
    <row r="2181" spans="1:11" s="54" customFormat="1" x14ac:dyDescent="0.3">
      <c r="A2181" s="15"/>
      <c r="B2181" s="69"/>
      <c r="C2181" s="32"/>
      <c r="D2181" s="68"/>
      <c r="E2181" s="68"/>
      <c r="F2181" s="68"/>
      <c r="G2181" s="71"/>
      <c r="H2181" s="77"/>
      <c r="I2181" s="73"/>
      <c r="J2181" s="68"/>
      <c r="K2181" s="68"/>
    </row>
    <row r="2182" spans="1:11" s="54" customFormat="1" x14ac:dyDescent="0.3">
      <c r="A2182" s="15"/>
      <c r="B2182" s="69"/>
      <c r="C2182" s="32"/>
      <c r="D2182" s="68"/>
      <c r="E2182" s="68"/>
      <c r="F2182" s="68"/>
      <c r="G2182" s="71"/>
      <c r="H2182" s="77"/>
      <c r="I2182" s="73"/>
      <c r="J2182" s="68"/>
      <c r="K2182" s="68"/>
    </row>
    <row r="2183" spans="1:11" s="54" customFormat="1" x14ac:dyDescent="0.3">
      <c r="A2183" s="15"/>
      <c r="B2183" s="69"/>
      <c r="C2183" s="32"/>
      <c r="D2183" s="68"/>
      <c r="E2183" s="68"/>
      <c r="F2183" s="68"/>
      <c r="G2183" s="71"/>
      <c r="H2183" s="77"/>
      <c r="I2183" s="73"/>
      <c r="J2183" s="68"/>
      <c r="K2183" s="68"/>
    </row>
    <row r="2184" spans="1:11" s="54" customFormat="1" x14ac:dyDescent="0.3">
      <c r="A2184" s="15"/>
      <c r="B2184" s="69"/>
      <c r="C2184" s="32"/>
      <c r="D2184" s="68"/>
      <c r="E2184" s="68"/>
      <c r="F2184" s="68"/>
      <c r="G2184" s="71"/>
      <c r="H2184" s="77"/>
      <c r="I2184" s="73"/>
      <c r="J2184" s="68"/>
      <c r="K2184" s="68"/>
    </row>
    <row r="2185" spans="1:11" s="54" customFormat="1" x14ac:dyDescent="0.3">
      <c r="A2185" s="15"/>
      <c r="B2185" s="69"/>
      <c r="C2185" s="32"/>
      <c r="D2185" s="68"/>
      <c r="E2185" s="68"/>
      <c r="F2185" s="68"/>
      <c r="G2185" s="71"/>
      <c r="H2185" s="77"/>
      <c r="I2185" s="73"/>
      <c r="J2185" s="68"/>
      <c r="K2185" s="68"/>
    </row>
    <row r="2186" spans="1:11" s="54" customFormat="1" x14ac:dyDescent="0.3">
      <c r="A2186" s="15"/>
      <c r="B2186" s="69"/>
      <c r="C2186" s="32"/>
      <c r="D2186" s="68"/>
      <c r="E2186" s="68"/>
      <c r="F2186" s="68"/>
      <c r="G2186" s="71"/>
      <c r="H2186" s="77"/>
      <c r="I2186" s="73"/>
      <c r="J2186" s="68"/>
      <c r="K2186" s="68"/>
    </row>
    <row r="2187" spans="1:11" s="54" customFormat="1" x14ac:dyDescent="0.3">
      <c r="A2187" s="15"/>
      <c r="B2187" s="69"/>
      <c r="C2187" s="32"/>
      <c r="D2187" s="68"/>
      <c r="E2187" s="68"/>
      <c r="F2187" s="68"/>
      <c r="G2187" s="71"/>
      <c r="H2187" s="77"/>
      <c r="I2187" s="73"/>
      <c r="J2187" s="68"/>
      <c r="K2187" s="68"/>
    </row>
    <row r="2188" spans="1:11" s="54" customFormat="1" x14ac:dyDescent="0.3">
      <c r="A2188" s="15"/>
      <c r="B2188" s="69"/>
      <c r="C2188" s="32"/>
      <c r="D2188" s="68"/>
      <c r="E2188" s="68"/>
      <c r="F2188" s="68"/>
      <c r="G2188" s="71"/>
      <c r="H2188" s="77"/>
      <c r="I2188" s="73"/>
      <c r="J2188" s="68"/>
      <c r="K2188" s="68"/>
    </row>
    <row r="2189" spans="1:11" s="54" customFormat="1" x14ac:dyDescent="0.3">
      <c r="A2189" s="15"/>
      <c r="B2189" s="69"/>
      <c r="C2189" s="32"/>
      <c r="D2189" s="68"/>
      <c r="E2189" s="68"/>
      <c r="F2189" s="68"/>
      <c r="G2189" s="71"/>
      <c r="H2189" s="77"/>
      <c r="I2189" s="73"/>
      <c r="J2189" s="68"/>
      <c r="K2189" s="68"/>
    </row>
    <row r="2190" spans="1:11" s="54" customFormat="1" x14ac:dyDescent="0.3">
      <c r="A2190" s="15"/>
      <c r="B2190" s="69"/>
      <c r="C2190" s="32"/>
      <c r="D2190" s="68"/>
      <c r="E2190" s="68"/>
      <c r="F2190" s="68"/>
      <c r="G2190" s="71"/>
      <c r="H2190" s="77"/>
      <c r="I2190" s="73"/>
      <c r="J2190" s="68"/>
      <c r="K2190" s="68"/>
    </row>
    <row r="2191" spans="1:11" s="54" customFormat="1" x14ac:dyDescent="0.3">
      <c r="A2191" s="15"/>
      <c r="B2191" s="69"/>
      <c r="C2191" s="32"/>
      <c r="D2191" s="68"/>
      <c r="E2191" s="68"/>
      <c r="F2191" s="68"/>
      <c r="G2191" s="71"/>
      <c r="H2191" s="77"/>
      <c r="I2191" s="73"/>
      <c r="J2191" s="68"/>
      <c r="K2191" s="68"/>
    </row>
    <row r="2192" spans="1:11" s="54" customFormat="1" x14ac:dyDescent="0.3">
      <c r="A2192" s="15"/>
      <c r="B2192" s="69"/>
      <c r="C2192" s="32"/>
      <c r="D2192" s="68"/>
      <c r="E2192" s="68"/>
      <c r="F2192" s="68"/>
      <c r="G2192" s="71"/>
      <c r="H2192" s="77"/>
      <c r="I2192" s="73"/>
      <c r="J2192" s="68"/>
      <c r="K2192" s="68"/>
    </row>
    <row r="2193" spans="1:11" s="54" customFormat="1" x14ac:dyDescent="0.3">
      <c r="A2193" s="15"/>
      <c r="B2193" s="69"/>
      <c r="C2193" s="32"/>
      <c r="D2193" s="68"/>
      <c r="E2193" s="68"/>
      <c r="F2193" s="68"/>
      <c r="G2193" s="71"/>
      <c r="H2193" s="77"/>
      <c r="I2193" s="73"/>
      <c r="J2193" s="68"/>
      <c r="K2193" s="68"/>
    </row>
    <row r="2194" spans="1:11" s="54" customFormat="1" x14ac:dyDescent="0.3">
      <c r="A2194" s="15"/>
      <c r="B2194" s="69"/>
      <c r="C2194" s="32"/>
      <c r="D2194" s="68"/>
      <c r="E2194" s="68"/>
      <c r="F2194" s="68"/>
      <c r="G2194" s="71"/>
      <c r="H2194" s="77"/>
      <c r="I2194" s="73"/>
      <c r="J2194" s="68"/>
      <c r="K2194" s="68"/>
    </row>
    <row r="2195" spans="1:11" s="54" customFormat="1" x14ac:dyDescent="0.3">
      <c r="A2195" s="15"/>
      <c r="B2195" s="69"/>
      <c r="C2195" s="32"/>
      <c r="D2195" s="68"/>
      <c r="E2195" s="68"/>
      <c r="F2195" s="68"/>
      <c r="G2195" s="71"/>
      <c r="H2195" s="77"/>
      <c r="I2195" s="73"/>
      <c r="J2195" s="68"/>
      <c r="K2195" s="68"/>
    </row>
    <row r="2196" spans="1:11" s="54" customFormat="1" x14ac:dyDescent="0.3">
      <c r="A2196" s="15"/>
      <c r="B2196" s="69"/>
      <c r="C2196" s="32"/>
      <c r="D2196" s="68"/>
      <c r="E2196" s="68"/>
      <c r="F2196" s="68"/>
      <c r="G2196" s="71"/>
      <c r="H2196" s="77"/>
      <c r="I2196" s="73"/>
      <c r="J2196" s="68"/>
      <c r="K2196" s="68"/>
    </row>
    <row r="2197" spans="1:11" s="54" customFormat="1" x14ac:dyDescent="0.3">
      <c r="A2197" s="15"/>
      <c r="B2197" s="69"/>
      <c r="C2197" s="32"/>
      <c r="D2197" s="68"/>
      <c r="E2197" s="68"/>
      <c r="F2197" s="68"/>
      <c r="G2197" s="71"/>
      <c r="H2197" s="77"/>
      <c r="I2197" s="73"/>
      <c r="J2197" s="68"/>
      <c r="K2197" s="68"/>
    </row>
    <row r="2198" spans="1:11" s="54" customFormat="1" x14ac:dyDescent="0.3">
      <c r="A2198" s="15"/>
      <c r="B2198" s="69"/>
      <c r="C2198" s="32"/>
      <c r="D2198" s="68"/>
      <c r="E2198" s="68"/>
      <c r="F2198" s="68"/>
      <c r="G2198" s="71"/>
      <c r="H2198" s="77"/>
      <c r="I2198" s="73"/>
      <c r="J2198" s="68"/>
      <c r="K2198" s="68"/>
    </row>
    <row r="2199" spans="1:11" s="54" customFormat="1" x14ac:dyDescent="0.3">
      <c r="A2199" s="15"/>
      <c r="B2199" s="69"/>
      <c r="C2199" s="32"/>
      <c r="D2199" s="68"/>
      <c r="E2199" s="68"/>
      <c r="F2199" s="68"/>
      <c r="G2199" s="71"/>
      <c r="H2199" s="77"/>
      <c r="I2199" s="73"/>
      <c r="J2199" s="68"/>
      <c r="K2199" s="68"/>
    </row>
    <row r="2200" spans="1:11" s="54" customFormat="1" x14ac:dyDescent="0.3">
      <c r="A2200" s="15"/>
      <c r="B2200" s="69"/>
      <c r="C2200" s="32"/>
      <c r="D2200" s="68"/>
      <c r="E2200" s="68"/>
      <c r="F2200" s="68"/>
      <c r="G2200" s="71"/>
      <c r="H2200" s="77"/>
      <c r="I2200" s="73"/>
      <c r="J2200" s="68"/>
      <c r="K2200" s="68"/>
    </row>
    <row r="2201" spans="1:11" s="54" customFormat="1" x14ac:dyDescent="0.3">
      <c r="A2201" s="15"/>
      <c r="B2201" s="69"/>
      <c r="C2201" s="32"/>
      <c r="D2201" s="68"/>
      <c r="E2201" s="68"/>
      <c r="F2201" s="68"/>
      <c r="G2201" s="71"/>
      <c r="H2201" s="77"/>
      <c r="I2201" s="73"/>
      <c r="J2201" s="68"/>
      <c r="K2201" s="68"/>
    </row>
    <row r="2202" spans="1:11" s="54" customFormat="1" x14ac:dyDescent="0.3">
      <c r="A2202" s="15"/>
      <c r="B2202" s="69"/>
      <c r="C2202" s="32"/>
      <c r="D2202" s="68"/>
      <c r="E2202" s="68"/>
      <c r="F2202" s="68"/>
      <c r="G2202" s="71"/>
      <c r="H2202" s="77"/>
      <c r="I2202" s="73"/>
      <c r="J2202" s="68"/>
      <c r="K2202" s="68"/>
    </row>
    <row r="2203" spans="1:11" s="54" customFormat="1" x14ac:dyDescent="0.3">
      <c r="A2203" s="15"/>
      <c r="B2203" s="69"/>
      <c r="C2203" s="32"/>
      <c r="D2203" s="68"/>
      <c r="E2203" s="68"/>
      <c r="F2203" s="68"/>
      <c r="G2203" s="71"/>
      <c r="H2203" s="77"/>
      <c r="I2203" s="73"/>
      <c r="J2203" s="68"/>
      <c r="K2203" s="68"/>
    </row>
    <row r="2204" spans="1:11" s="54" customFormat="1" x14ac:dyDescent="0.3">
      <c r="A2204" s="15"/>
      <c r="B2204" s="69"/>
      <c r="C2204" s="32"/>
      <c r="D2204" s="68"/>
      <c r="E2204" s="68"/>
      <c r="F2204" s="68"/>
      <c r="G2204" s="71"/>
      <c r="H2204" s="77"/>
      <c r="I2204" s="73"/>
      <c r="J2204" s="68"/>
      <c r="K2204" s="68"/>
    </row>
    <row r="2205" spans="1:11" s="54" customFormat="1" x14ac:dyDescent="0.3">
      <c r="A2205" s="15"/>
      <c r="B2205" s="69"/>
      <c r="C2205" s="32"/>
      <c r="D2205" s="68"/>
      <c r="E2205" s="68"/>
      <c r="F2205" s="68"/>
      <c r="G2205" s="71"/>
      <c r="H2205" s="77"/>
      <c r="I2205" s="73"/>
      <c r="J2205" s="68"/>
      <c r="K2205" s="68"/>
    </row>
    <row r="2206" spans="1:11" s="54" customFormat="1" x14ac:dyDescent="0.3">
      <c r="A2206" s="15"/>
      <c r="B2206" s="69"/>
      <c r="C2206" s="32"/>
      <c r="D2206" s="68"/>
      <c r="E2206" s="68"/>
      <c r="F2206" s="68"/>
      <c r="G2206" s="71"/>
      <c r="H2206" s="77"/>
      <c r="I2206" s="73"/>
      <c r="J2206" s="68"/>
      <c r="K2206" s="68"/>
    </row>
    <row r="2207" spans="1:11" s="54" customFormat="1" x14ac:dyDescent="0.3">
      <c r="A2207" s="15"/>
      <c r="B2207" s="69"/>
      <c r="C2207" s="32"/>
      <c r="D2207" s="68"/>
      <c r="E2207" s="68"/>
      <c r="F2207" s="68"/>
      <c r="G2207" s="71"/>
      <c r="H2207" s="77"/>
      <c r="I2207" s="73"/>
      <c r="J2207" s="68"/>
      <c r="K2207" s="68"/>
    </row>
    <row r="2208" spans="1:11" s="54" customFormat="1" x14ac:dyDescent="0.3">
      <c r="A2208" s="15"/>
      <c r="B2208" s="69"/>
      <c r="C2208" s="32"/>
      <c r="D2208" s="68"/>
      <c r="E2208" s="68"/>
      <c r="F2208" s="68"/>
      <c r="G2208" s="71"/>
      <c r="H2208" s="77"/>
      <c r="I2208" s="73"/>
      <c r="J2208" s="68"/>
      <c r="K2208" s="68"/>
    </row>
    <row r="2209" spans="1:11" s="54" customFormat="1" x14ac:dyDescent="0.3">
      <c r="A2209" s="15"/>
      <c r="B2209" s="69"/>
      <c r="C2209" s="32"/>
      <c r="D2209" s="68"/>
      <c r="E2209" s="68"/>
      <c r="F2209" s="68"/>
      <c r="G2209" s="71"/>
      <c r="H2209" s="77"/>
      <c r="I2209" s="73"/>
      <c r="J2209" s="68"/>
      <c r="K2209" s="68"/>
    </row>
    <row r="2210" spans="1:11" s="54" customFormat="1" x14ac:dyDescent="0.3">
      <c r="A2210" s="15"/>
      <c r="B2210" s="69"/>
      <c r="C2210" s="32"/>
      <c r="D2210" s="68"/>
      <c r="E2210" s="68"/>
      <c r="F2210" s="68"/>
      <c r="G2210" s="71"/>
      <c r="H2210" s="77"/>
      <c r="I2210" s="73"/>
      <c r="J2210" s="68"/>
      <c r="K2210" s="68"/>
    </row>
    <row r="2211" spans="1:11" s="54" customFormat="1" x14ac:dyDescent="0.3">
      <c r="A2211" s="15"/>
      <c r="B2211" s="69"/>
      <c r="C2211" s="32"/>
      <c r="D2211" s="68"/>
      <c r="E2211" s="68"/>
      <c r="F2211" s="68"/>
      <c r="G2211" s="71"/>
      <c r="H2211" s="77"/>
      <c r="I2211" s="73"/>
      <c r="J2211" s="68"/>
      <c r="K2211" s="68"/>
    </row>
    <row r="2212" spans="1:11" s="54" customFormat="1" x14ac:dyDescent="0.3">
      <c r="A2212" s="15"/>
      <c r="B2212" s="69"/>
      <c r="C2212" s="32"/>
      <c r="D2212" s="68"/>
      <c r="E2212" s="68"/>
      <c r="F2212" s="68"/>
      <c r="G2212" s="71"/>
      <c r="H2212" s="77"/>
      <c r="I2212" s="73"/>
      <c r="J2212" s="68"/>
      <c r="K2212" s="68"/>
    </row>
    <row r="2213" spans="1:11" s="54" customFormat="1" x14ac:dyDescent="0.3">
      <c r="A2213" s="15"/>
      <c r="B2213" s="69"/>
      <c r="C2213" s="32"/>
      <c r="D2213" s="68"/>
      <c r="E2213" s="68"/>
      <c r="F2213" s="68"/>
      <c r="G2213" s="71"/>
      <c r="H2213" s="77"/>
      <c r="I2213" s="73"/>
      <c r="J2213" s="68"/>
      <c r="K2213" s="68"/>
    </row>
    <row r="2214" spans="1:11" s="54" customFormat="1" x14ac:dyDescent="0.3">
      <c r="A2214" s="15"/>
      <c r="B2214" s="69"/>
      <c r="C2214" s="32"/>
      <c r="D2214" s="68"/>
      <c r="E2214" s="68"/>
      <c r="F2214" s="68"/>
      <c r="G2214" s="71"/>
      <c r="H2214" s="77"/>
      <c r="I2214" s="73"/>
      <c r="J2214" s="68"/>
      <c r="K2214" s="68"/>
    </row>
    <row r="2215" spans="1:11" s="54" customFormat="1" x14ac:dyDescent="0.3">
      <c r="A2215" s="15"/>
      <c r="B2215" s="69"/>
      <c r="C2215" s="32"/>
      <c r="D2215" s="68"/>
      <c r="E2215" s="68"/>
      <c r="F2215" s="68"/>
      <c r="G2215" s="71"/>
      <c r="H2215" s="77"/>
      <c r="I2215" s="73"/>
      <c r="J2215" s="68"/>
      <c r="K2215" s="68"/>
    </row>
    <row r="2216" spans="1:11" s="54" customFormat="1" x14ac:dyDescent="0.3">
      <c r="A2216" s="15"/>
      <c r="B2216" s="69"/>
      <c r="C2216" s="32"/>
      <c r="D2216" s="68"/>
      <c r="E2216" s="68"/>
      <c r="F2216" s="68"/>
      <c r="G2216" s="71"/>
      <c r="H2216" s="77"/>
      <c r="I2216" s="73"/>
      <c r="J2216" s="68"/>
      <c r="K2216" s="68"/>
    </row>
    <row r="2217" spans="1:11" s="54" customFormat="1" x14ac:dyDescent="0.3">
      <c r="A2217" s="15"/>
      <c r="B2217" s="69"/>
      <c r="C2217" s="32"/>
      <c r="D2217" s="68"/>
      <c r="E2217" s="68"/>
      <c r="F2217" s="68"/>
      <c r="G2217" s="71"/>
      <c r="H2217" s="77"/>
      <c r="I2217" s="73"/>
      <c r="J2217" s="68"/>
      <c r="K2217" s="68"/>
    </row>
    <row r="2218" spans="1:11" s="54" customFormat="1" x14ac:dyDescent="0.3">
      <c r="A2218" s="15"/>
      <c r="B2218" s="69"/>
      <c r="C2218" s="32"/>
      <c r="D2218" s="68"/>
      <c r="E2218" s="68"/>
      <c r="F2218" s="68"/>
      <c r="G2218" s="71"/>
      <c r="H2218" s="77"/>
      <c r="I2218" s="73"/>
      <c r="J2218" s="68"/>
      <c r="K2218" s="68"/>
    </row>
    <row r="2219" spans="1:11" s="54" customFormat="1" x14ac:dyDescent="0.3">
      <c r="A2219" s="15"/>
      <c r="B2219" s="69"/>
      <c r="C2219" s="32"/>
      <c r="D2219" s="68"/>
      <c r="E2219" s="68"/>
      <c r="F2219" s="68"/>
      <c r="G2219" s="71"/>
      <c r="H2219" s="77"/>
      <c r="I2219" s="73"/>
      <c r="J2219" s="68"/>
      <c r="K2219" s="68"/>
    </row>
    <row r="2220" spans="1:11" s="54" customFormat="1" x14ac:dyDescent="0.3">
      <c r="A2220" s="15"/>
      <c r="B2220" s="69"/>
      <c r="C2220" s="32"/>
      <c r="D2220" s="68"/>
      <c r="E2220" s="68"/>
      <c r="F2220" s="68"/>
      <c r="G2220" s="71"/>
      <c r="H2220" s="77"/>
      <c r="I2220" s="73"/>
      <c r="J2220" s="68"/>
      <c r="K2220" s="68"/>
    </row>
    <row r="2221" spans="1:11" s="54" customFormat="1" x14ac:dyDescent="0.3">
      <c r="A2221" s="15"/>
      <c r="B2221" s="69"/>
      <c r="C2221" s="32"/>
      <c r="D2221" s="68"/>
      <c r="E2221" s="68"/>
      <c r="F2221" s="68"/>
      <c r="G2221" s="71"/>
      <c r="H2221" s="77"/>
      <c r="I2221" s="73"/>
      <c r="J2221" s="68"/>
      <c r="K2221" s="68"/>
    </row>
    <row r="2222" spans="1:11" s="54" customFormat="1" x14ac:dyDescent="0.3">
      <c r="A2222" s="15"/>
      <c r="B2222" s="69"/>
      <c r="C2222" s="32"/>
      <c r="D2222" s="68"/>
      <c r="E2222" s="68"/>
      <c r="F2222" s="68"/>
      <c r="G2222" s="71"/>
      <c r="H2222" s="77"/>
      <c r="I2222" s="73"/>
      <c r="J2222" s="68"/>
      <c r="K2222" s="68"/>
    </row>
    <row r="2223" spans="1:11" s="54" customFormat="1" x14ac:dyDescent="0.3">
      <c r="A2223" s="15"/>
      <c r="B2223" s="69"/>
      <c r="C2223" s="32"/>
      <c r="D2223" s="68"/>
      <c r="E2223" s="68"/>
      <c r="F2223" s="68"/>
      <c r="G2223" s="71"/>
      <c r="H2223" s="77"/>
      <c r="I2223" s="73"/>
      <c r="J2223" s="68"/>
      <c r="K2223" s="68"/>
    </row>
    <row r="2224" spans="1:11" s="54" customFormat="1" x14ac:dyDescent="0.3">
      <c r="A2224" s="15"/>
      <c r="B2224" s="69"/>
      <c r="C2224" s="32"/>
      <c r="D2224" s="68"/>
      <c r="E2224" s="68"/>
      <c r="F2224" s="68"/>
      <c r="G2224" s="71"/>
      <c r="H2224" s="77"/>
      <c r="I2224" s="73"/>
      <c r="J2224" s="68"/>
      <c r="K2224" s="68"/>
    </row>
    <row r="2225" spans="1:11" s="54" customFormat="1" x14ac:dyDescent="0.3">
      <c r="A2225" s="15"/>
      <c r="B2225" s="69"/>
      <c r="C2225" s="32"/>
      <c r="D2225" s="68"/>
      <c r="E2225" s="68"/>
      <c r="F2225" s="68"/>
      <c r="G2225" s="71"/>
      <c r="H2225" s="77"/>
      <c r="I2225" s="73"/>
      <c r="J2225" s="68"/>
      <c r="K2225" s="68"/>
    </row>
    <row r="2226" spans="1:11" s="54" customFormat="1" x14ac:dyDescent="0.3">
      <c r="A2226" s="15"/>
      <c r="B2226" s="69"/>
      <c r="C2226" s="32"/>
      <c r="D2226" s="68"/>
      <c r="E2226" s="68"/>
      <c r="F2226" s="68"/>
      <c r="G2226" s="71"/>
      <c r="H2226" s="77"/>
      <c r="I2226" s="73"/>
      <c r="J2226" s="68"/>
      <c r="K2226" s="68"/>
    </row>
    <row r="2227" spans="1:11" s="54" customFormat="1" x14ac:dyDescent="0.3">
      <c r="A2227" s="15"/>
      <c r="B2227" s="69"/>
      <c r="C2227" s="32"/>
      <c r="D2227" s="68"/>
      <c r="E2227" s="68"/>
      <c r="F2227" s="68"/>
      <c r="G2227" s="71"/>
      <c r="H2227" s="77"/>
      <c r="I2227" s="73"/>
      <c r="J2227" s="68"/>
      <c r="K2227" s="68"/>
    </row>
    <row r="2228" spans="1:11" s="54" customFormat="1" x14ac:dyDescent="0.3">
      <c r="A2228" s="15"/>
      <c r="B2228" s="69"/>
      <c r="C2228" s="32"/>
      <c r="D2228" s="68"/>
      <c r="E2228" s="68"/>
      <c r="F2228" s="68"/>
      <c r="G2228" s="71"/>
      <c r="H2228" s="77"/>
      <c r="I2228" s="73"/>
      <c r="J2228" s="68"/>
      <c r="K2228" s="68"/>
    </row>
    <row r="2229" spans="1:11" s="54" customFormat="1" x14ac:dyDescent="0.3">
      <c r="A2229" s="15"/>
      <c r="B2229" s="69"/>
      <c r="C2229" s="32"/>
      <c r="D2229" s="68"/>
      <c r="E2229" s="68"/>
      <c r="F2229" s="68"/>
      <c r="G2229" s="71"/>
      <c r="H2229" s="77"/>
      <c r="I2229" s="73"/>
      <c r="J2229" s="68"/>
      <c r="K2229" s="68"/>
    </row>
    <row r="2230" spans="1:11" s="54" customFormat="1" x14ac:dyDescent="0.3">
      <c r="A2230" s="15"/>
      <c r="B2230" s="69"/>
      <c r="C2230" s="32"/>
      <c r="D2230" s="68"/>
      <c r="E2230" s="68"/>
      <c r="F2230" s="68"/>
      <c r="G2230" s="71"/>
      <c r="H2230" s="77"/>
      <c r="I2230" s="73"/>
      <c r="J2230" s="68"/>
      <c r="K2230" s="68"/>
    </row>
    <row r="2231" spans="1:11" s="54" customFormat="1" x14ac:dyDescent="0.3">
      <c r="A2231" s="15"/>
      <c r="B2231" s="69"/>
      <c r="C2231" s="32"/>
      <c r="D2231" s="68"/>
      <c r="E2231" s="68"/>
      <c r="F2231" s="68"/>
      <c r="G2231" s="71"/>
      <c r="H2231" s="77"/>
      <c r="I2231" s="73"/>
      <c r="J2231" s="68"/>
      <c r="K2231" s="68"/>
    </row>
    <row r="2232" spans="1:11" s="54" customFormat="1" x14ac:dyDescent="0.3">
      <c r="A2232" s="15"/>
      <c r="B2232" s="69"/>
      <c r="C2232" s="32"/>
      <c r="D2232" s="68"/>
      <c r="E2232" s="68"/>
      <c r="F2232" s="68"/>
      <c r="G2232" s="71"/>
      <c r="H2232" s="77"/>
      <c r="I2232" s="73"/>
      <c r="J2232" s="68"/>
      <c r="K2232" s="68"/>
    </row>
    <row r="2233" spans="1:11" s="54" customFormat="1" x14ac:dyDescent="0.3">
      <c r="A2233" s="15"/>
      <c r="B2233" s="69"/>
      <c r="C2233" s="32"/>
      <c r="D2233" s="68"/>
      <c r="E2233" s="68"/>
      <c r="F2233" s="68"/>
      <c r="G2233" s="71"/>
      <c r="H2233" s="77"/>
      <c r="I2233" s="73"/>
      <c r="J2233" s="68"/>
      <c r="K2233" s="68"/>
    </row>
    <row r="2234" spans="1:11" s="54" customFormat="1" x14ac:dyDescent="0.3">
      <c r="A2234" s="15"/>
      <c r="B2234" s="69"/>
      <c r="C2234" s="32"/>
      <c r="D2234" s="68"/>
      <c r="E2234" s="68"/>
      <c r="F2234" s="68"/>
      <c r="G2234" s="71"/>
      <c r="H2234" s="77"/>
      <c r="I2234" s="73"/>
      <c r="J2234" s="68"/>
      <c r="K2234" s="68"/>
    </row>
    <row r="2235" spans="1:11" s="54" customFormat="1" x14ac:dyDescent="0.3">
      <c r="A2235" s="15"/>
      <c r="B2235" s="69"/>
      <c r="C2235" s="32"/>
      <c r="D2235" s="68"/>
      <c r="E2235" s="68"/>
      <c r="F2235" s="68"/>
      <c r="G2235" s="71"/>
      <c r="H2235" s="77"/>
      <c r="I2235" s="73"/>
      <c r="J2235" s="68"/>
      <c r="K2235" s="68"/>
    </row>
    <row r="2236" spans="1:11" s="54" customFormat="1" x14ac:dyDescent="0.3">
      <c r="A2236" s="15"/>
      <c r="B2236" s="69"/>
      <c r="C2236" s="32"/>
      <c r="D2236" s="68"/>
      <c r="E2236" s="68"/>
      <c r="F2236" s="68"/>
      <c r="G2236" s="71"/>
      <c r="H2236" s="77"/>
      <c r="I2236" s="73"/>
      <c r="J2236" s="68"/>
      <c r="K2236" s="68"/>
    </row>
    <row r="2237" spans="1:11" s="54" customFormat="1" x14ac:dyDescent="0.3">
      <c r="A2237" s="15"/>
      <c r="B2237" s="69"/>
      <c r="C2237" s="32"/>
      <c r="D2237" s="68"/>
      <c r="E2237" s="68"/>
      <c r="F2237" s="68"/>
      <c r="G2237" s="71"/>
      <c r="H2237" s="77"/>
      <c r="I2237" s="73"/>
      <c r="J2237" s="68"/>
      <c r="K2237" s="68"/>
    </row>
    <row r="2238" spans="1:11" s="54" customFormat="1" x14ac:dyDescent="0.3">
      <c r="A2238" s="15"/>
      <c r="B2238" s="69"/>
      <c r="C2238" s="32"/>
      <c r="D2238" s="68"/>
      <c r="E2238" s="68"/>
      <c r="F2238" s="68"/>
      <c r="G2238" s="71"/>
      <c r="H2238" s="77"/>
      <c r="I2238" s="73"/>
      <c r="J2238" s="68"/>
      <c r="K2238" s="68"/>
    </row>
    <row r="2239" spans="1:11" s="54" customFormat="1" x14ac:dyDescent="0.3">
      <c r="A2239" s="15"/>
      <c r="B2239" s="69"/>
      <c r="C2239" s="32"/>
      <c r="D2239" s="68"/>
      <c r="E2239" s="68"/>
      <c r="F2239" s="68"/>
      <c r="G2239" s="71"/>
      <c r="H2239" s="77"/>
      <c r="I2239" s="73"/>
      <c r="J2239" s="68"/>
      <c r="K2239" s="68"/>
    </row>
    <row r="2240" spans="1:11" s="54" customFormat="1" x14ac:dyDescent="0.3">
      <c r="A2240" s="15"/>
      <c r="B2240" s="69"/>
      <c r="C2240" s="32"/>
      <c r="D2240" s="68"/>
      <c r="E2240" s="68"/>
      <c r="F2240" s="68"/>
      <c r="G2240" s="71"/>
      <c r="H2240" s="77"/>
      <c r="I2240" s="73"/>
      <c r="J2240" s="68"/>
      <c r="K2240" s="68"/>
    </row>
    <row r="2241" spans="1:11" s="54" customFormat="1" x14ac:dyDescent="0.3">
      <c r="A2241" s="15"/>
      <c r="B2241" s="69"/>
      <c r="C2241" s="32"/>
      <c r="D2241" s="68"/>
      <c r="E2241" s="68"/>
      <c r="F2241" s="68"/>
      <c r="G2241" s="71"/>
      <c r="H2241" s="77"/>
      <c r="I2241" s="73"/>
      <c r="J2241" s="68"/>
      <c r="K2241" s="68"/>
    </row>
    <row r="2242" spans="1:11" s="54" customFormat="1" x14ac:dyDescent="0.3">
      <c r="A2242" s="15"/>
      <c r="B2242" s="69"/>
      <c r="C2242" s="32"/>
      <c r="D2242" s="68"/>
      <c r="E2242" s="68"/>
      <c r="F2242" s="68"/>
      <c r="G2242" s="71"/>
      <c r="H2242" s="77"/>
      <c r="I2242" s="73"/>
      <c r="J2242" s="68"/>
      <c r="K2242" s="68"/>
    </row>
    <row r="2243" spans="1:11" s="54" customFormat="1" x14ac:dyDescent="0.3">
      <c r="A2243" s="15"/>
      <c r="B2243" s="69"/>
      <c r="C2243" s="32"/>
      <c r="D2243" s="68"/>
      <c r="E2243" s="68"/>
      <c r="F2243" s="68"/>
      <c r="G2243" s="71"/>
      <c r="H2243" s="77"/>
      <c r="I2243" s="73"/>
      <c r="J2243" s="68"/>
      <c r="K2243" s="68"/>
    </row>
    <row r="2244" spans="1:11" s="54" customFormat="1" x14ac:dyDescent="0.3">
      <c r="A2244" s="15"/>
      <c r="B2244" s="69"/>
      <c r="C2244" s="32"/>
      <c r="D2244" s="68"/>
      <c r="E2244" s="68"/>
      <c r="F2244" s="68"/>
      <c r="G2244" s="71"/>
      <c r="H2244" s="77"/>
      <c r="I2244" s="73"/>
      <c r="J2244" s="68"/>
      <c r="K2244" s="68"/>
    </row>
    <row r="2245" spans="1:11" s="54" customFormat="1" x14ac:dyDescent="0.3">
      <c r="A2245" s="15"/>
      <c r="B2245" s="69"/>
      <c r="C2245" s="32"/>
      <c r="D2245" s="68"/>
      <c r="E2245" s="68"/>
      <c r="F2245" s="68"/>
      <c r="G2245" s="71"/>
      <c r="H2245" s="77"/>
      <c r="I2245" s="73"/>
      <c r="J2245" s="68"/>
      <c r="K2245" s="68"/>
    </row>
    <row r="2246" spans="1:11" s="54" customFormat="1" x14ac:dyDescent="0.3">
      <c r="A2246" s="15"/>
      <c r="B2246" s="69"/>
      <c r="C2246" s="32"/>
      <c r="D2246" s="68"/>
      <c r="E2246" s="68"/>
      <c r="F2246" s="68"/>
      <c r="G2246" s="71"/>
      <c r="H2246" s="77"/>
      <c r="I2246" s="73"/>
      <c r="J2246" s="68"/>
      <c r="K2246" s="68"/>
    </row>
    <row r="2247" spans="1:11" s="54" customFormat="1" x14ac:dyDescent="0.3">
      <c r="A2247" s="15"/>
      <c r="B2247" s="69"/>
      <c r="C2247" s="32"/>
      <c r="D2247" s="68"/>
      <c r="E2247" s="68"/>
      <c r="F2247" s="68"/>
      <c r="G2247" s="71"/>
      <c r="H2247" s="77"/>
      <c r="I2247" s="73"/>
      <c r="J2247" s="68"/>
      <c r="K2247" s="68"/>
    </row>
    <row r="2248" spans="1:11" s="54" customFormat="1" x14ac:dyDescent="0.3">
      <c r="A2248" s="15"/>
      <c r="B2248" s="69"/>
      <c r="C2248" s="32"/>
      <c r="D2248" s="68"/>
      <c r="E2248" s="68"/>
      <c r="F2248" s="68"/>
      <c r="G2248" s="71"/>
      <c r="H2248" s="77"/>
      <c r="I2248" s="73"/>
      <c r="J2248" s="68"/>
      <c r="K2248" s="68"/>
    </row>
    <row r="2249" spans="1:11" s="54" customFormat="1" x14ac:dyDescent="0.3">
      <c r="A2249" s="15"/>
      <c r="B2249" s="69"/>
      <c r="C2249" s="32"/>
      <c r="D2249" s="68"/>
      <c r="E2249" s="68"/>
      <c r="F2249" s="68"/>
      <c r="G2249" s="71"/>
      <c r="H2249" s="77"/>
      <c r="I2249" s="73"/>
      <c r="J2249" s="68"/>
      <c r="K2249" s="68"/>
    </row>
    <row r="2250" spans="1:11" s="54" customFormat="1" x14ac:dyDescent="0.3">
      <c r="A2250" s="15"/>
      <c r="B2250" s="69"/>
      <c r="C2250" s="32"/>
      <c r="D2250" s="68"/>
      <c r="E2250" s="68"/>
      <c r="F2250" s="68"/>
      <c r="G2250" s="71"/>
      <c r="H2250" s="77"/>
      <c r="I2250" s="73"/>
      <c r="J2250" s="68"/>
      <c r="K2250" s="68"/>
    </row>
    <row r="2251" spans="1:11" s="54" customFormat="1" x14ac:dyDescent="0.3">
      <c r="A2251" s="15"/>
      <c r="B2251" s="69"/>
      <c r="C2251" s="32"/>
      <c r="D2251" s="68"/>
      <c r="E2251" s="68"/>
      <c r="F2251" s="68"/>
      <c r="G2251" s="71"/>
      <c r="H2251" s="77"/>
      <c r="I2251" s="73"/>
      <c r="J2251" s="68"/>
      <c r="K2251" s="68"/>
    </row>
    <row r="2252" spans="1:11" s="54" customFormat="1" x14ac:dyDescent="0.3">
      <c r="A2252" s="15"/>
      <c r="B2252" s="69"/>
      <c r="C2252" s="32"/>
      <c r="D2252" s="68"/>
      <c r="E2252" s="68"/>
      <c r="F2252" s="68"/>
      <c r="G2252" s="71"/>
      <c r="H2252" s="77"/>
      <c r="I2252" s="73"/>
      <c r="J2252" s="68"/>
      <c r="K2252" s="68"/>
    </row>
    <row r="2253" spans="1:11" s="54" customFormat="1" x14ac:dyDescent="0.3">
      <c r="A2253" s="15"/>
      <c r="B2253" s="69"/>
      <c r="C2253" s="32"/>
      <c r="D2253" s="68"/>
      <c r="E2253" s="68"/>
      <c r="F2253" s="68"/>
      <c r="G2253" s="71"/>
      <c r="H2253" s="77"/>
      <c r="I2253" s="73"/>
      <c r="J2253" s="68"/>
      <c r="K2253" s="68"/>
    </row>
    <row r="2254" spans="1:11" s="54" customFormat="1" x14ac:dyDescent="0.3">
      <c r="A2254" s="15"/>
      <c r="B2254" s="69"/>
      <c r="C2254" s="32"/>
      <c r="D2254" s="68"/>
      <c r="E2254" s="68"/>
      <c r="F2254" s="68"/>
      <c r="G2254" s="71"/>
      <c r="H2254" s="77"/>
      <c r="I2254" s="73"/>
      <c r="J2254" s="68"/>
      <c r="K2254" s="68"/>
    </row>
    <row r="2255" spans="1:11" s="54" customFormat="1" x14ac:dyDescent="0.3">
      <c r="A2255" s="15"/>
      <c r="B2255" s="69"/>
      <c r="C2255" s="32"/>
      <c r="D2255" s="68"/>
      <c r="E2255" s="68"/>
      <c r="F2255" s="68"/>
      <c r="G2255" s="71"/>
      <c r="H2255" s="77"/>
      <c r="I2255" s="73"/>
      <c r="J2255" s="68"/>
      <c r="K2255" s="68"/>
    </row>
    <row r="2256" spans="1:11" s="54" customFormat="1" x14ac:dyDescent="0.3">
      <c r="A2256" s="15"/>
      <c r="B2256" s="69"/>
      <c r="C2256" s="32"/>
      <c r="D2256" s="68"/>
      <c r="E2256" s="68"/>
      <c r="F2256" s="68"/>
      <c r="G2256" s="71"/>
      <c r="H2256" s="77"/>
      <c r="I2256" s="73"/>
      <c r="J2256" s="68"/>
      <c r="K2256" s="68"/>
    </row>
    <row r="2257" spans="1:11" s="54" customFormat="1" x14ac:dyDescent="0.3">
      <c r="A2257" s="15"/>
      <c r="B2257" s="69"/>
      <c r="C2257" s="32"/>
      <c r="D2257" s="68"/>
      <c r="E2257" s="68"/>
      <c r="F2257" s="68"/>
      <c r="G2257" s="71"/>
      <c r="H2257" s="77"/>
      <c r="I2257" s="73"/>
      <c r="J2257" s="68"/>
      <c r="K2257" s="68"/>
    </row>
    <row r="2258" spans="1:11" s="54" customFormat="1" x14ac:dyDescent="0.3">
      <c r="A2258" s="15"/>
      <c r="B2258" s="69"/>
      <c r="C2258" s="32"/>
      <c r="D2258" s="68"/>
      <c r="E2258" s="68"/>
      <c r="F2258" s="68"/>
      <c r="G2258" s="71"/>
      <c r="H2258" s="77"/>
      <c r="I2258" s="73"/>
      <c r="J2258" s="68"/>
      <c r="K2258" s="68"/>
    </row>
    <row r="2259" spans="1:11" s="54" customFormat="1" x14ac:dyDescent="0.3">
      <c r="A2259" s="15"/>
      <c r="B2259" s="69"/>
      <c r="C2259" s="32"/>
      <c r="D2259" s="68"/>
      <c r="E2259" s="68"/>
      <c r="F2259" s="68"/>
      <c r="G2259" s="71"/>
      <c r="H2259" s="77"/>
      <c r="I2259" s="73"/>
      <c r="J2259" s="68"/>
      <c r="K2259" s="68"/>
    </row>
    <row r="2260" spans="1:11" s="54" customFormat="1" x14ac:dyDescent="0.3">
      <c r="A2260" s="15"/>
      <c r="B2260" s="69"/>
      <c r="C2260" s="32"/>
      <c r="D2260" s="68"/>
      <c r="E2260" s="68"/>
      <c r="F2260" s="68"/>
      <c r="G2260" s="71"/>
      <c r="H2260" s="77"/>
      <c r="I2260" s="73"/>
      <c r="J2260" s="68"/>
      <c r="K2260" s="68"/>
    </row>
    <row r="2261" spans="1:11" s="54" customFormat="1" x14ac:dyDescent="0.3">
      <c r="A2261" s="15"/>
      <c r="B2261" s="69"/>
      <c r="C2261" s="32"/>
      <c r="D2261" s="68"/>
      <c r="E2261" s="68"/>
      <c r="F2261" s="68"/>
      <c r="G2261" s="71"/>
      <c r="H2261" s="77"/>
      <c r="I2261" s="73"/>
      <c r="J2261" s="68"/>
      <c r="K2261" s="68"/>
    </row>
    <row r="2262" spans="1:11" s="54" customFormat="1" x14ac:dyDescent="0.3">
      <c r="A2262" s="15"/>
      <c r="B2262" s="69"/>
      <c r="C2262" s="32"/>
      <c r="D2262" s="68"/>
      <c r="E2262" s="68"/>
      <c r="F2262" s="68"/>
      <c r="G2262" s="71"/>
      <c r="H2262" s="77"/>
      <c r="I2262" s="73"/>
      <c r="J2262" s="68"/>
      <c r="K2262" s="68"/>
    </row>
    <row r="2263" spans="1:11" s="54" customFormat="1" x14ac:dyDescent="0.3">
      <c r="A2263" s="15"/>
      <c r="B2263" s="69"/>
      <c r="C2263" s="32"/>
      <c r="D2263" s="68"/>
      <c r="E2263" s="68"/>
      <c r="F2263" s="68"/>
      <c r="G2263" s="71"/>
      <c r="H2263" s="77"/>
      <c r="I2263" s="73"/>
      <c r="J2263" s="68"/>
      <c r="K2263" s="68"/>
    </row>
    <row r="2264" spans="1:11" s="54" customFormat="1" x14ac:dyDescent="0.3">
      <c r="A2264" s="15"/>
      <c r="B2264" s="69"/>
      <c r="C2264" s="32"/>
      <c r="D2264" s="68"/>
      <c r="E2264" s="68"/>
      <c r="F2264" s="68"/>
      <c r="G2264" s="71"/>
      <c r="H2264" s="77"/>
      <c r="I2264" s="73"/>
      <c r="J2264" s="68"/>
      <c r="K2264" s="68"/>
    </row>
    <row r="2265" spans="1:11" s="54" customFormat="1" x14ac:dyDescent="0.3">
      <c r="A2265" s="15"/>
      <c r="B2265" s="69"/>
      <c r="C2265" s="32"/>
      <c r="D2265" s="68"/>
      <c r="E2265" s="68"/>
      <c r="F2265" s="68"/>
      <c r="G2265" s="71"/>
      <c r="H2265" s="77"/>
      <c r="I2265" s="73"/>
      <c r="J2265" s="68"/>
      <c r="K2265" s="68"/>
    </row>
    <row r="2266" spans="1:11" s="54" customFormat="1" x14ac:dyDescent="0.3">
      <c r="A2266" s="15"/>
      <c r="B2266" s="69"/>
      <c r="C2266" s="32"/>
      <c r="D2266" s="68"/>
      <c r="E2266" s="68"/>
      <c r="F2266" s="68"/>
      <c r="G2266" s="71"/>
      <c r="H2266" s="77"/>
      <c r="I2266" s="73"/>
      <c r="J2266" s="68"/>
      <c r="K2266" s="68"/>
    </row>
    <row r="2267" spans="1:11" s="54" customFormat="1" x14ac:dyDescent="0.3">
      <c r="A2267" s="15"/>
      <c r="B2267" s="69"/>
      <c r="C2267" s="32"/>
      <c r="D2267" s="68"/>
      <c r="E2267" s="68"/>
      <c r="F2267" s="68"/>
      <c r="G2267" s="71"/>
      <c r="H2267" s="77"/>
      <c r="I2267" s="73"/>
      <c r="J2267" s="68"/>
      <c r="K2267" s="68"/>
    </row>
    <row r="2268" spans="1:11" s="54" customFormat="1" x14ac:dyDescent="0.3">
      <c r="A2268" s="15"/>
      <c r="B2268" s="69"/>
      <c r="C2268" s="32"/>
      <c r="D2268" s="68"/>
      <c r="E2268" s="68"/>
      <c r="F2268" s="68"/>
      <c r="G2268" s="71"/>
      <c r="H2268" s="77"/>
      <c r="I2268" s="73"/>
      <c r="J2268" s="68"/>
      <c r="K2268" s="68"/>
    </row>
    <row r="2269" spans="1:11" s="54" customFormat="1" x14ac:dyDescent="0.3">
      <c r="A2269" s="15"/>
      <c r="B2269" s="69"/>
      <c r="C2269" s="32"/>
      <c r="D2269" s="68"/>
      <c r="E2269" s="68"/>
      <c r="F2269" s="68"/>
      <c r="G2269" s="71"/>
      <c r="H2269" s="77"/>
      <c r="I2269" s="73"/>
      <c r="J2269" s="68"/>
      <c r="K2269" s="68"/>
    </row>
    <row r="2270" spans="1:11" s="54" customFormat="1" x14ac:dyDescent="0.3">
      <c r="A2270" s="15"/>
      <c r="B2270" s="69"/>
      <c r="C2270" s="32"/>
      <c r="D2270" s="68"/>
      <c r="E2270" s="68"/>
      <c r="F2270" s="68"/>
      <c r="G2270" s="71"/>
      <c r="H2270" s="77"/>
      <c r="I2270" s="73"/>
      <c r="J2270" s="68"/>
      <c r="K2270" s="68"/>
    </row>
    <row r="2271" spans="1:11" s="54" customFormat="1" x14ac:dyDescent="0.3">
      <c r="A2271" s="15"/>
      <c r="B2271" s="69"/>
      <c r="C2271" s="32"/>
      <c r="D2271" s="68"/>
      <c r="E2271" s="68"/>
      <c r="F2271" s="68"/>
      <c r="G2271" s="71"/>
      <c r="H2271" s="77"/>
      <c r="I2271" s="73"/>
      <c r="J2271" s="68"/>
      <c r="K2271" s="68"/>
    </row>
    <row r="2272" spans="1:11" s="54" customFormat="1" x14ac:dyDescent="0.3">
      <c r="A2272" s="15"/>
      <c r="B2272" s="69"/>
      <c r="C2272" s="32"/>
      <c r="D2272" s="68"/>
      <c r="E2272" s="68"/>
      <c r="F2272" s="68"/>
      <c r="G2272" s="71"/>
      <c r="H2272" s="77"/>
      <c r="I2272" s="73"/>
      <c r="J2272" s="68"/>
      <c r="K2272" s="68"/>
    </row>
    <row r="2273" spans="1:11" s="54" customFormat="1" x14ac:dyDescent="0.3">
      <c r="A2273" s="15"/>
      <c r="B2273" s="69"/>
      <c r="C2273" s="32"/>
      <c r="D2273" s="68"/>
      <c r="E2273" s="68"/>
      <c r="F2273" s="68"/>
      <c r="G2273" s="71"/>
      <c r="H2273" s="77"/>
      <c r="I2273" s="73"/>
      <c r="J2273" s="68"/>
      <c r="K2273" s="68"/>
    </row>
    <row r="2274" spans="1:11" s="54" customFormat="1" x14ac:dyDescent="0.3">
      <c r="A2274" s="15"/>
      <c r="B2274" s="69"/>
      <c r="C2274" s="32"/>
      <c r="D2274" s="68"/>
      <c r="E2274" s="68"/>
      <c r="F2274" s="68"/>
      <c r="G2274" s="71"/>
      <c r="H2274" s="77"/>
      <c r="I2274" s="73"/>
      <c r="J2274" s="68"/>
      <c r="K2274" s="68"/>
    </row>
    <row r="2275" spans="1:11" s="54" customFormat="1" x14ac:dyDescent="0.3">
      <c r="A2275" s="15"/>
      <c r="B2275" s="69"/>
      <c r="C2275" s="32"/>
      <c r="D2275" s="68"/>
      <c r="E2275" s="68"/>
      <c r="F2275" s="68"/>
      <c r="G2275" s="71"/>
      <c r="H2275" s="77"/>
      <c r="I2275" s="73"/>
      <c r="J2275" s="68"/>
      <c r="K2275" s="68"/>
    </row>
    <row r="2276" spans="1:11" s="54" customFormat="1" x14ac:dyDescent="0.3">
      <c r="A2276" s="15"/>
      <c r="B2276" s="69"/>
      <c r="C2276" s="32"/>
      <c r="D2276" s="68"/>
      <c r="E2276" s="68"/>
      <c r="F2276" s="68"/>
      <c r="G2276" s="71"/>
      <c r="H2276" s="77"/>
      <c r="I2276" s="73"/>
      <c r="J2276" s="68"/>
      <c r="K2276" s="68"/>
    </row>
    <row r="2277" spans="1:11" s="54" customFormat="1" x14ac:dyDescent="0.3">
      <c r="A2277" s="15"/>
      <c r="B2277" s="69"/>
      <c r="C2277" s="32"/>
      <c r="D2277" s="68"/>
      <c r="E2277" s="68"/>
      <c r="F2277" s="68"/>
      <c r="G2277" s="71"/>
      <c r="H2277" s="77"/>
      <c r="I2277" s="73"/>
      <c r="J2277" s="68"/>
      <c r="K2277" s="68"/>
    </row>
    <row r="2278" spans="1:11" s="54" customFormat="1" x14ac:dyDescent="0.3">
      <c r="A2278" s="15"/>
      <c r="B2278" s="69"/>
      <c r="C2278" s="32"/>
      <c r="D2278" s="68"/>
      <c r="E2278" s="68"/>
      <c r="F2278" s="68"/>
      <c r="G2278" s="71"/>
      <c r="H2278" s="77"/>
      <c r="I2278" s="73"/>
      <c r="J2278" s="68"/>
      <c r="K2278" s="68"/>
    </row>
    <row r="2279" spans="1:11" s="54" customFormat="1" x14ac:dyDescent="0.3">
      <c r="A2279" s="15"/>
      <c r="B2279" s="69"/>
      <c r="C2279" s="32"/>
      <c r="D2279" s="68"/>
      <c r="E2279" s="68"/>
      <c r="F2279" s="68"/>
      <c r="G2279" s="71"/>
      <c r="H2279" s="77"/>
      <c r="I2279" s="73"/>
      <c r="J2279" s="68"/>
      <c r="K2279" s="68"/>
    </row>
    <row r="2280" spans="1:11" s="54" customFormat="1" x14ac:dyDescent="0.3">
      <c r="A2280" s="15"/>
      <c r="B2280" s="69"/>
      <c r="C2280" s="32"/>
      <c r="D2280" s="68"/>
      <c r="E2280" s="68"/>
      <c r="F2280" s="68"/>
      <c r="G2280" s="71"/>
      <c r="H2280" s="77"/>
      <c r="I2280" s="73"/>
      <c r="J2280" s="68"/>
      <c r="K2280" s="68"/>
    </row>
    <row r="2281" spans="1:11" s="54" customFormat="1" x14ac:dyDescent="0.3">
      <c r="A2281" s="15"/>
      <c r="B2281" s="69"/>
      <c r="C2281" s="32"/>
      <c r="D2281" s="68"/>
      <c r="E2281" s="68"/>
      <c r="F2281" s="68"/>
      <c r="G2281" s="71"/>
      <c r="H2281" s="77"/>
      <c r="I2281" s="73"/>
      <c r="J2281" s="68"/>
      <c r="K2281" s="68"/>
    </row>
    <row r="2282" spans="1:11" s="54" customFormat="1" x14ac:dyDescent="0.3">
      <c r="A2282" s="15"/>
      <c r="B2282" s="69"/>
      <c r="C2282" s="32"/>
      <c r="D2282" s="68"/>
      <c r="E2282" s="68"/>
      <c r="F2282" s="68"/>
      <c r="G2282" s="71"/>
      <c r="H2282" s="77"/>
      <c r="I2282" s="73"/>
      <c r="J2282" s="68"/>
      <c r="K2282" s="68"/>
    </row>
    <row r="2283" spans="1:11" s="54" customFormat="1" x14ac:dyDescent="0.3">
      <c r="A2283" s="15"/>
      <c r="B2283" s="69"/>
      <c r="C2283" s="32"/>
      <c r="D2283" s="68"/>
      <c r="E2283" s="68"/>
      <c r="F2283" s="68"/>
      <c r="G2283" s="71"/>
      <c r="H2283" s="77"/>
      <c r="I2283" s="73"/>
      <c r="J2283" s="68"/>
      <c r="K2283" s="68"/>
    </row>
    <row r="2284" spans="1:11" s="54" customFormat="1" x14ac:dyDescent="0.3">
      <c r="A2284" s="15"/>
      <c r="B2284" s="69"/>
      <c r="C2284" s="32"/>
      <c r="D2284" s="68"/>
      <c r="E2284" s="68"/>
      <c r="F2284" s="68"/>
      <c r="G2284" s="71"/>
      <c r="H2284" s="77"/>
      <c r="I2284" s="73"/>
      <c r="J2284" s="68"/>
      <c r="K2284" s="68"/>
    </row>
    <row r="2285" spans="1:11" s="54" customFormat="1" x14ac:dyDescent="0.3">
      <c r="A2285" s="15"/>
      <c r="B2285" s="69"/>
      <c r="C2285" s="32"/>
      <c r="D2285" s="68"/>
      <c r="E2285" s="68"/>
      <c r="F2285" s="68"/>
      <c r="G2285" s="71"/>
      <c r="H2285" s="77"/>
      <c r="I2285" s="73"/>
      <c r="J2285" s="68"/>
      <c r="K2285" s="68"/>
    </row>
    <row r="2286" spans="1:11" s="54" customFormat="1" x14ac:dyDescent="0.3">
      <c r="A2286" s="15"/>
      <c r="B2286" s="69"/>
      <c r="C2286" s="32"/>
      <c r="D2286" s="68"/>
      <c r="E2286" s="68"/>
      <c r="F2286" s="68"/>
      <c r="G2286" s="71"/>
      <c r="H2286" s="77"/>
      <c r="I2286" s="73"/>
      <c r="J2286" s="68"/>
      <c r="K2286" s="68"/>
    </row>
    <row r="2287" spans="1:11" s="54" customFormat="1" x14ac:dyDescent="0.3">
      <c r="A2287" s="15"/>
      <c r="B2287" s="69"/>
      <c r="C2287" s="32"/>
      <c r="D2287" s="68"/>
      <c r="E2287" s="68"/>
      <c r="F2287" s="68"/>
      <c r="G2287" s="71"/>
      <c r="H2287" s="77"/>
      <c r="I2287" s="73"/>
      <c r="J2287" s="68"/>
      <c r="K2287" s="68"/>
    </row>
    <row r="2288" spans="1:11" s="54" customFormat="1" x14ac:dyDescent="0.3">
      <c r="A2288" s="15"/>
      <c r="B2288" s="69"/>
      <c r="C2288" s="32"/>
      <c r="D2288" s="68"/>
      <c r="E2288" s="68"/>
      <c r="F2288" s="68"/>
      <c r="G2288" s="71"/>
      <c r="H2288" s="77"/>
      <c r="I2288" s="73"/>
      <c r="J2288" s="68"/>
      <c r="K2288" s="68"/>
    </row>
    <row r="2289" spans="1:11" s="54" customFormat="1" x14ac:dyDescent="0.3">
      <c r="A2289" s="15"/>
      <c r="B2289" s="69"/>
      <c r="C2289" s="32"/>
      <c r="D2289" s="68"/>
      <c r="E2289" s="68"/>
      <c r="F2289" s="68"/>
      <c r="G2289" s="71"/>
      <c r="H2289" s="77"/>
      <c r="I2289" s="73"/>
      <c r="J2289" s="68"/>
      <c r="K2289" s="68"/>
    </row>
    <row r="2290" spans="1:11" s="54" customFormat="1" x14ac:dyDescent="0.3">
      <c r="A2290" s="15"/>
      <c r="B2290" s="69"/>
      <c r="C2290" s="32"/>
      <c r="D2290" s="68"/>
      <c r="E2290" s="68"/>
      <c r="F2290" s="68"/>
      <c r="G2290" s="71"/>
      <c r="H2290" s="77"/>
      <c r="I2290" s="73"/>
      <c r="J2290" s="68"/>
      <c r="K2290" s="68"/>
    </row>
    <row r="2291" spans="1:11" s="54" customFormat="1" x14ac:dyDescent="0.3">
      <c r="A2291" s="15"/>
      <c r="B2291" s="69"/>
      <c r="C2291" s="32"/>
      <c r="D2291" s="68"/>
      <c r="E2291" s="68"/>
      <c r="F2291" s="68"/>
      <c r="G2291" s="71"/>
      <c r="H2291" s="77"/>
      <c r="I2291" s="73"/>
      <c r="J2291" s="68"/>
      <c r="K2291" s="68"/>
    </row>
    <row r="2292" spans="1:11" s="54" customFormat="1" x14ac:dyDescent="0.3">
      <c r="A2292" s="15"/>
      <c r="B2292" s="69"/>
      <c r="C2292" s="32"/>
      <c r="D2292" s="68"/>
      <c r="E2292" s="68"/>
      <c r="F2292" s="68"/>
      <c r="G2292" s="71"/>
      <c r="H2292" s="77"/>
      <c r="I2292" s="73"/>
      <c r="J2292" s="68"/>
      <c r="K2292" s="68"/>
    </row>
    <row r="2293" spans="1:11" s="54" customFormat="1" x14ac:dyDescent="0.3">
      <c r="A2293" s="15"/>
      <c r="B2293" s="69"/>
      <c r="C2293" s="32"/>
      <c r="D2293" s="68"/>
      <c r="E2293" s="68"/>
      <c r="F2293" s="68"/>
      <c r="G2293" s="71"/>
      <c r="H2293" s="77"/>
      <c r="I2293" s="73"/>
      <c r="J2293" s="68"/>
      <c r="K2293" s="68"/>
    </row>
    <row r="2294" spans="1:11" s="54" customFormat="1" x14ac:dyDescent="0.3">
      <c r="A2294" s="15"/>
      <c r="B2294" s="69"/>
      <c r="C2294" s="32"/>
      <c r="D2294" s="68"/>
      <c r="E2294" s="68"/>
      <c r="F2294" s="68"/>
      <c r="G2294" s="71"/>
      <c r="H2294" s="77"/>
      <c r="I2294" s="73"/>
      <c r="J2294" s="68"/>
      <c r="K2294" s="68"/>
    </row>
    <row r="2295" spans="1:11" s="54" customFormat="1" x14ac:dyDescent="0.3">
      <c r="A2295" s="15"/>
      <c r="B2295" s="69"/>
      <c r="C2295" s="32"/>
      <c r="D2295" s="68"/>
      <c r="E2295" s="68"/>
      <c r="F2295" s="68"/>
      <c r="G2295" s="71"/>
      <c r="H2295" s="77"/>
      <c r="I2295" s="73"/>
      <c r="J2295" s="68"/>
      <c r="K2295" s="68"/>
    </row>
    <row r="2296" spans="1:11" s="54" customFormat="1" x14ac:dyDescent="0.3">
      <c r="A2296" s="15"/>
      <c r="B2296" s="69"/>
      <c r="C2296" s="32"/>
      <c r="D2296" s="68"/>
      <c r="E2296" s="68"/>
      <c r="F2296" s="68"/>
      <c r="G2296" s="71"/>
      <c r="H2296" s="77"/>
      <c r="I2296" s="73"/>
      <c r="J2296" s="68"/>
      <c r="K2296" s="68"/>
    </row>
    <row r="2297" spans="1:11" s="54" customFormat="1" x14ac:dyDescent="0.3">
      <c r="A2297" s="15"/>
      <c r="B2297" s="69"/>
      <c r="C2297" s="32"/>
      <c r="D2297" s="68"/>
      <c r="E2297" s="68"/>
      <c r="F2297" s="68"/>
      <c r="G2297" s="71"/>
      <c r="H2297" s="77"/>
      <c r="I2297" s="73"/>
      <c r="J2297" s="68"/>
      <c r="K2297" s="68"/>
    </row>
    <row r="2298" spans="1:11" s="54" customFormat="1" x14ac:dyDescent="0.3">
      <c r="A2298" s="15"/>
      <c r="B2298" s="69"/>
      <c r="C2298" s="32"/>
      <c r="D2298" s="68"/>
      <c r="E2298" s="68"/>
      <c r="F2298" s="68"/>
      <c r="G2298" s="71"/>
      <c r="H2298" s="77"/>
      <c r="I2298" s="73"/>
      <c r="J2298" s="68"/>
      <c r="K2298" s="68"/>
    </row>
    <row r="2299" spans="1:11" s="54" customFormat="1" x14ac:dyDescent="0.3">
      <c r="A2299" s="15"/>
      <c r="B2299" s="69"/>
      <c r="C2299" s="32"/>
      <c r="D2299" s="68"/>
      <c r="E2299" s="68"/>
      <c r="F2299" s="68"/>
      <c r="G2299" s="71"/>
      <c r="H2299" s="77"/>
      <c r="I2299" s="73"/>
      <c r="J2299" s="68"/>
      <c r="K2299" s="68"/>
    </row>
    <row r="2300" spans="1:11" s="54" customFormat="1" x14ac:dyDescent="0.3">
      <c r="A2300" s="15"/>
      <c r="B2300" s="69"/>
      <c r="C2300" s="32"/>
      <c r="D2300" s="68"/>
      <c r="E2300" s="68"/>
      <c r="F2300" s="68"/>
      <c r="G2300" s="71"/>
      <c r="H2300" s="77"/>
      <c r="I2300" s="73"/>
      <c r="J2300" s="68"/>
      <c r="K2300" s="68"/>
    </row>
    <row r="2301" spans="1:11" s="54" customFormat="1" x14ac:dyDescent="0.3">
      <c r="A2301" s="15"/>
      <c r="B2301" s="69"/>
      <c r="C2301" s="32"/>
      <c r="D2301" s="68"/>
      <c r="E2301" s="68"/>
      <c r="F2301" s="68"/>
      <c r="G2301" s="71"/>
      <c r="H2301" s="77"/>
      <c r="I2301" s="73"/>
      <c r="J2301" s="68"/>
      <c r="K2301" s="68"/>
    </row>
    <row r="2302" spans="1:11" s="54" customFormat="1" x14ac:dyDescent="0.3">
      <c r="A2302" s="15"/>
      <c r="B2302" s="69"/>
      <c r="C2302" s="32"/>
      <c r="D2302" s="68"/>
      <c r="E2302" s="68"/>
      <c r="F2302" s="68"/>
      <c r="G2302" s="71"/>
      <c r="H2302" s="77"/>
      <c r="I2302" s="73"/>
      <c r="J2302" s="68"/>
      <c r="K2302" s="68"/>
    </row>
    <row r="2303" spans="1:11" s="54" customFormat="1" x14ac:dyDescent="0.3">
      <c r="A2303" s="15"/>
      <c r="B2303" s="69"/>
      <c r="C2303" s="32"/>
      <c r="D2303" s="68"/>
      <c r="E2303" s="68"/>
      <c r="F2303" s="68"/>
      <c r="G2303" s="71"/>
      <c r="H2303" s="77"/>
      <c r="I2303" s="73"/>
      <c r="J2303" s="68"/>
      <c r="K2303" s="68"/>
    </row>
    <row r="2304" spans="1:11" s="54" customFormat="1" x14ac:dyDescent="0.3">
      <c r="A2304" s="15"/>
      <c r="B2304" s="69"/>
      <c r="C2304" s="32"/>
      <c r="D2304" s="68"/>
      <c r="E2304" s="68"/>
      <c r="F2304" s="68"/>
      <c r="G2304" s="71"/>
      <c r="H2304" s="77"/>
      <c r="I2304" s="73"/>
      <c r="J2304" s="68"/>
      <c r="K2304" s="68"/>
    </row>
    <row r="2305" spans="1:11" s="54" customFormat="1" x14ac:dyDescent="0.3">
      <c r="A2305" s="15"/>
      <c r="B2305" s="69"/>
      <c r="C2305" s="32"/>
      <c r="D2305" s="68"/>
      <c r="E2305" s="68"/>
      <c r="F2305" s="68"/>
      <c r="G2305" s="71"/>
      <c r="H2305" s="77"/>
      <c r="I2305" s="73"/>
      <c r="J2305" s="68"/>
      <c r="K2305" s="68"/>
    </row>
    <row r="2306" spans="1:11" s="54" customFormat="1" x14ac:dyDescent="0.3">
      <c r="A2306" s="15"/>
      <c r="B2306" s="69"/>
      <c r="C2306" s="32"/>
      <c r="D2306" s="68"/>
      <c r="E2306" s="68"/>
      <c r="F2306" s="68"/>
      <c r="G2306" s="71"/>
      <c r="H2306" s="77"/>
      <c r="I2306" s="73"/>
      <c r="J2306" s="68"/>
      <c r="K2306" s="68"/>
    </row>
    <row r="2307" spans="1:11" s="54" customFormat="1" x14ac:dyDescent="0.3">
      <c r="A2307" s="15"/>
      <c r="B2307" s="69"/>
      <c r="C2307" s="32"/>
      <c r="D2307" s="68"/>
      <c r="E2307" s="68"/>
      <c r="F2307" s="68"/>
      <c r="G2307" s="71"/>
      <c r="H2307" s="77"/>
      <c r="I2307" s="73"/>
      <c r="J2307" s="68"/>
      <c r="K2307" s="68"/>
    </row>
    <row r="2308" spans="1:11" s="54" customFormat="1" x14ac:dyDescent="0.3">
      <c r="A2308" s="15"/>
      <c r="B2308" s="69"/>
      <c r="C2308" s="32"/>
      <c r="D2308" s="68"/>
      <c r="E2308" s="68"/>
      <c r="F2308" s="68"/>
      <c r="G2308" s="71"/>
      <c r="H2308" s="77"/>
      <c r="I2308" s="73"/>
      <c r="J2308" s="68"/>
      <c r="K2308" s="68"/>
    </row>
    <row r="2309" spans="1:11" s="54" customFormat="1" x14ac:dyDescent="0.3">
      <c r="A2309" s="15"/>
      <c r="B2309" s="69"/>
      <c r="C2309" s="32"/>
      <c r="D2309" s="68"/>
      <c r="E2309" s="68"/>
      <c r="F2309" s="68"/>
      <c r="G2309" s="71"/>
      <c r="H2309" s="77"/>
      <c r="I2309" s="73"/>
      <c r="J2309" s="68"/>
      <c r="K2309" s="68"/>
    </row>
    <row r="2310" spans="1:11" s="54" customFormat="1" x14ac:dyDescent="0.3">
      <c r="A2310" s="15"/>
      <c r="B2310" s="69"/>
      <c r="C2310" s="32"/>
      <c r="D2310" s="68"/>
      <c r="E2310" s="68"/>
      <c r="F2310" s="68"/>
      <c r="G2310" s="71"/>
      <c r="H2310" s="77"/>
      <c r="I2310" s="73"/>
      <c r="J2310" s="68"/>
      <c r="K2310" s="68"/>
    </row>
    <row r="2311" spans="1:11" s="54" customFormat="1" x14ac:dyDescent="0.3">
      <c r="A2311" s="15"/>
      <c r="B2311" s="69"/>
      <c r="C2311" s="32"/>
      <c r="D2311" s="68"/>
      <c r="E2311" s="68"/>
      <c r="F2311" s="68"/>
      <c r="G2311" s="71"/>
      <c r="H2311" s="77"/>
      <c r="I2311" s="73"/>
      <c r="J2311" s="68"/>
      <c r="K2311" s="68"/>
    </row>
    <row r="2312" spans="1:11" s="54" customFormat="1" x14ac:dyDescent="0.3">
      <c r="A2312" s="15"/>
      <c r="B2312" s="69"/>
      <c r="C2312" s="32"/>
      <c r="D2312" s="68"/>
      <c r="E2312" s="68"/>
      <c r="F2312" s="68"/>
      <c r="G2312" s="71"/>
      <c r="H2312" s="77"/>
      <c r="I2312" s="73"/>
      <c r="J2312" s="68"/>
      <c r="K2312" s="68"/>
    </row>
    <row r="2313" spans="1:11" s="54" customFormat="1" x14ac:dyDescent="0.3">
      <c r="A2313" s="15"/>
      <c r="B2313" s="69"/>
      <c r="C2313" s="32"/>
      <c r="D2313" s="68"/>
      <c r="E2313" s="68"/>
      <c r="F2313" s="68"/>
      <c r="G2313" s="71"/>
      <c r="H2313" s="77"/>
      <c r="I2313" s="73"/>
      <c r="J2313" s="68"/>
      <c r="K2313" s="68"/>
    </row>
    <row r="2314" spans="1:11" s="54" customFormat="1" x14ac:dyDescent="0.3">
      <c r="A2314" s="15"/>
      <c r="B2314" s="69"/>
      <c r="C2314" s="32"/>
      <c r="D2314" s="68"/>
      <c r="E2314" s="68"/>
      <c r="F2314" s="68"/>
      <c r="G2314" s="71"/>
      <c r="H2314" s="77"/>
      <c r="I2314" s="73"/>
      <c r="J2314" s="68"/>
      <c r="K2314" s="68"/>
    </row>
    <row r="2315" spans="1:11" s="54" customFormat="1" x14ac:dyDescent="0.3">
      <c r="A2315" s="15"/>
      <c r="B2315" s="69"/>
      <c r="C2315" s="32"/>
      <c r="D2315" s="68"/>
      <c r="E2315" s="68"/>
      <c r="F2315" s="68"/>
      <c r="G2315" s="71"/>
      <c r="H2315" s="77"/>
      <c r="I2315" s="73"/>
      <c r="J2315" s="68"/>
      <c r="K2315" s="68"/>
    </row>
    <row r="2316" spans="1:11" s="54" customFormat="1" x14ac:dyDescent="0.3">
      <c r="A2316" s="15"/>
      <c r="B2316" s="69"/>
      <c r="C2316" s="32"/>
      <c r="D2316" s="68"/>
      <c r="E2316" s="68"/>
      <c r="F2316" s="68"/>
      <c r="G2316" s="71"/>
      <c r="H2316" s="77"/>
      <c r="I2316" s="73"/>
      <c r="J2316" s="68"/>
      <c r="K2316" s="68"/>
    </row>
    <row r="2317" spans="1:11" s="54" customFormat="1" x14ac:dyDescent="0.3">
      <c r="A2317" s="15"/>
      <c r="B2317" s="69"/>
      <c r="C2317" s="32"/>
      <c r="D2317" s="68"/>
      <c r="E2317" s="68"/>
      <c r="F2317" s="68"/>
      <c r="G2317" s="71"/>
      <c r="H2317" s="77"/>
      <c r="I2317" s="73"/>
      <c r="J2317" s="68"/>
      <c r="K2317" s="68"/>
    </row>
    <row r="2318" spans="1:11" s="54" customFormat="1" x14ac:dyDescent="0.3">
      <c r="A2318" s="15"/>
      <c r="B2318" s="69"/>
      <c r="C2318" s="32"/>
      <c r="D2318" s="68"/>
      <c r="E2318" s="68"/>
      <c r="F2318" s="68"/>
      <c r="G2318" s="71"/>
      <c r="H2318" s="77"/>
      <c r="I2318" s="73"/>
      <c r="J2318" s="68"/>
      <c r="K2318" s="68"/>
    </row>
    <row r="2319" spans="1:11" s="54" customFormat="1" x14ac:dyDescent="0.3">
      <c r="A2319" s="15"/>
      <c r="B2319" s="69"/>
      <c r="C2319" s="32"/>
      <c r="D2319" s="68"/>
      <c r="E2319" s="68"/>
      <c r="F2319" s="68"/>
      <c r="G2319" s="71"/>
      <c r="H2319" s="77"/>
      <c r="I2319" s="73"/>
      <c r="J2319" s="68"/>
      <c r="K2319" s="68"/>
    </row>
    <row r="2320" spans="1:11" s="54" customFormat="1" x14ac:dyDescent="0.3">
      <c r="A2320" s="15"/>
      <c r="B2320" s="69"/>
      <c r="C2320" s="32"/>
      <c r="D2320" s="68"/>
      <c r="E2320" s="68"/>
      <c r="F2320" s="68"/>
      <c r="G2320" s="71"/>
      <c r="H2320" s="77"/>
      <c r="I2320" s="73"/>
      <c r="J2320" s="68"/>
      <c r="K2320" s="68"/>
    </row>
    <row r="2321" spans="1:11" s="54" customFormat="1" x14ac:dyDescent="0.3">
      <c r="A2321" s="15"/>
      <c r="B2321" s="69"/>
      <c r="C2321" s="32"/>
      <c r="D2321" s="68"/>
      <c r="E2321" s="68"/>
      <c r="F2321" s="68"/>
      <c r="G2321" s="71"/>
      <c r="H2321" s="77"/>
      <c r="I2321" s="73"/>
      <c r="J2321" s="68"/>
      <c r="K2321" s="68"/>
    </row>
    <row r="2322" spans="1:11" s="54" customFormat="1" x14ac:dyDescent="0.3">
      <c r="A2322" s="15"/>
      <c r="B2322" s="69"/>
      <c r="C2322" s="32"/>
      <c r="D2322" s="68"/>
      <c r="E2322" s="68"/>
      <c r="F2322" s="68"/>
      <c r="G2322" s="71"/>
      <c r="H2322" s="77"/>
      <c r="I2322" s="73"/>
      <c r="J2322" s="68"/>
      <c r="K2322" s="68"/>
    </row>
    <row r="2323" spans="1:11" s="54" customFormat="1" x14ac:dyDescent="0.3">
      <c r="A2323" s="15"/>
      <c r="B2323" s="69"/>
      <c r="C2323" s="32"/>
      <c r="D2323" s="68"/>
      <c r="E2323" s="68"/>
      <c r="F2323" s="68"/>
      <c r="G2323" s="71"/>
      <c r="H2323" s="77"/>
      <c r="I2323" s="73"/>
      <c r="J2323" s="68"/>
      <c r="K2323" s="68"/>
    </row>
    <row r="2324" spans="1:11" s="54" customFormat="1" ht="16.5" customHeight="1" x14ac:dyDescent="0.3">
      <c r="A2324" s="15"/>
      <c r="B2324" s="69"/>
      <c r="C2324" s="32"/>
      <c r="D2324" s="68"/>
      <c r="E2324" s="68"/>
      <c r="F2324" s="68"/>
      <c r="G2324" s="71"/>
      <c r="H2324" s="77"/>
      <c r="I2324" s="73"/>
      <c r="J2324" s="68"/>
      <c r="K2324" s="68"/>
    </row>
    <row r="2325" spans="1:11" s="54" customFormat="1" x14ac:dyDescent="0.3">
      <c r="A2325" s="15"/>
      <c r="B2325" s="69"/>
      <c r="C2325" s="32"/>
      <c r="D2325" s="68"/>
      <c r="E2325" s="68"/>
      <c r="F2325" s="68"/>
      <c r="G2325" s="71"/>
      <c r="H2325" s="77"/>
      <c r="I2325" s="73"/>
      <c r="J2325" s="68"/>
      <c r="K2325" s="68"/>
    </row>
    <row r="2326" spans="1:11" s="54" customFormat="1" x14ac:dyDescent="0.3">
      <c r="A2326" s="15"/>
      <c r="B2326" s="69"/>
      <c r="C2326" s="32"/>
      <c r="D2326" s="68"/>
      <c r="E2326" s="68"/>
      <c r="F2326" s="68"/>
      <c r="G2326" s="71"/>
      <c r="H2326" s="77"/>
      <c r="I2326" s="73"/>
      <c r="J2326" s="68"/>
      <c r="K2326" s="68"/>
    </row>
    <row r="2327" spans="1:11" s="54" customFormat="1" x14ac:dyDescent="0.3">
      <c r="A2327" s="15"/>
      <c r="B2327" s="69"/>
      <c r="C2327" s="32"/>
      <c r="D2327" s="68"/>
      <c r="E2327" s="68"/>
      <c r="F2327" s="68"/>
      <c r="G2327" s="71"/>
      <c r="H2327" s="77"/>
      <c r="I2327" s="73"/>
      <c r="J2327" s="68"/>
      <c r="K2327" s="68"/>
    </row>
    <row r="2328" spans="1:11" s="54" customFormat="1" x14ac:dyDescent="0.3">
      <c r="A2328" s="15"/>
      <c r="B2328" s="69"/>
      <c r="C2328" s="32"/>
      <c r="D2328" s="68"/>
      <c r="E2328" s="68"/>
      <c r="F2328" s="68"/>
      <c r="G2328" s="71"/>
      <c r="H2328" s="77"/>
      <c r="I2328" s="73"/>
      <c r="J2328" s="68"/>
      <c r="K2328" s="68"/>
    </row>
    <row r="2329" spans="1:11" s="54" customFormat="1" x14ac:dyDescent="0.3">
      <c r="A2329" s="15"/>
      <c r="B2329" s="69"/>
      <c r="C2329" s="32"/>
      <c r="D2329" s="68"/>
      <c r="E2329" s="68"/>
      <c r="F2329" s="68"/>
      <c r="G2329" s="71"/>
      <c r="H2329" s="77"/>
      <c r="I2329" s="73"/>
      <c r="J2329" s="68"/>
      <c r="K2329" s="68"/>
    </row>
    <row r="2330" spans="1:11" s="54" customFormat="1" x14ac:dyDescent="0.3">
      <c r="A2330" s="15"/>
      <c r="B2330" s="69"/>
      <c r="C2330" s="32"/>
      <c r="D2330" s="68"/>
      <c r="E2330" s="68"/>
      <c r="F2330" s="68"/>
      <c r="G2330" s="71"/>
      <c r="H2330" s="77"/>
      <c r="I2330" s="73"/>
      <c r="J2330" s="68"/>
      <c r="K2330" s="68"/>
    </row>
    <row r="2331" spans="1:11" s="54" customFormat="1" x14ac:dyDescent="0.3">
      <c r="A2331" s="15"/>
      <c r="B2331" s="69"/>
      <c r="C2331" s="32"/>
      <c r="D2331" s="68"/>
      <c r="E2331" s="68"/>
      <c r="F2331" s="68"/>
      <c r="G2331" s="71"/>
      <c r="H2331" s="77"/>
      <c r="I2331" s="73"/>
      <c r="J2331" s="68"/>
      <c r="K2331" s="68"/>
    </row>
    <row r="2332" spans="1:11" s="54" customFormat="1" x14ac:dyDescent="0.3">
      <c r="A2332" s="15"/>
      <c r="B2332" s="69"/>
      <c r="C2332" s="32"/>
      <c r="D2332" s="68"/>
      <c r="E2332" s="68"/>
      <c r="F2332" s="68"/>
      <c r="G2332" s="71"/>
      <c r="H2332" s="77"/>
      <c r="I2332" s="73"/>
      <c r="J2332" s="68"/>
      <c r="K2332" s="68"/>
    </row>
    <row r="2333" spans="1:11" s="54" customFormat="1" x14ac:dyDescent="0.3">
      <c r="A2333" s="15"/>
      <c r="B2333" s="69"/>
      <c r="C2333" s="32"/>
      <c r="D2333" s="68"/>
      <c r="E2333" s="68"/>
      <c r="F2333" s="68"/>
      <c r="G2333" s="71"/>
      <c r="H2333" s="77"/>
      <c r="I2333" s="73"/>
      <c r="J2333" s="68"/>
      <c r="K2333" s="68"/>
    </row>
    <row r="2334" spans="1:11" s="54" customFormat="1" x14ac:dyDescent="0.3">
      <c r="A2334" s="15"/>
      <c r="B2334" s="69"/>
      <c r="C2334" s="32"/>
      <c r="D2334" s="68"/>
      <c r="E2334" s="68"/>
      <c r="F2334" s="68"/>
      <c r="G2334" s="71"/>
      <c r="H2334" s="77"/>
      <c r="I2334" s="73"/>
      <c r="J2334" s="68"/>
      <c r="K2334" s="68"/>
    </row>
    <row r="2335" spans="1:11" s="54" customFormat="1" x14ac:dyDescent="0.3">
      <c r="A2335" s="15"/>
      <c r="B2335" s="69"/>
      <c r="C2335" s="32"/>
      <c r="D2335" s="68"/>
      <c r="E2335" s="68"/>
      <c r="F2335" s="68"/>
      <c r="G2335" s="71"/>
      <c r="H2335" s="77"/>
      <c r="I2335" s="73"/>
      <c r="J2335" s="68"/>
      <c r="K2335" s="68"/>
    </row>
    <row r="2336" spans="1:11" s="54" customFormat="1" x14ac:dyDescent="0.3">
      <c r="A2336" s="15"/>
      <c r="B2336" s="69"/>
      <c r="C2336" s="32"/>
      <c r="D2336" s="68"/>
      <c r="E2336" s="68"/>
      <c r="F2336" s="68"/>
      <c r="G2336" s="71"/>
      <c r="H2336" s="77"/>
      <c r="I2336" s="73"/>
      <c r="J2336" s="68"/>
      <c r="K2336" s="68"/>
    </row>
    <row r="2337" spans="1:11" s="54" customFormat="1" x14ac:dyDescent="0.3">
      <c r="A2337" s="15"/>
      <c r="B2337" s="69"/>
      <c r="C2337" s="32"/>
      <c r="D2337" s="68"/>
      <c r="E2337" s="68"/>
      <c r="F2337" s="68"/>
      <c r="G2337" s="71"/>
      <c r="H2337" s="77"/>
      <c r="I2337" s="73"/>
      <c r="J2337" s="68"/>
      <c r="K2337" s="68"/>
    </row>
    <row r="2338" spans="1:11" s="54" customFormat="1" x14ac:dyDescent="0.3">
      <c r="A2338" s="15"/>
      <c r="B2338" s="69"/>
      <c r="C2338" s="32"/>
      <c r="D2338" s="68"/>
      <c r="E2338" s="68"/>
      <c r="F2338" s="68"/>
      <c r="G2338" s="71"/>
      <c r="H2338" s="77"/>
      <c r="I2338" s="73"/>
      <c r="J2338" s="68"/>
      <c r="K2338" s="68"/>
    </row>
    <row r="2339" spans="1:11" s="54" customFormat="1" x14ac:dyDescent="0.3">
      <c r="A2339" s="15"/>
      <c r="B2339" s="69"/>
      <c r="C2339" s="32"/>
      <c r="D2339" s="68"/>
      <c r="E2339" s="68"/>
      <c r="F2339" s="68"/>
      <c r="G2339" s="71"/>
      <c r="H2339" s="77"/>
      <c r="I2339" s="73"/>
      <c r="J2339" s="68"/>
      <c r="K2339" s="68"/>
    </row>
    <row r="2340" spans="1:11" s="54" customFormat="1" x14ac:dyDescent="0.3">
      <c r="A2340" s="15"/>
      <c r="B2340" s="69"/>
      <c r="C2340" s="32"/>
      <c r="D2340" s="68"/>
      <c r="E2340" s="68"/>
      <c r="F2340" s="68"/>
      <c r="G2340" s="71"/>
      <c r="H2340" s="77"/>
      <c r="I2340" s="73"/>
      <c r="J2340" s="68"/>
      <c r="K2340" s="68"/>
    </row>
    <row r="2341" spans="1:11" s="54" customFormat="1" x14ac:dyDescent="0.3">
      <c r="A2341" s="15"/>
      <c r="B2341" s="69"/>
      <c r="C2341" s="32"/>
      <c r="D2341" s="68"/>
      <c r="E2341" s="68"/>
      <c r="F2341" s="68"/>
      <c r="G2341" s="71"/>
      <c r="H2341" s="77"/>
      <c r="I2341" s="73"/>
      <c r="J2341" s="68"/>
      <c r="K2341" s="68"/>
    </row>
    <row r="2342" spans="1:11" s="54" customFormat="1" x14ac:dyDescent="0.3">
      <c r="A2342" s="15"/>
      <c r="B2342" s="69"/>
      <c r="C2342" s="32"/>
      <c r="D2342" s="68"/>
      <c r="E2342" s="68"/>
      <c r="F2342" s="68"/>
      <c r="G2342" s="71"/>
      <c r="H2342" s="77"/>
      <c r="I2342" s="73"/>
      <c r="J2342" s="68"/>
      <c r="K2342" s="68"/>
    </row>
    <row r="2343" spans="1:11" s="54" customFormat="1" x14ac:dyDescent="0.3">
      <c r="A2343" s="15"/>
      <c r="B2343" s="69"/>
      <c r="C2343" s="32"/>
      <c r="D2343" s="68"/>
      <c r="E2343" s="68"/>
      <c r="F2343" s="68"/>
      <c r="G2343" s="71"/>
      <c r="H2343" s="77"/>
      <c r="I2343" s="73"/>
      <c r="J2343" s="68"/>
      <c r="K2343" s="68"/>
    </row>
    <row r="2344" spans="1:11" s="54" customFormat="1" x14ac:dyDescent="0.3">
      <c r="A2344" s="15"/>
      <c r="B2344" s="69"/>
      <c r="C2344" s="32"/>
      <c r="D2344" s="68"/>
      <c r="E2344" s="68"/>
      <c r="F2344" s="68"/>
      <c r="G2344" s="71"/>
      <c r="H2344" s="77"/>
      <c r="I2344" s="73"/>
      <c r="J2344" s="68"/>
      <c r="K2344" s="68"/>
    </row>
    <row r="2345" spans="1:11" s="54" customFormat="1" x14ac:dyDescent="0.3">
      <c r="A2345" s="15"/>
      <c r="B2345" s="69"/>
      <c r="C2345" s="32"/>
      <c r="D2345" s="68"/>
      <c r="E2345" s="68"/>
      <c r="F2345" s="68"/>
      <c r="G2345" s="71"/>
      <c r="H2345" s="77"/>
      <c r="I2345" s="73"/>
      <c r="J2345" s="68"/>
      <c r="K2345" s="68"/>
    </row>
    <row r="2346" spans="1:11" s="54" customFormat="1" x14ac:dyDescent="0.3">
      <c r="A2346" s="15"/>
      <c r="B2346" s="69"/>
      <c r="C2346" s="32"/>
      <c r="D2346" s="68"/>
      <c r="E2346" s="68"/>
      <c r="F2346" s="68"/>
      <c r="G2346" s="71"/>
      <c r="H2346" s="77"/>
      <c r="I2346" s="73"/>
      <c r="J2346" s="68"/>
      <c r="K2346" s="68"/>
    </row>
    <row r="2347" spans="1:11" s="54" customFormat="1" x14ac:dyDescent="0.3">
      <c r="A2347" s="15"/>
      <c r="B2347" s="69"/>
      <c r="C2347" s="32"/>
      <c r="D2347" s="68"/>
      <c r="E2347" s="68"/>
      <c r="F2347" s="68"/>
      <c r="G2347" s="71"/>
      <c r="H2347" s="77"/>
      <c r="I2347" s="73"/>
      <c r="J2347" s="68"/>
      <c r="K2347" s="68"/>
    </row>
    <row r="2348" spans="1:11" s="54" customFormat="1" x14ac:dyDescent="0.3">
      <c r="A2348" s="15"/>
      <c r="B2348" s="69"/>
      <c r="C2348" s="32"/>
      <c r="D2348" s="68"/>
      <c r="E2348" s="68"/>
      <c r="F2348" s="68"/>
      <c r="G2348" s="71"/>
      <c r="H2348" s="77"/>
      <c r="I2348" s="73"/>
      <c r="J2348" s="68"/>
      <c r="K2348" s="68"/>
    </row>
    <row r="2349" spans="1:11" s="54" customFormat="1" x14ac:dyDescent="0.3">
      <c r="A2349" s="15"/>
      <c r="B2349" s="69"/>
      <c r="C2349" s="32"/>
      <c r="D2349" s="68"/>
      <c r="E2349" s="68"/>
      <c r="F2349" s="68"/>
      <c r="G2349" s="71"/>
      <c r="H2349" s="77"/>
      <c r="I2349" s="73"/>
      <c r="J2349" s="68"/>
      <c r="K2349" s="68"/>
    </row>
    <row r="2350" spans="1:11" s="54" customFormat="1" x14ac:dyDescent="0.3">
      <c r="A2350" s="15"/>
      <c r="B2350" s="69"/>
      <c r="C2350" s="32"/>
      <c r="D2350" s="68"/>
      <c r="E2350" s="68"/>
      <c r="F2350" s="68"/>
      <c r="G2350" s="71"/>
      <c r="H2350" s="77"/>
      <c r="I2350" s="73"/>
      <c r="J2350" s="68"/>
      <c r="K2350" s="68"/>
    </row>
    <row r="2351" spans="1:11" s="54" customFormat="1" x14ac:dyDescent="0.3">
      <c r="A2351" s="15"/>
      <c r="B2351" s="69"/>
      <c r="C2351" s="32"/>
      <c r="D2351" s="68"/>
      <c r="E2351" s="68"/>
      <c r="F2351" s="68"/>
      <c r="G2351" s="71"/>
      <c r="H2351" s="77"/>
      <c r="I2351" s="73"/>
      <c r="J2351" s="68"/>
      <c r="K2351" s="68"/>
    </row>
    <row r="2352" spans="1:11" s="54" customFormat="1" x14ac:dyDescent="0.3">
      <c r="A2352" s="15"/>
      <c r="B2352" s="69"/>
      <c r="C2352" s="32"/>
      <c r="D2352" s="68"/>
      <c r="E2352" s="68"/>
      <c r="F2352" s="68"/>
      <c r="G2352" s="71"/>
      <c r="H2352" s="77"/>
      <c r="I2352" s="73"/>
      <c r="J2352" s="68"/>
      <c r="K2352" s="68"/>
    </row>
    <row r="2353" spans="1:11" s="54" customFormat="1" x14ac:dyDescent="0.3">
      <c r="A2353" s="15"/>
      <c r="B2353" s="69"/>
      <c r="C2353" s="32"/>
      <c r="D2353" s="68"/>
      <c r="E2353" s="68"/>
      <c r="F2353" s="68"/>
      <c r="G2353" s="71"/>
      <c r="H2353" s="77"/>
      <c r="I2353" s="73"/>
      <c r="J2353" s="68"/>
      <c r="K2353" s="68"/>
    </row>
    <row r="2354" spans="1:11" s="54" customFormat="1" x14ac:dyDescent="0.3">
      <c r="A2354" s="15"/>
      <c r="B2354" s="69"/>
      <c r="C2354" s="32"/>
      <c r="D2354" s="68"/>
      <c r="E2354" s="68"/>
      <c r="F2354" s="68"/>
      <c r="G2354" s="71"/>
      <c r="H2354" s="77"/>
      <c r="I2354" s="73"/>
      <c r="J2354" s="68"/>
      <c r="K2354" s="68"/>
    </row>
    <row r="2355" spans="1:11" s="54" customFormat="1" x14ac:dyDescent="0.3">
      <c r="A2355" s="15"/>
      <c r="B2355" s="69"/>
      <c r="C2355" s="32"/>
      <c r="D2355" s="68"/>
      <c r="E2355" s="68"/>
      <c r="F2355" s="68"/>
      <c r="G2355" s="71"/>
      <c r="H2355" s="77"/>
      <c r="I2355" s="73"/>
      <c r="J2355" s="68"/>
      <c r="K2355" s="68"/>
    </row>
    <row r="2356" spans="1:11" s="54" customFormat="1" x14ac:dyDescent="0.3">
      <c r="A2356" s="15"/>
      <c r="B2356" s="69"/>
      <c r="C2356" s="32"/>
      <c r="D2356" s="68"/>
      <c r="E2356" s="68"/>
      <c r="F2356" s="68"/>
      <c r="G2356" s="71"/>
      <c r="H2356" s="77"/>
      <c r="I2356" s="73"/>
      <c r="J2356" s="68"/>
      <c r="K2356" s="68"/>
    </row>
    <row r="2357" spans="1:11" s="54" customFormat="1" x14ac:dyDescent="0.3">
      <c r="A2357" s="15"/>
      <c r="B2357" s="69"/>
      <c r="C2357" s="32"/>
      <c r="D2357" s="68"/>
      <c r="E2357" s="68"/>
      <c r="F2357" s="68"/>
      <c r="G2357" s="71"/>
      <c r="H2357" s="77"/>
      <c r="I2357" s="73"/>
      <c r="J2357" s="68"/>
      <c r="K2357" s="68"/>
    </row>
    <row r="2358" spans="1:11" s="54" customFormat="1" x14ac:dyDescent="0.3">
      <c r="A2358" s="15"/>
      <c r="B2358" s="69"/>
      <c r="C2358" s="32"/>
      <c r="D2358" s="68"/>
      <c r="E2358" s="68"/>
      <c r="F2358" s="68"/>
      <c r="G2358" s="71"/>
      <c r="H2358" s="77"/>
      <c r="I2358" s="73"/>
      <c r="J2358" s="68"/>
      <c r="K2358" s="68"/>
    </row>
    <row r="2359" spans="1:11" s="54" customFormat="1" x14ac:dyDescent="0.3">
      <c r="A2359" s="15"/>
      <c r="B2359" s="69"/>
      <c r="C2359" s="32"/>
      <c r="D2359" s="68"/>
      <c r="E2359" s="68"/>
      <c r="F2359" s="68"/>
      <c r="G2359" s="71"/>
      <c r="H2359" s="77"/>
      <c r="I2359" s="73"/>
      <c r="J2359" s="68"/>
      <c r="K2359" s="68"/>
    </row>
    <row r="2360" spans="1:11" s="54" customFormat="1" x14ac:dyDescent="0.3">
      <c r="A2360" s="15"/>
      <c r="B2360" s="69"/>
      <c r="C2360" s="32"/>
      <c r="D2360" s="68"/>
      <c r="E2360" s="68"/>
      <c r="F2360" s="68"/>
      <c r="G2360" s="71"/>
      <c r="H2360" s="77"/>
      <c r="I2360" s="73"/>
      <c r="J2360" s="68"/>
      <c r="K2360" s="68"/>
    </row>
    <row r="2361" spans="1:11" s="54" customFormat="1" x14ac:dyDescent="0.3">
      <c r="A2361" s="15"/>
      <c r="B2361" s="69"/>
      <c r="C2361" s="32"/>
      <c r="D2361" s="68"/>
      <c r="E2361" s="68"/>
      <c r="F2361" s="68"/>
      <c r="G2361" s="71"/>
      <c r="H2361" s="77"/>
      <c r="I2361" s="73"/>
      <c r="J2361" s="68"/>
      <c r="K2361" s="68"/>
    </row>
    <row r="2362" spans="1:11" s="54" customFormat="1" x14ac:dyDescent="0.3">
      <c r="A2362" s="15"/>
      <c r="B2362" s="69"/>
      <c r="C2362" s="32"/>
      <c r="D2362" s="68"/>
      <c r="E2362" s="68"/>
      <c r="F2362" s="68"/>
      <c r="G2362" s="71"/>
      <c r="H2362" s="77"/>
      <c r="I2362" s="73"/>
      <c r="J2362" s="68"/>
      <c r="K2362" s="68"/>
    </row>
    <row r="2363" spans="1:11" s="54" customFormat="1" x14ac:dyDescent="0.3">
      <c r="A2363" s="15"/>
      <c r="B2363" s="69"/>
      <c r="C2363" s="32"/>
      <c r="D2363" s="68"/>
      <c r="E2363" s="68"/>
      <c r="F2363" s="68"/>
      <c r="G2363" s="71"/>
      <c r="H2363" s="77"/>
      <c r="I2363" s="73"/>
      <c r="J2363" s="68"/>
      <c r="K2363" s="68"/>
    </row>
    <row r="2364" spans="1:11" s="54" customFormat="1" x14ac:dyDescent="0.3">
      <c r="A2364" s="15"/>
      <c r="B2364" s="69"/>
      <c r="C2364" s="32"/>
      <c r="D2364" s="68"/>
      <c r="E2364" s="68"/>
      <c r="F2364" s="68"/>
      <c r="G2364" s="71"/>
      <c r="H2364" s="77"/>
      <c r="I2364" s="73"/>
      <c r="J2364" s="68"/>
      <c r="K2364" s="68"/>
    </row>
    <row r="2365" spans="1:11" s="54" customFormat="1" x14ac:dyDescent="0.3">
      <c r="A2365" s="15"/>
      <c r="B2365" s="69"/>
      <c r="C2365" s="32"/>
      <c r="D2365" s="68"/>
      <c r="E2365" s="68"/>
      <c r="F2365" s="68"/>
      <c r="G2365" s="71"/>
      <c r="H2365" s="77"/>
      <c r="I2365" s="73"/>
      <c r="J2365" s="68"/>
      <c r="K2365" s="68"/>
    </row>
    <row r="2366" spans="1:11" s="54" customFormat="1" x14ac:dyDescent="0.3">
      <c r="A2366" s="15"/>
      <c r="B2366" s="69"/>
      <c r="C2366" s="32"/>
      <c r="D2366" s="68"/>
      <c r="E2366" s="68"/>
      <c r="F2366" s="68"/>
      <c r="G2366" s="71"/>
      <c r="H2366" s="77"/>
      <c r="I2366" s="73"/>
      <c r="J2366" s="68"/>
      <c r="K2366" s="68"/>
    </row>
    <row r="2367" spans="1:11" s="54" customFormat="1" x14ac:dyDescent="0.3">
      <c r="A2367" s="15"/>
      <c r="B2367" s="69"/>
      <c r="C2367" s="32"/>
      <c r="D2367" s="68"/>
      <c r="E2367" s="68"/>
      <c r="F2367" s="68"/>
      <c r="G2367" s="71"/>
      <c r="H2367" s="77"/>
      <c r="I2367" s="73"/>
      <c r="J2367" s="68"/>
      <c r="K2367" s="68"/>
    </row>
    <row r="2368" spans="1:11" s="54" customFormat="1" x14ac:dyDescent="0.3">
      <c r="A2368" s="15"/>
      <c r="B2368" s="69"/>
      <c r="C2368" s="32"/>
      <c r="D2368" s="68"/>
      <c r="E2368" s="68"/>
      <c r="F2368" s="68"/>
      <c r="G2368" s="71"/>
      <c r="H2368" s="77"/>
      <c r="I2368" s="73"/>
      <c r="J2368" s="68"/>
      <c r="K2368" s="68"/>
    </row>
    <row r="2369" spans="1:11" s="54" customFormat="1" x14ac:dyDescent="0.3">
      <c r="A2369" s="15"/>
      <c r="B2369" s="69"/>
      <c r="C2369" s="32"/>
      <c r="D2369" s="68"/>
      <c r="E2369" s="68"/>
      <c r="F2369" s="68"/>
      <c r="G2369" s="71"/>
      <c r="H2369" s="77"/>
      <c r="I2369" s="73"/>
      <c r="J2369" s="68"/>
      <c r="K2369" s="68"/>
    </row>
    <row r="2370" spans="1:11" s="54" customFormat="1" x14ac:dyDescent="0.3">
      <c r="A2370" s="15"/>
      <c r="B2370" s="69"/>
      <c r="C2370" s="32"/>
      <c r="D2370" s="68"/>
      <c r="E2370" s="68"/>
      <c r="F2370" s="68"/>
      <c r="G2370" s="71"/>
      <c r="H2370" s="77"/>
      <c r="I2370" s="73"/>
      <c r="J2370" s="68"/>
      <c r="K2370" s="68"/>
    </row>
    <row r="2371" spans="1:11" s="54" customFormat="1" x14ac:dyDescent="0.3">
      <c r="A2371" s="15"/>
      <c r="B2371" s="69"/>
      <c r="C2371" s="32"/>
      <c r="D2371" s="68"/>
      <c r="E2371" s="68"/>
      <c r="F2371" s="68"/>
      <c r="G2371" s="71"/>
      <c r="H2371" s="77"/>
      <c r="I2371" s="73"/>
      <c r="J2371" s="68"/>
      <c r="K2371" s="68"/>
    </row>
    <row r="2372" spans="1:11" s="54" customFormat="1" x14ac:dyDescent="0.3">
      <c r="A2372" s="15"/>
      <c r="B2372" s="69"/>
      <c r="C2372" s="32"/>
      <c r="D2372" s="68"/>
      <c r="E2372" s="68"/>
      <c r="F2372" s="68"/>
      <c r="G2372" s="71"/>
      <c r="H2372" s="77"/>
      <c r="I2372" s="73"/>
      <c r="J2372" s="68"/>
      <c r="K2372" s="68"/>
    </row>
    <row r="2373" spans="1:11" s="54" customFormat="1" x14ac:dyDescent="0.3">
      <c r="A2373" s="15"/>
      <c r="B2373" s="69"/>
      <c r="C2373" s="32"/>
      <c r="D2373" s="68"/>
      <c r="E2373" s="68"/>
      <c r="F2373" s="68"/>
      <c r="G2373" s="71"/>
      <c r="H2373" s="77"/>
      <c r="I2373" s="73"/>
      <c r="J2373" s="68"/>
      <c r="K2373" s="68"/>
    </row>
    <row r="2374" spans="1:11" s="54" customFormat="1" x14ac:dyDescent="0.3">
      <c r="A2374" s="15"/>
      <c r="B2374" s="69"/>
      <c r="C2374" s="32"/>
      <c r="D2374" s="68"/>
      <c r="E2374" s="68"/>
      <c r="F2374" s="68"/>
      <c r="G2374" s="71"/>
      <c r="H2374" s="77"/>
      <c r="I2374" s="73"/>
      <c r="J2374" s="68"/>
      <c r="K2374" s="68"/>
    </row>
    <row r="2375" spans="1:11" s="54" customFormat="1" x14ac:dyDescent="0.3">
      <c r="A2375" s="15"/>
      <c r="B2375" s="69"/>
      <c r="C2375" s="32"/>
      <c r="D2375" s="68"/>
      <c r="E2375" s="68"/>
      <c r="F2375" s="68"/>
      <c r="G2375" s="71"/>
      <c r="H2375" s="77"/>
      <c r="I2375" s="73"/>
      <c r="J2375" s="68"/>
      <c r="K2375" s="68"/>
    </row>
    <row r="2376" spans="1:11" s="54" customFormat="1" x14ac:dyDescent="0.3">
      <c r="A2376" s="15"/>
      <c r="B2376" s="69"/>
      <c r="C2376" s="32"/>
      <c r="D2376" s="68"/>
      <c r="E2376" s="68"/>
      <c r="F2376" s="68"/>
      <c r="G2376" s="71"/>
      <c r="H2376" s="77"/>
      <c r="I2376" s="73"/>
      <c r="J2376" s="68"/>
      <c r="K2376" s="68"/>
    </row>
    <row r="2377" spans="1:11" s="54" customFormat="1" x14ac:dyDescent="0.3">
      <c r="A2377" s="15"/>
      <c r="B2377" s="69"/>
      <c r="C2377" s="32"/>
      <c r="D2377" s="68"/>
      <c r="E2377" s="68"/>
      <c r="F2377" s="68"/>
      <c r="G2377" s="71"/>
      <c r="H2377" s="77"/>
      <c r="I2377" s="73"/>
      <c r="J2377" s="68"/>
      <c r="K2377" s="68"/>
    </row>
    <row r="2378" spans="1:11" s="54" customFormat="1" x14ac:dyDescent="0.3">
      <c r="A2378" s="15"/>
      <c r="B2378" s="69"/>
      <c r="C2378" s="32"/>
      <c r="D2378" s="68"/>
      <c r="E2378" s="68"/>
      <c r="F2378" s="68"/>
      <c r="G2378" s="71"/>
      <c r="H2378" s="77"/>
      <c r="I2378" s="73"/>
      <c r="J2378" s="68"/>
      <c r="K2378" s="68"/>
    </row>
    <row r="2379" spans="1:11" s="54" customFormat="1" x14ac:dyDescent="0.3">
      <c r="A2379" s="15"/>
      <c r="B2379" s="69"/>
      <c r="C2379" s="32"/>
      <c r="D2379" s="68"/>
      <c r="E2379" s="68"/>
      <c r="F2379" s="68"/>
      <c r="G2379" s="71"/>
      <c r="H2379" s="77"/>
      <c r="I2379" s="73"/>
      <c r="J2379" s="68"/>
      <c r="K2379" s="68"/>
    </row>
    <row r="2380" spans="1:11" s="54" customFormat="1" x14ac:dyDescent="0.3">
      <c r="A2380" s="15"/>
      <c r="B2380" s="69"/>
      <c r="C2380" s="32"/>
      <c r="D2380" s="68"/>
      <c r="E2380" s="68"/>
      <c r="F2380" s="68"/>
      <c r="G2380" s="71"/>
      <c r="H2380" s="77"/>
      <c r="I2380" s="73"/>
      <c r="J2380" s="68"/>
      <c r="K2380" s="68"/>
    </row>
    <row r="2381" spans="1:11" s="54" customFormat="1" x14ac:dyDescent="0.3">
      <c r="A2381" s="15"/>
      <c r="B2381" s="69"/>
      <c r="C2381" s="32"/>
      <c r="D2381" s="68"/>
      <c r="E2381" s="68"/>
      <c r="F2381" s="68"/>
      <c r="G2381" s="71"/>
      <c r="H2381" s="77"/>
      <c r="I2381" s="73"/>
      <c r="J2381" s="68"/>
      <c r="K2381" s="68"/>
    </row>
    <row r="2382" spans="1:11" s="54" customFormat="1" x14ac:dyDescent="0.3">
      <c r="A2382" s="15"/>
      <c r="B2382" s="69"/>
      <c r="C2382" s="32"/>
      <c r="D2382" s="68"/>
      <c r="E2382" s="68"/>
      <c r="F2382" s="68"/>
      <c r="G2382" s="71"/>
      <c r="H2382" s="77"/>
      <c r="I2382" s="73"/>
      <c r="J2382" s="68"/>
      <c r="K2382" s="68"/>
    </row>
    <row r="2383" spans="1:11" s="54" customFormat="1" x14ac:dyDescent="0.3">
      <c r="A2383" s="15"/>
      <c r="B2383" s="69"/>
      <c r="C2383" s="32"/>
      <c r="D2383" s="68"/>
      <c r="E2383" s="68"/>
      <c r="F2383" s="68"/>
      <c r="G2383" s="71"/>
      <c r="H2383" s="77"/>
      <c r="I2383" s="73"/>
      <c r="J2383" s="68"/>
      <c r="K2383" s="68"/>
    </row>
    <row r="2384" spans="1:11" s="54" customFormat="1" x14ac:dyDescent="0.3">
      <c r="A2384" s="15"/>
      <c r="B2384" s="69"/>
      <c r="C2384" s="32"/>
      <c r="D2384" s="68"/>
      <c r="E2384" s="68"/>
      <c r="F2384" s="68"/>
      <c r="G2384" s="71"/>
      <c r="H2384" s="77"/>
      <c r="I2384" s="73"/>
      <c r="J2384" s="68"/>
      <c r="K2384" s="68"/>
    </row>
    <row r="2385" spans="1:11" s="54" customFormat="1" x14ac:dyDescent="0.3">
      <c r="A2385" s="15"/>
      <c r="B2385" s="69"/>
      <c r="C2385" s="32"/>
      <c r="D2385" s="68"/>
      <c r="E2385" s="68"/>
      <c r="F2385" s="68"/>
      <c r="G2385" s="71"/>
      <c r="H2385" s="77"/>
      <c r="I2385" s="73"/>
      <c r="J2385" s="68"/>
      <c r="K2385" s="68"/>
    </row>
    <row r="2386" spans="1:11" s="54" customFormat="1" x14ac:dyDescent="0.3">
      <c r="A2386" s="15"/>
      <c r="B2386" s="69"/>
      <c r="C2386" s="32"/>
      <c r="D2386" s="68"/>
      <c r="E2386" s="68"/>
      <c r="F2386" s="68"/>
      <c r="G2386" s="71"/>
      <c r="H2386" s="77"/>
      <c r="I2386" s="73"/>
      <c r="J2386" s="68"/>
      <c r="K2386" s="68"/>
    </row>
    <row r="2387" spans="1:11" s="54" customFormat="1" x14ac:dyDescent="0.3">
      <c r="A2387" s="15"/>
      <c r="B2387" s="69"/>
      <c r="C2387" s="32"/>
      <c r="D2387" s="68"/>
      <c r="E2387" s="68"/>
      <c r="F2387" s="68"/>
      <c r="G2387" s="71"/>
      <c r="H2387" s="77"/>
      <c r="I2387" s="73"/>
      <c r="J2387" s="68"/>
      <c r="K2387" s="68"/>
    </row>
    <row r="2388" spans="1:11" s="54" customFormat="1" x14ac:dyDescent="0.3">
      <c r="A2388" s="15"/>
      <c r="B2388" s="69"/>
      <c r="C2388" s="32"/>
      <c r="D2388" s="68"/>
      <c r="E2388" s="68"/>
      <c r="F2388" s="68"/>
      <c r="G2388" s="71"/>
      <c r="H2388" s="77"/>
      <c r="I2388" s="73"/>
      <c r="J2388" s="68"/>
      <c r="K2388" s="68"/>
    </row>
    <row r="2389" spans="1:11" s="54" customFormat="1" x14ac:dyDescent="0.3">
      <c r="A2389" s="15"/>
      <c r="B2389" s="69"/>
      <c r="C2389" s="32"/>
      <c r="D2389" s="68"/>
      <c r="E2389" s="68"/>
      <c r="F2389" s="68"/>
      <c r="G2389" s="71"/>
      <c r="H2389" s="77"/>
      <c r="I2389" s="73"/>
      <c r="J2389" s="68"/>
      <c r="K2389" s="68"/>
    </row>
    <row r="2390" spans="1:11" s="54" customFormat="1" x14ac:dyDescent="0.3">
      <c r="A2390" s="15"/>
      <c r="B2390" s="69"/>
      <c r="C2390" s="32"/>
      <c r="D2390" s="68"/>
      <c r="E2390" s="68"/>
      <c r="F2390" s="68"/>
      <c r="G2390" s="71"/>
      <c r="H2390" s="77"/>
      <c r="I2390" s="73"/>
      <c r="J2390" s="68"/>
      <c r="K2390" s="68"/>
    </row>
    <row r="2391" spans="1:11" s="54" customFormat="1" x14ac:dyDescent="0.3">
      <c r="A2391" s="15"/>
      <c r="B2391" s="69"/>
      <c r="C2391" s="32"/>
      <c r="D2391" s="68"/>
      <c r="E2391" s="68"/>
      <c r="F2391" s="68"/>
      <c r="G2391" s="71"/>
      <c r="H2391" s="77"/>
      <c r="I2391" s="73"/>
      <c r="J2391" s="68"/>
      <c r="K2391" s="68"/>
    </row>
    <row r="2392" spans="1:11" s="54" customFormat="1" x14ac:dyDescent="0.3">
      <c r="A2392" s="15"/>
      <c r="B2392" s="69"/>
      <c r="C2392" s="32"/>
      <c r="D2392" s="68"/>
      <c r="E2392" s="68"/>
      <c r="F2392" s="68"/>
      <c r="G2392" s="71"/>
      <c r="H2392" s="77"/>
      <c r="I2392" s="73"/>
      <c r="J2392" s="68"/>
      <c r="K2392" s="68"/>
    </row>
    <row r="2393" spans="1:11" s="54" customFormat="1" x14ac:dyDescent="0.3">
      <c r="A2393" s="15"/>
      <c r="B2393" s="69"/>
      <c r="C2393" s="32"/>
      <c r="D2393" s="68"/>
      <c r="E2393" s="68"/>
      <c r="F2393" s="68"/>
      <c r="G2393" s="71"/>
      <c r="H2393" s="77"/>
      <c r="I2393" s="73"/>
      <c r="J2393" s="68"/>
      <c r="K2393" s="68"/>
    </row>
    <row r="2394" spans="1:11" s="54" customFormat="1" x14ac:dyDescent="0.3">
      <c r="A2394" s="15"/>
      <c r="B2394" s="69"/>
      <c r="C2394" s="32"/>
      <c r="D2394" s="68"/>
      <c r="E2394" s="68"/>
      <c r="F2394" s="68"/>
      <c r="G2394" s="71"/>
      <c r="H2394" s="77"/>
      <c r="I2394" s="73"/>
      <c r="J2394" s="68"/>
      <c r="K2394" s="68"/>
    </row>
    <row r="2395" spans="1:11" s="54" customFormat="1" x14ac:dyDescent="0.3">
      <c r="A2395" s="15"/>
      <c r="B2395" s="69"/>
      <c r="C2395" s="32"/>
      <c r="D2395" s="68"/>
      <c r="E2395" s="68"/>
      <c r="F2395" s="68"/>
      <c r="G2395" s="71"/>
      <c r="H2395" s="77"/>
      <c r="I2395" s="73"/>
      <c r="J2395" s="68"/>
      <c r="K2395" s="68"/>
    </row>
    <row r="2396" spans="1:11" s="54" customFormat="1" x14ac:dyDescent="0.3">
      <c r="A2396" s="15"/>
      <c r="B2396" s="69"/>
      <c r="C2396" s="32"/>
      <c r="D2396" s="68"/>
      <c r="E2396" s="68"/>
      <c r="F2396" s="68"/>
      <c r="G2396" s="71"/>
      <c r="H2396" s="77"/>
      <c r="I2396" s="73"/>
      <c r="J2396" s="68"/>
      <c r="K2396" s="68"/>
    </row>
    <row r="2397" spans="1:11" s="54" customFormat="1" x14ac:dyDescent="0.3">
      <c r="A2397" s="15"/>
      <c r="B2397" s="69"/>
      <c r="C2397" s="32"/>
      <c r="D2397" s="68"/>
      <c r="E2397" s="68"/>
      <c r="F2397" s="68"/>
      <c r="G2397" s="71"/>
      <c r="H2397" s="77"/>
      <c r="I2397" s="73"/>
      <c r="J2397" s="68"/>
      <c r="K2397" s="68"/>
    </row>
    <row r="2398" spans="1:11" s="54" customFormat="1" x14ac:dyDescent="0.3">
      <c r="A2398" s="15"/>
      <c r="B2398" s="69"/>
      <c r="C2398" s="32"/>
      <c r="D2398" s="68"/>
      <c r="E2398" s="68"/>
      <c r="F2398" s="68"/>
      <c r="G2398" s="71"/>
      <c r="H2398" s="77"/>
      <c r="I2398" s="73"/>
      <c r="J2398" s="68"/>
      <c r="K2398" s="68"/>
    </row>
    <row r="2399" spans="1:11" s="54" customFormat="1" x14ac:dyDescent="0.3">
      <c r="A2399" s="15"/>
      <c r="B2399" s="69"/>
      <c r="C2399" s="32"/>
      <c r="D2399" s="68"/>
      <c r="E2399" s="68"/>
      <c r="F2399" s="68"/>
      <c r="G2399" s="71"/>
      <c r="H2399" s="77"/>
      <c r="I2399" s="73"/>
      <c r="J2399" s="68"/>
      <c r="K2399" s="68"/>
    </row>
    <row r="2400" spans="1:11" s="54" customFormat="1" x14ac:dyDescent="0.3">
      <c r="A2400" s="15"/>
      <c r="B2400" s="69"/>
      <c r="C2400" s="32"/>
      <c r="D2400" s="68"/>
      <c r="E2400" s="68"/>
      <c r="F2400" s="68"/>
      <c r="G2400" s="71"/>
      <c r="H2400" s="77"/>
      <c r="I2400" s="73"/>
      <c r="J2400" s="68"/>
      <c r="K2400" s="68"/>
    </row>
    <row r="2401" spans="1:11" s="54" customFormat="1" x14ac:dyDescent="0.3">
      <c r="A2401" s="15"/>
      <c r="B2401" s="69"/>
      <c r="C2401" s="32"/>
      <c r="D2401" s="68"/>
      <c r="E2401" s="68"/>
      <c r="F2401" s="68"/>
      <c r="G2401" s="71"/>
      <c r="H2401" s="77"/>
      <c r="I2401" s="73"/>
      <c r="J2401" s="68"/>
      <c r="K2401" s="68"/>
    </row>
    <row r="2402" spans="1:11" s="54" customFormat="1" x14ac:dyDescent="0.3">
      <c r="A2402" s="15"/>
      <c r="B2402" s="69"/>
      <c r="C2402" s="32"/>
      <c r="D2402" s="68"/>
      <c r="E2402" s="68"/>
      <c r="F2402" s="68"/>
      <c r="G2402" s="71"/>
      <c r="H2402" s="77"/>
      <c r="I2402" s="73"/>
      <c r="J2402" s="68"/>
      <c r="K2402" s="68"/>
    </row>
    <row r="2403" spans="1:11" s="54" customFormat="1" x14ac:dyDescent="0.3">
      <c r="A2403" s="15"/>
      <c r="B2403" s="69"/>
      <c r="C2403" s="32"/>
      <c r="D2403" s="68"/>
      <c r="E2403" s="68"/>
      <c r="F2403" s="68"/>
      <c r="G2403" s="71"/>
      <c r="H2403" s="77"/>
      <c r="I2403" s="73"/>
      <c r="J2403" s="68"/>
      <c r="K2403" s="68"/>
    </row>
    <row r="2404" spans="1:11" s="54" customFormat="1" x14ac:dyDescent="0.3">
      <c r="A2404" s="15"/>
      <c r="B2404" s="69"/>
      <c r="C2404" s="32"/>
      <c r="D2404" s="68"/>
      <c r="E2404" s="68"/>
      <c r="F2404" s="68"/>
      <c r="G2404" s="71"/>
      <c r="H2404" s="77"/>
      <c r="I2404" s="73"/>
      <c r="J2404" s="68"/>
      <c r="K2404" s="68"/>
    </row>
    <row r="2405" spans="1:11" s="54" customFormat="1" x14ac:dyDescent="0.3">
      <c r="A2405" s="15"/>
      <c r="B2405" s="69"/>
      <c r="C2405" s="32"/>
      <c r="D2405" s="68"/>
      <c r="E2405" s="68"/>
      <c r="F2405" s="68"/>
      <c r="G2405" s="71"/>
      <c r="H2405" s="77"/>
      <c r="I2405" s="73"/>
      <c r="J2405" s="68"/>
      <c r="K2405" s="68"/>
    </row>
    <row r="2406" spans="1:11" s="54" customFormat="1" x14ac:dyDescent="0.3">
      <c r="A2406" s="15"/>
      <c r="B2406" s="69"/>
      <c r="C2406" s="32"/>
      <c r="D2406" s="68"/>
      <c r="E2406" s="68"/>
      <c r="F2406" s="68"/>
      <c r="G2406" s="71"/>
      <c r="H2406" s="77"/>
      <c r="I2406" s="73"/>
      <c r="J2406" s="68"/>
      <c r="K2406" s="68"/>
    </row>
    <row r="2407" spans="1:11" s="54" customFormat="1" x14ac:dyDescent="0.3">
      <c r="A2407" s="15"/>
      <c r="B2407" s="69"/>
      <c r="C2407" s="32"/>
      <c r="D2407" s="68"/>
      <c r="E2407" s="68"/>
      <c r="F2407" s="68"/>
      <c r="G2407" s="71"/>
      <c r="H2407" s="77"/>
      <c r="I2407" s="73"/>
      <c r="J2407" s="68"/>
      <c r="K2407" s="68"/>
    </row>
    <row r="2411" spans="1:11" s="54" customFormat="1" x14ac:dyDescent="0.3">
      <c r="A2411" s="15"/>
      <c r="B2411" s="69"/>
      <c r="C2411" s="32"/>
      <c r="D2411" s="68"/>
      <c r="E2411" s="68"/>
      <c r="F2411" s="68"/>
      <c r="G2411" s="71"/>
      <c r="H2411" s="77"/>
      <c r="I2411" s="73"/>
      <c r="J2411" s="68"/>
      <c r="K2411" s="68"/>
    </row>
    <row r="2412" spans="1:11" s="54" customFormat="1" x14ac:dyDescent="0.3">
      <c r="A2412" s="15"/>
      <c r="B2412" s="69"/>
      <c r="C2412" s="32"/>
      <c r="D2412" s="68"/>
      <c r="E2412" s="68"/>
      <c r="F2412" s="68"/>
      <c r="G2412" s="71"/>
      <c r="H2412" s="77"/>
      <c r="I2412" s="73"/>
      <c r="J2412" s="68"/>
      <c r="K2412" s="68"/>
    </row>
    <row r="2413" spans="1:11" s="54" customFormat="1" x14ac:dyDescent="0.3">
      <c r="A2413" s="15"/>
      <c r="B2413" s="69"/>
      <c r="C2413" s="32"/>
      <c r="D2413" s="68"/>
      <c r="E2413" s="68"/>
      <c r="F2413" s="68"/>
      <c r="G2413" s="71"/>
      <c r="H2413" s="77"/>
      <c r="I2413" s="73"/>
      <c r="J2413" s="68"/>
      <c r="K2413" s="68"/>
    </row>
    <row r="2414" spans="1:11" s="54" customFormat="1" x14ac:dyDescent="0.3">
      <c r="A2414" s="15"/>
      <c r="B2414" s="69"/>
      <c r="C2414" s="32"/>
      <c r="D2414" s="68"/>
      <c r="E2414" s="68"/>
      <c r="F2414" s="68"/>
      <c r="G2414" s="71"/>
      <c r="H2414" s="77"/>
      <c r="I2414" s="73"/>
      <c r="J2414" s="68"/>
      <c r="K2414" s="68"/>
    </row>
    <row r="2415" spans="1:11" s="54" customFormat="1" x14ac:dyDescent="0.3">
      <c r="A2415" s="15"/>
      <c r="B2415" s="69"/>
      <c r="C2415" s="32"/>
      <c r="D2415" s="68"/>
      <c r="E2415" s="68"/>
      <c r="F2415" s="68"/>
      <c r="G2415" s="71"/>
      <c r="H2415" s="77"/>
      <c r="I2415" s="73"/>
      <c r="J2415" s="68"/>
      <c r="K2415" s="68"/>
    </row>
    <row r="2416" spans="1:11" s="54" customFormat="1" x14ac:dyDescent="0.3">
      <c r="A2416" s="15"/>
      <c r="B2416" s="69"/>
      <c r="C2416" s="32"/>
      <c r="D2416" s="68"/>
      <c r="E2416" s="68"/>
      <c r="F2416" s="68"/>
      <c r="G2416" s="71"/>
      <c r="H2416" s="77"/>
      <c r="I2416" s="73"/>
      <c r="J2416" s="68"/>
      <c r="K2416" s="68"/>
    </row>
    <row r="2417" spans="1:11" s="54" customFormat="1" x14ac:dyDescent="0.3">
      <c r="A2417" s="15"/>
      <c r="B2417" s="69"/>
      <c r="C2417" s="32"/>
      <c r="D2417" s="68"/>
      <c r="E2417" s="68"/>
      <c r="F2417" s="68"/>
      <c r="G2417" s="71"/>
      <c r="H2417" s="77"/>
      <c r="I2417" s="73"/>
      <c r="J2417" s="68"/>
      <c r="K2417" s="68"/>
    </row>
    <row r="2418" spans="1:11" s="54" customFormat="1" x14ac:dyDescent="0.3">
      <c r="A2418" s="15"/>
      <c r="B2418" s="69"/>
      <c r="C2418" s="32"/>
      <c r="D2418" s="68"/>
      <c r="E2418" s="68"/>
      <c r="F2418" s="68"/>
      <c r="G2418" s="71"/>
      <c r="H2418" s="77"/>
      <c r="I2418" s="73"/>
      <c r="J2418" s="68"/>
      <c r="K2418" s="68"/>
    </row>
    <row r="2419" spans="1:11" s="54" customFormat="1" x14ac:dyDescent="0.3">
      <c r="A2419" s="15"/>
      <c r="B2419" s="69"/>
      <c r="C2419" s="32"/>
      <c r="D2419" s="68"/>
      <c r="E2419" s="68"/>
      <c r="F2419" s="68"/>
      <c r="G2419" s="71"/>
      <c r="H2419" s="77"/>
      <c r="I2419" s="73"/>
      <c r="J2419" s="68"/>
      <c r="K2419" s="68"/>
    </row>
    <row r="2420" spans="1:11" s="54" customFormat="1" x14ac:dyDescent="0.3">
      <c r="A2420" s="15"/>
      <c r="B2420" s="69"/>
      <c r="C2420" s="32"/>
      <c r="D2420" s="68"/>
      <c r="E2420" s="68"/>
      <c r="F2420" s="68"/>
      <c r="G2420" s="71"/>
      <c r="H2420" s="77"/>
      <c r="I2420" s="73"/>
      <c r="J2420" s="68"/>
      <c r="K2420" s="68"/>
    </row>
    <row r="2421" spans="1:11" s="54" customFormat="1" x14ac:dyDescent="0.3">
      <c r="A2421" s="15"/>
      <c r="B2421" s="69"/>
      <c r="C2421" s="32"/>
      <c r="D2421" s="68"/>
      <c r="E2421" s="68"/>
      <c r="F2421" s="68"/>
      <c r="G2421" s="71"/>
      <c r="H2421" s="77"/>
      <c r="I2421" s="73"/>
      <c r="J2421" s="68"/>
      <c r="K2421" s="68"/>
    </row>
    <row r="2422" spans="1:11" s="54" customFormat="1" x14ac:dyDescent="0.3">
      <c r="A2422" s="15"/>
      <c r="B2422" s="69"/>
      <c r="C2422" s="32"/>
      <c r="D2422" s="68"/>
      <c r="E2422" s="68"/>
      <c r="F2422" s="68"/>
      <c r="G2422" s="71"/>
      <c r="H2422" s="77"/>
      <c r="I2422" s="73"/>
      <c r="J2422" s="68"/>
      <c r="K2422" s="68"/>
    </row>
    <row r="2423" spans="1:11" s="54" customFormat="1" x14ac:dyDescent="0.3">
      <c r="A2423" s="15"/>
      <c r="B2423" s="69"/>
      <c r="C2423" s="32"/>
      <c r="D2423" s="68"/>
      <c r="E2423" s="68"/>
      <c r="F2423" s="68"/>
      <c r="G2423" s="71"/>
      <c r="H2423" s="77"/>
      <c r="I2423" s="73"/>
      <c r="J2423" s="68"/>
      <c r="K2423" s="68"/>
    </row>
    <row r="2424" spans="1:11" s="54" customFormat="1" x14ac:dyDescent="0.3">
      <c r="A2424" s="15"/>
      <c r="B2424" s="69"/>
      <c r="C2424" s="32"/>
      <c r="D2424" s="68"/>
      <c r="E2424" s="68"/>
      <c r="F2424" s="68"/>
      <c r="G2424" s="71"/>
      <c r="H2424" s="77"/>
      <c r="I2424" s="73"/>
      <c r="J2424" s="68"/>
      <c r="K2424" s="68"/>
    </row>
    <row r="2425" spans="1:11" s="54" customFormat="1" x14ac:dyDescent="0.3">
      <c r="A2425" s="15"/>
      <c r="B2425" s="69"/>
      <c r="C2425" s="32"/>
      <c r="D2425" s="68"/>
      <c r="E2425" s="68"/>
      <c r="F2425" s="68"/>
      <c r="G2425" s="71"/>
      <c r="H2425" s="77"/>
      <c r="I2425" s="73"/>
      <c r="J2425" s="68"/>
      <c r="K2425" s="68"/>
    </row>
    <row r="2426" spans="1:11" s="54" customFormat="1" x14ac:dyDescent="0.3">
      <c r="A2426" s="15"/>
      <c r="B2426" s="69"/>
      <c r="C2426" s="32"/>
      <c r="D2426" s="68"/>
      <c r="E2426" s="68"/>
      <c r="F2426" s="68"/>
      <c r="G2426" s="71"/>
      <c r="H2426" s="77"/>
      <c r="I2426" s="73"/>
      <c r="J2426" s="68"/>
      <c r="K2426" s="68"/>
    </row>
    <row r="2427" spans="1:11" s="54" customFormat="1" x14ac:dyDescent="0.3">
      <c r="A2427" s="15"/>
      <c r="B2427" s="69"/>
      <c r="C2427" s="32"/>
      <c r="D2427" s="68"/>
      <c r="E2427" s="68"/>
      <c r="F2427" s="68"/>
      <c r="G2427" s="71"/>
      <c r="H2427" s="77"/>
      <c r="I2427" s="73"/>
      <c r="J2427" s="68"/>
      <c r="K2427" s="68"/>
    </row>
    <row r="2428" spans="1:11" s="54" customFormat="1" x14ac:dyDescent="0.3">
      <c r="A2428" s="15"/>
      <c r="B2428" s="69"/>
      <c r="C2428" s="32"/>
      <c r="D2428" s="68"/>
      <c r="E2428" s="68"/>
      <c r="F2428" s="68"/>
      <c r="G2428" s="71"/>
      <c r="H2428" s="77"/>
      <c r="I2428" s="73"/>
      <c r="J2428" s="68"/>
      <c r="K2428" s="68"/>
    </row>
    <row r="2429" spans="1:11" s="54" customFormat="1" x14ac:dyDescent="0.3">
      <c r="A2429" s="15"/>
      <c r="B2429" s="69"/>
      <c r="C2429" s="32"/>
      <c r="D2429" s="68"/>
      <c r="E2429" s="68"/>
      <c r="F2429" s="68"/>
      <c r="G2429" s="71"/>
      <c r="H2429" s="77"/>
      <c r="I2429" s="73"/>
      <c r="J2429" s="68"/>
      <c r="K2429" s="68"/>
    </row>
    <row r="2430" spans="1:11" s="54" customFormat="1" x14ac:dyDescent="0.3">
      <c r="A2430" s="15"/>
      <c r="B2430" s="69"/>
      <c r="C2430" s="32"/>
      <c r="D2430" s="68"/>
      <c r="E2430" s="68"/>
      <c r="F2430" s="68"/>
      <c r="G2430" s="71"/>
      <c r="H2430" s="77"/>
      <c r="I2430" s="73"/>
      <c r="J2430" s="68"/>
      <c r="K2430" s="68"/>
    </row>
    <row r="2431" spans="1:11" s="54" customFormat="1" x14ac:dyDescent="0.3">
      <c r="A2431" s="15"/>
      <c r="B2431" s="69"/>
      <c r="C2431" s="32"/>
      <c r="D2431" s="68"/>
      <c r="E2431" s="68"/>
      <c r="F2431" s="68"/>
      <c r="G2431" s="71"/>
      <c r="H2431" s="77"/>
      <c r="I2431" s="73"/>
      <c r="J2431" s="68"/>
      <c r="K2431" s="68"/>
    </row>
    <row r="2432" spans="1:11" s="54" customFormat="1" x14ac:dyDescent="0.3">
      <c r="A2432" s="15"/>
      <c r="B2432" s="69"/>
      <c r="C2432" s="32"/>
      <c r="D2432" s="68"/>
      <c r="E2432" s="68"/>
      <c r="F2432" s="68"/>
      <c r="G2432" s="71"/>
      <c r="H2432" s="77"/>
      <c r="I2432" s="73"/>
      <c r="J2432" s="68"/>
      <c r="K2432" s="68"/>
    </row>
    <row r="2433" spans="1:11" s="54" customFormat="1" x14ac:dyDescent="0.3">
      <c r="A2433" s="15"/>
      <c r="B2433" s="69"/>
      <c r="C2433" s="32"/>
      <c r="D2433" s="68"/>
      <c r="E2433" s="68"/>
      <c r="F2433" s="68"/>
      <c r="G2433" s="71"/>
      <c r="H2433" s="77"/>
      <c r="I2433" s="73"/>
      <c r="J2433" s="68"/>
      <c r="K2433" s="68"/>
    </row>
    <row r="2434" spans="1:11" s="54" customFormat="1" x14ac:dyDescent="0.3">
      <c r="A2434" s="15"/>
      <c r="B2434" s="69"/>
      <c r="C2434" s="32"/>
      <c r="D2434" s="68"/>
      <c r="E2434" s="68"/>
      <c r="F2434" s="68"/>
      <c r="G2434" s="71"/>
      <c r="H2434" s="77"/>
      <c r="I2434" s="73"/>
      <c r="J2434" s="68"/>
      <c r="K2434" s="68"/>
    </row>
    <row r="2435" spans="1:11" s="54" customFormat="1" x14ac:dyDescent="0.3">
      <c r="A2435" s="15"/>
      <c r="B2435" s="69"/>
      <c r="C2435" s="32"/>
      <c r="D2435" s="68"/>
      <c r="E2435" s="68"/>
      <c r="F2435" s="68"/>
      <c r="G2435" s="71"/>
      <c r="H2435" s="77"/>
      <c r="I2435" s="73"/>
      <c r="J2435" s="68"/>
      <c r="K2435" s="68"/>
    </row>
    <row r="2436" spans="1:11" s="54" customFormat="1" x14ac:dyDescent="0.3">
      <c r="A2436" s="15"/>
      <c r="B2436" s="69"/>
      <c r="C2436" s="32"/>
      <c r="D2436" s="68"/>
      <c r="E2436" s="68"/>
      <c r="F2436" s="68"/>
      <c r="G2436" s="71"/>
      <c r="H2436" s="77"/>
      <c r="I2436" s="73"/>
      <c r="J2436" s="68"/>
      <c r="K2436" s="68"/>
    </row>
    <row r="2437" spans="1:11" s="54" customFormat="1" x14ac:dyDescent="0.3">
      <c r="A2437" s="15"/>
      <c r="B2437" s="69"/>
      <c r="C2437" s="32"/>
      <c r="D2437" s="68"/>
      <c r="E2437" s="68"/>
      <c r="F2437" s="68"/>
      <c r="G2437" s="71"/>
      <c r="H2437" s="77"/>
      <c r="I2437" s="73"/>
      <c r="J2437" s="68"/>
      <c r="K2437" s="68"/>
    </row>
    <row r="2438" spans="1:11" s="54" customFormat="1" x14ac:dyDescent="0.3">
      <c r="A2438" s="15"/>
      <c r="B2438" s="69"/>
      <c r="C2438" s="32"/>
      <c r="D2438" s="68"/>
      <c r="E2438" s="68"/>
      <c r="F2438" s="68"/>
      <c r="G2438" s="71"/>
      <c r="H2438" s="77"/>
      <c r="I2438" s="73"/>
      <c r="J2438" s="68"/>
      <c r="K2438" s="68"/>
    </row>
    <row r="2439" spans="1:11" s="54" customFormat="1" x14ac:dyDescent="0.3">
      <c r="A2439" s="15"/>
      <c r="B2439" s="69"/>
      <c r="C2439" s="32"/>
      <c r="D2439" s="68"/>
      <c r="E2439" s="68"/>
      <c r="F2439" s="68"/>
      <c r="G2439" s="71"/>
      <c r="H2439" s="77"/>
      <c r="I2439" s="73"/>
      <c r="J2439" s="68"/>
      <c r="K2439" s="68"/>
    </row>
    <row r="2440" spans="1:11" s="54" customFormat="1" x14ac:dyDescent="0.3">
      <c r="A2440" s="15"/>
      <c r="B2440" s="69"/>
      <c r="C2440" s="32"/>
      <c r="D2440" s="68"/>
      <c r="E2440" s="68"/>
      <c r="F2440" s="68"/>
      <c r="G2440" s="71"/>
      <c r="H2440" s="77"/>
      <c r="I2440" s="73"/>
      <c r="J2440" s="68"/>
      <c r="K2440" s="68"/>
    </row>
    <row r="2441" spans="1:11" s="54" customFormat="1" x14ac:dyDescent="0.3">
      <c r="A2441" s="15"/>
      <c r="B2441" s="69"/>
      <c r="C2441" s="32"/>
      <c r="D2441" s="68"/>
      <c r="E2441" s="68"/>
      <c r="F2441" s="68"/>
      <c r="G2441" s="71"/>
      <c r="H2441" s="77"/>
      <c r="I2441" s="73"/>
      <c r="J2441" s="68"/>
      <c r="K2441" s="68"/>
    </row>
    <row r="2442" spans="1:11" s="54" customFormat="1" x14ac:dyDescent="0.3">
      <c r="A2442" s="15"/>
      <c r="B2442" s="69"/>
      <c r="C2442" s="32"/>
      <c r="D2442" s="68"/>
      <c r="E2442" s="68"/>
      <c r="F2442" s="68"/>
      <c r="G2442" s="71"/>
      <c r="H2442" s="77"/>
      <c r="I2442" s="73"/>
      <c r="J2442" s="68"/>
      <c r="K2442" s="68"/>
    </row>
    <row r="2443" spans="1:11" s="54" customFormat="1" x14ac:dyDescent="0.3">
      <c r="A2443" s="15"/>
      <c r="B2443" s="69"/>
      <c r="C2443" s="32"/>
      <c r="D2443" s="68"/>
      <c r="E2443" s="68"/>
      <c r="F2443" s="68"/>
      <c r="G2443" s="71"/>
      <c r="H2443" s="77"/>
      <c r="I2443" s="73"/>
      <c r="J2443" s="68"/>
      <c r="K2443" s="68"/>
    </row>
    <row r="2444" spans="1:11" s="54" customFormat="1" x14ac:dyDescent="0.3">
      <c r="A2444" s="15"/>
      <c r="B2444" s="69"/>
      <c r="C2444" s="32"/>
      <c r="D2444" s="68"/>
      <c r="E2444" s="68"/>
      <c r="F2444" s="68"/>
      <c r="G2444" s="71"/>
      <c r="H2444" s="77"/>
      <c r="I2444" s="73"/>
      <c r="J2444" s="68"/>
      <c r="K2444" s="68"/>
    </row>
    <row r="2445" spans="1:11" s="54" customFormat="1" x14ac:dyDescent="0.3">
      <c r="A2445" s="15"/>
      <c r="B2445" s="69"/>
      <c r="C2445" s="32"/>
      <c r="D2445" s="68"/>
      <c r="E2445" s="68"/>
      <c r="F2445" s="68"/>
      <c r="G2445" s="71"/>
      <c r="H2445" s="77"/>
      <c r="I2445" s="73"/>
      <c r="J2445" s="68"/>
      <c r="K2445" s="68"/>
    </row>
    <row r="2446" spans="1:11" s="54" customFormat="1" x14ac:dyDescent="0.3">
      <c r="A2446" s="15"/>
      <c r="B2446" s="69"/>
      <c r="C2446" s="32"/>
      <c r="D2446" s="68"/>
      <c r="E2446" s="68"/>
      <c r="F2446" s="68"/>
      <c r="G2446" s="71"/>
      <c r="H2446" s="77"/>
      <c r="I2446" s="73"/>
      <c r="J2446" s="68"/>
      <c r="K2446" s="68"/>
    </row>
    <row r="2447" spans="1:11" s="54" customFormat="1" x14ac:dyDescent="0.3">
      <c r="A2447" s="15"/>
      <c r="B2447" s="69"/>
      <c r="C2447" s="32"/>
      <c r="D2447" s="68"/>
      <c r="E2447" s="68"/>
      <c r="F2447" s="68"/>
      <c r="G2447" s="71"/>
      <c r="H2447" s="77"/>
      <c r="I2447" s="73"/>
      <c r="J2447" s="68"/>
      <c r="K2447" s="68"/>
    </row>
    <row r="2448" spans="1:11" s="54" customFormat="1" x14ac:dyDescent="0.3">
      <c r="A2448" s="15"/>
      <c r="B2448" s="69"/>
      <c r="C2448" s="32"/>
      <c r="D2448" s="68"/>
      <c r="E2448" s="68"/>
      <c r="F2448" s="68"/>
      <c r="G2448" s="71"/>
      <c r="H2448" s="77"/>
      <c r="I2448" s="73"/>
      <c r="J2448" s="68"/>
      <c r="K2448" s="68"/>
    </row>
    <row r="2449" spans="1:11" s="54" customFormat="1" x14ac:dyDescent="0.3">
      <c r="A2449" s="15"/>
      <c r="B2449" s="69"/>
      <c r="C2449" s="32"/>
      <c r="D2449" s="68"/>
      <c r="E2449" s="68"/>
      <c r="F2449" s="68"/>
      <c r="G2449" s="71"/>
      <c r="H2449" s="77"/>
      <c r="I2449" s="73"/>
      <c r="J2449" s="68"/>
      <c r="K2449" s="68"/>
    </row>
    <row r="2450" spans="1:11" s="54" customFormat="1" x14ac:dyDescent="0.3">
      <c r="A2450" s="15"/>
      <c r="B2450" s="69"/>
      <c r="C2450" s="32"/>
      <c r="D2450" s="68"/>
      <c r="E2450" s="68"/>
      <c r="F2450" s="68"/>
      <c r="G2450" s="71"/>
      <c r="H2450" s="77"/>
      <c r="I2450" s="73"/>
      <c r="J2450" s="68"/>
      <c r="K2450" s="68"/>
    </row>
    <row r="2451" spans="1:11" s="54" customFormat="1" x14ac:dyDescent="0.3">
      <c r="A2451" s="15"/>
      <c r="B2451" s="69"/>
      <c r="C2451" s="32"/>
      <c r="D2451" s="68"/>
      <c r="E2451" s="68"/>
      <c r="F2451" s="68"/>
      <c r="G2451" s="71"/>
      <c r="H2451" s="77"/>
      <c r="I2451" s="73"/>
      <c r="J2451" s="68"/>
      <c r="K2451" s="68"/>
    </row>
    <row r="2452" spans="1:11" s="54" customFormat="1" x14ac:dyDescent="0.3">
      <c r="A2452" s="15"/>
      <c r="B2452" s="69"/>
      <c r="C2452" s="32"/>
      <c r="D2452" s="68"/>
      <c r="E2452" s="68"/>
      <c r="F2452" s="68"/>
      <c r="G2452" s="71"/>
      <c r="H2452" s="77"/>
      <c r="I2452" s="73"/>
      <c r="J2452" s="68"/>
      <c r="K2452" s="68"/>
    </row>
    <row r="2453" spans="1:11" s="54" customFormat="1" x14ac:dyDescent="0.3">
      <c r="A2453" s="15"/>
      <c r="B2453" s="69"/>
      <c r="C2453" s="32"/>
      <c r="D2453" s="68"/>
      <c r="E2453" s="68"/>
      <c r="F2453" s="68"/>
      <c r="G2453" s="71"/>
      <c r="H2453" s="77"/>
      <c r="I2453" s="73"/>
      <c r="J2453" s="68"/>
      <c r="K2453" s="68"/>
    </row>
    <row r="2454" spans="1:11" s="54" customFormat="1" x14ac:dyDescent="0.3">
      <c r="A2454" s="15"/>
      <c r="B2454" s="69"/>
      <c r="C2454" s="32"/>
      <c r="D2454" s="68"/>
      <c r="E2454" s="68"/>
      <c r="F2454" s="68"/>
      <c r="G2454" s="71"/>
      <c r="H2454" s="77"/>
      <c r="I2454" s="73"/>
      <c r="J2454" s="68"/>
      <c r="K2454" s="68"/>
    </row>
    <row r="2455" spans="1:11" s="54" customFormat="1" x14ac:dyDescent="0.3">
      <c r="A2455" s="15"/>
      <c r="B2455" s="69"/>
      <c r="C2455" s="32"/>
      <c r="D2455" s="68"/>
      <c r="E2455" s="68"/>
      <c r="F2455" s="68"/>
      <c r="G2455" s="71"/>
      <c r="H2455" s="77"/>
      <c r="I2455" s="73"/>
      <c r="J2455" s="68"/>
      <c r="K2455" s="68"/>
    </row>
    <row r="2456" spans="1:11" s="54" customFormat="1" x14ac:dyDescent="0.3">
      <c r="A2456" s="15"/>
      <c r="B2456" s="69"/>
      <c r="C2456" s="32"/>
      <c r="D2456" s="68"/>
      <c r="E2456" s="68"/>
      <c r="F2456" s="68"/>
      <c r="G2456" s="71"/>
      <c r="H2456" s="77"/>
      <c r="I2456" s="73"/>
      <c r="J2456" s="68"/>
      <c r="K2456" s="68"/>
    </row>
    <row r="2457" spans="1:11" s="54" customFormat="1" x14ac:dyDescent="0.3">
      <c r="A2457" s="15"/>
      <c r="B2457" s="69"/>
      <c r="C2457" s="32"/>
      <c r="D2457" s="68"/>
      <c r="E2457" s="68"/>
      <c r="F2457" s="68"/>
      <c r="G2457" s="71"/>
      <c r="H2457" s="77"/>
      <c r="I2457" s="73"/>
      <c r="J2457" s="68"/>
      <c r="K2457" s="68"/>
    </row>
    <row r="2458" spans="1:11" s="54" customFormat="1" x14ac:dyDescent="0.3">
      <c r="A2458" s="15"/>
      <c r="B2458" s="69"/>
      <c r="C2458" s="32"/>
      <c r="D2458" s="68"/>
      <c r="E2458" s="68"/>
      <c r="F2458" s="68"/>
      <c r="G2458" s="71"/>
      <c r="H2458" s="77"/>
      <c r="I2458" s="73"/>
      <c r="J2458" s="68"/>
      <c r="K2458" s="68"/>
    </row>
    <row r="2459" spans="1:11" s="54" customFormat="1" x14ac:dyDescent="0.3">
      <c r="A2459" s="15"/>
      <c r="B2459" s="69"/>
      <c r="C2459" s="32"/>
      <c r="D2459" s="68"/>
      <c r="E2459" s="68"/>
      <c r="F2459" s="68"/>
      <c r="G2459" s="71"/>
      <c r="H2459" s="77"/>
      <c r="I2459" s="73"/>
      <c r="J2459" s="68"/>
      <c r="K2459" s="68"/>
    </row>
    <row r="2460" spans="1:11" s="54" customFormat="1" x14ac:dyDescent="0.3">
      <c r="A2460" s="15"/>
      <c r="B2460" s="69"/>
      <c r="C2460" s="32"/>
      <c r="D2460" s="68"/>
      <c r="E2460" s="68"/>
      <c r="F2460" s="68"/>
      <c r="G2460" s="71"/>
      <c r="H2460" s="77"/>
      <c r="I2460" s="73"/>
      <c r="J2460" s="68"/>
      <c r="K2460" s="68"/>
    </row>
    <row r="2461" spans="1:11" s="54" customFormat="1" x14ac:dyDescent="0.3">
      <c r="A2461" s="15"/>
      <c r="B2461" s="69"/>
      <c r="C2461" s="32"/>
      <c r="D2461" s="68"/>
      <c r="E2461" s="68"/>
      <c r="F2461" s="68"/>
      <c r="G2461" s="71"/>
      <c r="H2461" s="77"/>
      <c r="I2461" s="73"/>
      <c r="J2461" s="68"/>
      <c r="K2461" s="68"/>
    </row>
    <row r="2462" spans="1:11" s="54" customFormat="1" x14ac:dyDescent="0.3">
      <c r="A2462" s="15"/>
      <c r="B2462" s="69"/>
      <c r="C2462" s="32"/>
      <c r="D2462" s="68"/>
      <c r="E2462" s="68"/>
      <c r="F2462" s="68"/>
      <c r="G2462" s="71"/>
      <c r="H2462" s="77"/>
      <c r="I2462" s="73"/>
      <c r="J2462" s="68"/>
      <c r="K2462" s="68"/>
    </row>
    <row r="2463" spans="1:11" s="54" customFormat="1" x14ac:dyDescent="0.3">
      <c r="A2463" s="15"/>
      <c r="B2463" s="69"/>
      <c r="C2463" s="32"/>
      <c r="D2463" s="68"/>
      <c r="E2463" s="68"/>
      <c r="F2463" s="68"/>
      <c r="G2463" s="71"/>
      <c r="H2463" s="77"/>
      <c r="I2463" s="73"/>
      <c r="J2463" s="68"/>
      <c r="K2463" s="68"/>
    </row>
    <row r="2464" spans="1:11" s="54" customFormat="1" x14ac:dyDescent="0.3">
      <c r="A2464" s="15"/>
      <c r="B2464" s="69"/>
      <c r="C2464" s="32"/>
      <c r="D2464" s="68"/>
      <c r="E2464" s="68"/>
      <c r="F2464" s="68"/>
      <c r="G2464" s="71"/>
      <c r="H2464" s="77"/>
      <c r="I2464" s="73"/>
      <c r="J2464" s="68"/>
      <c r="K2464" s="68"/>
    </row>
    <row r="2465" spans="1:11" s="54" customFormat="1" x14ac:dyDescent="0.3">
      <c r="A2465" s="15"/>
      <c r="B2465" s="69"/>
      <c r="C2465" s="32"/>
      <c r="D2465" s="68"/>
      <c r="E2465" s="68"/>
      <c r="F2465" s="68"/>
      <c r="G2465" s="71"/>
      <c r="H2465" s="77"/>
      <c r="I2465" s="73"/>
      <c r="J2465" s="68"/>
      <c r="K2465" s="68"/>
    </row>
    <row r="2466" spans="1:11" s="54" customFormat="1" x14ac:dyDescent="0.3">
      <c r="A2466" s="15"/>
      <c r="B2466" s="69"/>
      <c r="C2466" s="32"/>
      <c r="D2466" s="68"/>
      <c r="E2466" s="68"/>
      <c r="F2466" s="68"/>
      <c r="G2466" s="71"/>
      <c r="H2466" s="77"/>
      <c r="I2466" s="73"/>
      <c r="J2466" s="68"/>
      <c r="K2466" s="68"/>
    </row>
    <row r="2467" spans="1:11" s="54" customFormat="1" x14ac:dyDescent="0.3">
      <c r="A2467" s="15"/>
      <c r="B2467" s="69"/>
      <c r="C2467" s="32"/>
      <c r="D2467" s="68"/>
      <c r="E2467" s="68"/>
      <c r="F2467" s="68"/>
      <c r="G2467" s="71"/>
      <c r="H2467" s="77"/>
      <c r="I2467" s="73"/>
      <c r="J2467" s="68"/>
      <c r="K2467" s="68"/>
    </row>
    <row r="2468" spans="1:11" s="54" customFormat="1" x14ac:dyDescent="0.3">
      <c r="A2468" s="15"/>
      <c r="B2468" s="69"/>
      <c r="C2468" s="32"/>
      <c r="D2468" s="68"/>
      <c r="E2468" s="68"/>
      <c r="F2468" s="68"/>
      <c r="G2468" s="71"/>
      <c r="H2468" s="77"/>
      <c r="I2468" s="73"/>
      <c r="J2468" s="68"/>
      <c r="K2468" s="68"/>
    </row>
    <row r="2469" spans="1:11" s="54" customFormat="1" x14ac:dyDescent="0.3">
      <c r="A2469" s="15"/>
      <c r="B2469" s="69"/>
      <c r="C2469" s="32"/>
      <c r="D2469" s="68"/>
      <c r="E2469" s="68"/>
      <c r="F2469" s="68"/>
      <c r="G2469" s="71"/>
      <c r="H2469" s="77"/>
      <c r="I2469" s="73"/>
      <c r="J2469" s="68"/>
      <c r="K2469" s="68"/>
    </row>
    <row r="2470" spans="1:11" s="54" customFormat="1" x14ac:dyDescent="0.3">
      <c r="A2470" s="15"/>
      <c r="B2470" s="69"/>
      <c r="C2470" s="32"/>
      <c r="D2470" s="68"/>
      <c r="E2470" s="68"/>
      <c r="F2470" s="68"/>
      <c r="G2470" s="71"/>
      <c r="H2470" s="77"/>
      <c r="I2470" s="73"/>
      <c r="J2470" s="68"/>
      <c r="K2470" s="68"/>
    </row>
    <row r="2471" spans="1:11" s="54" customFormat="1" x14ac:dyDescent="0.3">
      <c r="A2471" s="15"/>
      <c r="B2471" s="69"/>
      <c r="C2471" s="32"/>
      <c r="D2471" s="68"/>
      <c r="E2471" s="68"/>
      <c r="F2471" s="68"/>
      <c r="G2471" s="71"/>
      <c r="H2471" s="77"/>
      <c r="I2471" s="73"/>
      <c r="J2471" s="68"/>
      <c r="K2471" s="68"/>
    </row>
    <row r="2472" spans="1:11" s="54" customFormat="1" x14ac:dyDescent="0.3">
      <c r="A2472" s="15"/>
      <c r="B2472" s="69"/>
      <c r="C2472" s="32"/>
      <c r="D2472" s="68"/>
      <c r="E2472" s="68"/>
      <c r="F2472" s="68"/>
      <c r="G2472" s="71"/>
      <c r="H2472" s="77"/>
      <c r="I2472" s="73"/>
      <c r="J2472" s="68"/>
      <c r="K2472" s="68"/>
    </row>
    <row r="2473" spans="1:11" s="54" customFormat="1" x14ac:dyDescent="0.3">
      <c r="A2473" s="15"/>
      <c r="B2473" s="69"/>
      <c r="C2473" s="32"/>
      <c r="D2473" s="68"/>
      <c r="E2473" s="68"/>
      <c r="F2473" s="68"/>
      <c r="G2473" s="71"/>
      <c r="H2473" s="77"/>
      <c r="I2473" s="73"/>
      <c r="J2473" s="68"/>
      <c r="K2473" s="68"/>
    </row>
    <row r="2474" spans="1:11" s="54" customFormat="1" x14ac:dyDescent="0.3">
      <c r="A2474" s="15"/>
      <c r="B2474" s="69"/>
      <c r="C2474" s="32"/>
      <c r="D2474" s="68"/>
      <c r="E2474" s="68"/>
      <c r="F2474" s="68"/>
      <c r="G2474" s="71"/>
      <c r="H2474" s="77"/>
      <c r="I2474" s="73"/>
      <c r="J2474" s="68"/>
      <c r="K2474" s="68"/>
    </row>
    <row r="2475" spans="1:11" s="54" customFormat="1" x14ac:dyDescent="0.3">
      <c r="A2475" s="15"/>
      <c r="B2475" s="69"/>
      <c r="C2475" s="32"/>
      <c r="D2475" s="68"/>
      <c r="E2475" s="68"/>
      <c r="F2475" s="68"/>
      <c r="G2475" s="71"/>
      <c r="H2475" s="77"/>
      <c r="I2475" s="73"/>
      <c r="J2475" s="68"/>
      <c r="K2475" s="68"/>
    </row>
    <row r="2476" spans="1:11" s="54" customFormat="1" x14ac:dyDescent="0.3">
      <c r="A2476" s="15"/>
      <c r="B2476" s="69"/>
      <c r="C2476" s="32"/>
      <c r="D2476" s="68"/>
      <c r="E2476" s="68"/>
      <c r="F2476" s="68"/>
      <c r="G2476" s="71"/>
      <c r="H2476" s="77"/>
      <c r="I2476" s="73"/>
      <c r="J2476" s="68"/>
      <c r="K2476" s="68"/>
    </row>
    <row r="2477" spans="1:11" s="54" customFormat="1" x14ac:dyDescent="0.3">
      <c r="A2477" s="15"/>
      <c r="B2477" s="69"/>
      <c r="C2477" s="32"/>
      <c r="D2477" s="68"/>
      <c r="E2477" s="68"/>
      <c r="F2477" s="68"/>
      <c r="G2477" s="71"/>
      <c r="H2477" s="77"/>
      <c r="I2477" s="73"/>
      <c r="J2477" s="68"/>
      <c r="K2477" s="68"/>
    </row>
    <row r="2478" spans="1:11" s="54" customFormat="1" x14ac:dyDescent="0.3">
      <c r="A2478" s="15"/>
      <c r="B2478" s="69"/>
      <c r="C2478" s="32"/>
      <c r="D2478" s="68"/>
      <c r="E2478" s="68"/>
      <c r="F2478" s="68"/>
      <c r="G2478" s="71"/>
      <c r="H2478" s="77"/>
      <c r="I2478" s="73"/>
      <c r="J2478" s="68"/>
      <c r="K2478" s="68"/>
    </row>
    <row r="2479" spans="1:11" s="54" customFormat="1" x14ac:dyDescent="0.3">
      <c r="A2479" s="15"/>
      <c r="B2479" s="69"/>
      <c r="C2479" s="32"/>
      <c r="D2479" s="68"/>
      <c r="E2479" s="68"/>
      <c r="F2479" s="68"/>
      <c r="G2479" s="71"/>
      <c r="H2479" s="77"/>
      <c r="I2479" s="73"/>
      <c r="J2479" s="68"/>
      <c r="K2479" s="68"/>
    </row>
    <row r="2480" spans="1:11" s="54" customFormat="1" x14ac:dyDescent="0.3">
      <c r="A2480" s="15"/>
      <c r="B2480" s="69"/>
      <c r="C2480" s="32"/>
      <c r="D2480" s="68"/>
      <c r="E2480" s="68"/>
      <c r="F2480" s="68"/>
      <c r="G2480" s="71"/>
      <c r="H2480" s="77"/>
      <c r="I2480" s="73"/>
      <c r="J2480" s="68"/>
      <c r="K2480" s="68"/>
    </row>
    <row r="2481" spans="1:11" s="54" customFormat="1" x14ac:dyDescent="0.3">
      <c r="A2481" s="15"/>
      <c r="B2481" s="69"/>
      <c r="C2481" s="32"/>
      <c r="D2481" s="68"/>
      <c r="E2481" s="68"/>
      <c r="F2481" s="68"/>
      <c r="G2481" s="71"/>
      <c r="H2481" s="77"/>
      <c r="I2481" s="73"/>
      <c r="J2481" s="68"/>
      <c r="K2481" s="68"/>
    </row>
    <row r="2482" spans="1:11" s="54" customFormat="1" x14ac:dyDescent="0.3">
      <c r="A2482" s="15"/>
      <c r="B2482" s="69"/>
      <c r="C2482" s="32"/>
      <c r="D2482" s="68"/>
      <c r="E2482" s="68"/>
      <c r="F2482" s="68"/>
      <c r="G2482" s="71"/>
      <c r="H2482" s="77"/>
      <c r="I2482" s="73"/>
      <c r="J2482" s="68"/>
      <c r="K2482" s="68"/>
    </row>
    <row r="2483" spans="1:11" s="54" customFormat="1" x14ac:dyDescent="0.3">
      <c r="A2483" s="15"/>
      <c r="B2483" s="69"/>
      <c r="C2483" s="32"/>
      <c r="D2483" s="68"/>
      <c r="E2483" s="68"/>
      <c r="F2483" s="68"/>
      <c r="G2483" s="71"/>
      <c r="H2483" s="77"/>
      <c r="I2483" s="73"/>
      <c r="J2483" s="68"/>
      <c r="K2483" s="68"/>
    </row>
    <row r="2484" spans="1:11" s="54" customFormat="1" x14ac:dyDescent="0.3">
      <c r="A2484" s="15"/>
      <c r="B2484" s="69"/>
      <c r="C2484" s="32"/>
      <c r="D2484" s="68"/>
      <c r="E2484" s="68"/>
      <c r="F2484" s="68"/>
      <c r="G2484" s="71"/>
      <c r="H2484" s="77"/>
      <c r="I2484" s="73"/>
      <c r="J2484" s="68"/>
      <c r="K2484" s="68"/>
    </row>
    <row r="2485" spans="1:11" s="54" customFormat="1" x14ac:dyDescent="0.3">
      <c r="A2485" s="15"/>
      <c r="B2485" s="69"/>
      <c r="C2485" s="32"/>
      <c r="D2485" s="68"/>
      <c r="E2485" s="68"/>
      <c r="F2485" s="68"/>
      <c r="G2485" s="71"/>
      <c r="H2485" s="77"/>
      <c r="I2485" s="73"/>
      <c r="J2485" s="68"/>
      <c r="K2485" s="68"/>
    </row>
    <row r="2486" spans="1:11" s="54" customFormat="1" x14ac:dyDescent="0.3">
      <c r="A2486" s="15"/>
      <c r="B2486" s="69"/>
      <c r="C2486" s="32"/>
      <c r="D2486" s="68"/>
      <c r="E2486" s="68"/>
      <c r="F2486" s="68"/>
      <c r="G2486" s="71"/>
      <c r="H2486" s="77"/>
      <c r="I2486" s="73"/>
      <c r="J2486" s="68"/>
      <c r="K2486" s="68"/>
    </row>
    <row r="2487" spans="1:11" s="54" customFormat="1" x14ac:dyDescent="0.3">
      <c r="A2487" s="15"/>
      <c r="B2487" s="69"/>
      <c r="C2487" s="32"/>
      <c r="D2487" s="68"/>
      <c r="E2487" s="68"/>
      <c r="F2487" s="68"/>
      <c r="G2487" s="71"/>
      <c r="H2487" s="77"/>
      <c r="I2487" s="73"/>
      <c r="J2487" s="68"/>
      <c r="K2487" s="68"/>
    </row>
    <row r="2488" spans="1:11" s="54" customFormat="1" x14ac:dyDescent="0.3">
      <c r="A2488" s="15"/>
      <c r="B2488" s="69"/>
      <c r="C2488" s="32"/>
      <c r="D2488" s="68"/>
      <c r="E2488" s="68"/>
      <c r="F2488" s="68"/>
      <c r="G2488" s="71"/>
      <c r="H2488" s="77"/>
      <c r="I2488" s="73"/>
      <c r="J2488" s="68"/>
      <c r="K2488" s="68"/>
    </row>
    <row r="2489" spans="1:11" s="54" customFormat="1" x14ac:dyDescent="0.3">
      <c r="A2489" s="15"/>
      <c r="B2489" s="69"/>
      <c r="C2489" s="32"/>
      <c r="D2489" s="68"/>
      <c r="E2489" s="68"/>
      <c r="F2489" s="68"/>
      <c r="G2489" s="71"/>
      <c r="H2489" s="77"/>
      <c r="I2489" s="73"/>
      <c r="J2489" s="68"/>
      <c r="K2489" s="68"/>
    </row>
    <row r="2490" spans="1:11" s="54" customFormat="1" x14ac:dyDescent="0.3">
      <c r="A2490" s="15"/>
      <c r="B2490" s="69"/>
      <c r="C2490" s="32"/>
      <c r="D2490" s="68"/>
      <c r="E2490" s="68"/>
      <c r="F2490" s="68"/>
      <c r="G2490" s="71"/>
      <c r="H2490" s="77"/>
      <c r="I2490" s="73"/>
      <c r="J2490" s="68"/>
      <c r="K2490" s="68"/>
    </row>
    <row r="2491" spans="1:11" s="54" customFormat="1" x14ac:dyDescent="0.3">
      <c r="A2491" s="15"/>
      <c r="B2491" s="69"/>
      <c r="C2491" s="32"/>
      <c r="D2491" s="68"/>
      <c r="E2491" s="68"/>
      <c r="F2491" s="68"/>
      <c r="G2491" s="71"/>
      <c r="H2491" s="77"/>
      <c r="I2491" s="73"/>
      <c r="J2491" s="68"/>
      <c r="K2491" s="68"/>
    </row>
    <row r="2492" spans="1:11" s="54" customFormat="1" x14ac:dyDescent="0.3">
      <c r="A2492" s="15"/>
      <c r="B2492" s="69"/>
      <c r="C2492" s="32"/>
      <c r="D2492" s="68"/>
      <c r="E2492" s="68"/>
      <c r="F2492" s="68"/>
      <c r="G2492" s="71"/>
      <c r="H2492" s="77"/>
      <c r="I2492" s="73"/>
      <c r="J2492" s="68"/>
      <c r="K2492" s="68"/>
    </row>
    <row r="2493" spans="1:11" s="54" customFormat="1" x14ac:dyDescent="0.3">
      <c r="A2493" s="15"/>
      <c r="B2493" s="69"/>
      <c r="C2493" s="32"/>
      <c r="D2493" s="68"/>
      <c r="E2493" s="68"/>
      <c r="F2493" s="68"/>
      <c r="G2493" s="71"/>
      <c r="H2493" s="77"/>
      <c r="I2493" s="73"/>
      <c r="J2493" s="68"/>
      <c r="K2493" s="68"/>
    </row>
    <row r="2494" spans="1:11" s="54" customFormat="1" x14ac:dyDescent="0.3">
      <c r="A2494" s="15"/>
      <c r="B2494" s="69"/>
      <c r="C2494" s="32"/>
      <c r="D2494" s="68"/>
      <c r="E2494" s="68"/>
      <c r="F2494" s="68"/>
      <c r="G2494" s="71"/>
      <c r="H2494" s="77"/>
      <c r="I2494" s="73"/>
      <c r="J2494" s="68"/>
      <c r="K2494" s="68"/>
    </row>
    <row r="2495" spans="1:11" s="54" customFormat="1" x14ac:dyDescent="0.3">
      <c r="A2495" s="15"/>
      <c r="B2495" s="69"/>
      <c r="C2495" s="32"/>
      <c r="D2495" s="68"/>
      <c r="E2495" s="68"/>
      <c r="F2495" s="68"/>
      <c r="G2495" s="71"/>
      <c r="H2495" s="77"/>
      <c r="I2495" s="73"/>
      <c r="J2495" s="68"/>
      <c r="K2495" s="68"/>
    </row>
    <row r="2496" spans="1:11" s="54" customFormat="1" x14ac:dyDescent="0.3">
      <c r="A2496" s="15"/>
      <c r="B2496" s="69"/>
      <c r="C2496" s="32"/>
      <c r="D2496" s="68"/>
      <c r="E2496" s="68"/>
      <c r="F2496" s="68"/>
      <c r="G2496" s="71"/>
      <c r="H2496" s="77"/>
      <c r="I2496" s="73"/>
      <c r="J2496" s="68"/>
      <c r="K2496" s="68"/>
    </row>
    <row r="2497" spans="1:11" s="54" customFormat="1" x14ac:dyDescent="0.3">
      <c r="A2497" s="15"/>
      <c r="B2497" s="69"/>
      <c r="C2497" s="32"/>
      <c r="D2497" s="68"/>
      <c r="E2497" s="68"/>
      <c r="F2497" s="68"/>
      <c r="G2497" s="71"/>
      <c r="H2497" s="77"/>
      <c r="I2497" s="73"/>
      <c r="J2497" s="68"/>
      <c r="K2497" s="68"/>
    </row>
    <row r="2498" spans="1:11" s="54" customFormat="1" x14ac:dyDescent="0.3">
      <c r="A2498" s="15"/>
      <c r="B2498" s="69"/>
      <c r="C2498" s="32"/>
      <c r="D2498" s="68"/>
      <c r="E2498" s="68"/>
      <c r="F2498" s="68"/>
      <c r="G2498" s="71"/>
      <c r="H2498" s="77"/>
      <c r="I2498" s="73"/>
      <c r="J2498" s="68"/>
      <c r="K2498" s="68"/>
    </row>
    <row r="2499" spans="1:11" s="54" customFormat="1" x14ac:dyDescent="0.3">
      <c r="A2499" s="15"/>
      <c r="B2499" s="69"/>
      <c r="C2499" s="32"/>
      <c r="D2499" s="68"/>
      <c r="E2499" s="68"/>
      <c r="F2499" s="68"/>
      <c r="G2499" s="71"/>
      <c r="H2499" s="77"/>
      <c r="I2499" s="73"/>
      <c r="J2499" s="68"/>
      <c r="K2499" s="68"/>
    </row>
    <row r="2500" spans="1:11" s="54" customFormat="1" x14ac:dyDescent="0.3">
      <c r="A2500" s="15"/>
      <c r="B2500" s="69"/>
      <c r="C2500" s="32"/>
      <c r="D2500" s="68"/>
      <c r="E2500" s="68"/>
      <c r="F2500" s="68"/>
      <c r="G2500" s="71"/>
      <c r="H2500" s="77"/>
      <c r="I2500" s="73"/>
      <c r="J2500" s="68"/>
      <c r="K2500" s="68"/>
    </row>
    <row r="2501" spans="1:11" s="54" customFormat="1" x14ac:dyDescent="0.3">
      <c r="A2501" s="15"/>
      <c r="B2501" s="69"/>
      <c r="C2501" s="32"/>
      <c r="D2501" s="68"/>
      <c r="E2501" s="68"/>
      <c r="F2501" s="68"/>
      <c r="G2501" s="71"/>
      <c r="H2501" s="77"/>
      <c r="I2501" s="73"/>
      <c r="J2501" s="68"/>
      <c r="K2501" s="68"/>
    </row>
    <row r="2502" spans="1:11" s="54" customFormat="1" x14ac:dyDescent="0.3">
      <c r="A2502" s="15"/>
      <c r="B2502" s="69"/>
      <c r="C2502" s="32"/>
      <c r="D2502" s="68"/>
      <c r="E2502" s="68"/>
      <c r="F2502" s="68"/>
      <c r="G2502" s="71"/>
      <c r="H2502" s="77"/>
      <c r="I2502" s="73"/>
      <c r="J2502" s="68"/>
      <c r="K2502" s="68"/>
    </row>
    <row r="2503" spans="1:11" s="54" customFormat="1" x14ac:dyDescent="0.3">
      <c r="A2503" s="15"/>
      <c r="B2503" s="69"/>
      <c r="C2503" s="32"/>
      <c r="D2503" s="68"/>
      <c r="E2503" s="68"/>
      <c r="F2503" s="68"/>
      <c r="G2503" s="71"/>
      <c r="H2503" s="77"/>
      <c r="I2503" s="73"/>
      <c r="J2503" s="68"/>
      <c r="K2503" s="68"/>
    </row>
    <row r="2504" spans="1:11" s="54" customFormat="1" x14ac:dyDescent="0.3">
      <c r="A2504" s="15"/>
      <c r="B2504" s="69"/>
      <c r="C2504" s="32"/>
      <c r="D2504" s="68"/>
      <c r="E2504" s="68"/>
      <c r="F2504" s="68"/>
      <c r="G2504" s="71"/>
      <c r="H2504" s="77"/>
      <c r="I2504" s="73"/>
      <c r="J2504" s="68"/>
      <c r="K2504" s="68"/>
    </row>
    <row r="2505" spans="1:11" s="54" customFormat="1" x14ac:dyDescent="0.3">
      <c r="A2505" s="15"/>
      <c r="B2505" s="69"/>
      <c r="C2505" s="32"/>
      <c r="D2505" s="68"/>
      <c r="E2505" s="68"/>
      <c r="F2505" s="68"/>
      <c r="G2505" s="71"/>
      <c r="H2505" s="77"/>
      <c r="I2505" s="73"/>
      <c r="J2505" s="68"/>
      <c r="K2505" s="68"/>
    </row>
    <row r="2506" spans="1:11" s="54" customFormat="1" x14ac:dyDescent="0.3">
      <c r="A2506" s="15"/>
      <c r="B2506" s="69"/>
      <c r="C2506" s="32"/>
      <c r="D2506" s="68"/>
      <c r="E2506" s="68"/>
      <c r="F2506" s="68"/>
      <c r="G2506" s="71"/>
      <c r="H2506" s="77"/>
      <c r="I2506" s="73"/>
      <c r="J2506" s="68"/>
      <c r="K2506" s="68"/>
    </row>
    <row r="2507" spans="1:11" s="54" customFormat="1" x14ac:dyDescent="0.3">
      <c r="A2507" s="15"/>
      <c r="B2507" s="69"/>
      <c r="C2507" s="32"/>
      <c r="D2507" s="68"/>
      <c r="E2507" s="68"/>
      <c r="F2507" s="68"/>
      <c r="G2507" s="71"/>
      <c r="H2507" s="77"/>
      <c r="I2507" s="73"/>
      <c r="J2507" s="68"/>
      <c r="K2507" s="68"/>
    </row>
    <row r="2508" spans="1:11" s="54" customFormat="1" x14ac:dyDescent="0.3">
      <c r="A2508" s="15"/>
      <c r="B2508" s="69"/>
      <c r="C2508" s="32"/>
      <c r="D2508" s="68"/>
      <c r="E2508" s="68"/>
      <c r="F2508" s="68"/>
      <c r="G2508" s="71"/>
      <c r="H2508" s="77"/>
      <c r="I2508" s="73"/>
      <c r="J2508" s="68"/>
      <c r="K2508" s="68"/>
    </row>
    <row r="2509" spans="1:11" s="54" customFormat="1" x14ac:dyDescent="0.3">
      <c r="A2509" s="15"/>
      <c r="B2509" s="69"/>
      <c r="C2509" s="32"/>
      <c r="D2509" s="68"/>
      <c r="E2509" s="68"/>
      <c r="F2509" s="68"/>
      <c r="G2509" s="71"/>
      <c r="H2509" s="77"/>
      <c r="I2509" s="73"/>
      <c r="J2509" s="68"/>
      <c r="K2509" s="68"/>
    </row>
    <row r="2510" spans="1:11" s="54" customFormat="1" x14ac:dyDescent="0.3">
      <c r="A2510" s="15"/>
      <c r="B2510" s="69"/>
      <c r="C2510" s="32"/>
      <c r="D2510" s="68"/>
      <c r="E2510" s="68"/>
      <c r="F2510" s="68"/>
      <c r="G2510" s="71"/>
      <c r="H2510" s="77"/>
      <c r="I2510" s="73"/>
      <c r="J2510" s="68"/>
      <c r="K2510" s="68"/>
    </row>
    <row r="2511" spans="1:11" s="54" customFormat="1" x14ac:dyDescent="0.3">
      <c r="A2511" s="15"/>
      <c r="B2511" s="69"/>
      <c r="C2511" s="32"/>
      <c r="D2511" s="68"/>
      <c r="E2511" s="68"/>
      <c r="F2511" s="68"/>
      <c r="G2511" s="71"/>
      <c r="H2511" s="77"/>
      <c r="I2511" s="73"/>
      <c r="J2511" s="68"/>
      <c r="K2511" s="68"/>
    </row>
    <row r="2512" spans="1:11" s="54" customFormat="1" x14ac:dyDescent="0.3">
      <c r="A2512" s="15"/>
      <c r="B2512" s="69"/>
      <c r="C2512" s="32"/>
      <c r="D2512" s="68"/>
      <c r="E2512" s="68"/>
      <c r="F2512" s="68"/>
      <c r="G2512" s="71"/>
      <c r="H2512" s="77"/>
      <c r="I2512" s="73"/>
      <c r="J2512" s="68"/>
      <c r="K2512" s="68"/>
    </row>
    <row r="2513" spans="1:11" s="54" customFormat="1" x14ac:dyDescent="0.3">
      <c r="A2513" s="15"/>
      <c r="B2513" s="69"/>
      <c r="C2513" s="32"/>
      <c r="D2513" s="68"/>
      <c r="E2513" s="68"/>
      <c r="F2513" s="68"/>
      <c r="G2513" s="71"/>
      <c r="H2513" s="77"/>
      <c r="I2513" s="73"/>
      <c r="J2513" s="68"/>
      <c r="K2513" s="68"/>
    </row>
    <row r="2514" spans="1:11" s="54" customFormat="1" x14ac:dyDescent="0.3">
      <c r="A2514" s="15"/>
      <c r="B2514" s="69"/>
      <c r="C2514" s="32"/>
      <c r="D2514" s="68"/>
      <c r="E2514" s="68"/>
      <c r="F2514" s="68"/>
      <c r="G2514" s="71"/>
      <c r="H2514" s="77"/>
      <c r="I2514" s="73"/>
      <c r="J2514" s="68"/>
      <c r="K2514" s="68"/>
    </row>
    <row r="2515" spans="1:11" s="54" customFormat="1" x14ac:dyDescent="0.3">
      <c r="A2515" s="15"/>
      <c r="B2515" s="69"/>
      <c r="C2515" s="32"/>
      <c r="D2515" s="68"/>
      <c r="E2515" s="68"/>
      <c r="F2515" s="68"/>
      <c r="G2515" s="71"/>
      <c r="H2515" s="77"/>
      <c r="I2515" s="73"/>
      <c r="J2515" s="68"/>
      <c r="K2515" s="68"/>
    </row>
    <row r="2516" spans="1:11" s="54" customFormat="1" x14ac:dyDescent="0.3">
      <c r="A2516" s="15"/>
      <c r="B2516" s="69"/>
      <c r="C2516" s="32"/>
      <c r="D2516" s="68"/>
      <c r="E2516" s="68"/>
      <c r="F2516" s="68"/>
      <c r="G2516" s="71"/>
      <c r="H2516" s="77"/>
      <c r="I2516" s="73"/>
      <c r="J2516" s="68"/>
      <c r="K2516" s="68"/>
    </row>
    <row r="2517" spans="1:11" s="54" customFormat="1" x14ac:dyDescent="0.3">
      <c r="A2517" s="15"/>
      <c r="B2517" s="69"/>
      <c r="C2517" s="32"/>
      <c r="D2517" s="68"/>
      <c r="E2517" s="68"/>
      <c r="F2517" s="68"/>
      <c r="G2517" s="71"/>
      <c r="H2517" s="77"/>
      <c r="I2517" s="73"/>
      <c r="J2517" s="68"/>
      <c r="K2517" s="68"/>
    </row>
    <row r="2518" spans="1:11" s="54" customFormat="1" x14ac:dyDescent="0.3">
      <c r="A2518" s="15"/>
      <c r="B2518" s="69"/>
      <c r="C2518" s="32"/>
      <c r="D2518" s="68"/>
      <c r="E2518" s="68"/>
      <c r="F2518" s="68"/>
      <c r="G2518" s="71"/>
      <c r="H2518" s="77"/>
      <c r="I2518" s="73"/>
      <c r="J2518" s="68"/>
      <c r="K2518" s="68"/>
    </row>
    <row r="2519" spans="1:11" s="54" customFormat="1" x14ac:dyDescent="0.3">
      <c r="A2519" s="15"/>
      <c r="B2519" s="69"/>
      <c r="C2519" s="32"/>
      <c r="D2519" s="68"/>
      <c r="E2519" s="68"/>
      <c r="F2519" s="68"/>
      <c r="G2519" s="71"/>
      <c r="H2519" s="77"/>
      <c r="I2519" s="73"/>
      <c r="J2519" s="68"/>
      <c r="K2519" s="68"/>
    </row>
    <row r="2520" spans="1:11" s="54" customFormat="1" x14ac:dyDescent="0.3">
      <c r="A2520" s="15"/>
      <c r="B2520" s="69"/>
      <c r="C2520" s="32"/>
      <c r="D2520" s="68"/>
      <c r="E2520" s="68"/>
      <c r="F2520" s="68"/>
      <c r="G2520" s="71"/>
      <c r="H2520" s="77"/>
      <c r="I2520" s="73"/>
      <c r="J2520" s="68"/>
      <c r="K2520" s="68"/>
    </row>
    <row r="2521" spans="1:11" s="54" customFormat="1" x14ac:dyDescent="0.3">
      <c r="A2521" s="15"/>
      <c r="B2521" s="69"/>
      <c r="C2521" s="32"/>
      <c r="D2521" s="68"/>
      <c r="E2521" s="68"/>
      <c r="F2521" s="68"/>
      <c r="G2521" s="71"/>
      <c r="H2521" s="77"/>
      <c r="I2521" s="73"/>
      <c r="J2521" s="68"/>
      <c r="K2521" s="68"/>
    </row>
    <row r="2522" spans="1:11" s="54" customFormat="1" x14ac:dyDescent="0.3">
      <c r="A2522" s="15"/>
      <c r="B2522" s="69"/>
      <c r="C2522" s="32"/>
      <c r="D2522" s="68"/>
      <c r="E2522" s="68"/>
      <c r="F2522" s="68"/>
      <c r="G2522" s="71"/>
      <c r="H2522" s="77"/>
      <c r="I2522" s="73"/>
      <c r="J2522" s="68"/>
      <c r="K2522" s="68"/>
    </row>
    <row r="2523" spans="1:11" s="54" customFormat="1" x14ac:dyDescent="0.3">
      <c r="A2523" s="15"/>
      <c r="B2523" s="69"/>
      <c r="C2523" s="32"/>
      <c r="D2523" s="68"/>
      <c r="E2523" s="68"/>
      <c r="F2523" s="68"/>
      <c r="G2523" s="71"/>
      <c r="H2523" s="77"/>
      <c r="I2523" s="73"/>
      <c r="J2523" s="68"/>
      <c r="K2523" s="68"/>
    </row>
    <row r="2524" spans="1:11" s="54" customFormat="1" x14ac:dyDescent="0.3">
      <c r="A2524" s="15"/>
      <c r="B2524" s="69"/>
      <c r="C2524" s="32"/>
      <c r="D2524" s="68"/>
      <c r="E2524" s="68"/>
      <c r="F2524" s="68"/>
      <c r="G2524" s="71"/>
      <c r="H2524" s="77"/>
      <c r="I2524" s="73"/>
      <c r="J2524" s="68"/>
      <c r="K2524" s="68"/>
    </row>
    <row r="2525" spans="1:11" s="54" customFormat="1" x14ac:dyDescent="0.3">
      <c r="A2525" s="15"/>
      <c r="B2525" s="69"/>
      <c r="C2525" s="32"/>
      <c r="D2525" s="68"/>
      <c r="E2525" s="68"/>
      <c r="F2525" s="68"/>
      <c r="G2525" s="71"/>
      <c r="H2525" s="77"/>
      <c r="I2525" s="73"/>
      <c r="J2525" s="68"/>
      <c r="K2525" s="68"/>
    </row>
  </sheetData>
  <phoneticPr fontId="4" type="noConversion"/>
  <conditionalFormatting sqref="A21:A22 A24:A34">
    <cfRule type="colorScale" priority="176">
      <colorScale>
        <cfvo type="min"/>
        <cfvo type="percentile" val="50"/>
        <cfvo type="max"/>
        <color rgb="FFF8696B"/>
        <color rgb="FFFCFCFF"/>
        <color rgb="FF63BE7B"/>
      </colorScale>
    </cfRule>
  </conditionalFormatting>
  <conditionalFormatting sqref="A37">
    <cfRule type="colorScale" priority="164">
      <colorScale>
        <cfvo type="min"/>
        <cfvo type="percentile" val="50"/>
        <cfvo type="max"/>
        <color rgb="FFF8696B"/>
        <color rgb="FFFCFCFF"/>
        <color rgb="FF63BE7B"/>
      </colorScale>
    </cfRule>
  </conditionalFormatting>
  <conditionalFormatting sqref="A36">
    <cfRule type="colorScale" priority="163">
      <colorScale>
        <cfvo type="min"/>
        <cfvo type="percentile" val="50"/>
        <cfvo type="max"/>
        <color rgb="FFF8696B"/>
        <color rgb="FFFCFCFF"/>
        <color rgb="FF63BE7B"/>
      </colorScale>
    </cfRule>
  </conditionalFormatting>
  <conditionalFormatting sqref="D37">
    <cfRule type="containsText" dxfId="188" priority="145" operator="containsText" text="程序">
      <formula>NOT(ISERROR(SEARCH("程序",D37)))</formula>
    </cfRule>
    <cfRule type="containsText" dxfId="187" priority="146" operator="containsText" text="电话">
      <formula>NOT(ISERROR(SEARCH("电话",D37)))</formula>
    </cfRule>
    <cfRule type="containsText" dxfId="186" priority="147" operator="containsText" text="茶">
      <formula>NOT(ISERROR(SEARCH("茶",D37)))</formula>
    </cfRule>
    <cfRule type="containsText" dxfId="185" priority="148" operator="containsText" text="测算">
      <formula>NOT(ISERROR(SEARCH("测算",D37)))</formula>
    </cfRule>
    <cfRule type="containsText" dxfId="184" priority="149" operator="containsText" text="餐">
      <formula>NOT(ISERROR(SEARCH("餐",D37)))</formula>
    </cfRule>
    <cfRule type="containsText" dxfId="183" priority="150" operator="containsText" text="课题">
      <formula>NOT(ISERROR(SEARCH("课题",D37)))</formula>
    </cfRule>
    <cfRule type="cellIs" dxfId="182" priority="151" operator="equal">
      <formula>"数据"</formula>
    </cfRule>
    <cfRule type="containsText" dxfId="181" priority="152" operator="containsText" text="饭">
      <formula>NOT(ISERROR(SEARCH("饭",D37)))</formula>
    </cfRule>
    <cfRule type="containsText" dxfId="180" priority="153" operator="containsText" text="吃饭">
      <formula>NOT(ISERROR(SEARCH("吃饭",D37)))</formula>
    </cfRule>
  </conditionalFormatting>
  <conditionalFormatting sqref="D36">
    <cfRule type="containsText" dxfId="179" priority="136" operator="containsText" text="程序">
      <formula>NOT(ISERROR(SEARCH("程序",D36)))</formula>
    </cfRule>
    <cfRule type="containsText" dxfId="178" priority="137" operator="containsText" text="电话">
      <formula>NOT(ISERROR(SEARCH("电话",D36)))</formula>
    </cfRule>
    <cfRule type="containsText" dxfId="177" priority="138" operator="containsText" text="茶">
      <formula>NOT(ISERROR(SEARCH("茶",D36)))</formula>
    </cfRule>
    <cfRule type="containsText" dxfId="176" priority="139" operator="containsText" text="测算">
      <formula>NOT(ISERROR(SEARCH("测算",D36)))</formula>
    </cfRule>
    <cfRule type="containsText" dxfId="175" priority="140" operator="containsText" text="餐">
      <formula>NOT(ISERROR(SEARCH("餐",D36)))</formula>
    </cfRule>
    <cfRule type="containsText" dxfId="174" priority="141" operator="containsText" text="课题">
      <formula>NOT(ISERROR(SEARCH("课题",D36)))</formula>
    </cfRule>
    <cfRule type="cellIs" dxfId="173" priority="142" operator="equal">
      <formula>"数据"</formula>
    </cfRule>
    <cfRule type="containsText" dxfId="172" priority="143" operator="containsText" text="饭">
      <formula>NOT(ISERROR(SEARCH("饭",D36)))</formula>
    </cfRule>
    <cfRule type="containsText" dxfId="171" priority="144" operator="containsText" text="吃饭">
      <formula>NOT(ISERROR(SEARCH("吃饭",D36)))</formula>
    </cfRule>
  </conditionalFormatting>
  <conditionalFormatting sqref="D34">
    <cfRule type="containsText" dxfId="170" priority="127" operator="containsText" text="程序">
      <formula>NOT(ISERROR(SEARCH("程序",D34)))</formula>
    </cfRule>
    <cfRule type="containsText" dxfId="169" priority="128" operator="containsText" text="电话">
      <formula>NOT(ISERROR(SEARCH("电话",D34)))</formula>
    </cfRule>
    <cfRule type="containsText" dxfId="168" priority="129" operator="containsText" text="茶">
      <formula>NOT(ISERROR(SEARCH("茶",D34)))</formula>
    </cfRule>
    <cfRule type="containsText" dxfId="167" priority="130" operator="containsText" text="测算">
      <formula>NOT(ISERROR(SEARCH("测算",D34)))</formula>
    </cfRule>
    <cfRule type="containsText" dxfId="166" priority="131" operator="containsText" text="餐">
      <formula>NOT(ISERROR(SEARCH("餐",D34)))</formula>
    </cfRule>
    <cfRule type="containsText" dxfId="165" priority="132" operator="containsText" text="课题">
      <formula>NOT(ISERROR(SEARCH("课题",D34)))</formula>
    </cfRule>
    <cfRule type="cellIs" dxfId="164" priority="133" operator="equal">
      <formula>"数据"</formula>
    </cfRule>
    <cfRule type="containsText" dxfId="163" priority="134" operator="containsText" text="饭">
      <formula>NOT(ISERROR(SEARCH("饭",D34)))</formula>
    </cfRule>
    <cfRule type="containsText" dxfId="162" priority="135" operator="containsText" text="吃饭">
      <formula>NOT(ISERROR(SEARCH("吃饭",D34)))</formula>
    </cfRule>
  </conditionalFormatting>
  <conditionalFormatting sqref="D28">
    <cfRule type="containsText" dxfId="161" priority="73" operator="containsText" text="程序">
      <formula>NOT(ISERROR(SEARCH("程序",D28)))</formula>
    </cfRule>
    <cfRule type="containsText" dxfId="160" priority="74" operator="containsText" text="电话">
      <formula>NOT(ISERROR(SEARCH("电话",D28)))</formula>
    </cfRule>
    <cfRule type="containsText" dxfId="159" priority="75" operator="containsText" text="茶">
      <formula>NOT(ISERROR(SEARCH("茶",D28)))</formula>
    </cfRule>
    <cfRule type="containsText" dxfId="158" priority="76" operator="containsText" text="测算">
      <formula>NOT(ISERROR(SEARCH("测算",D28)))</formula>
    </cfRule>
    <cfRule type="containsText" dxfId="157" priority="77" operator="containsText" text="餐">
      <formula>NOT(ISERROR(SEARCH("餐",D28)))</formula>
    </cfRule>
    <cfRule type="containsText" dxfId="156" priority="78" operator="containsText" text="课题">
      <formula>NOT(ISERROR(SEARCH("课题",D28)))</formula>
    </cfRule>
    <cfRule type="cellIs" dxfId="155" priority="79" operator="equal">
      <formula>"数据"</formula>
    </cfRule>
    <cfRule type="containsText" dxfId="154" priority="80" operator="containsText" text="饭">
      <formula>NOT(ISERROR(SEARCH("饭",D28)))</formula>
    </cfRule>
    <cfRule type="containsText" dxfId="153" priority="81" operator="containsText" text="吃饭">
      <formula>NOT(ISERROR(SEARCH("吃饭",D28)))</formula>
    </cfRule>
  </conditionalFormatting>
  <conditionalFormatting sqref="D33">
    <cfRule type="containsText" dxfId="152" priority="118" operator="containsText" text="程序">
      <formula>NOT(ISERROR(SEARCH("程序",D33)))</formula>
    </cfRule>
    <cfRule type="containsText" dxfId="151" priority="119" operator="containsText" text="电话">
      <formula>NOT(ISERROR(SEARCH("电话",D33)))</formula>
    </cfRule>
    <cfRule type="containsText" dxfId="150" priority="120" operator="containsText" text="茶">
      <formula>NOT(ISERROR(SEARCH("茶",D33)))</formula>
    </cfRule>
    <cfRule type="containsText" dxfId="149" priority="121" operator="containsText" text="测算">
      <formula>NOT(ISERROR(SEARCH("测算",D33)))</formula>
    </cfRule>
    <cfRule type="containsText" dxfId="148" priority="122" operator="containsText" text="餐">
      <formula>NOT(ISERROR(SEARCH("餐",D33)))</formula>
    </cfRule>
    <cfRule type="containsText" dxfId="147" priority="123" operator="containsText" text="课题">
      <formula>NOT(ISERROR(SEARCH("课题",D33)))</formula>
    </cfRule>
    <cfRule type="cellIs" dxfId="146" priority="124" operator="equal">
      <formula>"数据"</formula>
    </cfRule>
    <cfRule type="containsText" dxfId="145" priority="125" operator="containsText" text="饭">
      <formula>NOT(ISERROR(SEARCH("饭",D33)))</formula>
    </cfRule>
    <cfRule type="containsText" dxfId="144" priority="126" operator="containsText" text="吃饭">
      <formula>NOT(ISERROR(SEARCH("吃饭",D33)))</formula>
    </cfRule>
  </conditionalFormatting>
  <conditionalFormatting sqref="D32">
    <cfRule type="containsText" dxfId="143" priority="109" operator="containsText" text="程序">
      <formula>NOT(ISERROR(SEARCH("程序",D32)))</formula>
    </cfRule>
    <cfRule type="containsText" dxfId="142" priority="110" operator="containsText" text="电话">
      <formula>NOT(ISERROR(SEARCH("电话",D32)))</formula>
    </cfRule>
    <cfRule type="containsText" dxfId="141" priority="111" operator="containsText" text="茶">
      <formula>NOT(ISERROR(SEARCH("茶",D32)))</formula>
    </cfRule>
    <cfRule type="containsText" dxfId="140" priority="112" operator="containsText" text="测算">
      <formula>NOT(ISERROR(SEARCH("测算",D32)))</formula>
    </cfRule>
    <cfRule type="containsText" dxfId="139" priority="113" operator="containsText" text="餐">
      <formula>NOT(ISERROR(SEARCH("餐",D32)))</formula>
    </cfRule>
    <cfRule type="containsText" dxfId="138" priority="114" operator="containsText" text="课题">
      <formula>NOT(ISERROR(SEARCH("课题",D32)))</formula>
    </cfRule>
    <cfRule type="cellIs" dxfId="137" priority="115" operator="equal">
      <formula>"数据"</formula>
    </cfRule>
    <cfRule type="containsText" dxfId="136" priority="116" operator="containsText" text="饭">
      <formula>NOT(ISERROR(SEARCH("饭",D32)))</formula>
    </cfRule>
    <cfRule type="containsText" dxfId="135" priority="117" operator="containsText" text="吃饭">
      <formula>NOT(ISERROR(SEARCH("吃饭",D32)))</formula>
    </cfRule>
  </conditionalFormatting>
  <conditionalFormatting sqref="D31">
    <cfRule type="containsText" dxfId="134" priority="100" operator="containsText" text="程序">
      <formula>NOT(ISERROR(SEARCH("程序",D31)))</formula>
    </cfRule>
    <cfRule type="containsText" dxfId="133" priority="101" operator="containsText" text="电话">
      <formula>NOT(ISERROR(SEARCH("电话",D31)))</formula>
    </cfRule>
    <cfRule type="containsText" dxfId="132" priority="102" operator="containsText" text="茶">
      <formula>NOT(ISERROR(SEARCH("茶",D31)))</formula>
    </cfRule>
    <cfRule type="containsText" dxfId="131" priority="103" operator="containsText" text="测算">
      <formula>NOT(ISERROR(SEARCH("测算",D31)))</formula>
    </cfRule>
    <cfRule type="containsText" dxfId="130" priority="104" operator="containsText" text="餐">
      <formula>NOT(ISERROR(SEARCH("餐",D31)))</formula>
    </cfRule>
    <cfRule type="containsText" dxfId="129" priority="105" operator="containsText" text="课题">
      <formula>NOT(ISERROR(SEARCH("课题",D31)))</formula>
    </cfRule>
    <cfRule type="cellIs" dxfId="128" priority="106" operator="equal">
      <formula>"数据"</formula>
    </cfRule>
    <cfRule type="containsText" dxfId="127" priority="107" operator="containsText" text="饭">
      <formula>NOT(ISERROR(SEARCH("饭",D31)))</formula>
    </cfRule>
    <cfRule type="containsText" dxfId="126" priority="108" operator="containsText" text="吃饭">
      <formula>NOT(ISERROR(SEARCH("吃饭",D31)))</formula>
    </cfRule>
  </conditionalFormatting>
  <conditionalFormatting sqref="D30">
    <cfRule type="containsText" dxfId="125" priority="91" operator="containsText" text="程序">
      <formula>NOT(ISERROR(SEARCH("程序",D30)))</formula>
    </cfRule>
    <cfRule type="containsText" dxfId="124" priority="92" operator="containsText" text="电话">
      <formula>NOT(ISERROR(SEARCH("电话",D30)))</formula>
    </cfRule>
    <cfRule type="containsText" dxfId="123" priority="93" operator="containsText" text="茶">
      <formula>NOT(ISERROR(SEARCH("茶",D30)))</formula>
    </cfRule>
    <cfRule type="containsText" dxfId="122" priority="94" operator="containsText" text="测算">
      <formula>NOT(ISERROR(SEARCH("测算",D30)))</formula>
    </cfRule>
    <cfRule type="containsText" dxfId="121" priority="95" operator="containsText" text="餐">
      <formula>NOT(ISERROR(SEARCH("餐",D30)))</formula>
    </cfRule>
    <cfRule type="containsText" dxfId="120" priority="96" operator="containsText" text="课题">
      <formula>NOT(ISERROR(SEARCH("课题",D30)))</formula>
    </cfRule>
    <cfRule type="cellIs" dxfId="119" priority="97" operator="equal">
      <formula>"数据"</formula>
    </cfRule>
    <cfRule type="containsText" dxfId="118" priority="98" operator="containsText" text="饭">
      <formula>NOT(ISERROR(SEARCH("饭",D30)))</formula>
    </cfRule>
    <cfRule type="containsText" dxfId="117" priority="99" operator="containsText" text="吃饭">
      <formula>NOT(ISERROR(SEARCH("吃饭",D30)))</formula>
    </cfRule>
  </conditionalFormatting>
  <conditionalFormatting sqref="D29">
    <cfRule type="containsText" dxfId="116" priority="82" operator="containsText" text="程序">
      <formula>NOT(ISERROR(SEARCH("程序",D29)))</formula>
    </cfRule>
    <cfRule type="containsText" dxfId="115" priority="83" operator="containsText" text="电话">
      <formula>NOT(ISERROR(SEARCH("电话",D29)))</formula>
    </cfRule>
    <cfRule type="containsText" dxfId="114" priority="84" operator="containsText" text="茶">
      <formula>NOT(ISERROR(SEARCH("茶",D29)))</formula>
    </cfRule>
    <cfRule type="containsText" dxfId="113" priority="85" operator="containsText" text="测算">
      <formula>NOT(ISERROR(SEARCH("测算",D29)))</formula>
    </cfRule>
    <cfRule type="containsText" dxfId="112" priority="86" operator="containsText" text="餐">
      <formula>NOT(ISERROR(SEARCH("餐",D29)))</formula>
    </cfRule>
    <cfRule type="containsText" dxfId="111" priority="87" operator="containsText" text="课题">
      <formula>NOT(ISERROR(SEARCH("课题",D29)))</formula>
    </cfRule>
    <cfRule type="cellIs" dxfId="110" priority="88" operator="equal">
      <formula>"数据"</formula>
    </cfRule>
    <cfRule type="containsText" dxfId="109" priority="89" operator="containsText" text="饭">
      <formula>NOT(ISERROR(SEARCH("饭",D29)))</formula>
    </cfRule>
    <cfRule type="containsText" dxfId="108" priority="90" operator="containsText" text="吃饭">
      <formula>NOT(ISERROR(SEARCH("吃饭",D29)))</formula>
    </cfRule>
  </conditionalFormatting>
  <conditionalFormatting sqref="A35">
    <cfRule type="colorScale" priority="72">
      <colorScale>
        <cfvo type="min"/>
        <cfvo type="percentile" val="50"/>
        <cfvo type="max"/>
        <color rgb="FFF8696B"/>
        <color rgb="FFFCFCFF"/>
        <color rgb="FF63BE7B"/>
      </colorScale>
    </cfRule>
  </conditionalFormatting>
  <conditionalFormatting sqref="D35">
    <cfRule type="containsText" dxfId="107" priority="63" operator="containsText" text="程序">
      <formula>NOT(ISERROR(SEARCH("程序",D35)))</formula>
    </cfRule>
    <cfRule type="containsText" dxfId="106" priority="64" operator="containsText" text="电话">
      <formula>NOT(ISERROR(SEARCH("电话",D35)))</formula>
    </cfRule>
    <cfRule type="containsText" dxfId="105" priority="65" operator="containsText" text="茶">
      <formula>NOT(ISERROR(SEARCH("茶",D35)))</formula>
    </cfRule>
    <cfRule type="containsText" dxfId="104" priority="66" operator="containsText" text="测算">
      <formula>NOT(ISERROR(SEARCH("测算",D35)))</formula>
    </cfRule>
    <cfRule type="containsText" dxfId="103" priority="67" operator="containsText" text="餐">
      <formula>NOT(ISERROR(SEARCH("餐",D35)))</formula>
    </cfRule>
    <cfRule type="containsText" dxfId="102" priority="68" operator="containsText" text="课题">
      <formula>NOT(ISERROR(SEARCH("课题",D35)))</formula>
    </cfRule>
    <cfRule type="cellIs" dxfId="101" priority="69" operator="equal">
      <formula>"数据"</formula>
    </cfRule>
    <cfRule type="containsText" dxfId="100" priority="70" operator="containsText" text="饭">
      <formula>NOT(ISERROR(SEARCH("饭",D35)))</formula>
    </cfRule>
    <cfRule type="containsText" dxfId="99" priority="71" operator="containsText" text="吃饭">
      <formula>NOT(ISERROR(SEARCH("吃饭",D35)))</formula>
    </cfRule>
  </conditionalFormatting>
  <conditionalFormatting sqref="D21:D22 D24:D27">
    <cfRule type="containsText" dxfId="98" priority="54" operator="containsText" text="程序">
      <formula>NOT(ISERROR(SEARCH("程序",D21)))</formula>
    </cfRule>
    <cfRule type="containsText" dxfId="97" priority="55" operator="containsText" text="电话">
      <formula>NOT(ISERROR(SEARCH("电话",D21)))</formula>
    </cfRule>
    <cfRule type="containsText" dxfId="96" priority="56" operator="containsText" text="茶">
      <formula>NOT(ISERROR(SEARCH("茶",D21)))</formula>
    </cfRule>
    <cfRule type="containsText" dxfId="95" priority="57" operator="containsText" text="测算">
      <formula>NOT(ISERROR(SEARCH("测算",D21)))</formula>
    </cfRule>
    <cfRule type="containsText" dxfId="94" priority="58" operator="containsText" text="餐">
      <formula>NOT(ISERROR(SEARCH("餐",D21)))</formula>
    </cfRule>
    <cfRule type="containsText" dxfId="93" priority="59" operator="containsText" text="课题">
      <formula>NOT(ISERROR(SEARCH("课题",D21)))</formula>
    </cfRule>
    <cfRule type="cellIs" dxfId="92" priority="60" operator="equal">
      <formula>"数据"</formula>
    </cfRule>
    <cfRule type="containsText" dxfId="91" priority="61" operator="containsText" text="饭">
      <formula>NOT(ISERROR(SEARCH("饭",D21)))</formula>
    </cfRule>
    <cfRule type="containsText" dxfId="90" priority="62" operator="containsText" text="吃饭">
      <formula>NOT(ISERROR(SEARCH("吃饭",D21)))</formula>
    </cfRule>
  </conditionalFormatting>
  <conditionalFormatting sqref="A17">
    <cfRule type="colorScale" priority="53">
      <colorScale>
        <cfvo type="min"/>
        <cfvo type="percentile" val="50"/>
        <cfvo type="max"/>
        <color rgb="FFF8696B"/>
        <color rgb="FFFCFCFF"/>
        <color rgb="FF63BE7B"/>
      </colorScale>
    </cfRule>
  </conditionalFormatting>
  <conditionalFormatting sqref="A16">
    <cfRule type="colorScale" priority="52">
      <colorScale>
        <cfvo type="min"/>
        <cfvo type="percentile" val="50"/>
        <cfvo type="max"/>
        <color rgb="FFF8696B"/>
        <color rgb="FFFCFCFF"/>
        <color rgb="FF63BE7B"/>
      </colorScale>
    </cfRule>
  </conditionalFormatting>
  <conditionalFormatting sqref="A20">
    <cfRule type="colorScale" priority="48">
      <colorScale>
        <cfvo type="min"/>
        <cfvo type="percentile" val="50"/>
        <cfvo type="max"/>
        <color rgb="FFF8696B"/>
        <color rgb="FFFCFCFF"/>
        <color rgb="FF63BE7B"/>
      </colorScale>
    </cfRule>
  </conditionalFormatting>
  <conditionalFormatting sqref="D20">
    <cfRule type="containsText" dxfId="89" priority="39" operator="containsText" text="程序">
      <formula>NOT(ISERROR(SEARCH("程序",D20)))</formula>
    </cfRule>
    <cfRule type="containsText" dxfId="88" priority="40" operator="containsText" text="电话">
      <formula>NOT(ISERROR(SEARCH("电话",D20)))</formula>
    </cfRule>
    <cfRule type="containsText" dxfId="87" priority="41" operator="containsText" text="茶">
      <formula>NOT(ISERROR(SEARCH("茶",D20)))</formula>
    </cfRule>
    <cfRule type="containsText" dxfId="86" priority="42" operator="containsText" text="测算">
      <formula>NOT(ISERROR(SEARCH("测算",D20)))</formula>
    </cfRule>
    <cfRule type="containsText" dxfId="85" priority="43" operator="containsText" text="餐">
      <formula>NOT(ISERROR(SEARCH("餐",D20)))</formula>
    </cfRule>
    <cfRule type="containsText" dxfId="84" priority="44" operator="containsText" text="课题">
      <formula>NOT(ISERROR(SEARCH("课题",D20)))</formula>
    </cfRule>
    <cfRule type="cellIs" dxfId="83" priority="45" operator="equal">
      <formula>"数据"</formula>
    </cfRule>
    <cfRule type="containsText" dxfId="82" priority="46" operator="containsText" text="饭">
      <formula>NOT(ISERROR(SEARCH("饭",D20)))</formula>
    </cfRule>
    <cfRule type="containsText" dxfId="81" priority="47" operator="containsText" text="吃饭">
      <formula>NOT(ISERROR(SEARCH("吃饭",D20)))</formula>
    </cfRule>
  </conditionalFormatting>
  <conditionalFormatting sqref="A23">
    <cfRule type="colorScale" priority="38">
      <colorScale>
        <cfvo type="min"/>
        <cfvo type="percentile" val="50"/>
        <cfvo type="max"/>
        <color rgb="FFF8696B"/>
        <color rgb="FFFCFCFF"/>
        <color rgb="FF63BE7B"/>
      </colorScale>
    </cfRule>
  </conditionalFormatting>
  <conditionalFormatting sqref="D23">
    <cfRule type="containsText" dxfId="80" priority="28" operator="containsText" text="程序">
      <formula>NOT(ISERROR(SEARCH("程序",D23)))</formula>
    </cfRule>
    <cfRule type="containsText" dxfId="79" priority="29" operator="containsText" text="电话">
      <formula>NOT(ISERROR(SEARCH("电话",D23)))</formula>
    </cfRule>
    <cfRule type="containsText" dxfId="78" priority="30" operator="containsText" text="茶">
      <formula>NOT(ISERROR(SEARCH("茶",D23)))</formula>
    </cfRule>
    <cfRule type="containsText" dxfId="77" priority="31" operator="containsText" text="测算">
      <formula>NOT(ISERROR(SEARCH("测算",D23)))</formula>
    </cfRule>
    <cfRule type="containsText" dxfId="76" priority="32" operator="containsText" text="餐">
      <formula>NOT(ISERROR(SEARCH("餐",D23)))</formula>
    </cfRule>
    <cfRule type="containsText" dxfId="75" priority="33" operator="containsText" text="课题">
      <formula>NOT(ISERROR(SEARCH("课题",D23)))</formula>
    </cfRule>
    <cfRule type="cellIs" dxfId="74" priority="34" operator="equal">
      <formula>"数据"</formula>
    </cfRule>
    <cfRule type="containsText" dxfId="73" priority="35" operator="containsText" text="饭">
      <formula>NOT(ISERROR(SEARCH("饭",D23)))</formula>
    </cfRule>
    <cfRule type="containsText" dxfId="72" priority="36" operator="containsText" text="吃饭">
      <formula>NOT(ISERROR(SEARCH("吃饭",D23)))</formula>
    </cfRule>
  </conditionalFormatting>
  <conditionalFormatting sqref="A121:A123 A1 A126:A1048576">
    <cfRule type="colorScale" priority="106644">
      <colorScale>
        <cfvo type="min"/>
        <cfvo type="percentile" val="50"/>
        <cfvo type="max"/>
        <color rgb="FFF8696B"/>
        <color rgb="FFFCFCFF"/>
        <color rgb="FF63BE7B"/>
      </colorScale>
    </cfRule>
  </conditionalFormatting>
  <conditionalFormatting sqref="A38:A87 A92:A120">
    <cfRule type="colorScale" priority="26">
      <colorScale>
        <cfvo type="min"/>
        <cfvo type="percentile" val="50"/>
        <cfvo type="max"/>
        <color rgb="FFF8696B"/>
        <color rgb="FFFCFCFF"/>
        <color rgb="FF63BE7B"/>
      </colorScale>
    </cfRule>
  </conditionalFormatting>
  <conditionalFormatting sqref="A116">
    <cfRule type="colorScale" priority="25">
      <colorScale>
        <cfvo type="min"/>
        <cfvo type="percentile" val="50"/>
        <cfvo type="max"/>
        <color rgb="FFF8696B"/>
        <color rgb="FFFCFCFF"/>
        <color rgb="FF63BE7B"/>
      </colorScale>
    </cfRule>
  </conditionalFormatting>
  <conditionalFormatting sqref="A115">
    <cfRule type="colorScale" priority="24">
      <colorScale>
        <cfvo type="min"/>
        <cfvo type="percentile" val="50"/>
        <cfvo type="max"/>
        <color rgb="FFF8696B"/>
        <color rgb="FFFCFCFF"/>
        <color rgb="FF63BE7B"/>
      </colorScale>
    </cfRule>
  </conditionalFormatting>
  <conditionalFormatting sqref="A114">
    <cfRule type="colorScale" priority="23">
      <colorScale>
        <cfvo type="min"/>
        <cfvo type="percentile" val="50"/>
        <cfvo type="max"/>
        <color rgb="FFF8696B"/>
        <color rgb="FFFCFCFF"/>
        <color rgb="FF63BE7B"/>
      </colorScale>
    </cfRule>
  </conditionalFormatting>
  <conditionalFormatting sqref="A107">
    <cfRule type="colorScale" priority="22">
      <colorScale>
        <cfvo type="min"/>
        <cfvo type="percentile" val="50"/>
        <cfvo type="max"/>
        <color rgb="FFF8696B"/>
        <color rgb="FFFCFCFF"/>
        <color rgb="FF63BE7B"/>
      </colorScale>
    </cfRule>
  </conditionalFormatting>
  <conditionalFormatting sqref="A106">
    <cfRule type="colorScale" priority="21">
      <colorScale>
        <cfvo type="min"/>
        <cfvo type="percentile" val="50"/>
        <cfvo type="max"/>
        <color rgb="FFF8696B"/>
        <color rgb="FFFCFCFF"/>
        <color rgb="FF63BE7B"/>
      </colorScale>
    </cfRule>
  </conditionalFormatting>
  <conditionalFormatting sqref="A63">
    <cfRule type="colorScale" priority="19">
      <colorScale>
        <cfvo type="min"/>
        <cfvo type="percentile" val="50"/>
        <cfvo type="max"/>
        <color rgb="FFF8696B"/>
        <color rgb="FFFCFCFF"/>
        <color rgb="FF63BE7B"/>
      </colorScale>
    </cfRule>
  </conditionalFormatting>
  <conditionalFormatting sqref="A80:A84 A64:A69">
    <cfRule type="colorScale" priority="20">
      <colorScale>
        <cfvo type="min"/>
        <cfvo type="percentile" val="50"/>
        <cfvo type="max"/>
        <color rgb="FFF8696B"/>
        <color rgb="FFFCFCFF"/>
        <color rgb="FF63BE7B"/>
      </colorScale>
    </cfRule>
  </conditionalFormatting>
  <conditionalFormatting sqref="A75:A79">
    <cfRule type="colorScale" priority="18">
      <colorScale>
        <cfvo type="min"/>
        <cfvo type="percentile" val="50"/>
        <cfvo type="max"/>
        <color rgb="FFF8696B"/>
        <color rgb="FFFCFCFF"/>
        <color rgb="FF63BE7B"/>
      </colorScale>
    </cfRule>
  </conditionalFormatting>
  <conditionalFormatting sqref="A85:A87">
    <cfRule type="colorScale" priority="17">
      <colorScale>
        <cfvo type="min"/>
        <cfvo type="percentile" val="50"/>
        <cfvo type="max"/>
        <color rgb="FFF8696B"/>
        <color rgb="FFFCFCFF"/>
        <color rgb="FF63BE7B"/>
      </colorScale>
    </cfRule>
  </conditionalFormatting>
  <conditionalFormatting sqref="A62">
    <cfRule type="colorScale" priority="16">
      <colorScale>
        <cfvo type="min"/>
        <cfvo type="percentile" val="50"/>
        <cfvo type="max"/>
        <color rgb="FFF8696B"/>
        <color rgb="FFFCFCFF"/>
        <color rgb="FF63BE7B"/>
      </colorScale>
    </cfRule>
  </conditionalFormatting>
  <conditionalFormatting sqref="A53">
    <cfRule type="colorScale" priority="15">
      <colorScale>
        <cfvo type="min"/>
        <cfvo type="percentile" val="50"/>
        <cfvo type="max"/>
        <color rgb="FFF8696B"/>
        <color rgb="FFFCFCFF"/>
        <color rgb="FF63BE7B"/>
      </colorScale>
    </cfRule>
  </conditionalFormatting>
  <conditionalFormatting sqref="A39:A43">
    <cfRule type="colorScale" priority="14">
      <colorScale>
        <cfvo type="min"/>
        <cfvo type="percentile" val="50"/>
        <cfvo type="max"/>
        <color rgb="FFF8696B"/>
        <color rgb="FFFCFCFF"/>
        <color rgb="FF63BE7B"/>
      </colorScale>
    </cfRule>
  </conditionalFormatting>
  <conditionalFormatting sqref="A38">
    <cfRule type="colorScale" priority="27">
      <colorScale>
        <cfvo type="min"/>
        <cfvo type="percentile" val="50"/>
        <cfvo type="max"/>
        <color rgb="FFF8696B"/>
        <color rgb="FFFCFCFF"/>
        <color rgb="FF63BE7B"/>
      </colorScale>
    </cfRule>
  </conditionalFormatting>
  <conditionalFormatting sqref="A54:A58">
    <cfRule type="colorScale" priority="13">
      <colorScale>
        <cfvo type="min"/>
        <cfvo type="percentile" val="50"/>
        <cfvo type="max"/>
        <color rgb="FFF8696B"/>
        <color rgb="FFFCFCFF"/>
        <color rgb="FF63BE7B"/>
      </colorScale>
    </cfRule>
  </conditionalFormatting>
  <conditionalFormatting sqref="A60:A61">
    <cfRule type="colorScale" priority="12">
      <colorScale>
        <cfvo type="min"/>
        <cfvo type="percentile" val="50"/>
        <cfvo type="max"/>
        <color rgb="FFF8696B"/>
        <color rgb="FFFCFCFF"/>
        <color rgb="FF63BE7B"/>
      </colorScale>
    </cfRule>
  </conditionalFormatting>
  <conditionalFormatting sqref="A59">
    <cfRule type="colorScale" priority="11">
      <colorScale>
        <cfvo type="min"/>
        <cfvo type="percentile" val="50"/>
        <cfvo type="max"/>
        <color rgb="FFF8696B"/>
        <color rgb="FFFCFCFF"/>
        <color rgb="FF63BE7B"/>
      </colorScale>
    </cfRule>
  </conditionalFormatting>
  <conditionalFormatting sqref="A88">
    <cfRule type="colorScale" priority="10">
      <colorScale>
        <cfvo type="min"/>
        <cfvo type="percentile" val="50"/>
        <cfvo type="max"/>
        <color rgb="FFF8696B"/>
        <color rgb="FFFCFCFF"/>
        <color rgb="FF63BE7B"/>
      </colorScale>
    </cfRule>
  </conditionalFormatting>
  <conditionalFormatting sqref="A88">
    <cfRule type="colorScale" priority="9">
      <colorScale>
        <cfvo type="min"/>
        <cfvo type="percentile" val="50"/>
        <cfvo type="max"/>
        <color rgb="FFF8696B"/>
        <color rgb="FFFCFCFF"/>
        <color rgb="FF63BE7B"/>
      </colorScale>
    </cfRule>
  </conditionalFormatting>
  <conditionalFormatting sqref="A89">
    <cfRule type="colorScale" priority="8">
      <colorScale>
        <cfvo type="min"/>
        <cfvo type="percentile" val="50"/>
        <cfvo type="max"/>
        <color rgb="FFF8696B"/>
        <color rgb="FFFCFCFF"/>
        <color rgb="FF63BE7B"/>
      </colorScale>
    </cfRule>
  </conditionalFormatting>
  <conditionalFormatting sqref="A89">
    <cfRule type="colorScale" priority="7">
      <colorScale>
        <cfvo type="min"/>
        <cfvo type="percentile" val="50"/>
        <cfvo type="max"/>
        <color rgb="FFF8696B"/>
        <color rgb="FFFCFCFF"/>
        <color rgb="FF63BE7B"/>
      </colorScale>
    </cfRule>
  </conditionalFormatting>
  <conditionalFormatting sqref="A90">
    <cfRule type="colorScale" priority="6">
      <colorScale>
        <cfvo type="min"/>
        <cfvo type="percentile" val="50"/>
        <cfvo type="max"/>
        <color rgb="FFF8696B"/>
        <color rgb="FFFCFCFF"/>
        <color rgb="FF63BE7B"/>
      </colorScale>
    </cfRule>
  </conditionalFormatting>
  <conditionalFormatting sqref="A90">
    <cfRule type="colorScale" priority="5">
      <colorScale>
        <cfvo type="min"/>
        <cfvo type="percentile" val="50"/>
        <cfvo type="max"/>
        <color rgb="FFF8696B"/>
        <color rgb="FFFCFCFF"/>
        <color rgb="FF63BE7B"/>
      </colorScale>
    </cfRule>
  </conditionalFormatting>
  <conditionalFormatting sqref="A91">
    <cfRule type="colorScale" priority="4">
      <colorScale>
        <cfvo type="min"/>
        <cfvo type="percentile" val="50"/>
        <cfvo type="max"/>
        <color rgb="FFF8696B"/>
        <color rgb="FFFCFCFF"/>
        <color rgb="FF63BE7B"/>
      </colorScale>
    </cfRule>
  </conditionalFormatting>
  <conditionalFormatting sqref="A91">
    <cfRule type="colorScale" priority="3">
      <colorScale>
        <cfvo type="min"/>
        <cfvo type="percentile" val="50"/>
        <cfvo type="max"/>
        <color rgb="FFF8696B"/>
        <color rgb="FFFCFCFF"/>
        <color rgb="FF63BE7B"/>
      </colorScale>
    </cfRule>
  </conditionalFormatting>
  <conditionalFormatting sqref="A124">
    <cfRule type="colorScale" priority="2">
      <colorScale>
        <cfvo type="min"/>
        <cfvo type="percentile" val="50"/>
        <cfvo type="max"/>
        <color rgb="FFF8696B"/>
        <color rgb="FFFCFCFF"/>
        <color rgb="FF63BE7B"/>
      </colorScale>
    </cfRule>
  </conditionalFormatting>
  <conditionalFormatting sqref="A125">
    <cfRule type="colorScale" priority="1">
      <colorScale>
        <cfvo type="min"/>
        <cfvo type="percentile" val="50"/>
        <cfvo type="max"/>
        <color rgb="FFF8696B"/>
        <color rgb="FFFCFCFF"/>
        <color rgb="FF63BE7B"/>
      </colorScale>
    </cfRule>
  </conditionalFormatting>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T826"/>
  <sheetViews>
    <sheetView showGridLines="0" zoomScaleNormal="100" workbookViewId="0">
      <pane xSplit="8" ySplit="2" topLeftCell="I36" activePane="bottomRight" state="frozen"/>
      <selection activeCell="E1531" sqref="E1531"/>
      <selection pane="topRight" activeCell="E1531" sqref="E1531"/>
      <selection pane="bottomLeft" activeCell="E1531" sqref="E1531"/>
      <selection pane="bottomRight" activeCell="M10" sqref="M10"/>
    </sheetView>
  </sheetViews>
  <sheetFormatPr defaultColWidth="8.88671875" defaultRowHeight="18" customHeight="1" x14ac:dyDescent="0.3"/>
  <cols>
    <col min="1" max="1" width="10.44140625" style="41" customWidth="1"/>
    <col min="2" max="2" width="6" style="40" customWidth="1"/>
    <col min="3" max="3" width="10.33203125" style="41" customWidth="1"/>
    <col min="4" max="4" width="4.21875" style="86" customWidth="1"/>
    <col min="5" max="5" width="6.21875" style="86" customWidth="1"/>
    <col min="6" max="6" width="9.6640625" style="86" customWidth="1"/>
    <col min="7" max="7" width="14.33203125" style="86" hidden="1" customWidth="1"/>
    <col min="8" max="8" width="6" style="66" customWidth="1"/>
    <col min="9" max="9" width="4.44140625" style="66" customWidth="1"/>
    <col min="10" max="10" width="2.44140625" style="66" customWidth="1"/>
    <col min="11" max="11" width="4.44140625" style="66" customWidth="1"/>
    <col min="12" max="12" width="4.44140625" style="64" customWidth="1"/>
    <col min="13" max="13" width="7.88671875" style="66" customWidth="1"/>
    <col min="14" max="14" width="9.44140625" style="76" customWidth="1"/>
    <col min="15" max="15" width="7.77734375" style="76" customWidth="1"/>
    <col min="16" max="16" width="17.77734375" style="66" customWidth="1"/>
    <col min="17" max="17" width="11.77734375" style="130" customWidth="1"/>
    <col min="18" max="18" width="8.44140625" style="114" customWidth="1"/>
    <col min="19" max="20" width="2.21875" style="113" customWidth="1"/>
    <col min="21" max="21" width="2.21875" style="133" customWidth="1"/>
    <col min="22" max="22" width="2.21875" style="114" customWidth="1"/>
    <col min="23" max="23" width="7.44140625" style="135" customWidth="1"/>
    <col min="24" max="24" width="2.21875" style="135" customWidth="1"/>
    <col min="25" max="25" width="7.44140625" style="136" customWidth="1"/>
    <col min="26" max="26" width="2.21875" style="132" customWidth="1"/>
    <col min="27" max="27" width="2.21875" style="112" customWidth="1"/>
    <col min="28" max="28" width="2.21875" style="133" customWidth="1"/>
    <col min="29" max="29" width="2.21875" style="113" customWidth="1"/>
    <col min="30" max="30" width="2.21875" style="114" customWidth="1"/>
    <col min="31" max="31" width="2.21875" style="135" customWidth="1"/>
    <col min="32" max="32" width="2.21875" style="133" customWidth="1"/>
    <col min="33" max="33" width="20.44140625" style="133" customWidth="1"/>
    <col min="34" max="34" width="16.44140625" style="40" customWidth="1"/>
    <col min="35" max="35" width="12.44140625" style="60" bestFit="1" customWidth="1"/>
    <col min="37" max="37" width="8.33203125" style="59" customWidth="1"/>
    <col min="39" max="39" width="7.44140625" style="57" customWidth="1"/>
    <col min="40" max="40" width="4.21875" style="57" customWidth="1"/>
    <col min="41" max="41" width="7.44140625" style="56" customWidth="1"/>
    <col min="42" max="42" width="6" style="56" customWidth="1"/>
    <col min="43" max="43" width="4.33203125" style="56" customWidth="1"/>
    <col min="44" max="44" width="7.21875" style="42" customWidth="1"/>
    <col min="45" max="45" width="12.44140625" style="40" customWidth="1"/>
    <col min="46" max="46" width="2.44140625" style="56" customWidth="1"/>
    <col min="47" max="16384" width="8.88671875" style="36"/>
  </cols>
  <sheetData>
    <row r="1" spans="1:46" ht="18" customHeight="1" x14ac:dyDescent="0.3">
      <c r="A1" s="407" t="s">
        <v>1289</v>
      </c>
      <c r="B1" s="408"/>
      <c r="C1" s="407" t="s">
        <v>1280</v>
      </c>
      <c r="D1" s="409"/>
      <c r="E1" s="409"/>
      <c r="F1" s="409"/>
      <c r="G1" s="87" t="s">
        <v>1281</v>
      </c>
      <c r="H1" s="404" t="s">
        <v>5879</v>
      </c>
      <c r="I1" s="405"/>
      <c r="J1" s="405"/>
      <c r="K1" s="405"/>
      <c r="L1" s="405"/>
      <c r="M1" s="405"/>
      <c r="N1" s="405"/>
      <c r="O1" s="405"/>
      <c r="P1" s="405"/>
      <c r="Q1" s="405"/>
      <c r="R1" s="406"/>
      <c r="S1" s="120" t="s">
        <v>5876</v>
      </c>
      <c r="T1" s="120" t="s">
        <v>5872</v>
      </c>
      <c r="U1" s="121" t="s">
        <v>5873</v>
      </c>
      <c r="V1" s="121" t="s">
        <v>5969</v>
      </c>
      <c r="W1" s="410" t="s">
        <v>3853</v>
      </c>
      <c r="X1" s="411"/>
      <c r="Y1" s="411"/>
      <c r="Z1" s="412"/>
      <c r="AA1" s="404" t="s">
        <v>5875</v>
      </c>
      <c r="AB1" s="405"/>
      <c r="AC1" s="405"/>
      <c r="AD1" s="405"/>
      <c r="AE1" s="405"/>
      <c r="AF1" s="403"/>
      <c r="AG1" s="402" t="s">
        <v>5878</v>
      </c>
      <c r="AH1" s="403"/>
      <c r="AI1" s="35" t="s">
        <v>1284</v>
      </c>
      <c r="AJ1" s="36"/>
      <c r="AK1" s="36"/>
      <c r="AL1" s="36"/>
      <c r="AM1" s="36"/>
      <c r="AN1" s="36"/>
      <c r="AO1" s="36"/>
      <c r="AP1" s="36"/>
      <c r="AQ1" s="36"/>
      <c r="AR1" s="36"/>
      <c r="AS1" s="36"/>
      <c r="AT1" s="36"/>
    </row>
    <row r="2" spans="1:46" s="40" customFormat="1" ht="18" customHeight="1" thickBot="1" x14ac:dyDescent="0.35">
      <c r="A2" s="37" t="s">
        <v>1287</v>
      </c>
      <c r="B2" s="38" t="s">
        <v>856</v>
      </c>
      <c r="C2" s="37" t="s">
        <v>1288</v>
      </c>
      <c r="D2" s="88" t="s">
        <v>1290</v>
      </c>
      <c r="E2" s="88" t="s">
        <v>1292</v>
      </c>
      <c r="F2" s="88" t="s">
        <v>1291</v>
      </c>
      <c r="G2" s="89" t="s">
        <v>2491</v>
      </c>
      <c r="H2" s="89" t="s">
        <v>0</v>
      </c>
      <c r="I2" s="63" t="s">
        <v>1282</v>
      </c>
      <c r="J2" s="90" t="s">
        <v>1283</v>
      </c>
      <c r="K2" s="63" t="s">
        <v>819</v>
      </c>
      <c r="L2" s="63" t="s">
        <v>119</v>
      </c>
      <c r="M2" s="63" t="s">
        <v>1279</v>
      </c>
      <c r="N2" s="63" t="s">
        <v>943</v>
      </c>
      <c r="O2" s="63" t="s">
        <v>820</v>
      </c>
      <c r="P2" s="63" t="s">
        <v>1278</v>
      </c>
      <c r="Q2" s="122" t="s">
        <v>1277</v>
      </c>
      <c r="R2" s="123" t="s">
        <v>1276</v>
      </c>
      <c r="S2" s="124" t="s">
        <v>5877</v>
      </c>
      <c r="T2" s="124" t="s">
        <v>5871</v>
      </c>
      <c r="U2" s="125" t="s">
        <v>5874</v>
      </c>
      <c r="V2" s="125" t="s">
        <v>5970</v>
      </c>
      <c r="W2" s="126" t="s">
        <v>5966</v>
      </c>
      <c r="X2" s="127" t="s">
        <v>5869</v>
      </c>
      <c r="Y2" s="128" t="s">
        <v>5967</v>
      </c>
      <c r="Z2" s="127" t="s">
        <v>5870</v>
      </c>
      <c r="AA2" s="129" t="s">
        <v>1301</v>
      </c>
      <c r="AB2" s="126" t="s">
        <v>5974</v>
      </c>
      <c r="AC2" s="126" t="s">
        <v>5968</v>
      </c>
      <c r="AD2" s="126" t="s">
        <v>5971</v>
      </c>
      <c r="AE2" s="126" t="s">
        <v>5972</v>
      </c>
      <c r="AF2" s="126" t="s">
        <v>5973</v>
      </c>
      <c r="AG2" s="126" t="s">
        <v>1286</v>
      </c>
      <c r="AH2" s="39" t="s">
        <v>1309</v>
      </c>
      <c r="AI2" s="58" t="s">
        <v>1285</v>
      </c>
    </row>
    <row r="3" spans="1:46" ht="18" customHeight="1" thickTop="1" x14ac:dyDescent="0.3">
      <c r="A3" s="41">
        <v>42444</v>
      </c>
      <c r="B3" s="40" t="s">
        <v>9049</v>
      </c>
      <c r="C3" s="41">
        <v>42444</v>
      </c>
      <c r="D3" s="86" t="s">
        <v>1</v>
      </c>
      <c r="E3" s="86" t="s">
        <v>1293</v>
      </c>
      <c r="F3" s="320" t="s">
        <v>9050</v>
      </c>
      <c r="G3" s="334" t="str">
        <f>表2_6[[#This Row],[公司]]&amp;表2_6[[#This Row],[姓名]]</f>
        <v>湘财基金张逸超</v>
      </c>
      <c r="H3" s="256" t="s">
        <v>8985</v>
      </c>
      <c r="I3" s="320" t="str">
        <f>IF(ISTEXT(VLOOKUP(表2_6[[#This Row],[标识]],表1_66[[标识]:[昵称]],3,FALSE)),VLOOKUP(表2_6[[#This Row],[标识]],表1_66[[标识]:[昵称]],3,FALSE),"")</f>
        <v/>
      </c>
      <c r="J3" s="320" t="str">
        <f>IF(ISTEXT(VLOOKUP(表2_6[[#This Row],[标识]],表1_66[[标识]:[籍贯]],4,FALSE)),VLOOKUP(表2_6[[#This Row],[标识]],表1_66[[标识]:[籍贯]],4,FALSE),"")</f>
        <v/>
      </c>
      <c r="K3" s="320" t="str">
        <f>IF(ISTEXT(VLOOKUP(表2_6[[#This Row],[标识]],表1_66[[标识]:[城市]],9,FALSE)),VLOOKUP(表2_6[[#This Row],[标识]],表1_66[[标识]:[城市]],9,FALSE),"")</f>
        <v/>
      </c>
      <c r="L3" s="321" t="str">
        <f>IF(ISTEXT(VLOOKUP(表2_6[[#This Row],[标识]],表1_66[[标识]:[类型]],7,FALSE)),VLOOKUP(表2_6[[#This Row],[标识]],表1_66[[标识]:[类型]],7,FALSE),"")</f>
        <v/>
      </c>
      <c r="M3" s="256" t="s">
        <v>8986</v>
      </c>
      <c r="N3" s="335" t="str">
        <f>IF(ISTEXT(VLOOKUP(表2_6[[#This Row],[标识]],表1_66[[标识]:[籍贯]],13,FALSE)),VLOOKUP(表2_6[[#This Row],[标识]],表1_66[[标识]:[籍贯]],13,FALSE),"")</f>
        <v/>
      </c>
      <c r="O3" s="336" t="str">
        <f>IF(ISTEXT(VLOOKUP(表2_6[[#This Row],[标识]],表1_66[[标识]:[籍贯]],15,FALSE)),VLOOKUP(表2_6[[#This Row],[标识]],表1_66[[标识]:[籍贯]],15,FALSE),"")</f>
        <v/>
      </c>
      <c r="P3" s="320" t="str">
        <f>IF(ISTEXT(VLOOKUP(表2_6[[#This Row],[标识]],表1_66[[标识]:[籍贯]],19,FALSE)),VLOOKUP(表2_6[[#This Row],[标识]],表1_66[[标识]:[籍贯]],19,FALSE),"")</f>
        <v/>
      </c>
      <c r="Q3" s="321" t="str">
        <f>IF(ISNUMBER(VLOOKUP(表2_6[[#This Row],[标识]],表1_66[[标识]:[籍贯]],20,FALSE)),VLOOKUP(表2_6[[#This Row],[标识]],表1_66[[标识]:[籍贯]],20,FALSE),"")</f>
        <v/>
      </c>
      <c r="R3" s="346" t="str">
        <f>IF(ISTEXT(VLOOKUP(表2_6[[#This Row],[标识]],表1_66[[标识]:[籍贯]],21,FALSE)),VLOOKUP(表2_6[[#This Row],[标识]],表1_66[[标识]:[籍贯]],21,FALSE),"")</f>
        <v/>
      </c>
      <c r="S3" s="347"/>
      <c r="T3" s="347"/>
      <c r="U3" s="347"/>
      <c r="V3" s="347"/>
      <c r="W3" s="318"/>
      <c r="X3" s="318"/>
      <c r="Y3" s="318"/>
      <c r="Z3" s="339"/>
      <c r="AA3" s="340"/>
      <c r="AB3" s="340"/>
      <c r="AC3" s="321"/>
      <c r="AD3" s="341"/>
      <c r="AE3" s="341"/>
      <c r="AF3" s="341"/>
      <c r="AG3" s="347"/>
      <c r="AH3" s="343" t="str">
        <f>IF(ISTEXT(VLOOKUP(表2_6[[#This Row],[标识]],表1_66[[标识]:[籍贯]],32,FALSE)),VLOOKUP(表2_6[[#This Row],[标识]],表1_66[[标识]:[籍贯]],32,FALSE),"")</f>
        <v/>
      </c>
      <c r="AI3" s="344"/>
    </row>
    <row r="4" spans="1:46" ht="18" customHeight="1" x14ac:dyDescent="0.3">
      <c r="A4" s="41">
        <v>42444</v>
      </c>
      <c r="B4" s="40" t="s">
        <v>9049</v>
      </c>
      <c r="C4" s="41">
        <v>42444</v>
      </c>
      <c r="D4" s="134" t="s">
        <v>1</v>
      </c>
      <c r="E4" s="134" t="s">
        <v>1293</v>
      </c>
      <c r="F4" s="319" t="s">
        <v>9050</v>
      </c>
      <c r="G4" s="334" t="str">
        <f>表2_6[[#This Row],[公司]]&amp;表2_6[[#This Row],[姓名]]</f>
        <v>尚雅投资晏建树</v>
      </c>
      <c r="H4" s="269" t="s">
        <v>8988</v>
      </c>
      <c r="I4" s="320" t="str">
        <f>IF(ISTEXT(VLOOKUP(表2_6[[#This Row],[标识]],表1_66[[标识]:[昵称]],3,FALSE)),VLOOKUP(表2_6[[#This Row],[标识]],表1_66[[标识]:[昵称]],3,FALSE),"")</f>
        <v/>
      </c>
      <c r="J4" s="320" t="str">
        <f>IF(ISTEXT(VLOOKUP(表2_6[[#This Row],[标识]],表1_66[[标识]:[籍贯]],4,FALSE)),VLOOKUP(表2_6[[#This Row],[标识]],表1_66[[标识]:[籍贯]],4,FALSE),"")</f>
        <v/>
      </c>
      <c r="K4" s="320" t="str">
        <f>IF(ISTEXT(VLOOKUP(表2_6[[#This Row],[标识]],表1_66[[标识]:[城市]],9,FALSE)),VLOOKUP(表2_6[[#This Row],[标识]],表1_66[[标识]:[城市]],9,FALSE),"")</f>
        <v/>
      </c>
      <c r="L4" s="321" t="str">
        <f>IF(ISTEXT(VLOOKUP(表2_6[[#This Row],[标识]],表1_66[[标识]:[类型]],7,FALSE)),VLOOKUP(表2_6[[#This Row],[标识]],表1_66[[标识]:[类型]],7,FALSE),"")</f>
        <v/>
      </c>
      <c r="M4" s="265" t="s">
        <v>8987</v>
      </c>
      <c r="N4" s="335" t="str">
        <f>IF(ISTEXT(VLOOKUP(表2_6[[#This Row],[标识]],表1_66[[标识]:[籍贯]],13,FALSE)),VLOOKUP(表2_6[[#This Row],[标识]],表1_66[[标识]:[籍贯]],13,FALSE),"")</f>
        <v/>
      </c>
      <c r="O4" s="336" t="str">
        <f>IF(ISTEXT(VLOOKUP(表2_6[[#This Row],[标识]],表1_66[[标识]:[籍贯]],15,FALSE)),VLOOKUP(表2_6[[#This Row],[标识]],表1_66[[标识]:[籍贯]],15,FALSE),"")</f>
        <v/>
      </c>
      <c r="P4" s="320" t="str">
        <f>IF(ISTEXT(VLOOKUP(表2_6[[#This Row],[标识]],表1_66[[标识]:[籍贯]],19,FALSE)),VLOOKUP(表2_6[[#This Row],[标识]],表1_66[[标识]:[籍贯]],19,FALSE),"")</f>
        <v/>
      </c>
      <c r="Q4" s="321" t="str">
        <f>IF(ISNUMBER(VLOOKUP(表2_6[[#This Row],[标识]],表1_66[[标识]:[籍贯]],20,FALSE)),VLOOKUP(表2_6[[#This Row],[标识]],表1_66[[标识]:[籍贯]],20,FALSE),"")</f>
        <v/>
      </c>
      <c r="R4" s="337" t="str">
        <f>IF(ISTEXT(VLOOKUP(表2_6[[#This Row],[标识]],表1_66[[标识]:[籍贯]],21,FALSE)),VLOOKUP(表2_6[[#This Row],[标识]],表1_66[[标识]:[籍贯]],21,FALSE),"")</f>
        <v/>
      </c>
      <c r="S4" s="317"/>
      <c r="T4" s="317"/>
      <c r="U4" s="317"/>
      <c r="V4" s="317"/>
      <c r="W4" s="338"/>
      <c r="X4" s="333"/>
      <c r="Y4" s="333"/>
      <c r="Z4" s="339"/>
      <c r="AA4" s="340"/>
      <c r="AB4" s="340"/>
      <c r="AC4" s="321"/>
      <c r="AD4" s="341"/>
      <c r="AE4" s="341"/>
      <c r="AF4" s="341"/>
      <c r="AG4" s="342"/>
      <c r="AH4" s="343" t="str">
        <f>IF(ISTEXT(VLOOKUP(表2_6[[#This Row],[标识]],表1_66[[标识]:[籍贯]],32,FALSE)),VLOOKUP(表2_6[[#This Row],[标识]],表1_66[[标识]:[籍贯]],32,FALSE),"")</f>
        <v/>
      </c>
      <c r="AI4" s="344"/>
      <c r="AJ4" s="6"/>
      <c r="AL4" s="6"/>
      <c r="AM4" s="135"/>
      <c r="AN4" s="135"/>
    </row>
    <row r="5" spans="1:46" ht="18" customHeight="1" x14ac:dyDescent="0.3">
      <c r="A5" s="41">
        <v>42444</v>
      </c>
      <c r="B5" s="40" t="s">
        <v>9049</v>
      </c>
      <c r="C5" s="41">
        <v>42444</v>
      </c>
      <c r="D5" s="134" t="s">
        <v>1</v>
      </c>
      <c r="E5" s="134" t="s">
        <v>1293</v>
      </c>
      <c r="F5" s="319" t="s">
        <v>9050</v>
      </c>
      <c r="G5" s="334" t="str">
        <f>表2_6[[#This Row],[公司]]&amp;表2_6[[#This Row],[姓名]]</f>
        <v>广州期货欧柳艳</v>
      </c>
      <c r="H5" s="269" t="s">
        <v>8989</v>
      </c>
      <c r="I5" s="320" t="str">
        <f>IF(ISTEXT(VLOOKUP(表2_6[[#This Row],[标识]],表1_66[[标识]:[昵称]],3,FALSE)),VLOOKUP(表2_6[[#This Row],[标识]],表1_66[[标识]:[昵称]],3,FALSE),"")</f>
        <v/>
      </c>
      <c r="J5" s="320" t="str">
        <f>IF(ISTEXT(VLOOKUP(表2_6[[#This Row],[标识]],表1_66[[标识]:[籍贯]],4,FALSE)),VLOOKUP(表2_6[[#This Row],[标识]],表1_66[[标识]:[籍贯]],4,FALSE),"")</f>
        <v/>
      </c>
      <c r="K5" s="320" t="str">
        <f>IF(ISTEXT(VLOOKUP(表2_6[[#This Row],[标识]],表1_66[[标识]:[城市]],9,FALSE)),VLOOKUP(表2_6[[#This Row],[标识]],表1_66[[标识]:[城市]],9,FALSE),"")</f>
        <v/>
      </c>
      <c r="L5" s="321" t="str">
        <f>IF(ISTEXT(VLOOKUP(表2_6[[#This Row],[标识]],表1_66[[标识]:[类型]],7,FALSE)),VLOOKUP(表2_6[[#This Row],[标识]],表1_66[[标识]:[类型]],7,FALSE),"")</f>
        <v/>
      </c>
      <c r="M5" s="265" t="s">
        <v>8990</v>
      </c>
      <c r="N5" s="335" t="str">
        <f>IF(ISTEXT(VLOOKUP(表2_6[[#This Row],[标识]],表1_66[[标识]:[籍贯]],13,FALSE)),VLOOKUP(表2_6[[#This Row],[标识]],表1_66[[标识]:[籍贯]],13,FALSE),"")</f>
        <v/>
      </c>
      <c r="O5" s="336" t="str">
        <f>IF(ISTEXT(VLOOKUP(表2_6[[#This Row],[标识]],表1_66[[标识]:[籍贯]],15,FALSE)),VLOOKUP(表2_6[[#This Row],[标识]],表1_66[[标识]:[籍贯]],15,FALSE),"")</f>
        <v/>
      </c>
      <c r="P5" s="320" t="str">
        <f>IF(ISTEXT(VLOOKUP(表2_6[[#This Row],[标识]],表1_66[[标识]:[籍贯]],19,FALSE)),VLOOKUP(表2_6[[#This Row],[标识]],表1_66[[标识]:[籍贯]],19,FALSE),"")</f>
        <v/>
      </c>
      <c r="Q5" s="321" t="str">
        <f>IF(ISNUMBER(VLOOKUP(表2_6[[#This Row],[标识]],表1_66[[标识]:[籍贯]],20,FALSE)),VLOOKUP(表2_6[[#This Row],[标识]],表1_66[[标识]:[籍贯]],20,FALSE),"")</f>
        <v/>
      </c>
      <c r="R5" s="337" t="str">
        <f>IF(ISTEXT(VLOOKUP(表2_6[[#This Row],[标识]],表1_66[[标识]:[籍贯]],21,FALSE)),VLOOKUP(表2_6[[#This Row],[标识]],表1_66[[标识]:[籍贯]],21,FALSE),"")</f>
        <v/>
      </c>
      <c r="S5" s="317"/>
      <c r="T5" s="317"/>
      <c r="U5" s="317"/>
      <c r="V5" s="317"/>
      <c r="W5" s="338"/>
      <c r="X5" s="333"/>
      <c r="Y5" s="333"/>
      <c r="Z5" s="339"/>
      <c r="AA5" s="340"/>
      <c r="AB5" s="340"/>
      <c r="AC5" s="321"/>
      <c r="AD5" s="341"/>
      <c r="AE5" s="341"/>
      <c r="AF5" s="341"/>
      <c r="AG5" s="342"/>
      <c r="AH5" s="343" t="str">
        <f>IF(ISTEXT(VLOOKUP(表2_6[[#This Row],[标识]],表1_66[[标识]:[籍贯]],32,FALSE)),VLOOKUP(表2_6[[#This Row],[标识]],表1_66[[标识]:[籍贯]],32,FALSE),"")</f>
        <v/>
      </c>
      <c r="AI5" s="344"/>
      <c r="AJ5" s="6"/>
      <c r="AL5" s="6"/>
      <c r="AM5" s="135"/>
      <c r="AN5" s="135"/>
    </row>
    <row r="6" spans="1:46" ht="18" customHeight="1" x14ac:dyDescent="0.3">
      <c r="A6" s="41">
        <v>42444</v>
      </c>
      <c r="B6" s="40" t="s">
        <v>9049</v>
      </c>
      <c r="C6" s="41">
        <v>42444</v>
      </c>
      <c r="D6" s="134" t="s">
        <v>1</v>
      </c>
      <c r="E6" s="134" t="s">
        <v>1293</v>
      </c>
      <c r="F6" s="319" t="s">
        <v>9050</v>
      </c>
      <c r="G6" s="334" t="str">
        <f>表2_6[[#This Row],[公司]]&amp;表2_6[[#This Row],[姓名]]</f>
        <v>天天基金网王露峰</v>
      </c>
      <c r="H6" s="269" t="s">
        <v>8991</v>
      </c>
      <c r="I6" s="320" t="str">
        <f>IF(ISTEXT(VLOOKUP(表2_6[[#This Row],[标识]],表1_66[[标识]:[昵称]],3,FALSE)),VLOOKUP(表2_6[[#This Row],[标识]],表1_66[[标识]:[昵称]],3,FALSE),"")</f>
        <v/>
      </c>
      <c r="J6" s="320" t="str">
        <f>IF(ISTEXT(VLOOKUP(表2_6[[#This Row],[标识]],表1_66[[标识]:[籍贯]],4,FALSE)),VLOOKUP(表2_6[[#This Row],[标识]],表1_66[[标识]:[籍贯]],4,FALSE),"")</f>
        <v/>
      </c>
      <c r="K6" s="320" t="str">
        <f>IF(ISTEXT(VLOOKUP(表2_6[[#This Row],[标识]],表1_66[[标识]:[城市]],9,FALSE)),VLOOKUP(表2_6[[#This Row],[标识]],表1_66[[标识]:[城市]],9,FALSE),"")</f>
        <v/>
      </c>
      <c r="L6" s="321" t="str">
        <f>IF(ISTEXT(VLOOKUP(表2_6[[#This Row],[标识]],表1_66[[标识]:[类型]],7,FALSE)),VLOOKUP(表2_6[[#This Row],[标识]],表1_66[[标识]:[类型]],7,FALSE),"")</f>
        <v/>
      </c>
      <c r="M6" s="265" t="s">
        <v>8992</v>
      </c>
      <c r="N6" s="335" t="str">
        <f>IF(ISTEXT(VLOOKUP(表2_6[[#This Row],[标识]],表1_66[[标识]:[籍贯]],13,FALSE)),VLOOKUP(表2_6[[#This Row],[标识]],表1_66[[标识]:[籍贯]],13,FALSE),"")</f>
        <v/>
      </c>
      <c r="O6" s="336" t="str">
        <f>IF(ISTEXT(VLOOKUP(表2_6[[#This Row],[标识]],表1_66[[标识]:[籍贯]],15,FALSE)),VLOOKUP(表2_6[[#This Row],[标识]],表1_66[[标识]:[籍贯]],15,FALSE),"")</f>
        <v/>
      </c>
      <c r="P6" s="320" t="str">
        <f>IF(ISTEXT(VLOOKUP(表2_6[[#This Row],[标识]],表1_66[[标识]:[籍贯]],19,FALSE)),VLOOKUP(表2_6[[#This Row],[标识]],表1_66[[标识]:[籍贯]],19,FALSE),"")</f>
        <v/>
      </c>
      <c r="Q6" s="321" t="str">
        <f>IF(ISNUMBER(VLOOKUP(表2_6[[#This Row],[标识]],表1_66[[标识]:[籍贯]],20,FALSE)),VLOOKUP(表2_6[[#This Row],[标识]],表1_66[[标识]:[籍贯]],20,FALSE),"")</f>
        <v/>
      </c>
      <c r="R6" s="337" t="str">
        <f>IF(ISTEXT(VLOOKUP(表2_6[[#This Row],[标识]],表1_66[[标识]:[籍贯]],21,FALSE)),VLOOKUP(表2_6[[#This Row],[标识]],表1_66[[标识]:[籍贯]],21,FALSE),"")</f>
        <v/>
      </c>
      <c r="S6" s="317"/>
      <c r="T6" s="317"/>
      <c r="U6" s="317"/>
      <c r="V6" s="317"/>
      <c r="W6" s="338"/>
      <c r="X6" s="333"/>
      <c r="Y6" s="333"/>
      <c r="Z6" s="339"/>
      <c r="AA6" s="340"/>
      <c r="AB6" s="340"/>
      <c r="AC6" s="321"/>
      <c r="AD6" s="341"/>
      <c r="AE6" s="341"/>
      <c r="AF6" s="341"/>
      <c r="AG6" s="342"/>
      <c r="AH6" s="343" t="str">
        <f>IF(ISTEXT(VLOOKUP(表2_6[[#This Row],[标识]],表1_66[[标识]:[籍贯]],32,FALSE)),VLOOKUP(表2_6[[#This Row],[标识]],表1_66[[标识]:[籍贯]],32,FALSE),"")</f>
        <v/>
      </c>
      <c r="AI6" s="344"/>
      <c r="AJ6" s="6"/>
      <c r="AL6" s="6"/>
      <c r="AM6" s="135"/>
      <c r="AN6" s="135"/>
    </row>
    <row r="7" spans="1:46" ht="18" customHeight="1" x14ac:dyDescent="0.3">
      <c r="A7" s="41">
        <v>42444</v>
      </c>
      <c r="B7" s="40" t="s">
        <v>9049</v>
      </c>
      <c r="C7" s="41">
        <v>42444</v>
      </c>
      <c r="D7" s="134" t="s">
        <v>1</v>
      </c>
      <c r="E7" s="134" t="s">
        <v>1293</v>
      </c>
      <c r="F7" s="319" t="s">
        <v>9050</v>
      </c>
      <c r="G7" s="334" t="str">
        <f>表2_6[[#This Row],[公司]]&amp;表2_6[[#This Row],[姓名]]</f>
        <v>睿谷投资陈德义</v>
      </c>
      <c r="H7" s="269" t="s">
        <v>8993</v>
      </c>
      <c r="I7" s="320" t="str">
        <f>IF(ISTEXT(VLOOKUP(表2_6[[#This Row],[标识]],表1_66[[标识]:[昵称]],3,FALSE)),VLOOKUP(表2_6[[#This Row],[标识]],表1_66[[标识]:[昵称]],3,FALSE),"")</f>
        <v/>
      </c>
      <c r="J7" s="320" t="str">
        <f>IF(ISTEXT(VLOOKUP(表2_6[[#This Row],[标识]],表1_66[[标识]:[籍贯]],4,FALSE)),VLOOKUP(表2_6[[#This Row],[标识]],表1_66[[标识]:[籍贯]],4,FALSE),"")</f>
        <v/>
      </c>
      <c r="K7" s="320" t="str">
        <f>IF(ISTEXT(VLOOKUP(表2_6[[#This Row],[标识]],表1_66[[标识]:[城市]],9,FALSE)),VLOOKUP(表2_6[[#This Row],[标识]],表1_66[[标识]:[城市]],9,FALSE),"")</f>
        <v/>
      </c>
      <c r="L7" s="321" t="str">
        <f>IF(ISTEXT(VLOOKUP(表2_6[[#This Row],[标识]],表1_66[[标识]:[类型]],7,FALSE)),VLOOKUP(表2_6[[#This Row],[标识]],表1_66[[标识]:[类型]],7,FALSE),"")</f>
        <v/>
      </c>
      <c r="M7" s="265" t="s">
        <v>8994</v>
      </c>
      <c r="N7" s="335" t="str">
        <f>IF(ISTEXT(VLOOKUP(表2_6[[#This Row],[标识]],表1_66[[标识]:[籍贯]],13,FALSE)),VLOOKUP(表2_6[[#This Row],[标识]],表1_66[[标识]:[籍贯]],13,FALSE),"")</f>
        <v/>
      </c>
      <c r="O7" s="336" t="str">
        <f>IF(ISTEXT(VLOOKUP(表2_6[[#This Row],[标识]],表1_66[[标识]:[籍贯]],15,FALSE)),VLOOKUP(表2_6[[#This Row],[标识]],表1_66[[标识]:[籍贯]],15,FALSE),"")</f>
        <v/>
      </c>
      <c r="P7" s="320" t="str">
        <f>IF(ISTEXT(VLOOKUP(表2_6[[#This Row],[标识]],表1_66[[标识]:[籍贯]],19,FALSE)),VLOOKUP(表2_6[[#This Row],[标识]],表1_66[[标识]:[籍贯]],19,FALSE),"")</f>
        <v/>
      </c>
      <c r="Q7" s="321" t="str">
        <f>IF(ISNUMBER(VLOOKUP(表2_6[[#This Row],[标识]],表1_66[[标识]:[籍贯]],20,FALSE)),VLOOKUP(表2_6[[#This Row],[标识]],表1_66[[标识]:[籍贯]],20,FALSE),"")</f>
        <v/>
      </c>
      <c r="R7" s="337" t="str">
        <f>IF(ISTEXT(VLOOKUP(表2_6[[#This Row],[标识]],表1_66[[标识]:[籍贯]],21,FALSE)),VLOOKUP(表2_6[[#This Row],[标识]],表1_66[[标识]:[籍贯]],21,FALSE),"")</f>
        <v/>
      </c>
      <c r="S7" s="317"/>
      <c r="T7" s="317"/>
      <c r="U7" s="317"/>
      <c r="V7" s="317"/>
      <c r="W7" s="338"/>
      <c r="X7" s="333"/>
      <c r="Y7" s="333"/>
      <c r="Z7" s="339"/>
      <c r="AA7" s="340"/>
      <c r="AB7" s="340"/>
      <c r="AC7" s="321"/>
      <c r="AD7" s="341"/>
      <c r="AE7" s="341"/>
      <c r="AF7" s="341"/>
      <c r="AG7" s="342"/>
      <c r="AH7" s="343" t="str">
        <f>IF(ISTEXT(VLOOKUP(表2_6[[#This Row],[标识]],表1_66[[标识]:[籍贯]],32,FALSE)),VLOOKUP(表2_6[[#This Row],[标识]],表1_66[[标识]:[籍贯]],32,FALSE),"")</f>
        <v/>
      </c>
      <c r="AI7" s="344"/>
      <c r="AJ7" s="6"/>
      <c r="AL7" s="6"/>
      <c r="AM7" s="135"/>
      <c r="AN7" s="135"/>
    </row>
    <row r="8" spans="1:46" ht="18" customHeight="1" x14ac:dyDescent="0.3">
      <c r="A8" s="41">
        <v>42444</v>
      </c>
      <c r="B8" s="40" t="s">
        <v>9049</v>
      </c>
      <c r="C8" s="41">
        <v>42444</v>
      </c>
      <c r="D8" s="134" t="s">
        <v>1</v>
      </c>
      <c r="E8" s="134" t="s">
        <v>1293</v>
      </c>
      <c r="F8" s="319" t="s">
        <v>9050</v>
      </c>
      <c r="G8" s="334" t="str">
        <f>表2_6[[#This Row],[公司]]&amp;表2_6[[#This Row],[姓名]]</f>
        <v>东海基金金菊</v>
      </c>
      <c r="H8" s="269" t="s">
        <v>8995</v>
      </c>
      <c r="I8" s="320" t="str">
        <f>IF(ISTEXT(VLOOKUP(表2_6[[#This Row],[标识]],表1_66[[标识]:[昵称]],3,FALSE)),VLOOKUP(表2_6[[#This Row],[标识]],表1_66[[标识]:[昵称]],3,FALSE),"")</f>
        <v/>
      </c>
      <c r="J8" s="320" t="str">
        <f>IF(ISTEXT(VLOOKUP(表2_6[[#This Row],[标识]],表1_66[[标识]:[籍贯]],4,FALSE)),VLOOKUP(表2_6[[#This Row],[标识]],表1_66[[标识]:[籍贯]],4,FALSE),"")</f>
        <v/>
      </c>
      <c r="K8" s="320" t="str">
        <f>IF(ISTEXT(VLOOKUP(表2_6[[#This Row],[标识]],表1_66[[标识]:[城市]],9,FALSE)),VLOOKUP(表2_6[[#This Row],[标识]],表1_66[[标识]:[城市]],9,FALSE),"")</f>
        <v/>
      </c>
      <c r="L8" s="321" t="str">
        <f>IF(ISTEXT(VLOOKUP(表2_6[[#This Row],[标识]],表1_66[[标识]:[类型]],7,FALSE)),VLOOKUP(表2_6[[#This Row],[标识]],表1_66[[标识]:[类型]],7,FALSE),"")</f>
        <v/>
      </c>
      <c r="M8" s="265" t="s">
        <v>8996</v>
      </c>
      <c r="N8" s="335" t="str">
        <f>IF(ISTEXT(VLOOKUP(表2_6[[#This Row],[标识]],表1_66[[标识]:[籍贯]],13,FALSE)),VLOOKUP(表2_6[[#This Row],[标识]],表1_66[[标识]:[籍贯]],13,FALSE),"")</f>
        <v/>
      </c>
      <c r="O8" s="336" t="str">
        <f>IF(ISTEXT(VLOOKUP(表2_6[[#This Row],[标识]],表1_66[[标识]:[籍贯]],15,FALSE)),VLOOKUP(表2_6[[#This Row],[标识]],表1_66[[标识]:[籍贯]],15,FALSE),"")</f>
        <v/>
      </c>
      <c r="P8" s="320" t="str">
        <f>IF(ISTEXT(VLOOKUP(表2_6[[#This Row],[标识]],表1_66[[标识]:[籍贯]],19,FALSE)),VLOOKUP(表2_6[[#This Row],[标识]],表1_66[[标识]:[籍贯]],19,FALSE),"")</f>
        <v/>
      </c>
      <c r="Q8" s="321" t="str">
        <f>IF(ISNUMBER(VLOOKUP(表2_6[[#This Row],[标识]],表1_66[[标识]:[籍贯]],20,FALSE)),VLOOKUP(表2_6[[#This Row],[标识]],表1_66[[标识]:[籍贯]],20,FALSE),"")</f>
        <v/>
      </c>
      <c r="R8" s="337" t="str">
        <f>IF(ISTEXT(VLOOKUP(表2_6[[#This Row],[标识]],表1_66[[标识]:[籍贯]],21,FALSE)),VLOOKUP(表2_6[[#This Row],[标识]],表1_66[[标识]:[籍贯]],21,FALSE),"")</f>
        <v/>
      </c>
      <c r="S8" s="317"/>
      <c r="T8" s="317"/>
      <c r="U8" s="317"/>
      <c r="V8" s="317"/>
      <c r="W8" s="338"/>
      <c r="X8" s="333"/>
      <c r="Y8" s="333"/>
      <c r="Z8" s="339"/>
      <c r="AA8" s="340"/>
      <c r="AB8" s="340"/>
      <c r="AC8" s="321"/>
      <c r="AD8" s="341"/>
      <c r="AE8" s="341"/>
      <c r="AF8" s="341"/>
      <c r="AG8" s="342"/>
      <c r="AH8" s="343" t="str">
        <f>IF(ISTEXT(VLOOKUP(表2_6[[#This Row],[标识]],表1_66[[标识]:[籍贯]],32,FALSE)),VLOOKUP(表2_6[[#This Row],[标识]],表1_66[[标识]:[籍贯]],32,FALSE),"")</f>
        <v/>
      </c>
      <c r="AI8" s="344"/>
      <c r="AJ8" s="6"/>
      <c r="AL8" s="6"/>
      <c r="AM8" s="135"/>
      <c r="AN8" s="135"/>
    </row>
    <row r="9" spans="1:46" ht="18" customHeight="1" x14ac:dyDescent="0.3">
      <c r="A9" s="41">
        <v>42444</v>
      </c>
      <c r="B9" s="40" t="s">
        <v>9049</v>
      </c>
      <c r="C9" s="41">
        <v>42444</v>
      </c>
      <c r="D9" s="134" t="s">
        <v>1</v>
      </c>
      <c r="E9" s="134" t="s">
        <v>1293</v>
      </c>
      <c r="F9" s="319" t="s">
        <v>9050</v>
      </c>
      <c r="G9" s="334" t="str">
        <f>表2_6[[#This Row],[公司]]&amp;表2_6[[#This Row],[姓名]]</f>
        <v>天治基金李申</v>
      </c>
      <c r="H9" s="269" t="s">
        <v>8998</v>
      </c>
      <c r="I9" s="320" t="str">
        <f>IF(ISTEXT(VLOOKUP(表2_6[[#This Row],[标识]],表1_66[[标识]:[昵称]],3,FALSE)),VLOOKUP(表2_6[[#This Row],[标识]],表1_66[[标识]:[昵称]],3,FALSE),"")</f>
        <v/>
      </c>
      <c r="J9" s="320" t="str">
        <f>IF(ISTEXT(VLOOKUP(表2_6[[#This Row],[标识]],表1_66[[标识]:[籍贯]],4,FALSE)),VLOOKUP(表2_6[[#This Row],[标识]],表1_66[[标识]:[籍贯]],4,FALSE),"")</f>
        <v/>
      </c>
      <c r="K9" s="320" t="str">
        <f>IF(ISTEXT(VLOOKUP(表2_6[[#This Row],[标识]],表1_66[[标识]:[城市]],9,FALSE)),VLOOKUP(表2_6[[#This Row],[标识]],表1_66[[标识]:[城市]],9,FALSE),"")</f>
        <v/>
      </c>
      <c r="L9" s="321" t="str">
        <f>IF(ISTEXT(VLOOKUP(表2_6[[#This Row],[标识]],表1_66[[标识]:[类型]],7,FALSE)),VLOOKUP(表2_6[[#This Row],[标识]],表1_66[[标识]:[类型]],7,FALSE),"")</f>
        <v/>
      </c>
      <c r="M9" s="265" t="s">
        <v>8997</v>
      </c>
      <c r="N9" s="335" t="str">
        <f>IF(ISTEXT(VLOOKUP(表2_6[[#This Row],[标识]],表1_66[[标识]:[籍贯]],13,FALSE)),VLOOKUP(表2_6[[#This Row],[标识]],表1_66[[标识]:[籍贯]],13,FALSE),"")</f>
        <v/>
      </c>
      <c r="O9" s="336" t="str">
        <f>IF(ISTEXT(VLOOKUP(表2_6[[#This Row],[标识]],表1_66[[标识]:[籍贯]],15,FALSE)),VLOOKUP(表2_6[[#This Row],[标识]],表1_66[[标识]:[籍贯]],15,FALSE),"")</f>
        <v/>
      </c>
      <c r="P9" s="320" t="str">
        <f>IF(ISTEXT(VLOOKUP(表2_6[[#This Row],[标识]],表1_66[[标识]:[籍贯]],19,FALSE)),VLOOKUP(表2_6[[#This Row],[标识]],表1_66[[标识]:[籍贯]],19,FALSE),"")</f>
        <v/>
      </c>
      <c r="Q9" s="321" t="str">
        <f>IF(ISNUMBER(VLOOKUP(表2_6[[#This Row],[标识]],表1_66[[标识]:[籍贯]],20,FALSE)),VLOOKUP(表2_6[[#This Row],[标识]],表1_66[[标识]:[籍贯]],20,FALSE),"")</f>
        <v/>
      </c>
      <c r="R9" s="337" t="str">
        <f>IF(ISTEXT(VLOOKUP(表2_6[[#This Row],[标识]],表1_66[[标识]:[籍贯]],21,FALSE)),VLOOKUP(表2_6[[#This Row],[标识]],表1_66[[标识]:[籍贯]],21,FALSE),"")</f>
        <v/>
      </c>
      <c r="S9" s="317"/>
      <c r="T9" s="317"/>
      <c r="U9" s="317"/>
      <c r="V9" s="317"/>
      <c r="W9" s="338"/>
      <c r="X9" s="333"/>
      <c r="Y9" s="333"/>
      <c r="Z9" s="339"/>
      <c r="AA9" s="340"/>
      <c r="AB9" s="340"/>
      <c r="AC9" s="321"/>
      <c r="AD9" s="341"/>
      <c r="AE9" s="341"/>
      <c r="AF9" s="341"/>
      <c r="AG9" s="342"/>
      <c r="AH9" s="343" t="str">
        <f>IF(ISTEXT(VLOOKUP(表2_6[[#This Row],[标识]],表1_66[[标识]:[籍贯]],32,FALSE)),VLOOKUP(表2_6[[#This Row],[标识]],表1_66[[标识]:[籍贯]],32,FALSE),"")</f>
        <v/>
      </c>
      <c r="AI9" s="344"/>
      <c r="AJ9" s="6"/>
      <c r="AL9" s="6"/>
      <c r="AM9" s="135"/>
      <c r="AN9" s="135"/>
    </row>
    <row r="10" spans="1:46" ht="18" customHeight="1" x14ac:dyDescent="0.3">
      <c r="A10" s="41">
        <v>42444</v>
      </c>
      <c r="B10" s="40" t="s">
        <v>9049</v>
      </c>
      <c r="C10" s="41">
        <v>42444</v>
      </c>
      <c r="D10" s="134" t="s">
        <v>1</v>
      </c>
      <c r="E10" s="134" t="s">
        <v>1293</v>
      </c>
      <c r="F10" s="319" t="s">
        <v>9050</v>
      </c>
      <c r="G10" s="334" t="str">
        <f>表2_6[[#This Row],[公司]]&amp;表2_6[[#This Row],[姓名]]</f>
        <v>慧珠投资张泓知</v>
      </c>
      <c r="H10" s="269" t="s">
        <v>8979</v>
      </c>
      <c r="I10" s="320" t="str">
        <f>IF(ISTEXT(VLOOKUP(表2_6[[#This Row],[标识]],表1_66[[标识]:[昵称]],3,FALSE)),VLOOKUP(表2_6[[#This Row],[标识]],表1_66[[标识]:[昵称]],3,FALSE),"")</f>
        <v/>
      </c>
      <c r="J10" s="320" t="str">
        <f>IF(ISTEXT(VLOOKUP(表2_6[[#This Row],[标识]],表1_66[[标识]:[籍贯]],4,FALSE)),VLOOKUP(表2_6[[#This Row],[标识]],表1_66[[标识]:[籍贯]],4,FALSE),"")</f>
        <v/>
      </c>
      <c r="K10" s="320" t="str">
        <f>IF(ISTEXT(VLOOKUP(表2_6[[#This Row],[标识]],表1_66[[标识]:[城市]],9,FALSE)),VLOOKUP(表2_6[[#This Row],[标识]],表1_66[[标识]:[城市]],9,FALSE),"")</f>
        <v/>
      </c>
      <c r="L10" s="321" t="str">
        <f>IF(ISTEXT(VLOOKUP(表2_6[[#This Row],[标识]],表1_66[[标识]:[类型]],7,FALSE)),VLOOKUP(表2_6[[#This Row],[标识]],表1_66[[标识]:[类型]],7,FALSE),"")</f>
        <v/>
      </c>
      <c r="M10" s="265" t="s">
        <v>8980</v>
      </c>
      <c r="N10" s="335" t="str">
        <f>IF(ISTEXT(VLOOKUP(表2_6[[#This Row],[标识]],表1_66[[标识]:[籍贯]],13,FALSE)),VLOOKUP(表2_6[[#This Row],[标识]],表1_66[[标识]:[籍贯]],13,FALSE),"")</f>
        <v/>
      </c>
      <c r="O10" s="336" t="str">
        <f>IF(ISTEXT(VLOOKUP(表2_6[[#This Row],[标识]],表1_66[[标识]:[籍贯]],15,FALSE)),VLOOKUP(表2_6[[#This Row],[标识]],表1_66[[标识]:[籍贯]],15,FALSE),"")</f>
        <v/>
      </c>
      <c r="P10" s="320" t="str">
        <f>IF(ISTEXT(VLOOKUP(表2_6[[#This Row],[标识]],表1_66[[标识]:[籍贯]],19,FALSE)),VLOOKUP(表2_6[[#This Row],[标识]],表1_66[[标识]:[籍贯]],19,FALSE),"")</f>
        <v/>
      </c>
      <c r="Q10" s="321" t="str">
        <f>IF(ISNUMBER(VLOOKUP(表2_6[[#This Row],[标识]],表1_66[[标识]:[籍贯]],20,FALSE)),VLOOKUP(表2_6[[#This Row],[标识]],表1_66[[标识]:[籍贯]],20,FALSE),"")</f>
        <v/>
      </c>
      <c r="R10" s="337" t="str">
        <f>IF(ISTEXT(VLOOKUP(表2_6[[#This Row],[标识]],表1_66[[标识]:[籍贯]],21,FALSE)),VLOOKUP(表2_6[[#This Row],[标识]],表1_66[[标识]:[籍贯]],21,FALSE),"")</f>
        <v/>
      </c>
      <c r="S10" s="317"/>
      <c r="T10" s="317"/>
      <c r="U10" s="317"/>
      <c r="V10" s="317"/>
      <c r="W10" s="338"/>
      <c r="X10" s="333"/>
      <c r="Y10" s="333"/>
      <c r="Z10" s="339"/>
      <c r="AA10" s="340"/>
      <c r="AB10" s="340"/>
      <c r="AC10" s="321"/>
      <c r="AD10" s="341"/>
      <c r="AE10" s="341"/>
      <c r="AF10" s="341"/>
      <c r="AG10" s="342"/>
      <c r="AH10" s="343" t="str">
        <f>IF(ISTEXT(VLOOKUP(表2_6[[#This Row],[标识]],表1_66[[标识]:[籍贯]],32,FALSE)),VLOOKUP(表2_6[[#This Row],[标识]],表1_66[[标识]:[籍贯]],32,FALSE),"")</f>
        <v/>
      </c>
      <c r="AI10" s="344"/>
      <c r="AJ10" s="6"/>
      <c r="AL10" s="6"/>
      <c r="AM10" s="135"/>
      <c r="AN10" s="135"/>
    </row>
    <row r="11" spans="1:46" ht="18" customHeight="1" x14ac:dyDescent="0.3">
      <c r="A11" s="41">
        <v>42444</v>
      </c>
      <c r="B11" s="40" t="s">
        <v>9049</v>
      </c>
      <c r="C11" s="41">
        <v>42444</v>
      </c>
      <c r="D11" s="134" t="s">
        <v>1</v>
      </c>
      <c r="E11" s="134" t="s">
        <v>1293</v>
      </c>
      <c r="F11" s="319" t="s">
        <v>9050</v>
      </c>
      <c r="G11" s="334" t="str">
        <f>表2_6[[#This Row],[公司]]&amp;表2_6[[#This Row],[姓名]]</f>
        <v>东兴期货闵祥</v>
      </c>
      <c r="H11" s="269" t="s">
        <v>8999</v>
      </c>
      <c r="I11" s="320" t="str">
        <f>IF(ISTEXT(VLOOKUP(表2_6[[#This Row],[标识]],表1_66[[标识]:[昵称]],3,FALSE)),VLOOKUP(表2_6[[#This Row],[标识]],表1_66[[标识]:[昵称]],3,FALSE),"")</f>
        <v/>
      </c>
      <c r="J11" s="320" t="str">
        <f>IF(ISTEXT(VLOOKUP(表2_6[[#This Row],[标识]],表1_66[[标识]:[籍贯]],4,FALSE)),VLOOKUP(表2_6[[#This Row],[标识]],表1_66[[标识]:[籍贯]],4,FALSE),"")</f>
        <v/>
      </c>
      <c r="K11" s="320" t="str">
        <f>IF(ISTEXT(VLOOKUP(表2_6[[#This Row],[标识]],表1_66[[标识]:[城市]],9,FALSE)),VLOOKUP(表2_6[[#This Row],[标识]],表1_66[[标识]:[城市]],9,FALSE),"")</f>
        <v/>
      </c>
      <c r="L11" s="321" t="str">
        <f>IF(ISTEXT(VLOOKUP(表2_6[[#This Row],[标识]],表1_66[[标识]:[类型]],7,FALSE)),VLOOKUP(表2_6[[#This Row],[标识]],表1_66[[标识]:[类型]],7,FALSE),"")</f>
        <v/>
      </c>
      <c r="M11" s="265" t="s">
        <v>9000</v>
      </c>
      <c r="N11" s="335" t="str">
        <f>IF(ISTEXT(VLOOKUP(表2_6[[#This Row],[标识]],表1_66[[标识]:[籍贯]],13,FALSE)),VLOOKUP(表2_6[[#This Row],[标识]],表1_66[[标识]:[籍贯]],13,FALSE),"")</f>
        <v/>
      </c>
      <c r="O11" s="336" t="str">
        <f>IF(ISTEXT(VLOOKUP(表2_6[[#This Row],[标识]],表1_66[[标识]:[籍贯]],15,FALSE)),VLOOKUP(表2_6[[#This Row],[标识]],表1_66[[标识]:[籍贯]],15,FALSE),"")</f>
        <v/>
      </c>
      <c r="P11" s="320" t="str">
        <f>IF(ISTEXT(VLOOKUP(表2_6[[#This Row],[标识]],表1_66[[标识]:[籍贯]],19,FALSE)),VLOOKUP(表2_6[[#This Row],[标识]],表1_66[[标识]:[籍贯]],19,FALSE),"")</f>
        <v/>
      </c>
      <c r="Q11" s="321" t="str">
        <f>IF(ISNUMBER(VLOOKUP(表2_6[[#This Row],[标识]],表1_66[[标识]:[籍贯]],20,FALSE)),VLOOKUP(表2_6[[#This Row],[标识]],表1_66[[标识]:[籍贯]],20,FALSE),"")</f>
        <v/>
      </c>
      <c r="R11" s="337" t="str">
        <f>IF(ISTEXT(VLOOKUP(表2_6[[#This Row],[标识]],表1_66[[标识]:[籍贯]],21,FALSE)),VLOOKUP(表2_6[[#This Row],[标识]],表1_66[[标识]:[籍贯]],21,FALSE),"")</f>
        <v/>
      </c>
      <c r="S11" s="317"/>
      <c r="T11" s="317"/>
      <c r="U11" s="317"/>
      <c r="V11" s="317"/>
      <c r="W11" s="338"/>
      <c r="X11" s="333"/>
      <c r="Y11" s="333"/>
      <c r="Z11" s="339"/>
      <c r="AA11" s="340"/>
      <c r="AB11" s="340"/>
      <c r="AC11" s="321"/>
      <c r="AD11" s="341"/>
      <c r="AE11" s="341"/>
      <c r="AF11" s="341"/>
      <c r="AG11" s="342"/>
      <c r="AH11" s="343" t="str">
        <f>IF(ISTEXT(VLOOKUP(表2_6[[#This Row],[标识]],表1_66[[标识]:[籍贯]],32,FALSE)),VLOOKUP(表2_6[[#This Row],[标识]],表1_66[[标识]:[籍贯]],32,FALSE),"")</f>
        <v/>
      </c>
      <c r="AI11" s="344"/>
      <c r="AJ11" s="6"/>
      <c r="AL11" s="6"/>
      <c r="AM11" s="135"/>
      <c r="AN11" s="135"/>
    </row>
    <row r="12" spans="1:46" ht="18" customHeight="1" x14ac:dyDescent="0.3">
      <c r="A12" s="41">
        <v>42444</v>
      </c>
      <c r="B12" s="40" t="s">
        <v>9049</v>
      </c>
      <c r="C12" s="41">
        <v>42444</v>
      </c>
      <c r="D12" s="134" t="s">
        <v>1</v>
      </c>
      <c r="E12" s="134" t="s">
        <v>1293</v>
      </c>
      <c r="F12" s="319" t="s">
        <v>9050</v>
      </c>
      <c r="G12" s="334" t="str">
        <f>表2_6[[#This Row],[公司]]&amp;表2_6[[#This Row],[姓名]]</f>
        <v>相生资产郝结旺</v>
      </c>
      <c r="H12" s="269" t="s">
        <v>2168</v>
      </c>
      <c r="I12" s="320" t="str">
        <f>IF(ISTEXT(VLOOKUP(表2_6[[#This Row],[标识]],表1_66[[标识]:[昵称]],3,FALSE)),VLOOKUP(表2_6[[#This Row],[标识]],表1_66[[标识]:[昵称]],3,FALSE),"")</f>
        <v/>
      </c>
      <c r="J12" s="320" t="str">
        <f>IF(ISTEXT(VLOOKUP(表2_6[[#This Row],[标识]],表1_66[[标识]:[籍贯]],4,FALSE)),VLOOKUP(表2_6[[#This Row],[标识]],表1_66[[标识]:[籍贯]],4,FALSE),"")</f>
        <v/>
      </c>
      <c r="K12" s="320" t="str">
        <f>IF(ISTEXT(VLOOKUP(表2_6[[#This Row],[标识]],表1_66[[标识]:[城市]],9,FALSE)),VLOOKUP(表2_6[[#This Row],[标识]],表1_66[[标识]:[城市]],9,FALSE),"")</f>
        <v/>
      </c>
      <c r="L12" s="321" t="str">
        <f>IF(ISTEXT(VLOOKUP(表2_6[[#This Row],[标识]],表1_66[[标识]:[类型]],7,FALSE)),VLOOKUP(表2_6[[#This Row],[标识]],表1_66[[标识]:[类型]],7,FALSE),"")</f>
        <v/>
      </c>
      <c r="M12" s="265" t="s">
        <v>9001</v>
      </c>
      <c r="N12" s="335" t="str">
        <f>IF(ISTEXT(VLOOKUP(表2_6[[#This Row],[标识]],表1_66[[标识]:[籍贯]],13,FALSE)),VLOOKUP(表2_6[[#This Row],[标识]],表1_66[[标识]:[籍贯]],13,FALSE),"")</f>
        <v/>
      </c>
      <c r="O12" s="336" t="str">
        <f>IF(ISTEXT(VLOOKUP(表2_6[[#This Row],[标识]],表1_66[[标识]:[籍贯]],15,FALSE)),VLOOKUP(表2_6[[#This Row],[标识]],表1_66[[标识]:[籍贯]],15,FALSE),"")</f>
        <v/>
      </c>
      <c r="P12" s="320" t="str">
        <f>IF(ISTEXT(VLOOKUP(表2_6[[#This Row],[标识]],表1_66[[标识]:[籍贯]],19,FALSE)),VLOOKUP(表2_6[[#This Row],[标识]],表1_66[[标识]:[籍贯]],19,FALSE),"")</f>
        <v/>
      </c>
      <c r="Q12" s="321" t="str">
        <f>IF(ISNUMBER(VLOOKUP(表2_6[[#This Row],[标识]],表1_66[[标识]:[籍贯]],20,FALSE)),VLOOKUP(表2_6[[#This Row],[标识]],表1_66[[标识]:[籍贯]],20,FALSE),"")</f>
        <v/>
      </c>
      <c r="R12" s="337" t="str">
        <f>IF(ISTEXT(VLOOKUP(表2_6[[#This Row],[标识]],表1_66[[标识]:[籍贯]],21,FALSE)),VLOOKUP(表2_6[[#This Row],[标识]],表1_66[[标识]:[籍贯]],21,FALSE),"")</f>
        <v/>
      </c>
      <c r="S12" s="317"/>
      <c r="T12" s="317"/>
      <c r="U12" s="317"/>
      <c r="V12" s="317"/>
      <c r="W12" s="338"/>
      <c r="X12" s="333"/>
      <c r="Y12" s="333"/>
      <c r="Z12" s="339"/>
      <c r="AA12" s="340"/>
      <c r="AB12" s="340"/>
      <c r="AC12" s="321"/>
      <c r="AD12" s="341"/>
      <c r="AE12" s="341"/>
      <c r="AF12" s="341"/>
      <c r="AG12" s="342"/>
      <c r="AH12" s="343" t="str">
        <f>IF(ISTEXT(VLOOKUP(表2_6[[#This Row],[标识]],表1_66[[标识]:[籍贯]],32,FALSE)),VLOOKUP(表2_6[[#This Row],[标识]],表1_66[[标识]:[籍贯]],32,FALSE),"")</f>
        <v/>
      </c>
      <c r="AI12" s="344"/>
      <c r="AJ12" s="6"/>
      <c r="AL12" s="6"/>
      <c r="AM12" s="135"/>
      <c r="AN12" s="135"/>
    </row>
    <row r="13" spans="1:46" ht="18" customHeight="1" x14ac:dyDescent="0.3">
      <c r="A13" s="41">
        <v>42444</v>
      </c>
      <c r="B13" s="40" t="s">
        <v>9049</v>
      </c>
      <c r="C13" s="41">
        <v>42444</v>
      </c>
      <c r="D13" s="134" t="s">
        <v>1</v>
      </c>
      <c r="E13" s="134" t="s">
        <v>1293</v>
      </c>
      <c r="F13" s="319" t="s">
        <v>9050</v>
      </c>
      <c r="G13" s="334" t="str">
        <f>表2_6[[#This Row],[公司]]&amp;表2_6[[#This Row],[姓名]]</f>
        <v>丽石投资李鹏</v>
      </c>
      <c r="H13" s="269" t="s">
        <v>9003</v>
      </c>
      <c r="I13" s="320" t="str">
        <f>IF(ISTEXT(VLOOKUP(表2_6[[#This Row],[标识]],表1_66[[标识]:[昵称]],3,FALSE)),VLOOKUP(表2_6[[#This Row],[标识]],表1_66[[标识]:[昵称]],3,FALSE),"")</f>
        <v/>
      </c>
      <c r="J13" s="320" t="str">
        <f>IF(ISTEXT(VLOOKUP(表2_6[[#This Row],[标识]],表1_66[[标识]:[籍贯]],4,FALSE)),VLOOKUP(表2_6[[#This Row],[标识]],表1_66[[标识]:[籍贯]],4,FALSE),"")</f>
        <v/>
      </c>
      <c r="K13" s="320" t="str">
        <f>IF(ISTEXT(VLOOKUP(表2_6[[#This Row],[标识]],表1_66[[标识]:[城市]],9,FALSE)),VLOOKUP(表2_6[[#This Row],[标识]],表1_66[[标识]:[城市]],9,FALSE),"")</f>
        <v/>
      </c>
      <c r="L13" s="321" t="str">
        <f>IF(ISTEXT(VLOOKUP(表2_6[[#This Row],[标识]],表1_66[[标识]:[类型]],7,FALSE)),VLOOKUP(表2_6[[#This Row],[标识]],表1_66[[标识]:[类型]],7,FALSE),"")</f>
        <v/>
      </c>
      <c r="M13" s="265" t="s">
        <v>9004</v>
      </c>
      <c r="N13" s="335" t="str">
        <f>IF(ISTEXT(VLOOKUP(表2_6[[#This Row],[标识]],表1_66[[标识]:[籍贯]],13,FALSE)),VLOOKUP(表2_6[[#This Row],[标识]],表1_66[[标识]:[籍贯]],13,FALSE),"")</f>
        <v/>
      </c>
      <c r="O13" s="336" t="str">
        <f>IF(ISTEXT(VLOOKUP(表2_6[[#This Row],[标识]],表1_66[[标识]:[籍贯]],15,FALSE)),VLOOKUP(表2_6[[#This Row],[标识]],表1_66[[标识]:[籍贯]],15,FALSE),"")</f>
        <v/>
      </c>
      <c r="P13" s="320" t="str">
        <f>IF(ISTEXT(VLOOKUP(表2_6[[#This Row],[标识]],表1_66[[标识]:[籍贯]],19,FALSE)),VLOOKUP(表2_6[[#This Row],[标识]],表1_66[[标识]:[籍贯]],19,FALSE),"")</f>
        <v/>
      </c>
      <c r="Q13" s="321" t="str">
        <f>IF(ISNUMBER(VLOOKUP(表2_6[[#This Row],[标识]],表1_66[[标识]:[籍贯]],20,FALSE)),VLOOKUP(表2_6[[#This Row],[标识]],表1_66[[标识]:[籍贯]],20,FALSE),"")</f>
        <v/>
      </c>
      <c r="R13" s="337" t="str">
        <f>IF(ISTEXT(VLOOKUP(表2_6[[#This Row],[标识]],表1_66[[标识]:[籍贯]],21,FALSE)),VLOOKUP(表2_6[[#This Row],[标识]],表1_66[[标识]:[籍贯]],21,FALSE),"")</f>
        <v/>
      </c>
      <c r="S13" s="317"/>
      <c r="T13" s="317"/>
      <c r="U13" s="317"/>
      <c r="V13" s="317"/>
      <c r="W13" s="338"/>
      <c r="X13" s="333"/>
      <c r="Y13" s="333"/>
      <c r="Z13" s="339"/>
      <c r="AA13" s="340"/>
      <c r="AB13" s="340"/>
      <c r="AC13" s="321"/>
      <c r="AD13" s="341"/>
      <c r="AE13" s="341"/>
      <c r="AF13" s="341"/>
      <c r="AG13" s="342"/>
      <c r="AH13" s="343" t="str">
        <f>IF(ISTEXT(VLOOKUP(表2_6[[#This Row],[标识]],表1_66[[标识]:[籍贯]],32,FALSE)),VLOOKUP(表2_6[[#This Row],[标识]],表1_66[[标识]:[籍贯]],32,FALSE),"")</f>
        <v/>
      </c>
      <c r="AI13" s="344"/>
      <c r="AJ13" s="6"/>
      <c r="AL13" s="6"/>
      <c r="AM13" s="135"/>
      <c r="AN13" s="135"/>
    </row>
    <row r="14" spans="1:46" ht="18" customHeight="1" x14ac:dyDescent="0.3">
      <c r="A14" s="41">
        <v>42444</v>
      </c>
      <c r="B14" s="40" t="s">
        <v>9049</v>
      </c>
      <c r="C14" s="41">
        <v>42444</v>
      </c>
      <c r="D14" s="134" t="s">
        <v>1</v>
      </c>
      <c r="E14" s="134" t="s">
        <v>1293</v>
      </c>
      <c r="F14" s="319" t="s">
        <v>9050</v>
      </c>
      <c r="G14" s="334" t="str">
        <f>表2_6[[#This Row],[公司]]&amp;表2_6[[#This Row],[姓名]]</f>
        <v>新泉投资罗宇</v>
      </c>
      <c r="H14" s="269" t="s">
        <v>9005</v>
      </c>
      <c r="I14" s="320" t="str">
        <f>IF(ISTEXT(VLOOKUP(表2_6[[#This Row],[标识]],表1_66[[标识]:[昵称]],3,FALSE)),VLOOKUP(表2_6[[#This Row],[标识]],表1_66[[标识]:[昵称]],3,FALSE),"")</f>
        <v/>
      </c>
      <c r="J14" s="320" t="str">
        <f>IF(ISTEXT(VLOOKUP(表2_6[[#This Row],[标识]],表1_66[[标识]:[籍贯]],4,FALSE)),VLOOKUP(表2_6[[#This Row],[标识]],表1_66[[标识]:[籍贯]],4,FALSE),"")</f>
        <v/>
      </c>
      <c r="K14" s="320" t="str">
        <f>IF(ISTEXT(VLOOKUP(表2_6[[#This Row],[标识]],表1_66[[标识]:[城市]],9,FALSE)),VLOOKUP(表2_6[[#This Row],[标识]],表1_66[[标识]:[城市]],9,FALSE),"")</f>
        <v/>
      </c>
      <c r="L14" s="321" t="str">
        <f>IF(ISTEXT(VLOOKUP(表2_6[[#This Row],[标识]],表1_66[[标识]:[类型]],7,FALSE)),VLOOKUP(表2_6[[#This Row],[标识]],表1_66[[标识]:[类型]],7,FALSE),"")</f>
        <v/>
      </c>
      <c r="M14" s="265" t="s">
        <v>9006</v>
      </c>
      <c r="N14" s="335" t="str">
        <f>IF(ISTEXT(VLOOKUP(表2_6[[#This Row],[标识]],表1_66[[标识]:[籍贯]],13,FALSE)),VLOOKUP(表2_6[[#This Row],[标识]],表1_66[[标识]:[籍贯]],13,FALSE),"")</f>
        <v/>
      </c>
      <c r="O14" s="336" t="str">
        <f>IF(ISTEXT(VLOOKUP(表2_6[[#This Row],[标识]],表1_66[[标识]:[籍贯]],15,FALSE)),VLOOKUP(表2_6[[#This Row],[标识]],表1_66[[标识]:[籍贯]],15,FALSE),"")</f>
        <v/>
      </c>
      <c r="P14" s="320" t="str">
        <f>IF(ISTEXT(VLOOKUP(表2_6[[#This Row],[标识]],表1_66[[标识]:[籍贯]],19,FALSE)),VLOOKUP(表2_6[[#This Row],[标识]],表1_66[[标识]:[籍贯]],19,FALSE),"")</f>
        <v/>
      </c>
      <c r="Q14" s="321" t="str">
        <f>IF(ISNUMBER(VLOOKUP(表2_6[[#This Row],[标识]],表1_66[[标识]:[籍贯]],20,FALSE)),VLOOKUP(表2_6[[#This Row],[标识]],表1_66[[标识]:[籍贯]],20,FALSE),"")</f>
        <v/>
      </c>
      <c r="R14" s="337" t="str">
        <f>IF(ISTEXT(VLOOKUP(表2_6[[#This Row],[标识]],表1_66[[标识]:[籍贯]],21,FALSE)),VLOOKUP(表2_6[[#This Row],[标识]],表1_66[[标识]:[籍贯]],21,FALSE),"")</f>
        <v/>
      </c>
      <c r="S14" s="317"/>
      <c r="T14" s="317"/>
      <c r="U14" s="317"/>
      <c r="V14" s="317"/>
      <c r="W14" s="338"/>
      <c r="X14" s="333"/>
      <c r="Y14" s="333"/>
      <c r="Z14" s="339"/>
      <c r="AA14" s="340"/>
      <c r="AB14" s="340"/>
      <c r="AC14" s="321"/>
      <c r="AD14" s="341"/>
      <c r="AE14" s="341"/>
      <c r="AF14" s="341"/>
      <c r="AG14" s="342"/>
      <c r="AH14" s="343" t="str">
        <f>IF(ISTEXT(VLOOKUP(表2_6[[#This Row],[标识]],表1_66[[标识]:[籍贯]],32,FALSE)),VLOOKUP(表2_6[[#This Row],[标识]],表1_66[[标识]:[籍贯]],32,FALSE),"")</f>
        <v/>
      </c>
      <c r="AI14" s="344"/>
      <c r="AJ14" s="6"/>
      <c r="AL14" s="6"/>
      <c r="AM14" s="135"/>
      <c r="AN14" s="135"/>
    </row>
    <row r="15" spans="1:46" ht="18" customHeight="1" x14ac:dyDescent="0.3">
      <c r="A15" s="41">
        <v>42444</v>
      </c>
      <c r="B15" s="40" t="s">
        <v>9049</v>
      </c>
      <c r="C15" s="41">
        <v>42444</v>
      </c>
      <c r="D15" s="134" t="s">
        <v>1</v>
      </c>
      <c r="E15" s="134" t="s">
        <v>1293</v>
      </c>
      <c r="F15" s="319" t="s">
        <v>9050</v>
      </c>
      <c r="G15" s="334" t="str">
        <f>表2_6[[#This Row],[公司]]&amp;表2_6[[#This Row],[姓名]]</f>
        <v>东海证券章海洋</v>
      </c>
      <c r="H15" s="269" t="s">
        <v>9007</v>
      </c>
      <c r="I15" s="320" t="str">
        <f>IF(ISTEXT(VLOOKUP(表2_6[[#This Row],[标识]],表1_66[[标识]:[昵称]],3,FALSE)),VLOOKUP(表2_6[[#This Row],[标识]],表1_66[[标识]:[昵称]],3,FALSE),"")</f>
        <v/>
      </c>
      <c r="J15" s="320" t="str">
        <f>IF(ISTEXT(VLOOKUP(表2_6[[#This Row],[标识]],表1_66[[标识]:[籍贯]],4,FALSE)),VLOOKUP(表2_6[[#This Row],[标识]],表1_66[[标识]:[籍贯]],4,FALSE),"")</f>
        <v/>
      </c>
      <c r="K15" s="320" t="str">
        <f>IF(ISTEXT(VLOOKUP(表2_6[[#This Row],[标识]],表1_66[[标识]:[城市]],9,FALSE)),VLOOKUP(表2_6[[#This Row],[标识]],表1_66[[标识]:[城市]],9,FALSE),"")</f>
        <v/>
      </c>
      <c r="L15" s="321" t="str">
        <f>IF(ISTEXT(VLOOKUP(表2_6[[#This Row],[标识]],表1_66[[标识]:[类型]],7,FALSE)),VLOOKUP(表2_6[[#This Row],[标识]],表1_66[[标识]:[类型]],7,FALSE),"")</f>
        <v/>
      </c>
      <c r="M15" s="265" t="s">
        <v>9008</v>
      </c>
      <c r="N15" s="335" t="str">
        <f>IF(ISTEXT(VLOOKUP(表2_6[[#This Row],[标识]],表1_66[[标识]:[籍贯]],13,FALSE)),VLOOKUP(表2_6[[#This Row],[标识]],表1_66[[标识]:[籍贯]],13,FALSE),"")</f>
        <v/>
      </c>
      <c r="O15" s="336" t="str">
        <f>IF(ISTEXT(VLOOKUP(表2_6[[#This Row],[标识]],表1_66[[标识]:[籍贯]],15,FALSE)),VLOOKUP(表2_6[[#This Row],[标识]],表1_66[[标识]:[籍贯]],15,FALSE),"")</f>
        <v/>
      </c>
      <c r="P15" s="320" t="str">
        <f>IF(ISTEXT(VLOOKUP(表2_6[[#This Row],[标识]],表1_66[[标识]:[籍贯]],19,FALSE)),VLOOKUP(表2_6[[#This Row],[标识]],表1_66[[标识]:[籍贯]],19,FALSE),"")</f>
        <v/>
      </c>
      <c r="Q15" s="321" t="str">
        <f>IF(ISNUMBER(VLOOKUP(表2_6[[#This Row],[标识]],表1_66[[标识]:[籍贯]],20,FALSE)),VLOOKUP(表2_6[[#This Row],[标识]],表1_66[[标识]:[籍贯]],20,FALSE),"")</f>
        <v/>
      </c>
      <c r="R15" s="337" t="str">
        <f>IF(ISTEXT(VLOOKUP(表2_6[[#This Row],[标识]],表1_66[[标识]:[籍贯]],21,FALSE)),VLOOKUP(表2_6[[#This Row],[标识]],表1_66[[标识]:[籍贯]],21,FALSE),"")</f>
        <v/>
      </c>
      <c r="S15" s="317"/>
      <c r="T15" s="317"/>
      <c r="U15" s="317"/>
      <c r="V15" s="317"/>
      <c r="W15" s="338"/>
      <c r="X15" s="333"/>
      <c r="Y15" s="333"/>
      <c r="Z15" s="339"/>
      <c r="AA15" s="340"/>
      <c r="AB15" s="340"/>
      <c r="AC15" s="321"/>
      <c r="AD15" s="341"/>
      <c r="AE15" s="341"/>
      <c r="AF15" s="341"/>
      <c r="AG15" s="342"/>
      <c r="AH15" s="343" t="str">
        <f>IF(ISTEXT(VLOOKUP(表2_6[[#This Row],[标识]],表1_66[[标识]:[籍贯]],32,FALSE)),VLOOKUP(表2_6[[#This Row],[标识]],表1_66[[标识]:[籍贯]],32,FALSE),"")</f>
        <v/>
      </c>
      <c r="AI15" s="344"/>
      <c r="AJ15" s="6"/>
      <c r="AL15" s="6"/>
      <c r="AM15" s="135"/>
      <c r="AN15" s="135"/>
    </row>
    <row r="16" spans="1:46" ht="18" customHeight="1" x14ac:dyDescent="0.3">
      <c r="A16" s="41">
        <v>42444</v>
      </c>
      <c r="B16" s="40" t="s">
        <v>9049</v>
      </c>
      <c r="C16" s="41">
        <v>42444</v>
      </c>
      <c r="D16" s="134" t="s">
        <v>1</v>
      </c>
      <c r="E16" s="134" t="s">
        <v>1293</v>
      </c>
      <c r="F16" s="319" t="s">
        <v>9050</v>
      </c>
      <c r="G16" s="334" t="str">
        <f>表2_6[[#This Row],[公司]]&amp;表2_6[[#This Row],[姓名]]</f>
        <v>西南证券周吉</v>
      </c>
      <c r="H16" s="269" t="s">
        <v>9009</v>
      </c>
      <c r="I16" s="320" t="str">
        <f>IF(ISTEXT(VLOOKUP(表2_6[[#This Row],[标识]],表1_66[[标识]:[昵称]],3,FALSE)),VLOOKUP(表2_6[[#This Row],[标识]],表1_66[[标识]:[昵称]],3,FALSE),"")</f>
        <v/>
      </c>
      <c r="J16" s="320" t="str">
        <f>IF(ISTEXT(VLOOKUP(表2_6[[#This Row],[标识]],表1_66[[标识]:[籍贯]],4,FALSE)),VLOOKUP(表2_6[[#This Row],[标识]],表1_66[[标识]:[籍贯]],4,FALSE),"")</f>
        <v/>
      </c>
      <c r="K16" s="320" t="str">
        <f>IF(ISTEXT(VLOOKUP(表2_6[[#This Row],[标识]],表1_66[[标识]:[城市]],9,FALSE)),VLOOKUP(表2_6[[#This Row],[标识]],表1_66[[标识]:[城市]],9,FALSE),"")</f>
        <v/>
      </c>
      <c r="L16" s="321" t="str">
        <f>IF(ISTEXT(VLOOKUP(表2_6[[#This Row],[标识]],表1_66[[标识]:[类型]],7,FALSE)),VLOOKUP(表2_6[[#This Row],[标识]],表1_66[[标识]:[类型]],7,FALSE),"")</f>
        <v/>
      </c>
      <c r="M16" s="265" t="s">
        <v>9010</v>
      </c>
      <c r="N16" s="335" t="str">
        <f>IF(ISTEXT(VLOOKUP(表2_6[[#This Row],[标识]],表1_66[[标识]:[籍贯]],13,FALSE)),VLOOKUP(表2_6[[#This Row],[标识]],表1_66[[标识]:[籍贯]],13,FALSE),"")</f>
        <v/>
      </c>
      <c r="O16" s="336" t="str">
        <f>IF(ISTEXT(VLOOKUP(表2_6[[#This Row],[标识]],表1_66[[标识]:[籍贯]],15,FALSE)),VLOOKUP(表2_6[[#This Row],[标识]],表1_66[[标识]:[籍贯]],15,FALSE),"")</f>
        <v/>
      </c>
      <c r="P16" s="320" t="str">
        <f>IF(ISTEXT(VLOOKUP(表2_6[[#This Row],[标识]],表1_66[[标识]:[籍贯]],19,FALSE)),VLOOKUP(表2_6[[#This Row],[标识]],表1_66[[标识]:[籍贯]],19,FALSE),"")</f>
        <v/>
      </c>
      <c r="Q16" s="321" t="str">
        <f>IF(ISNUMBER(VLOOKUP(表2_6[[#This Row],[标识]],表1_66[[标识]:[籍贯]],20,FALSE)),VLOOKUP(表2_6[[#This Row],[标识]],表1_66[[标识]:[籍贯]],20,FALSE),"")</f>
        <v/>
      </c>
      <c r="R16" s="337" t="str">
        <f>IF(ISTEXT(VLOOKUP(表2_6[[#This Row],[标识]],表1_66[[标识]:[籍贯]],21,FALSE)),VLOOKUP(表2_6[[#This Row],[标识]],表1_66[[标识]:[籍贯]],21,FALSE),"")</f>
        <v/>
      </c>
      <c r="S16" s="317"/>
      <c r="T16" s="317"/>
      <c r="U16" s="317"/>
      <c r="V16" s="317"/>
      <c r="W16" s="338"/>
      <c r="X16" s="333"/>
      <c r="Y16" s="333"/>
      <c r="Z16" s="339"/>
      <c r="AA16" s="340"/>
      <c r="AB16" s="340"/>
      <c r="AC16" s="321"/>
      <c r="AD16" s="341"/>
      <c r="AE16" s="341"/>
      <c r="AF16" s="341"/>
      <c r="AG16" s="342"/>
      <c r="AH16" s="343" t="str">
        <f>IF(ISTEXT(VLOOKUP(表2_6[[#This Row],[标识]],表1_66[[标识]:[籍贯]],32,FALSE)),VLOOKUP(表2_6[[#This Row],[标识]],表1_66[[标识]:[籍贯]],32,FALSE),"")</f>
        <v/>
      </c>
      <c r="AI16" s="344"/>
      <c r="AJ16" s="6"/>
      <c r="AL16" s="6"/>
      <c r="AM16" s="135"/>
      <c r="AN16" s="135"/>
    </row>
    <row r="17" spans="1:40" ht="18" customHeight="1" x14ac:dyDescent="0.3">
      <c r="A17" s="41">
        <v>42444</v>
      </c>
      <c r="B17" s="40" t="s">
        <v>9049</v>
      </c>
      <c r="C17" s="41">
        <v>42444</v>
      </c>
      <c r="D17" s="134" t="s">
        <v>1</v>
      </c>
      <c r="E17" s="134" t="s">
        <v>1293</v>
      </c>
      <c r="F17" s="319" t="s">
        <v>9050</v>
      </c>
      <c r="G17" s="334" t="str">
        <f>表2_6[[#This Row],[公司]]&amp;表2_6[[#This Row],[姓名]]</f>
        <v>东航金控王华海</v>
      </c>
      <c r="H17" s="220" t="s">
        <v>6859</v>
      </c>
      <c r="I17" s="320" t="str">
        <f>IF(ISTEXT(VLOOKUP(表2_6[[#This Row],[标识]],表1_66[[标识]:[昵称]],3,FALSE)),VLOOKUP(表2_6[[#This Row],[标识]],表1_66[[标识]:[昵称]],3,FALSE),"")</f>
        <v/>
      </c>
      <c r="J17" s="320" t="str">
        <f>IF(ISTEXT(VLOOKUP(表2_6[[#This Row],[标识]],表1_66[[标识]:[籍贯]],4,FALSE)),VLOOKUP(表2_6[[#This Row],[标识]],表1_66[[标识]:[籍贯]],4,FALSE),"")</f>
        <v/>
      </c>
      <c r="K17" s="320" t="str">
        <f>IF(ISTEXT(VLOOKUP(表2_6[[#This Row],[标识]],表1_66[[标识]:[城市]],9,FALSE)),VLOOKUP(表2_6[[#This Row],[标识]],表1_66[[标识]:[城市]],9,FALSE),"")</f>
        <v/>
      </c>
      <c r="L17" s="321" t="str">
        <f>IF(ISTEXT(VLOOKUP(表2_6[[#This Row],[标识]],表1_66[[标识]:[类型]],7,FALSE)),VLOOKUP(表2_6[[#This Row],[标识]],表1_66[[标识]:[类型]],7,FALSE),"")</f>
        <v/>
      </c>
      <c r="M17" s="232" t="s">
        <v>5581</v>
      </c>
      <c r="N17" s="335" t="str">
        <f>IF(ISTEXT(VLOOKUP(表2_6[[#This Row],[标识]],表1_66[[标识]:[籍贯]],13,FALSE)),VLOOKUP(表2_6[[#This Row],[标识]],表1_66[[标识]:[籍贯]],13,FALSE),"")</f>
        <v/>
      </c>
      <c r="O17" s="336" t="str">
        <f>IF(ISTEXT(VLOOKUP(表2_6[[#This Row],[标识]],表1_66[[标识]:[籍贯]],15,FALSE)),VLOOKUP(表2_6[[#This Row],[标识]],表1_66[[标识]:[籍贯]],15,FALSE),"")</f>
        <v/>
      </c>
      <c r="P17" s="320" t="str">
        <f>IF(ISTEXT(VLOOKUP(表2_6[[#This Row],[标识]],表1_66[[标识]:[籍贯]],19,FALSE)),VLOOKUP(表2_6[[#This Row],[标识]],表1_66[[标识]:[籍贯]],19,FALSE),"")</f>
        <v/>
      </c>
      <c r="Q17" s="321" t="str">
        <f>IF(ISNUMBER(VLOOKUP(表2_6[[#This Row],[标识]],表1_66[[标识]:[籍贯]],20,FALSE)),VLOOKUP(表2_6[[#This Row],[标识]],表1_66[[标识]:[籍贯]],20,FALSE),"")</f>
        <v/>
      </c>
      <c r="R17" s="337" t="str">
        <f>IF(ISTEXT(VLOOKUP(表2_6[[#This Row],[标识]],表1_66[[标识]:[籍贯]],21,FALSE)),VLOOKUP(表2_6[[#This Row],[标识]],表1_66[[标识]:[籍贯]],21,FALSE),"")</f>
        <v/>
      </c>
      <c r="S17" s="317"/>
      <c r="T17" s="317"/>
      <c r="U17" s="317"/>
      <c r="V17" s="317"/>
      <c r="W17" s="338"/>
      <c r="X17" s="333"/>
      <c r="Y17" s="333"/>
      <c r="Z17" s="339"/>
      <c r="AA17" s="340"/>
      <c r="AB17" s="340"/>
      <c r="AC17" s="321"/>
      <c r="AD17" s="341"/>
      <c r="AE17" s="341"/>
      <c r="AF17" s="341"/>
      <c r="AG17" s="342"/>
      <c r="AH17" s="343" t="str">
        <f>IF(ISTEXT(VLOOKUP(表2_6[[#This Row],[标识]],表1_66[[标识]:[籍贯]],32,FALSE)),VLOOKUP(表2_6[[#This Row],[标识]],表1_66[[标识]:[籍贯]],32,FALSE),"")</f>
        <v/>
      </c>
      <c r="AI17" s="344"/>
      <c r="AJ17" s="6"/>
      <c r="AL17" s="6"/>
      <c r="AM17" s="135"/>
      <c r="AN17" s="135"/>
    </row>
    <row r="18" spans="1:40" ht="18" customHeight="1" x14ac:dyDescent="0.3">
      <c r="A18" s="41">
        <v>42444</v>
      </c>
      <c r="B18" s="40" t="s">
        <v>9049</v>
      </c>
      <c r="C18" s="41">
        <v>42444</v>
      </c>
      <c r="D18" s="134" t="s">
        <v>1</v>
      </c>
      <c r="E18" s="134" t="s">
        <v>1293</v>
      </c>
      <c r="F18" s="319" t="s">
        <v>9050</v>
      </c>
      <c r="G18" s="334" t="str">
        <f>表2_6[[#This Row],[公司]]&amp;表2_6[[#This Row],[姓名]]</f>
        <v>莱克电气李群</v>
      </c>
      <c r="H18" s="269" t="s">
        <v>9011</v>
      </c>
      <c r="I18" s="320" t="str">
        <f>IF(ISTEXT(VLOOKUP(表2_6[[#This Row],[标识]],表1_66[[标识]:[昵称]],3,FALSE)),VLOOKUP(表2_6[[#This Row],[标识]],表1_66[[标识]:[昵称]],3,FALSE),"")</f>
        <v/>
      </c>
      <c r="J18" s="320" t="str">
        <f>IF(ISTEXT(VLOOKUP(表2_6[[#This Row],[标识]],表1_66[[标识]:[籍贯]],4,FALSE)),VLOOKUP(表2_6[[#This Row],[标识]],表1_66[[标识]:[籍贯]],4,FALSE),"")</f>
        <v/>
      </c>
      <c r="K18" s="320" t="str">
        <f>IF(ISTEXT(VLOOKUP(表2_6[[#This Row],[标识]],表1_66[[标识]:[城市]],9,FALSE)),VLOOKUP(表2_6[[#This Row],[标识]],表1_66[[标识]:[城市]],9,FALSE),"")</f>
        <v/>
      </c>
      <c r="L18" s="321" t="str">
        <f>IF(ISTEXT(VLOOKUP(表2_6[[#This Row],[标识]],表1_66[[标识]:[类型]],7,FALSE)),VLOOKUP(表2_6[[#This Row],[标识]],表1_66[[标识]:[类型]],7,FALSE),"")</f>
        <v/>
      </c>
      <c r="M18" s="265" t="s">
        <v>9012</v>
      </c>
      <c r="N18" s="335" t="str">
        <f>IF(ISTEXT(VLOOKUP(表2_6[[#This Row],[标识]],表1_66[[标识]:[籍贯]],13,FALSE)),VLOOKUP(表2_6[[#This Row],[标识]],表1_66[[标识]:[籍贯]],13,FALSE),"")</f>
        <v/>
      </c>
      <c r="O18" s="336" t="str">
        <f>IF(ISTEXT(VLOOKUP(表2_6[[#This Row],[标识]],表1_66[[标识]:[籍贯]],15,FALSE)),VLOOKUP(表2_6[[#This Row],[标识]],表1_66[[标识]:[籍贯]],15,FALSE),"")</f>
        <v/>
      </c>
      <c r="P18" s="320" t="str">
        <f>IF(ISTEXT(VLOOKUP(表2_6[[#This Row],[标识]],表1_66[[标识]:[籍贯]],19,FALSE)),VLOOKUP(表2_6[[#This Row],[标识]],表1_66[[标识]:[籍贯]],19,FALSE),"")</f>
        <v/>
      </c>
      <c r="Q18" s="321" t="str">
        <f>IF(ISNUMBER(VLOOKUP(表2_6[[#This Row],[标识]],表1_66[[标识]:[籍贯]],20,FALSE)),VLOOKUP(表2_6[[#This Row],[标识]],表1_66[[标识]:[籍贯]],20,FALSE),"")</f>
        <v/>
      </c>
      <c r="R18" s="337" t="str">
        <f>IF(ISTEXT(VLOOKUP(表2_6[[#This Row],[标识]],表1_66[[标识]:[籍贯]],21,FALSE)),VLOOKUP(表2_6[[#This Row],[标识]],表1_66[[标识]:[籍贯]],21,FALSE),"")</f>
        <v/>
      </c>
      <c r="S18" s="317"/>
      <c r="T18" s="317"/>
      <c r="U18" s="317"/>
      <c r="V18" s="317"/>
      <c r="W18" s="338"/>
      <c r="X18" s="333"/>
      <c r="Y18" s="333"/>
      <c r="Z18" s="339"/>
      <c r="AA18" s="340"/>
      <c r="AB18" s="340"/>
      <c r="AC18" s="321"/>
      <c r="AD18" s="341"/>
      <c r="AE18" s="341"/>
      <c r="AF18" s="341"/>
      <c r="AG18" s="342"/>
      <c r="AH18" s="343" t="str">
        <f>IF(ISTEXT(VLOOKUP(表2_6[[#This Row],[标识]],表1_66[[标识]:[籍贯]],32,FALSE)),VLOOKUP(表2_6[[#This Row],[标识]],表1_66[[标识]:[籍贯]],32,FALSE),"")</f>
        <v/>
      </c>
      <c r="AI18" s="344"/>
      <c r="AJ18" s="6"/>
      <c r="AL18" s="6"/>
      <c r="AM18" s="135"/>
      <c r="AN18" s="135"/>
    </row>
    <row r="19" spans="1:40" ht="18" customHeight="1" x14ac:dyDescent="0.3">
      <c r="A19" s="41">
        <v>42444</v>
      </c>
      <c r="B19" s="40" t="s">
        <v>9049</v>
      </c>
      <c r="C19" s="41">
        <v>42444</v>
      </c>
      <c r="D19" s="134" t="s">
        <v>1</v>
      </c>
      <c r="E19" s="134" t="s">
        <v>1293</v>
      </c>
      <c r="F19" s="319" t="s">
        <v>9050</v>
      </c>
      <c r="G19" s="334" t="str">
        <f>表2_6[[#This Row],[公司]]&amp;表2_6[[#This Row],[姓名]]</f>
        <v>东海证券胡羿</v>
      </c>
      <c r="H19" s="269" t="s">
        <v>8654</v>
      </c>
      <c r="I19" s="320" t="str">
        <f>IF(ISTEXT(VLOOKUP(表2_6[[#This Row],[标识]],表1_66[[标识]:[昵称]],3,FALSE)),VLOOKUP(表2_6[[#This Row],[标识]],表1_66[[标识]:[昵称]],3,FALSE),"")</f>
        <v/>
      </c>
      <c r="J19" s="320" t="str">
        <f>IF(ISTEXT(VLOOKUP(表2_6[[#This Row],[标识]],表1_66[[标识]:[籍贯]],4,FALSE)),VLOOKUP(表2_6[[#This Row],[标识]],表1_66[[标识]:[籍贯]],4,FALSE),"")</f>
        <v/>
      </c>
      <c r="K19" s="320" t="str">
        <f>IF(ISTEXT(VLOOKUP(表2_6[[#This Row],[标识]],表1_66[[标识]:[城市]],9,FALSE)),VLOOKUP(表2_6[[#This Row],[标识]],表1_66[[标识]:[城市]],9,FALSE),"")</f>
        <v/>
      </c>
      <c r="L19" s="321" t="str">
        <f>IF(ISTEXT(VLOOKUP(表2_6[[#This Row],[标识]],表1_66[[标识]:[类型]],7,FALSE)),VLOOKUP(表2_6[[#This Row],[标识]],表1_66[[标识]:[类型]],7,FALSE),"")</f>
        <v/>
      </c>
      <c r="M19" s="292" t="s">
        <v>8655</v>
      </c>
      <c r="N19" s="335" t="str">
        <f>IF(ISTEXT(VLOOKUP(表2_6[[#This Row],[标识]],表1_66[[标识]:[籍贯]],13,FALSE)),VLOOKUP(表2_6[[#This Row],[标识]],表1_66[[标识]:[籍贯]],13,FALSE),"")</f>
        <v/>
      </c>
      <c r="O19" s="336" t="str">
        <f>IF(ISTEXT(VLOOKUP(表2_6[[#This Row],[标识]],表1_66[[标识]:[籍贯]],15,FALSE)),VLOOKUP(表2_6[[#This Row],[标识]],表1_66[[标识]:[籍贯]],15,FALSE),"")</f>
        <v/>
      </c>
      <c r="P19" s="320" t="str">
        <f>IF(ISTEXT(VLOOKUP(表2_6[[#This Row],[标识]],表1_66[[标识]:[籍贯]],19,FALSE)),VLOOKUP(表2_6[[#This Row],[标识]],表1_66[[标识]:[籍贯]],19,FALSE),"")</f>
        <v/>
      </c>
      <c r="Q19" s="321" t="str">
        <f>IF(ISNUMBER(VLOOKUP(表2_6[[#This Row],[标识]],表1_66[[标识]:[籍贯]],20,FALSE)),VLOOKUP(表2_6[[#This Row],[标识]],表1_66[[标识]:[籍贯]],20,FALSE),"")</f>
        <v/>
      </c>
      <c r="R19" s="337" t="str">
        <f>IF(ISTEXT(VLOOKUP(表2_6[[#This Row],[标识]],表1_66[[标识]:[籍贯]],21,FALSE)),VLOOKUP(表2_6[[#This Row],[标识]],表1_66[[标识]:[籍贯]],21,FALSE),"")</f>
        <v/>
      </c>
      <c r="S19" s="317"/>
      <c r="T19" s="317"/>
      <c r="U19" s="317"/>
      <c r="V19" s="317"/>
      <c r="W19" s="338"/>
      <c r="X19" s="333"/>
      <c r="Y19" s="333"/>
      <c r="Z19" s="339"/>
      <c r="AA19" s="340"/>
      <c r="AB19" s="340"/>
      <c r="AC19" s="321"/>
      <c r="AD19" s="341"/>
      <c r="AE19" s="341"/>
      <c r="AF19" s="341"/>
      <c r="AG19" s="342"/>
      <c r="AH19" s="343" t="str">
        <f>IF(ISTEXT(VLOOKUP(表2_6[[#This Row],[标识]],表1_66[[标识]:[籍贯]],32,FALSE)),VLOOKUP(表2_6[[#This Row],[标识]],表1_66[[标识]:[籍贯]],32,FALSE),"")</f>
        <v/>
      </c>
      <c r="AI19" s="344"/>
      <c r="AJ19" s="6"/>
      <c r="AL19" s="6"/>
      <c r="AM19" s="135"/>
      <c r="AN19" s="135"/>
    </row>
    <row r="20" spans="1:40" ht="18" customHeight="1" x14ac:dyDescent="0.3">
      <c r="A20" s="41">
        <v>42444</v>
      </c>
      <c r="B20" s="40" t="s">
        <v>9049</v>
      </c>
      <c r="C20" s="41">
        <v>42444</v>
      </c>
      <c r="D20" s="134" t="s">
        <v>1</v>
      </c>
      <c r="E20" s="134" t="s">
        <v>1293</v>
      </c>
      <c r="F20" s="319" t="s">
        <v>9050</v>
      </c>
      <c r="G20" s="334" t="str">
        <f>表2_6[[#This Row],[公司]]&amp;表2_6[[#This Row],[姓名]]</f>
        <v>国泰君安马韬</v>
      </c>
      <c r="H20" s="269" t="s">
        <v>9013</v>
      </c>
      <c r="I20" s="320" t="str">
        <f>IF(ISTEXT(VLOOKUP(表2_6[[#This Row],[标识]],表1_66[[标识]:[昵称]],3,FALSE)),VLOOKUP(表2_6[[#This Row],[标识]],表1_66[[标识]:[昵称]],3,FALSE),"")</f>
        <v/>
      </c>
      <c r="J20" s="320" t="str">
        <f>IF(ISTEXT(VLOOKUP(表2_6[[#This Row],[标识]],表1_66[[标识]:[籍贯]],4,FALSE)),VLOOKUP(表2_6[[#This Row],[标识]],表1_66[[标识]:[籍贯]],4,FALSE),"")</f>
        <v/>
      </c>
      <c r="K20" s="320" t="str">
        <f>IF(ISTEXT(VLOOKUP(表2_6[[#This Row],[标识]],表1_66[[标识]:[城市]],9,FALSE)),VLOOKUP(表2_6[[#This Row],[标识]],表1_66[[标识]:[城市]],9,FALSE),"")</f>
        <v/>
      </c>
      <c r="L20" s="321" t="str">
        <f>IF(ISTEXT(VLOOKUP(表2_6[[#This Row],[标识]],表1_66[[标识]:[类型]],7,FALSE)),VLOOKUP(表2_6[[#This Row],[标识]],表1_66[[标识]:[类型]],7,FALSE),"")</f>
        <v/>
      </c>
      <c r="M20" s="265" t="s">
        <v>9014</v>
      </c>
      <c r="N20" s="335" t="str">
        <f>IF(ISTEXT(VLOOKUP(表2_6[[#This Row],[标识]],表1_66[[标识]:[籍贯]],13,FALSE)),VLOOKUP(表2_6[[#This Row],[标识]],表1_66[[标识]:[籍贯]],13,FALSE),"")</f>
        <v/>
      </c>
      <c r="O20" s="336" t="str">
        <f>IF(ISTEXT(VLOOKUP(表2_6[[#This Row],[标识]],表1_66[[标识]:[籍贯]],15,FALSE)),VLOOKUP(表2_6[[#This Row],[标识]],表1_66[[标识]:[籍贯]],15,FALSE),"")</f>
        <v/>
      </c>
      <c r="P20" s="320" t="str">
        <f>IF(ISTEXT(VLOOKUP(表2_6[[#This Row],[标识]],表1_66[[标识]:[籍贯]],19,FALSE)),VLOOKUP(表2_6[[#This Row],[标识]],表1_66[[标识]:[籍贯]],19,FALSE),"")</f>
        <v/>
      </c>
      <c r="Q20" s="321" t="str">
        <f>IF(ISNUMBER(VLOOKUP(表2_6[[#This Row],[标识]],表1_66[[标识]:[籍贯]],20,FALSE)),VLOOKUP(表2_6[[#This Row],[标识]],表1_66[[标识]:[籍贯]],20,FALSE),"")</f>
        <v/>
      </c>
      <c r="R20" s="337" t="str">
        <f>IF(ISTEXT(VLOOKUP(表2_6[[#This Row],[标识]],表1_66[[标识]:[籍贯]],21,FALSE)),VLOOKUP(表2_6[[#This Row],[标识]],表1_66[[标识]:[籍贯]],21,FALSE),"")</f>
        <v/>
      </c>
      <c r="S20" s="317"/>
      <c r="T20" s="317"/>
      <c r="U20" s="317"/>
      <c r="V20" s="317"/>
      <c r="W20" s="338"/>
      <c r="X20" s="333"/>
      <c r="Y20" s="333"/>
      <c r="Z20" s="339"/>
      <c r="AA20" s="340"/>
      <c r="AB20" s="340"/>
      <c r="AC20" s="321"/>
      <c r="AD20" s="341"/>
      <c r="AE20" s="341"/>
      <c r="AF20" s="341"/>
      <c r="AG20" s="342"/>
      <c r="AH20" s="343" t="str">
        <f>IF(ISTEXT(VLOOKUP(表2_6[[#This Row],[标识]],表1_66[[标识]:[籍贯]],32,FALSE)),VLOOKUP(表2_6[[#This Row],[标识]],表1_66[[标识]:[籍贯]],32,FALSE),"")</f>
        <v/>
      </c>
      <c r="AI20" s="344"/>
      <c r="AJ20" s="6"/>
      <c r="AL20" s="6"/>
      <c r="AM20" s="135"/>
      <c r="AN20" s="135"/>
    </row>
    <row r="21" spans="1:40" ht="18" customHeight="1" x14ac:dyDescent="0.3">
      <c r="A21" s="41">
        <v>42444</v>
      </c>
      <c r="B21" s="40" t="s">
        <v>9049</v>
      </c>
      <c r="C21" s="41">
        <v>42444</v>
      </c>
      <c r="D21" s="134" t="s">
        <v>1</v>
      </c>
      <c r="E21" s="134" t="s">
        <v>1293</v>
      </c>
      <c r="F21" s="319" t="s">
        <v>9050</v>
      </c>
      <c r="G21" s="334" t="str">
        <f>表2_6[[#This Row],[公司]]&amp;表2_6[[#This Row],[姓名]]</f>
        <v>爵盛投资刘巧</v>
      </c>
      <c r="H21" s="269" t="s">
        <v>9015</v>
      </c>
      <c r="I21" s="320" t="str">
        <f>IF(ISTEXT(VLOOKUP(表2_6[[#This Row],[标识]],表1_66[[标识]:[昵称]],3,FALSE)),VLOOKUP(表2_6[[#This Row],[标识]],表1_66[[标识]:[昵称]],3,FALSE),"")</f>
        <v/>
      </c>
      <c r="J21" s="320" t="str">
        <f>IF(ISTEXT(VLOOKUP(表2_6[[#This Row],[标识]],表1_66[[标识]:[籍贯]],4,FALSE)),VLOOKUP(表2_6[[#This Row],[标识]],表1_66[[标识]:[籍贯]],4,FALSE),"")</f>
        <v/>
      </c>
      <c r="K21" s="320" t="str">
        <f>IF(ISTEXT(VLOOKUP(表2_6[[#This Row],[标识]],表1_66[[标识]:[城市]],9,FALSE)),VLOOKUP(表2_6[[#This Row],[标识]],表1_66[[标识]:[城市]],9,FALSE),"")</f>
        <v/>
      </c>
      <c r="L21" s="321" t="str">
        <f>IF(ISTEXT(VLOOKUP(表2_6[[#This Row],[标识]],表1_66[[标识]:[类型]],7,FALSE)),VLOOKUP(表2_6[[#This Row],[标识]],表1_66[[标识]:[类型]],7,FALSE),"")</f>
        <v/>
      </c>
      <c r="M21" s="265" t="s">
        <v>9016</v>
      </c>
      <c r="N21" s="335" t="str">
        <f>IF(ISTEXT(VLOOKUP(表2_6[[#This Row],[标识]],表1_66[[标识]:[籍贯]],13,FALSE)),VLOOKUP(表2_6[[#This Row],[标识]],表1_66[[标识]:[籍贯]],13,FALSE),"")</f>
        <v/>
      </c>
      <c r="O21" s="336" t="str">
        <f>IF(ISTEXT(VLOOKUP(表2_6[[#This Row],[标识]],表1_66[[标识]:[籍贯]],15,FALSE)),VLOOKUP(表2_6[[#This Row],[标识]],表1_66[[标识]:[籍贯]],15,FALSE),"")</f>
        <v/>
      </c>
      <c r="P21" s="320" t="str">
        <f>IF(ISTEXT(VLOOKUP(表2_6[[#This Row],[标识]],表1_66[[标识]:[籍贯]],19,FALSE)),VLOOKUP(表2_6[[#This Row],[标识]],表1_66[[标识]:[籍贯]],19,FALSE),"")</f>
        <v/>
      </c>
      <c r="Q21" s="321" t="str">
        <f>IF(ISNUMBER(VLOOKUP(表2_6[[#This Row],[标识]],表1_66[[标识]:[籍贯]],20,FALSE)),VLOOKUP(表2_6[[#This Row],[标识]],表1_66[[标识]:[籍贯]],20,FALSE),"")</f>
        <v/>
      </c>
      <c r="R21" s="337" t="str">
        <f>IF(ISTEXT(VLOOKUP(表2_6[[#This Row],[标识]],表1_66[[标识]:[籍贯]],21,FALSE)),VLOOKUP(表2_6[[#This Row],[标识]],表1_66[[标识]:[籍贯]],21,FALSE),"")</f>
        <v/>
      </c>
      <c r="S21" s="317"/>
      <c r="T21" s="317"/>
      <c r="U21" s="317"/>
      <c r="V21" s="317"/>
      <c r="W21" s="338"/>
      <c r="X21" s="333"/>
      <c r="Y21" s="333"/>
      <c r="Z21" s="339"/>
      <c r="AA21" s="340"/>
      <c r="AB21" s="340"/>
      <c r="AC21" s="321"/>
      <c r="AD21" s="341"/>
      <c r="AE21" s="341"/>
      <c r="AF21" s="341"/>
      <c r="AG21" s="342"/>
      <c r="AH21" s="343" t="str">
        <f>IF(ISTEXT(VLOOKUP(表2_6[[#This Row],[标识]],表1_66[[标识]:[籍贯]],32,FALSE)),VLOOKUP(表2_6[[#This Row],[标识]],表1_66[[标识]:[籍贯]],32,FALSE),"")</f>
        <v/>
      </c>
      <c r="AI21" s="344"/>
      <c r="AJ21" s="6"/>
      <c r="AL21" s="6"/>
      <c r="AM21" s="135"/>
      <c r="AN21" s="135"/>
    </row>
    <row r="22" spans="1:40" ht="18" customHeight="1" x14ac:dyDescent="0.3">
      <c r="A22" s="41">
        <v>42444</v>
      </c>
      <c r="B22" s="40" t="s">
        <v>9049</v>
      </c>
      <c r="C22" s="41">
        <v>42444</v>
      </c>
      <c r="D22" s="134" t="s">
        <v>1</v>
      </c>
      <c r="E22" s="134" t="s">
        <v>1293</v>
      </c>
      <c r="F22" s="319" t="s">
        <v>9050</v>
      </c>
      <c r="G22" s="334" t="str">
        <f>表2_6[[#This Row],[公司]]&amp;表2_6[[#This Row],[姓名]]</f>
        <v>国洲金融肖蕾</v>
      </c>
      <c r="H22" s="269" t="s">
        <v>9017</v>
      </c>
      <c r="I22" s="320" t="str">
        <f>IF(ISTEXT(VLOOKUP(表2_6[[#This Row],[标识]],表1_66[[标识]:[昵称]],3,FALSE)),VLOOKUP(表2_6[[#This Row],[标识]],表1_66[[标识]:[昵称]],3,FALSE),"")</f>
        <v/>
      </c>
      <c r="J22" s="320" t="str">
        <f>IF(ISTEXT(VLOOKUP(表2_6[[#This Row],[标识]],表1_66[[标识]:[籍贯]],4,FALSE)),VLOOKUP(表2_6[[#This Row],[标识]],表1_66[[标识]:[籍贯]],4,FALSE),"")</f>
        <v/>
      </c>
      <c r="K22" s="320" t="str">
        <f>IF(ISTEXT(VLOOKUP(表2_6[[#This Row],[标识]],表1_66[[标识]:[城市]],9,FALSE)),VLOOKUP(表2_6[[#This Row],[标识]],表1_66[[标识]:[城市]],9,FALSE),"")</f>
        <v/>
      </c>
      <c r="L22" s="321" t="str">
        <f>IF(ISTEXT(VLOOKUP(表2_6[[#This Row],[标识]],表1_66[[标识]:[类型]],7,FALSE)),VLOOKUP(表2_6[[#This Row],[标识]],表1_66[[标识]:[类型]],7,FALSE),"")</f>
        <v/>
      </c>
      <c r="M22" s="265" t="s">
        <v>9018</v>
      </c>
      <c r="N22" s="335" t="str">
        <f>IF(ISTEXT(VLOOKUP(表2_6[[#This Row],[标识]],表1_66[[标识]:[籍贯]],13,FALSE)),VLOOKUP(表2_6[[#This Row],[标识]],表1_66[[标识]:[籍贯]],13,FALSE),"")</f>
        <v/>
      </c>
      <c r="O22" s="336" t="str">
        <f>IF(ISTEXT(VLOOKUP(表2_6[[#This Row],[标识]],表1_66[[标识]:[籍贯]],15,FALSE)),VLOOKUP(表2_6[[#This Row],[标识]],表1_66[[标识]:[籍贯]],15,FALSE),"")</f>
        <v/>
      </c>
      <c r="P22" s="320" t="str">
        <f>IF(ISTEXT(VLOOKUP(表2_6[[#This Row],[标识]],表1_66[[标识]:[籍贯]],19,FALSE)),VLOOKUP(表2_6[[#This Row],[标识]],表1_66[[标识]:[籍贯]],19,FALSE),"")</f>
        <v/>
      </c>
      <c r="Q22" s="321" t="str">
        <f>IF(ISNUMBER(VLOOKUP(表2_6[[#This Row],[标识]],表1_66[[标识]:[籍贯]],20,FALSE)),VLOOKUP(表2_6[[#This Row],[标识]],表1_66[[标识]:[籍贯]],20,FALSE),"")</f>
        <v/>
      </c>
      <c r="R22" s="337" t="str">
        <f>IF(ISTEXT(VLOOKUP(表2_6[[#This Row],[标识]],表1_66[[标识]:[籍贯]],21,FALSE)),VLOOKUP(表2_6[[#This Row],[标识]],表1_66[[标识]:[籍贯]],21,FALSE),"")</f>
        <v/>
      </c>
      <c r="S22" s="317"/>
      <c r="T22" s="317"/>
      <c r="U22" s="317"/>
      <c r="V22" s="317"/>
      <c r="W22" s="338"/>
      <c r="X22" s="333"/>
      <c r="Y22" s="333"/>
      <c r="Z22" s="339"/>
      <c r="AA22" s="340"/>
      <c r="AB22" s="340"/>
      <c r="AC22" s="321"/>
      <c r="AD22" s="341"/>
      <c r="AE22" s="341"/>
      <c r="AF22" s="341"/>
      <c r="AG22" s="342"/>
      <c r="AH22" s="343" t="str">
        <f>IF(ISTEXT(VLOOKUP(表2_6[[#This Row],[标识]],表1_66[[标识]:[籍贯]],32,FALSE)),VLOOKUP(表2_6[[#This Row],[标识]],表1_66[[标识]:[籍贯]],32,FALSE),"")</f>
        <v/>
      </c>
      <c r="AI22" s="344"/>
      <c r="AJ22" s="6"/>
      <c r="AL22" s="6"/>
      <c r="AM22" s="135"/>
      <c r="AN22" s="135"/>
    </row>
    <row r="23" spans="1:40" ht="18" customHeight="1" x14ac:dyDescent="0.3">
      <c r="A23" s="41">
        <v>42444</v>
      </c>
      <c r="B23" s="40" t="s">
        <v>9049</v>
      </c>
      <c r="C23" s="41">
        <v>42444</v>
      </c>
      <c r="D23" s="134" t="s">
        <v>1</v>
      </c>
      <c r="E23" s="134" t="s">
        <v>1293</v>
      </c>
      <c r="F23" s="319" t="s">
        <v>9050</v>
      </c>
      <c r="G23" s="334" t="str">
        <f>表2_6[[#This Row],[公司]]&amp;表2_6[[#This Row],[姓名]]</f>
        <v>元普投资王生</v>
      </c>
      <c r="H23" s="269" t="s">
        <v>8977</v>
      </c>
      <c r="I23" s="320" t="str">
        <f>IF(ISTEXT(VLOOKUP(表2_6[[#This Row],[标识]],表1_66[[标识]:[昵称]],3,FALSE)),VLOOKUP(表2_6[[#This Row],[标识]],表1_66[[标识]:[昵称]],3,FALSE),"")</f>
        <v/>
      </c>
      <c r="J23" s="320" t="str">
        <f>IF(ISTEXT(VLOOKUP(表2_6[[#This Row],[标识]],表1_66[[标识]:[籍贯]],4,FALSE)),VLOOKUP(表2_6[[#This Row],[标识]],表1_66[[标识]:[籍贯]],4,FALSE),"")</f>
        <v/>
      </c>
      <c r="K23" s="320" t="str">
        <f>IF(ISTEXT(VLOOKUP(表2_6[[#This Row],[标识]],表1_66[[标识]:[城市]],9,FALSE)),VLOOKUP(表2_6[[#This Row],[标识]],表1_66[[标识]:[城市]],9,FALSE),"")</f>
        <v/>
      </c>
      <c r="L23" s="321" t="str">
        <f>IF(ISTEXT(VLOOKUP(表2_6[[#This Row],[标识]],表1_66[[标识]:[类型]],7,FALSE)),VLOOKUP(表2_6[[#This Row],[标识]],表1_66[[标识]:[类型]],7,FALSE),"")</f>
        <v/>
      </c>
      <c r="M23" s="265" t="s">
        <v>8978</v>
      </c>
      <c r="N23" s="335" t="str">
        <f>IF(ISTEXT(VLOOKUP(表2_6[[#This Row],[标识]],表1_66[[标识]:[籍贯]],13,FALSE)),VLOOKUP(表2_6[[#This Row],[标识]],表1_66[[标识]:[籍贯]],13,FALSE),"")</f>
        <v/>
      </c>
      <c r="O23" s="336" t="str">
        <f>IF(ISTEXT(VLOOKUP(表2_6[[#This Row],[标识]],表1_66[[标识]:[籍贯]],15,FALSE)),VLOOKUP(表2_6[[#This Row],[标识]],表1_66[[标识]:[籍贯]],15,FALSE),"")</f>
        <v/>
      </c>
      <c r="P23" s="320" t="str">
        <f>IF(ISTEXT(VLOOKUP(表2_6[[#This Row],[标识]],表1_66[[标识]:[籍贯]],19,FALSE)),VLOOKUP(表2_6[[#This Row],[标识]],表1_66[[标识]:[籍贯]],19,FALSE),"")</f>
        <v/>
      </c>
      <c r="Q23" s="321" t="str">
        <f>IF(ISNUMBER(VLOOKUP(表2_6[[#This Row],[标识]],表1_66[[标识]:[籍贯]],20,FALSE)),VLOOKUP(表2_6[[#This Row],[标识]],表1_66[[标识]:[籍贯]],20,FALSE),"")</f>
        <v/>
      </c>
      <c r="R23" s="337" t="str">
        <f>IF(ISTEXT(VLOOKUP(表2_6[[#This Row],[标识]],表1_66[[标识]:[籍贯]],21,FALSE)),VLOOKUP(表2_6[[#This Row],[标识]],表1_66[[标识]:[籍贯]],21,FALSE),"")</f>
        <v/>
      </c>
      <c r="S23" s="317"/>
      <c r="T23" s="317"/>
      <c r="U23" s="317"/>
      <c r="V23" s="317"/>
      <c r="W23" s="338"/>
      <c r="X23" s="333"/>
      <c r="Y23" s="333"/>
      <c r="Z23" s="339"/>
      <c r="AA23" s="340"/>
      <c r="AB23" s="340"/>
      <c r="AC23" s="321"/>
      <c r="AD23" s="341"/>
      <c r="AE23" s="341"/>
      <c r="AF23" s="341"/>
      <c r="AG23" s="342"/>
      <c r="AH23" s="343" t="str">
        <f>IF(ISTEXT(VLOOKUP(表2_6[[#This Row],[标识]],表1_66[[标识]:[籍贯]],32,FALSE)),VLOOKUP(表2_6[[#This Row],[标识]],表1_66[[标识]:[籍贯]],32,FALSE),"")</f>
        <v/>
      </c>
      <c r="AI23" s="344"/>
      <c r="AJ23" s="6"/>
      <c r="AL23" s="6"/>
      <c r="AM23" s="135"/>
      <c r="AN23" s="135"/>
    </row>
    <row r="24" spans="1:40" ht="18" customHeight="1" x14ac:dyDescent="0.3">
      <c r="A24" s="41">
        <v>42444</v>
      </c>
      <c r="B24" s="40" t="s">
        <v>9049</v>
      </c>
      <c r="C24" s="41">
        <v>42444</v>
      </c>
      <c r="D24" s="134" t="s">
        <v>1</v>
      </c>
      <c r="E24" s="134" t="s">
        <v>1293</v>
      </c>
      <c r="F24" s="319" t="s">
        <v>9050</v>
      </c>
      <c r="G24" s="334" t="str">
        <f>表2_6[[#This Row],[公司]]&amp;表2_6[[#This Row],[姓名]]</f>
        <v>淞银财富陈杰峰</v>
      </c>
      <c r="H24" s="269" t="s">
        <v>9019</v>
      </c>
      <c r="I24" s="320" t="str">
        <f>IF(ISTEXT(VLOOKUP(表2_6[[#This Row],[标识]],表1_66[[标识]:[昵称]],3,FALSE)),VLOOKUP(表2_6[[#This Row],[标识]],表1_66[[标识]:[昵称]],3,FALSE),"")</f>
        <v/>
      </c>
      <c r="J24" s="320" t="str">
        <f>IF(ISTEXT(VLOOKUP(表2_6[[#This Row],[标识]],表1_66[[标识]:[籍贯]],4,FALSE)),VLOOKUP(表2_6[[#This Row],[标识]],表1_66[[标识]:[籍贯]],4,FALSE),"")</f>
        <v/>
      </c>
      <c r="K24" s="320" t="str">
        <f>IF(ISTEXT(VLOOKUP(表2_6[[#This Row],[标识]],表1_66[[标识]:[城市]],9,FALSE)),VLOOKUP(表2_6[[#This Row],[标识]],表1_66[[标识]:[城市]],9,FALSE),"")</f>
        <v/>
      </c>
      <c r="L24" s="321" t="str">
        <f>IF(ISTEXT(VLOOKUP(表2_6[[#This Row],[标识]],表1_66[[标识]:[类型]],7,FALSE)),VLOOKUP(表2_6[[#This Row],[标识]],表1_66[[标识]:[类型]],7,FALSE),"")</f>
        <v/>
      </c>
      <c r="M24" s="265" t="s">
        <v>9020</v>
      </c>
      <c r="N24" s="335" t="str">
        <f>IF(ISTEXT(VLOOKUP(表2_6[[#This Row],[标识]],表1_66[[标识]:[籍贯]],13,FALSE)),VLOOKUP(表2_6[[#This Row],[标识]],表1_66[[标识]:[籍贯]],13,FALSE),"")</f>
        <v/>
      </c>
      <c r="O24" s="336" t="str">
        <f>IF(ISTEXT(VLOOKUP(表2_6[[#This Row],[标识]],表1_66[[标识]:[籍贯]],15,FALSE)),VLOOKUP(表2_6[[#This Row],[标识]],表1_66[[标识]:[籍贯]],15,FALSE),"")</f>
        <v/>
      </c>
      <c r="P24" s="320" t="str">
        <f>IF(ISTEXT(VLOOKUP(表2_6[[#This Row],[标识]],表1_66[[标识]:[籍贯]],19,FALSE)),VLOOKUP(表2_6[[#This Row],[标识]],表1_66[[标识]:[籍贯]],19,FALSE),"")</f>
        <v/>
      </c>
      <c r="Q24" s="321" t="str">
        <f>IF(ISNUMBER(VLOOKUP(表2_6[[#This Row],[标识]],表1_66[[标识]:[籍贯]],20,FALSE)),VLOOKUP(表2_6[[#This Row],[标识]],表1_66[[标识]:[籍贯]],20,FALSE),"")</f>
        <v/>
      </c>
      <c r="R24" s="337" t="str">
        <f>IF(ISTEXT(VLOOKUP(表2_6[[#This Row],[标识]],表1_66[[标识]:[籍贯]],21,FALSE)),VLOOKUP(表2_6[[#This Row],[标识]],表1_66[[标识]:[籍贯]],21,FALSE),"")</f>
        <v/>
      </c>
      <c r="S24" s="317"/>
      <c r="T24" s="317"/>
      <c r="U24" s="317"/>
      <c r="V24" s="317"/>
      <c r="W24" s="338"/>
      <c r="X24" s="333"/>
      <c r="Y24" s="333"/>
      <c r="Z24" s="339"/>
      <c r="AA24" s="340"/>
      <c r="AB24" s="340"/>
      <c r="AC24" s="321"/>
      <c r="AD24" s="341"/>
      <c r="AE24" s="341"/>
      <c r="AF24" s="341"/>
      <c r="AG24" s="342"/>
      <c r="AH24" s="343" t="str">
        <f>IF(ISTEXT(VLOOKUP(表2_6[[#This Row],[标识]],表1_66[[标识]:[籍贯]],32,FALSE)),VLOOKUP(表2_6[[#This Row],[标识]],表1_66[[标识]:[籍贯]],32,FALSE),"")</f>
        <v/>
      </c>
      <c r="AI24" s="344"/>
      <c r="AJ24" s="6"/>
      <c r="AL24" s="6"/>
      <c r="AM24" s="135"/>
      <c r="AN24" s="135"/>
    </row>
    <row r="25" spans="1:40" ht="18" customHeight="1" x14ac:dyDescent="0.3">
      <c r="A25" s="41">
        <v>42444</v>
      </c>
      <c r="B25" s="40" t="s">
        <v>9049</v>
      </c>
      <c r="C25" s="41">
        <v>42444</v>
      </c>
      <c r="D25" s="134" t="s">
        <v>1</v>
      </c>
      <c r="E25" s="134" t="s">
        <v>1293</v>
      </c>
      <c r="F25" s="319" t="s">
        <v>9050</v>
      </c>
      <c r="G25" s="334" t="str">
        <f>表2_6[[#This Row],[公司]]&amp;表2_6[[#This Row],[姓名]]</f>
        <v>鹏华基金储荞</v>
      </c>
      <c r="H25" s="256" t="s">
        <v>8983</v>
      </c>
      <c r="I25" s="320" t="str">
        <f>IF(ISTEXT(VLOOKUP(表2_6[[#This Row],[标识]],表1_66[[标识]:[昵称]],3,FALSE)),VLOOKUP(表2_6[[#This Row],[标识]],表1_66[[标识]:[昵称]],3,FALSE),"")</f>
        <v/>
      </c>
      <c r="J25" s="320" t="str">
        <f>IF(ISTEXT(VLOOKUP(表2_6[[#This Row],[标识]],表1_66[[标识]:[籍贯]],4,FALSE)),VLOOKUP(表2_6[[#This Row],[标识]],表1_66[[标识]:[籍贯]],4,FALSE),"")</f>
        <v/>
      </c>
      <c r="K25" s="320" t="str">
        <f>IF(ISTEXT(VLOOKUP(表2_6[[#This Row],[标识]],表1_66[[标识]:[城市]],9,FALSE)),VLOOKUP(表2_6[[#This Row],[标识]],表1_66[[标识]:[城市]],9,FALSE),"")</f>
        <v/>
      </c>
      <c r="L25" s="321" t="str">
        <f>IF(ISTEXT(VLOOKUP(表2_6[[#This Row],[标识]],表1_66[[标识]:[类型]],7,FALSE)),VLOOKUP(表2_6[[#This Row],[标识]],表1_66[[标识]:[类型]],7,FALSE),"")</f>
        <v/>
      </c>
      <c r="M25" s="256" t="s">
        <v>8984</v>
      </c>
      <c r="N25" s="335" t="str">
        <f>IF(ISTEXT(VLOOKUP(表2_6[[#This Row],[标识]],表1_66[[标识]:[籍贯]],13,FALSE)),VLOOKUP(表2_6[[#This Row],[标识]],表1_66[[标识]:[籍贯]],13,FALSE),"")</f>
        <v/>
      </c>
      <c r="O25" s="336" t="str">
        <f>IF(ISTEXT(VLOOKUP(表2_6[[#This Row],[标识]],表1_66[[标识]:[籍贯]],15,FALSE)),VLOOKUP(表2_6[[#This Row],[标识]],表1_66[[标识]:[籍贯]],15,FALSE),"")</f>
        <v/>
      </c>
      <c r="P25" s="320" t="str">
        <f>IF(ISTEXT(VLOOKUP(表2_6[[#This Row],[标识]],表1_66[[标识]:[籍贯]],19,FALSE)),VLOOKUP(表2_6[[#This Row],[标识]],表1_66[[标识]:[籍贯]],19,FALSE),"")</f>
        <v/>
      </c>
      <c r="Q25" s="321" t="str">
        <f>IF(ISNUMBER(VLOOKUP(表2_6[[#This Row],[标识]],表1_66[[标识]:[籍贯]],20,FALSE)),VLOOKUP(表2_6[[#This Row],[标识]],表1_66[[标识]:[籍贯]],20,FALSE),"")</f>
        <v/>
      </c>
      <c r="R25" s="337" t="str">
        <f>IF(ISTEXT(VLOOKUP(表2_6[[#This Row],[标识]],表1_66[[标识]:[籍贯]],21,FALSE)),VLOOKUP(表2_6[[#This Row],[标识]],表1_66[[标识]:[籍贯]],21,FALSE),"")</f>
        <v/>
      </c>
      <c r="S25" s="317"/>
      <c r="T25" s="317"/>
      <c r="U25" s="317"/>
      <c r="V25" s="317"/>
      <c r="W25" s="338"/>
      <c r="X25" s="333"/>
      <c r="Y25" s="333"/>
      <c r="Z25" s="339"/>
      <c r="AA25" s="340"/>
      <c r="AB25" s="340"/>
      <c r="AC25" s="321"/>
      <c r="AD25" s="341"/>
      <c r="AE25" s="341"/>
      <c r="AF25" s="341"/>
      <c r="AG25" s="342"/>
      <c r="AH25" s="343" t="str">
        <f>IF(ISTEXT(VLOOKUP(表2_6[[#This Row],[标识]],表1_66[[标识]:[籍贯]],32,FALSE)),VLOOKUP(表2_6[[#This Row],[标识]],表1_66[[标识]:[籍贯]],32,FALSE),"")</f>
        <v/>
      </c>
      <c r="AI25" s="344"/>
      <c r="AJ25" s="6"/>
      <c r="AL25" s="6"/>
      <c r="AM25" s="135"/>
      <c r="AN25" s="135"/>
    </row>
    <row r="26" spans="1:40" ht="18" customHeight="1" x14ac:dyDescent="0.3">
      <c r="A26" s="41">
        <v>42444</v>
      </c>
      <c r="B26" s="40" t="s">
        <v>9049</v>
      </c>
      <c r="C26" s="41">
        <v>42444</v>
      </c>
      <c r="D26" s="134" t="s">
        <v>1</v>
      </c>
      <c r="E26" s="134" t="s">
        <v>1293</v>
      </c>
      <c r="F26" s="319" t="s">
        <v>9050</v>
      </c>
      <c r="G26" s="334" t="str">
        <f>表2_6[[#This Row],[公司]]&amp;表2_6[[#This Row],[姓名]]</f>
        <v>海富通基金陈宇庭</v>
      </c>
      <c r="H26" s="269" t="s">
        <v>8981</v>
      </c>
      <c r="I26" s="320" t="str">
        <f>IF(ISTEXT(VLOOKUP(表2_6[[#This Row],[标识]],表1_66[[标识]:[昵称]],3,FALSE)),VLOOKUP(表2_6[[#This Row],[标识]],表1_66[[标识]:[昵称]],3,FALSE),"")</f>
        <v/>
      </c>
      <c r="J26" s="320" t="str">
        <f>IF(ISTEXT(VLOOKUP(表2_6[[#This Row],[标识]],表1_66[[标识]:[籍贯]],4,FALSE)),VLOOKUP(表2_6[[#This Row],[标识]],表1_66[[标识]:[籍贯]],4,FALSE),"")</f>
        <v/>
      </c>
      <c r="K26" s="320" t="str">
        <f>IF(ISTEXT(VLOOKUP(表2_6[[#This Row],[标识]],表1_66[[标识]:[城市]],9,FALSE)),VLOOKUP(表2_6[[#This Row],[标识]],表1_66[[标识]:[城市]],9,FALSE),"")</f>
        <v/>
      </c>
      <c r="L26" s="321" t="str">
        <f>IF(ISTEXT(VLOOKUP(表2_6[[#This Row],[标识]],表1_66[[标识]:[类型]],7,FALSE)),VLOOKUP(表2_6[[#This Row],[标识]],表1_66[[标识]:[类型]],7,FALSE),"")</f>
        <v/>
      </c>
      <c r="M26" s="265" t="s">
        <v>8982</v>
      </c>
      <c r="N26" s="335" t="str">
        <f>IF(ISTEXT(VLOOKUP(表2_6[[#This Row],[标识]],表1_66[[标识]:[籍贯]],13,FALSE)),VLOOKUP(表2_6[[#This Row],[标识]],表1_66[[标识]:[籍贯]],13,FALSE),"")</f>
        <v/>
      </c>
      <c r="O26" s="336" t="str">
        <f>IF(ISTEXT(VLOOKUP(表2_6[[#This Row],[标识]],表1_66[[标识]:[籍贯]],15,FALSE)),VLOOKUP(表2_6[[#This Row],[标识]],表1_66[[标识]:[籍贯]],15,FALSE),"")</f>
        <v/>
      </c>
      <c r="P26" s="320" t="str">
        <f>IF(ISTEXT(VLOOKUP(表2_6[[#This Row],[标识]],表1_66[[标识]:[籍贯]],19,FALSE)),VLOOKUP(表2_6[[#This Row],[标识]],表1_66[[标识]:[籍贯]],19,FALSE),"")</f>
        <v/>
      </c>
      <c r="Q26" s="321" t="str">
        <f>IF(ISNUMBER(VLOOKUP(表2_6[[#This Row],[标识]],表1_66[[标识]:[籍贯]],20,FALSE)),VLOOKUP(表2_6[[#This Row],[标识]],表1_66[[标识]:[籍贯]],20,FALSE),"")</f>
        <v/>
      </c>
      <c r="R26" s="337" t="str">
        <f>IF(ISTEXT(VLOOKUP(表2_6[[#This Row],[标识]],表1_66[[标识]:[籍贯]],21,FALSE)),VLOOKUP(表2_6[[#This Row],[标识]],表1_66[[标识]:[籍贯]],21,FALSE),"")</f>
        <v/>
      </c>
      <c r="S26" s="317"/>
      <c r="T26" s="317"/>
      <c r="U26" s="317"/>
      <c r="V26" s="317"/>
      <c r="W26" s="338"/>
      <c r="X26" s="333"/>
      <c r="Y26" s="333"/>
      <c r="Z26" s="339"/>
      <c r="AA26" s="340"/>
      <c r="AB26" s="340"/>
      <c r="AC26" s="321"/>
      <c r="AD26" s="341"/>
      <c r="AE26" s="341"/>
      <c r="AF26" s="341"/>
      <c r="AG26" s="342"/>
      <c r="AH26" s="343" t="str">
        <f>IF(ISTEXT(VLOOKUP(表2_6[[#This Row],[标识]],表1_66[[标识]:[籍贯]],32,FALSE)),VLOOKUP(表2_6[[#This Row],[标识]],表1_66[[标识]:[籍贯]],32,FALSE),"")</f>
        <v/>
      </c>
      <c r="AI26" s="344"/>
      <c r="AJ26" s="6"/>
      <c r="AL26" s="6"/>
      <c r="AM26" s="135"/>
      <c r="AN26" s="135"/>
    </row>
    <row r="27" spans="1:40" ht="18" customHeight="1" x14ac:dyDescent="0.3">
      <c r="A27" s="41">
        <v>42444</v>
      </c>
      <c r="B27" s="40" t="s">
        <v>9049</v>
      </c>
      <c r="C27" s="41">
        <v>42444</v>
      </c>
      <c r="D27" s="134" t="s">
        <v>1</v>
      </c>
      <c r="E27" s="134" t="s">
        <v>1293</v>
      </c>
      <c r="F27" s="319" t="s">
        <v>9050</v>
      </c>
      <c r="G27" s="334" t="str">
        <f>表2_6[[#This Row],[公司]]&amp;表2_6[[#This Row],[姓名]]</f>
        <v>杭州热联集团朱磊</v>
      </c>
      <c r="H27" s="269" t="s">
        <v>8975</v>
      </c>
      <c r="I27" s="320" t="str">
        <f>IF(ISTEXT(VLOOKUP(表2_6[[#This Row],[标识]],表1_66[[标识]:[昵称]],3,FALSE)),VLOOKUP(表2_6[[#This Row],[标识]],表1_66[[标识]:[昵称]],3,FALSE),"")</f>
        <v/>
      </c>
      <c r="J27" s="320" t="str">
        <f>IF(ISTEXT(VLOOKUP(表2_6[[#This Row],[标识]],表1_66[[标识]:[籍贯]],4,FALSE)),VLOOKUP(表2_6[[#This Row],[标识]],表1_66[[标识]:[籍贯]],4,FALSE),"")</f>
        <v/>
      </c>
      <c r="K27" s="320" t="str">
        <f>IF(ISTEXT(VLOOKUP(表2_6[[#This Row],[标识]],表1_66[[标识]:[城市]],9,FALSE)),VLOOKUP(表2_6[[#This Row],[标识]],表1_66[[标识]:[城市]],9,FALSE),"")</f>
        <v/>
      </c>
      <c r="L27" s="321" t="str">
        <f>IF(ISTEXT(VLOOKUP(表2_6[[#This Row],[标识]],表1_66[[标识]:[类型]],7,FALSE)),VLOOKUP(表2_6[[#This Row],[标识]],表1_66[[标识]:[类型]],7,FALSE),"")</f>
        <v/>
      </c>
      <c r="M27" s="265" t="s">
        <v>8976</v>
      </c>
      <c r="N27" s="335" t="str">
        <f>IF(ISTEXT(VLOOKUP(表2_6[[#This Row],[标识]],表1_66[[标识]:[籍贯]],13,FALSE)),VLOOKUP(表2_6[[#This Row],[标识]],表1_66[[标识]:[籍贯]],13,FALSE),"")</f>
        <v/>
      </c>
      <c r="O27" s="336" t="str">
        <f>IF(ISTEXT(VLOOKUP(表2_6[[#This Row],[标识]],表1_66[[标识]:[籍贯]],15,FALSE)),VLOOKUP(表2_6[[#This Row],[标识]],表1_66[[标识]:[籍贯]],15,FALSE),"")</f>
        <v/>
      </c>
      <c r="P27" s="320" t="str">
        <f>IF(ISTEXT(VLOOKUP(表2_6[[#This Row],[标识]],表1_66[[标识]:[籍贯]],19,FALSE)),VLOOKUP(表2_6[[#This Row],[标识]],表1_66[[标识]:[籍贯]],19,FALSE),"")</f>
        <v/>
      </c>
      <c r="Q27" s="321" t="str">
        <f>IF(ISNUMBER(VLOOKUP(表2_6[[#This Row],[标识]],表1_66[[标识]:[籍贯]],20,FALSE)),VLOOKUP(表2_6[[#This Row],[标识]],表1_66[[标识]:[籍贯]],20,FALSE),"")</f>
        <v/>
      </c>
      <c r="R27" s="337" t="str">
        <f>IF(ISTEXT(VLOOKUP(表2_6[[#This Row],[标识]],表1_66[[标识]:[籍贯]],21,FALSE)),VLOOKUP(表2_6[[#This Row],[标识]],表1_66[[标识]:[籍贯]],21,FALSE),"")</f>
        <v/>
      </c>
      <c r="S27" s="317"/>
      <c r="T27" s="317"/>
      <c r="U27" s="317"/>
      <c r="V27" s="317"/>
      <c r="W27" s="338"/>
      <c r="X27" s="333"/>
      <c r="Y27" s="333"/>
      <c r="Z27" s="339"/>
      <c r="AA27" s="340"/>
      <c r="AB27" s="340"/>
      <c r="AC27" s="321"/>
      <c r="AD27" s="341"/>
      <c r="AE27" s="341"/>
      <c r="AF27" s="341"/>
      <c r="AG27" s="342"/>
      <c r="AH27" s="343" t="str">
        <f>IF(ISTEXT(VLOOKUP(表2_6[[#This Row],[标识]],表1_66[[标识]:[籍贯]],32,FALSE)),VLOOKUP(表2_6[[#This Row],[标识]],表1_66[[标识]:[籍贯]],32,FALSE),"")</f>
        <v/>
      </c>
      <c r="AI27" s="344"/>
      <c r="AJ27" s="6"/>
      <c r="AL27" s="6"/>
      <c r="AM27" s="135"/>
      <c r="AN27" s="135"/>
    </row>
    <row r="28" spans="1:40" ht="18" customHeight="1" x14ac:dyDescent="0.3">
      <c r="A28" s="41">
        <v>42444</v>
      </c>
      <c r="B28" s="40" t="s">
        <v>9049</v>
      </c>
      <c r="C28" s="41">
        <v>42444</v>
      </c>
      <c r="D28" s="134" t="s">
        <v>1</v>
      </c>
      <c r="E28" s="134" t="s">
        <v>1293</v>
      </c>
      <c r="F28" s="319" t="s">
        <v>9050</v>
      </c>
      <c r="G28" s="334" t="str">
        <f>表2_6[[#This Row],[公司]]&amp;表2_6[[#This Row],[姓名]]</f>
        <v>东海基金陈升锐</v>
      </c>
      <c r="H28" s="269" t="s">
        <v>9021</v>
      </c>
      <c r="I28" s="320" t="str">
        <f>IF(ISTEXT(VLOOKUP(表2_6[[#This Row],[标识]],表1_66[[标识]:[昵称]],3,FALSE)),VLOOKUP(表2_6[[#This Row],[标识]],表1_66[[标识]:[昵称]],3,FALSE),"")</f>
        <v/>
      </c>
      <c r="J28" s="320" t="str">
        <f>IF(ISTEXT(VLOOKUP(表2_6[[#This Row],[标识]],表1_66[[标识]:[籍贯]],4,FALSE)),VLOOKUP(表2_6[[#This Row],[标识]],表1_66[[标识]:[籍贯]],4,FALSE),"")</f>
        <v/>
      </c>
      <c r="K28" s="320" t="str">
        <f>IF(ISTEXT(VLOOKUP(表2_6[[#This Row],[标识]],表1_66[[标识]:[城市]],9,FALSE)),VLOOKUP(表2_6[[#This Row],[标识]],表1_66[[标识]:[城市]],9,FALSE),"")</f>
        <v/>
      </c>
      <c r="L28" s="321" t="str">
        <f>IF(ISTEXT(VLOOKUP(表2_6[[#This Row],[标识]],表1_66[[标识]:[类型]],7,FALSE)),VLOOKUP(表2_6[[#This Row],[标识]],表1_66[[标识]:[类型]],7,FALSE),"")</f>
        <v/>
      </c>
      <c r="M28" s="265" t="s">
        <v>9022</v>
      </c>
      <c r="N28" s="335" t="str">
        <f>IF(ISTEXT(VLOOKUP(表2_6[[#This Row],[标识]],表1_66[[标识]:[籍贯]],13,FALSE)),VLOOKUP(表2_6[[#This Row],[标识]],表1_66[[标识]:[籍贯]],13,FALSE),"")</f>
        <v/>
      </c>
      <c r="O28" s="336" t="str">
        <f>IF(ISTEXT(VLOOKUP(表2_6[[#This Row],[标识]],表1_66[[标识]:[籍贯]],15,FALSE)),VLOOKUP(表2_6[[#This Row],[标识]],表1_66[[标识]:[籍贯]],15,FALSE),"")</f>
        <v/>
      </c>
      <c r="P28" s="320" t="str">
        <f>IF(ISTEXT(VLOOKUP(表2_6[[#This Row],[标识]],表1_66[[标识]:[籍贯]],19,FALSE)),VLOOKUP(表2_6[[#This Row],[标识]],表1_66[[标识]:[籍贯]],19,FALSE),"")</f>
        <v/>
      </c>
      <c r="Q28" s="321" t="str">
        <f>IF(ISNUMBER(VLOOKUP(表2_6[[#This Row],[标识]],表1_66[[标识]:[籍贯]],20,FALSE)),VLOOKUP(表2_6[[#This Row],[标识]],表1_66[[标识]:[籍贯]],20,FALSE),"")</f>
        <v/>
      </c>
      <c r="R28" s="337" t="str">
        <f>IF(ISTEXT(VLOOKUP(表2_6[[#This Row],[标识]],表1_66[[标识]:[籍贯]],21,FALSE)),VLOOKUP(表2_6[[#This Row],[标识]],表1_66[[标识]:[籍贯]],21,FALSE),"")</f>
        <v/>
      </c>
      <c r="S28" s="317"/>
      <c r="T28" s="317"/>
      <c r="U28" s="317"/>
      <c r="V28" s="317"/>
      <c r="W28" s="338"/>
      <c r="X28" s="333"/>
      <c r="Y28" s="333"/>
      <c r="Z28" s="339"/>
      <c r="AA28" s="340"/>
      <c r="AB28" s="340"/>
      <c r="AC28" s="321"/>
      <c r="AD28" s="341"/>
      <c r="AE28" s="341"/>
      <c r="AF28" s="341"/>
      <c r="AG28" s="342"/>
      <c r="AH28" s="343" t="str">
        <f>IF(ISTEXT(VLOOKUP(表2_6[[#This Row],[标识]],表1_66[[标识]:[籍贯]],32,FALSE)),VLOOKUP(表2_6[[#This Row],[标识]],表1_66[[标识]:[籍贯]],32,FALSE),"")</f>
        <v/>
      </c>
      <c r="AI28" s="344"/>
      <c r="AJ28" s="6"/>
      <c r="AL28" s="6"/>
      <c r="AM28" s="135"/>
      <c r="AN28" s="135"/>
    </row>
    <row r="29" spans="1:40" ht="18" customHeight="1" x14ac:dyDescent="0.3">
      <c r="A29" s="41">
        <v>42444</v>
      </c>
      <c r="B29" s="40" t="s">
        <v>9049</v>
      </c>
      <c r="C29" s="41">
        <v>42444</v>
      </c>
      <c r="D29" s="134" t="s">
        <v>1</v>
      </c>
      <c r="E29" s="134" t="s">
        <v>1293</v>
      </c>
      <c r="F29" s="319" t="s">
        <v>9050</v>
      </c>
      <c r="G29" s="334" t="str">
        <f>表2_6[[#This Row],[公司]]&amp;表2_6[[#This Row],[姓名]]</f>
        <v>万吨资产张炜舜</v>
      </c>
      <c r="H29" s="269" t="s">
        <v>9023</v>
      </c>
      <c r="I29" s="320" t="str">
        <f>IF(ISTEXT(VLOOKUP(表2_6[[#This Row],[标识]],表1_66[[标识]:[昵称]],3,FALSE)),VLOOKUP(表2_6[[#This Row],[标识]],表1_66[[标识]:[昵称]],3,FALSE),"")</f>
        <v/>
      </c>
      <c r="J29" s="320" t="str">
        <f>IF(ISTEXT(VLOOKUP(表2_6[[#This Row],[标识]],表1_66[[标识]:[籍贯]],4,FALSE)),VLOOKUP(表2_6[[#This Row],[标识]],表1_66[[标识]:[籍贯]],4,FALSE),"")</f>
        <v/>
      </c>
      <c r="K29" s="320" t="str">
        <f>IF(ISTEXT(VLOOKUP(表2_6[[#This Row],[标识]],表1_66[[标识]:[城市]],9,FALSE)),VLOOKUP(表2_6[[#This Row],[标识]],表1_66[[标识]:[城市]],9,FALSE),"")</f>
        <v/>
      </c>
      <c r="L29" s="321" t="str">
        <f>IF(ISTEXT(VLOOKUP(表2_6[[#This Row],[标识]],表1_66[[标识]:[类型]],7,FALSE)),VLOOKUP(表2_6[[#This Row],[标识]],表1_66[[标识]:[类型]],7,FALSE),"")</f>
        <v/>
      </c>
      <c r="M29" s="265" t="s">
        <v>9024</v>
      </c>
      <c r="N29" s="335" t="str">
        <f>IF(ISTEXT(VLOOKUP(表2_6[[#This Row],[标识]],表1_66[[标识]:[籍贯]],13,FALSE)),VLOOKUP(表2_6[[#This Row],[标识]],表1_66[[标识]:[籍贯]],13,FALSE),"")</f>
        <v/>
      </c>
      <c r="O29" s="336" t="str">
        <f>IF(ISTEXT(VLOOKUP(表2_6[[#This Row],[标识]],表1_66[[标识]:[籍贯]],15,FALSE)),VLOOKUP(表2_6[[#This Row],[标识]],表1_66[[标识]:[籍贯]],15,FALSE),"")</f>
        <v/>
      </c>
      <c r="P29" s="320" t="str">
        <f>IF(ISTEXT(VLOOKUP(表2_6[[#This Row],[标识]],表1_66[[标识]:[籍贯]],19,FALSE)),VLOOKUP(表2_6[[#This Row],[标识]],表1_66[[标识]:[籍贯]],19,FALSE),"")</f>
        <v/>
      </c>
      <c r="Q29" s="321" t="str">
        <f>IF(ISNUMBER(VLOOKUP(表2_6[[#This Row],[标识]],表1_66[[标识]:[籍贯]],20,FALSE)),VLOOKUP(表2_6[[#This Row],[标识]],表1_66[[标识]:[籍贯]],20,FALSE),"")</f>
        <v/>
      </c>
      <c r="R29" s="337" t="str">
        <f>IF(ISTEXT(VLOOKUP(表2_6[[#This Row],[标识]],表1_66[[标识]:[籍贯]],21,FALSE)),VLOOKUP(表2_6[[#This Row],[标识]],表1_66[[标识]:[籍贯]],21,FALSE),"")</f>
        <v/>
      </c>
      <c r="S29" s="317"/>
      <c r="T29" s="317"/>
      <c r="U29" s="317"/>
      <c r="V29" s="317"/>
      <c r="W29" s="338"/>
      <c r="X29" s="333"/>
      <c r="Y29" s="333"/>
      <c r="Z29" s="339"/>
      <c r="AA29" s="340"/>
      <c r="AB29" s="340"/>
      <c r="AC29" s="321"/>
      <c r="AD29" s="341"/>
      <c r="AE29" s="341"/>
      <c r="AF29" s="341"/>
      <c r="AG29" s="342"/>
      <c r="AH29" s="343" t="str">
        <f>IF(ISTEXT(VLOOKUP(表2_6[[#This Row],[标识]],表1_66[[标识]:[籍贯]],32,FALSE)),VLOOKUP(表2_6[[#This Row],[标识]],表1_66[[标识]:[籍贯]],32,FALSE),"")</f>
        <v/>
      </c>
      <c r="AI29" s="344"/>
      <c r="AJ29" s="6"/>
      <c r="AL29" s="6"/>
      <c r="AM29" s="135"/>
      <c r="AN29" s="135"/>
    </row>
    <row r="30" spans="1:40" ht="18" customHeight="1" x14ac:dyDescent="0.3">
      <c r="A30" s="41">
        <v>42444</v>
      </c>
      <c r="B30" s="40" t="s">
        <v>9049</v>
      </c>
      <c r="C30" s="41">
        <v>42444</v>
      </c>
      <c r="D30" s="134" t="s">
        <v>1</v>
      </c>
      <c r="E30" s="134" t="s">
        <v>1293</v>
      </c>
      <c r="F30" s="319" t="s">
        <v>9050</v>
      </c>
      <c r="G30" s="334" t="str">
        <f>表2_6[[#This Row],[公司]]&amp;表2_6[[#This Row],[姓名]]</f>
        <v>泽延投资刘俊</v>
      </c>
      <c r="H30" s="269" t="s">
        <v>9025</v>
      </c>
      <c r="I30" s="320" t="str">
        <f>IF(ISTEXT(VLOOKUP(表2_6[[#This Row],[标识]],表1_66[[标识]:[昵称]],3,FALSE)),VLOOKUP(表2_6[[#This Row],[标识]],表1_66[[标识]:[昵称]],3,FALSE),"")</f>
        <v/>
      </c>
      <c r="J30" s="320" t="str">
        <f>IF(ISTEXT(VLOOKUP(表2_6[[#This Row],[标识]],表1_66[[标识]:[籍贯]],4,FALSE)),VLOOKUP(表2_6[[#This Row],[标识]],表1_66[[标识]:[籍贯]],4,FALSE),"")</f>
        <v/>
      </c>
      <c r="K30" s="320" t="str">
        <f>IF(ISTEXT(VLOOKUP(表2_6[[#This Row],[标识]],表1_66[[标识]:[城市]],9,FALSE)),VLOOKUP(表2_6[[#This Row],[标识]],表1_66[[标识]:[城市]],9,FALSE),"")</f>
        <v/>
      </c>
      <c r="L30" s="321" t="str">
        <f>IF(ISTEXT(VLOOKUP(表2_6[[#This Row],[标识]],表1_66[[标识]:[类型]],7,FALSE)),VLOOKUP(表2_6[[#This Row],[标识]],表1_66[[标识]:[类型]],7,FALSE),"")</f>
        <v/>
      </c>
      <c r="M30" s="265" t="s">
        <v>9026</v>
      </c>
      <c r="N30" s="335" t="str">
        <f>IF(ISTEXT(VLOOKUP(表2_6[[#This Row],[标识]],表1_66[[标识]:[籍贯]],13,FALSE)),VLOOKUP(表2_6[[#This Row],[标识]],表1_66[[标识]:[籍贯]],13,FALSE),"")</f>
        <v/>
      </c>
      <c r="O30" s="336" t="str">
        <f>IF(ISTEXT(VLOOKUP(表2_6[[#This Row],[标识]],表1_66[[标识]:[籍贯]],15,FALSE)),VLOOKUP(表2_6[[#This Row],[标识]],表1_66[[标识]:[籍贯]],15,FALSE),"")</f>
        <v/>
      </c>
      <c r="P30" s="320" t="str">
        <f>IF(ISTEXT(VLOOKUP(表2_6[[#This Row],[标识]],表1_66[[标识]:[籍贯]],19,FALSE)),VLOOKUP(表2_6[[#This Row],[标识]],表1_66[[标识]:[籍贯]],19,FALSE),"")</f>
        <v/>
      </c>
      <c r="Q30" s="321" t="str">
        <f>IF(ISNUMBER(VLOOKUP(表2_6[[#This Row],[标识]],表1_66[[标识]:[籍贯]],20,FALSE)),VLOOKUP(表2_6[[#This Row],[标识]],表1_66[[标识]:[籍贯]],20,FALSE),"")</f>
        <v/>
      </c>
      <c r="R30" s="337" t="str">
        <f>IF(ISTEXT(VLOOKUP(表2_6[[#This Row],[标识]],表1_66[[标识]:[籍贯]],21,FALSE)),VLOOKUP(表2_6[[#This Row],[标识]],表1_66[[标识]:[籍贯]],21,FALSE),"")</f>
        <v/>
      </c>
      <c r="S30" s="317"/>
      <c r="T30" s="317"/>
      <c r="U30" s="317"/>
      <c r="V30" s="317"/>
      <c r="W30" s="338"/>
      <c r="X30" s="333"/>
      <c r="Y30" s="333"/>
      <c r="Z30" s="339"/>
      <c r="AA30" s="340"/>
      <c r="AB30" s="340"/>
      <c r="AC30" s="321"/>
      <c r="AD30" s="341"/>
      <c r="AE30" s="341"/>
      <c r="AF30" s="341"/>
      <c r="AG30" s="342"/>
      <c r="AH30" s="343" t="str">
        <f>IF(ISTEXT(VLOOKUP(表2_6[[#This Row],[标识]],表1_66[[标识]:[籍贯]],32,FALSE)),VLOOKUP(表2_6[[#This Row],[标识]],表1_66[[标识]:[籍贯]],32,FALSE),"")</f>
        <v/>
      </c>
      <c r="AI30" s="344"/>
      <c r="AJ30" s="6"/>
      <c r="AL30" s="6"/>
      <c r="AM30" s="135"/>
      <c r="AN30" s="135"/>
    </row>
    <row r="31" spans="1:40" ht="18" customHeight="1" x14ac:dyDescent="0.3">
      <c r="A31" s="41">
        <v>42444</v>
      </c>
      <c r="B31" s="40" t="s">
        <v>9049</v>
      </c>
      <c r="C31" s="41">
        <v>42444</v>
      </c>
      <c r="D31" s="134" t="s">
        <v>1</v>
      </c>
      <c r="E31" s="134" t="s">
        <v>1293</v>
      </c>
      <c r="F31" s="319" t="s">
        <v>9050</v>
      </c>
      <c r="G31" s="334" t="str">
        <f>表2_6[[#This Row],[公司]]&amp;表2_6[[#This Row],[姓名]]</f>
        <v>国金证券李慧芳</v>
      </c>
      <c r="H31" s="269" t="s">
        <v>9028</v>
      </c>
      <c r="I31" s="320" t="str">
        <f>IF(ISTEXT(VLOOKUP(表2_6[[#This Row],[标识]],表1_66[[标识]:[昵称]],3,FALSE)),VLOOKUP(表2_6[[#This Row],[标识]],表1_66[[标识]:[昵称]],3,FALSE),"")</f>
        <v/>
      </c>
      <c r="J31" s="320" t="str">
        <f>IF(ISTEXT(VLOOKUP(表2_6[[#This Row],[标识]],表1_66[[标识]:[籍贯]],4,FALSE)),VLOOKUP(表2_6[[#This Row],[标识]],表1_66[[标识]:[籍贯]],4,FALSE),"")</f>
        <v/>
      </c>
      <c r="K31" s="320" t="str">
        <f>IF(ISTEXT(VLOOKUP(表2_6[[#This Row],[标识]],表1_66[[标识]:[城市]],9,FALSE)),VLOOKUP(表2_6[[#This Row],[标识]],表1_66[[标识]:[城市]],9,FALSE),"")</f>
        <v/>
      </c>
      <c r="L31" s="321" t="str">
        <f>IF(ISTEXT(VLOOKUP(表2_6[[#This Row],[标识]],表1_66[[标识]:[类型]],7,FALSE)),VLOOKUP(表2_6[[#This Row],[标识]],表1_66[[标识]:[类型]],7,FALSE),"")</f>
        <v/>
      </c>
      <c r="M31" s="265" t="s">
        <v>9029</v>
      </c>
      <c r="N31" s="335" t="str">
        <f>IF(ISTEXT(VLOOKUP(表2_6[[#This Row],[标识]],表1_66[[标识]:[籍贯]],13,FALSE)),VLOOKUP(表2_6[[#This Row],[标识]],表1_66[[标识]:[籍贯]],13,FALSE),"")</f>
        <v/>
      </c>
      <c r="O31" s="336" t="str">
        <f>IF(ISTEXT(VLOOKUP(表2_6[[#This Row],[标识]],表1_66[[标识]:[籍贯]],15,FALSE)),VLOOKUP(表2_6[[#This Row],[标识]],表1_66[[标识]:[籍贯]],15,FALSE),"")</f>
        <v/>
      </c>
      <c r="P31" s="320" t="str">
        <f>IF(ISTEXT(VLOOKUP(表2_6[[#This Row],[标识]],表1_66[[标识]:[籍贯]],19,FALSE)),VLOOKUP(表2_6[[#This Row],[标识]],表1_66[[标识]:[籍贯]],19,FALSE),"")</f>
        <v/>
      </c>
      <c r="Q31" s="321" t="str">
        <f>IF(ISNUMBER(VLOOKUP(表2_6[[#This Row],[标识]],表1_66[[标识]:[籍贯]],20,FALSE)),VLOOKUP(表2_6[[#This Row],[标识]],表1_66[[标识]:[籍贯]],20,FALSE),"")</f>
        <v/>
      </c>
      <c r="R31" s="337" t="str">
        <f>IF(ISTEXT(VLOOKUP(表2_6[[#This Row],[标识]],表1_66[[标识]:[籍贯]],21,FALSE)),VLOOKUP(表2_6[[#This Row],[标识]],表1_66[[标识]:[籍贯]],21,FALSE),"")</f>
        <v/>
      </c>
      <c r="S31" s="317"/>
      <c r="T31" s="317"/>
      <c r="U31" s="317"/>
      <c r="V31" s="317"/>
      <c r="W31" s="338"/>
      <c r="X31" s="333"/>
      <c r="Y31" s="333"/>
      <c r="Z31" s="339"/>
      <c r="AA31" s="340"/>
      <c r="AB31" s="340"/>
      <c r="AC31" s="321"/>
      <c r="AD31" s="341"/>
      <c r="AE31" s="341"/>
      <c r="AF31" s="341"/>
      <c r="AG31" s="342"/>
      <c r="AH31" s="343" t="str">
        <f>IF(ISTEXT(VLOOKUP(表2_6[[#This Row],[标识]],表1_66[[标识]:[籍贯]],32,FALSE)),VLOOKUP(表2_6[[#This Row],[标识]],表1_66[[标识]:[籍贯]],32,FALSE),"")</f>
        <v/>
      </c>
      <c r="AI31" s="344"/>
      <c r="AJ31" s="6"/>
      <c r="AL31" s="6"/>
      <c r="AM31" s="135"/>
      <c r="AN31" s="135"/>
    </row>
    <row r="32" spans="1:40" ht="18" customHeight="1" x14ac:dyDescent="0.3">
      <c r="A32" s="41">
        <v>42444</v>
      </c>
      <c r="B32" s="40" t="s">
        <v>9049</v>
      </c>
      <c r="C32" s="41">
        <v>42444</v>
      </c>
      <c r="D32" s="134" t="s">
        <v>1</v>
      </c>
      <c r="E32" s="134" t="s">
        <v>1293</v>
      </c>
      <c r="F32" s="319" t="s">
        <v>9050</v>
      </c>
      <c r="G32" s="334" t="str">
        <f>表2_6[[#This Row],[公司]]&amp;表2_6[[#This Row],[姓名]]</f>
        <v>兴业银行李军凯</v>
      </c>
      <c r="H32" s="269" t="s">
        <v>9030</v>
      </c>
      <c r="I32" s="320" t="str">
        <f>IF(ISTEXT(VLOOKUP(表2_6[[#This Row],[标识]],表1_66[[标识]:[昵称]],3,FALSE)),VLOOKUP(表2_6[[#This Row],[标识]],表1_66[[标识]:[昵称]],3,FALSE),"")</f>
        <v/>
      </c>
      <c r="J32" s="320" t="str">
        <f>IF(ISTEXT(VLOOKUP(表2_6[[#This Row],[标识]],表1_66[[标识]:[籍贯]],4,FALSE)),VLOOKUP(表2_6[[#This Row],[标识]],表1_66[[标识]:[籍贯]],4,FALSE),"")</f>
        <v/>
      </c>
      <c r="K32" s="320" t="str">
        <f>IF(ISTEXT(VLOOKUP(表2_6[[#This Row],[标识]],表1_66[[标识]:[城市]],9,FALSE)),VLOOKUP(表2_6[[#This Row],[标识]],表1_66[[标识]:[城市]],9,FALSE),"")</f>
        <v/>
      </c>
      <c r="L32" s="321" t="str">
        <f>IF(ISTEXT(VLOOKUP(表2_6[[#This Row],[标识]],表1_66[[标识]:[类型]],7,FALSE)),VLOOKUP(表2_6[[#This Row],[标识]],表1_66[[标识]:[类型]],7,FALSE),"")</f>
        <v/>
      </c>
      <c r="M32" s="265" t="s">
        <v>9031</v>
      </c>
      <c r="N32" s="335" t="str">
        <f>IF(ISTEXT(VLOOKUP(表2_6[[#This Row],[标识]],表1_66[[标识]:[籍贯]],13,FALSE)),VLOOKUP(表2_6[[#This Row],[标识]],表1_66[[标识]:[籍贯]],13,FALSE),"")</f>
        <v/>
      </c>
      <c r="O32" s="336" t="str">
        <f>IF(ISTEXT(VLOOKUP(表2_6[[#This Row],[标识]],表1_66[[标识]:[籍贯]],15,FALSE)),VLOOKUP(表2_6[[#This Row],[标识]],表1_66[[标识]:[籍贯]],15,FALSE),"")</f>
        <v/>
      </c>
      <c r="P32" s="320" t="str">
        <f>IF(ISTEXT(VLOOKUP(表2_6[[#This Row],[标识]],表1_66[[标识]:[籍贯]],19,FALSE)),VLOOKUP(表2_6[[#This Row],[标识]],表1_66[[标识]:[籍贯]],19,FALSE),"")</f>
        <v/>
      </c>
      <c r="Q32" s="321" t="str">
        <f>IF(ISNUMBER(VLOOKUP(表2_6[[#This Row],[标识]],表1_66[[标识]:[籍贯]],20,FALSE)),VLOOKUP(表2_6[[#This Row],[标识]],表1_66[[标识]:[籍贯]],20,FALSE),"")</f>
        <v/>
      </c>
      <c r="R32" s="337" t="str">
        <f>IF(ISTEXT(VLOOKUP(表2_6[[#This Row],[标识]],表1_66[[标识]:[籍贯]],21,FALSE)),VLOOKUP(表2_6[[#This Row],[标识]],表1_66[[标识]:[籍贯]],21,FALSE),"")</f>
        <v/>
      </c>
      <c r="S32" s="317"/>
      <c r="T32" s="317"/>
      <c r="U32" s="317"/>
      <c r="V32" s="317"/>
      <c r="W32" s="338"/>
      <c r="X32" s="333"/>
      <c r="Y32" s="333"/>
      <c r="Z32" s="339"/>
      <c r="AA32" s="340"/>
      <c r="AB32" s="340"/>
      <c r="AC32" s="321"/>
      <c r="AD32" s="341"/>
      <c r="AE32" s="341"/>
      <c r="AF32" s="341"/>
      <c r="AG32" s="342"/>
      <c r="AH32" s="343" t="str">
        <f>IF(ISTEXT(VLOOKUP(表2_6[[#This Row],[标识]],表1_66[[标识]:[籍贯]],32,FALSE)),VLOOKUP(表2_6[[#This Row],[标识]],表1_66[[标识]:[籍贯]],32,FALSE),"")</f>
        <v/>
      </c>
      <c r="AI32" s="344"/>
      <c r="AJ32" s="6"/>
      <c r="AL32" s="6"/>
      <c r="AM32" s="135"/>
      <c r="AN32" s="135"/>
    </row>
    <row r="33" spans="1:46" ht="18" customHeight="1" x14ac:dyDescent="0.3">
      <c r="A33" s="41">
        <v>42444</v>
      </c>
      <c r="B33" s="40" t="s">
        <v>9049</v>
      </c>
      <c r="C33" s="41">
        <v>42444</v>
      </c>
      <c r="D33" s="134" t="s">
        <v>1</v>
      </c>
      <c r="E33" s="134" t="s">
        <v>1293</v>
      </c>
      <c r="F33" s="319" t="s">
        <v>9050</v>
      </c>
      <c r="G33" s="334" t="str">
        <f>表2_6[[#This Row],[公司]]&amp;表2_6[[#This Row],[姓名]]</f>
        <v>久乘投资郑元庄</v>
      </c>
      <c r="H33" s="269" t="s">
        <v>9032</v>
      </c>
      <c r="I33" s="320" t="str">
        <f>IF(ISTEXT(VLOOKUP(表2_6[[#This Row],[标识]],表1_66[[标识]:[昵称]],3,FALSE)),VLOOKUP(表2_6[[#This Row],[标识]],表1_66[[标识]:[昵称]],3,FALSE),"")</f>
        <v/>
      </c>
      <c r="J33" s="320" t="str">
        <f>IF(ISTEXT(VLOOKUP(表2_6[[#This Row],[标识]],表1_66[[标识]:[籍贯]],4,FALSE)),VLOOKUP(表2_6[[#This Row],[标识]],表1_66[[标识]:[籍贯]],4,FALSE),"")</f>
        <v/>
      </c>
      <c r="K33" s="320" t="str">
        <f>IF(ISTEXT(VLOOKUP(表2_6[[#This Row],[标识]],表1_66[[标识]:[城市]],9,FALSE)),VLOOKUP(表2_6[[#This Row],[标识]],表1_66[[标识]:[城市]],9,FALSE),"")</f>
        <v/>
      </c>
      <c r="L33" s="321" t="str">
        <f>IF(ISTEXT(VLOOKUP(表2_6[[#This Row],[标识]],表1_66[[标识]:[类型]],7,FALSE)),VLOOKUP(表2_6[[#This Row],[标识]],表1_66[[标识]:[类型]],7,FALSE),"")</f>
        <v/>
      </c>
      <c r="M33" s="265" t="s">
        <v>9033</v>
      </c>
      <c r="N33" s="335" t="str">
        <f>IF(ISTEXT(VLOOKUP(表2_6[[#This Row],[标识]],表1_66[[标识]:[籍贯]],13,FALSE)),VLOOKUP(表2_6[[#This Row],[标识]],表1_66[[标识]:[籍贯]],13,FALSE),"")</f>
        <v/>
      </c>
      <c r="O33" s="336" t="str">
        <f>IF(ISTEXT(VLOOKUP(表2_6[[#This Row],[标识]],表1_66[[标识]:[籍贯]],15,FALSE)),VLOOKUP(表2_6[[#This Row],[标识]],表1_66[[标识]:[籍贯]],15,FALSE),"")</f>
        <v/>
      </c>
      <c r="P33" s="320" t="str">
        <f>IF(ISTEXT(VLOOKUP(表2_6[[#This Row],[标识]],表1_66[[标识]:[籍贯]],19,FALSE)),VLOOKUP(表2_6[[#This Row],[标识]],表1_66[[标识]:[籍贯]],19,FALSE),"")</f>
        <v/>
      </c>
      <c r="Q33" s="321" t="str">
        <f>IF(ISNUMBER(VLOOKUP(表2_6[[#This Row],[标识]],表1_66[[标识]:[籍贯]],20,FALSE)),VLOOKUP(表2_6[[#This Row],[标识]],表1_66[[标识]:[籍贯]],20,FALSE),"")</f>
        <v/>
      </c>
      <c r="R33" s="337" t="str">
        <f>IF(ISTEXT(VLOOKUP(表2_6[[#This Row],[标识]],表1_66[[标识]:[籍贯]],21,FALSE)),VLOOKUP(表2_6[[#This Row],[标识]],表1_66[[标识]:[籍贯]],21,FALSE),"")</f>
        <v/>
      </c>
      <c r="S33" s="317"/>
      <c r="T33" s="317"/>
      <c r="U33" s="317"/>
      <c r="V33" s="317"/>
      <c r="W33" s="338"/>
      <c r="X33" s="333"/>
      <c r="Y33" s="333"/>
      <c r="Z33" s="339"/>
      <c r="AA33" s="340"/>
      <c r="AB33" s="340"/>
      <c r="AC33" s="321"/>
      <c r="AD33" s="341"/>
      <c r="AE33" s="341"/>
      <c r="AF33" s="341"/>
      <c r="AG33" s="342"/>
      <c r="AH33" s="343" t="str">
        <f>IF(ISTEXT(VLOOKUP(表2_6[[#This Row],[标识]],表1_66[[标识]:[籍贯]],32,FALSE)),VLOOKUP(表2_6[[#This Row],[标识]],表1_66[[标识]:[籍贯]],32,FALSE),"")</f>
        <v/>
      </c>
      <c r="AI33" s="344"/>
      <c r="AJ33" s="6"/>
      <c r="AL33" s="6"/>
      <c r="AM33" s="135"/>
      <c r="AN33" s="135"/>
    </row>
    <row r="34" spans="1:46" ht="18" customHeight="1" x14ac:dyDescent="0.3">
      <c r="A34" s="41">
        <v>42444</v>
      </c>
      <c r="B34" s="40" t="s">
        <v>9049</v>
      </c>
      <c r="C34" s="41">
        <v>42444</v>
      </c>
      <c r="D34" s="134" t="s">
        <v>1</v>
      </c>
      <c r="E34" s="134" t="s">
        <v>1293</v>
      </c>
      <c r="F34" s="319" t="s">
        <v>9050</v>
      </c>
      <c r="G34" s="334" t="str">
        <f>表2_6[[#This Row],[公司]]&amp;表2_6[[#This Row],[姓名]]</f>
        <v>羽时资产陈明星</v>
      </c>
      <c r="H34" s="269" t="s">
        <v>9034</v>
      </c>
      <c r="I34" s="320" t="str">
        <f>IF(ISTEXT(VLOOKUP(表2_6[[#This Row],[标识]],表1_66[[标识]:[昵称]],3,FALSE)),VLOOKUP(表2_6[[#This Row],[标识]],表1_66[[标识]:[昵称]],3,FALSE),"")</f>
        <v/>
      </c>
      <c r="J34" s="320" t="str">
        <f>IF(ISTEXT(VLOOKUP(表2_6[[#This Row],[标识]],表1_66[[标识]:[籍贯]],4,FALSE)),VLOOKUP(表2_6[[#This Row],[标识]],表1_66[[标识]:[籍贯]],4,FALSE),"")</f>
        <v/>
      </c>
      <c r="K34" s="320" t="str">
        <f>IF(ISTEXT(VLOOKUP(表2_6[[#This Row],[标识]],表1_66[[标识]:[城市]],9,FALSE)),VLOOKUP(表2_6[[#This Row],[标识]],表1_66[[标识]:[城市]],9,FALSE),"")</f>
        <v/>
      </c>
      <c r="L34" s="321" t="str">
        <f>IF(ISTEXT(VLOOKUP(表2_6[[#This Row],[标识]],表1_66[[标识]:[类型]],7,FALSE)),VLOOKUP(表2_6[[#This Row],[标识]],表1_66[[标识]:[类型]],7,FALSE),"")</f>
        <v/>
      </c>
      <c r="M34" s="265" t="s">
        <v>9035</v>
      </c>
      <c r="N34" s="335" t="str">
        <f>IF(ISTEXT(VLOOKUP(表2_6[[#This Row],[标识]],表1_66[[标识]:[籍贯]],13,FALSE)),VLOOKUP(表2_6[[#This Row],[标识]],表1_66[[标识]:[籍贯]],13,FALSE),"")</f>
        <v/>
      </c>
      <c r="O34" s="336" t="str">
        <f>IF(ISTEXT(VLOOKUP(表2_6[[#This Row],[标识]],表1_66[[标识]:[籍贯]],15,FALSE)),VLOOKUP(表2_6[[#This Row],[标识]],表1_66[[标识]:[籍贯]],15,FALSE),"")</f>
        <v/>
      </c>
      <c r="P34" s="320" t="str">
        <f>IF(ISTEXT(VLOOKUP(表2_6[[#This Row],[标识]],表1_66[[标识]:[籍贯]],19,FALSE)),VLOOKUP(表2_6[[#This Row],[标识]],表1_66[[标识]:[籍贯]],19,FALSE),"")</f>
        <v/>
      </c>
      <c r="Q34" s="321" t="str">
        <f>IF(ISNUMBER(VLOOKUP(表2_6[[#This Row],[标识]],表1_66[[标识]:[籍贯]],20,FALSE)),VLOOKUP(表2_6[[#This Row],[标识]],表1_66[[标识]:[籍贯]],20,FALSE),"")</f>
        <v/>
      </c>
      <c r="R34" s="337" t="str">
        <f>IF(ISTEXT(VLOOKUP(表2_6[[#This Row],[标识]],表1_66[[标识]:[籍贯]],21,FALSE)),VLOOKUP(表2_6[[#This Row],[标识]],表1_66[[标识]:[籍贯]],21,FALSE),"")</f>
        <v/>
      </c>
      <c r="S34" s="317"/>
      <c r="T34" s="317"/>
      <c r="U34" s="317"/>
      <c r="V34" s="317"/>
      <c r="W34" s="338"/>
      <c r="X34" s="333"/>
      <c r="Y34" s="333"/>
      <c r="Z34" s="339"/>
      <c r="AA34" s="340"/>
      <c r="AB34" s="340"/>
      <c r="AC34" s="321"/>
      <c r="AD34" s="341"/>
      <c r="AE34" s="341"/>
      <c r="AF34" s="341"/>
      <c r="AG34" s="342"/>
      <c r="AH34" s="343" t="str">
        <f>IF(ISTEXT(VLOOKUP(表2_6[[#This Row],[标识]],表1_66[[标识]:[籍贯]],32,FALSE)),VLOOKUP(表2_6[[#This Row],[标识]],表1_66[[标识]:[籍贯]],32,FALSE),"")</f>
        <v/>
      </c>
      <c r="AI34" s="344"/>
      <c r="AJ34" s="6"/>
      <c r="AL34" s="6"/>
      <c r="AM34" s="135"/>
      <c r="AN34" s="135"/>
    </row>
    <row r="35" spans="1:46" ht="18" customHeight="1" x14ac:dyDescent="0.3">
      <c r="A35" s="41">
        <v>42444</v>
      </c>
      <c r="B35" s="40" t="s">
        <v>9049</v>
      </c>
      <c r="C35" s="41">
        <v>42444</v>
      </c>
      <c r="D35" s="134" t="s">
        <v>1</v>
      </c>
      <c r="E35" s="134" t="s">
        <v>1293</v>
      </c>
      <c r="F35" s="319" t="s">
        <v>9050</v>
      </c>
      <c r="G35" s="334" t="str">
        <f>表2_6[[#This Row],[公司]]&amp;表2_6[[#This Row],[姓名]]</f>
        <v>浙商基金王剑</v>
      </c>
      <c r="H35" s="269" t="s">
        <v>9036</v>
      </c>
      <c r="I35" s="320" t="str">
        <f>IF(ISTEXT(VLOOKUP(表2_6[[#This Row],[标识]],表1_66[[标识]:[昵称]],3,FALSE)),VLOOKUP(表2_6[[#This Row],[标识]],表1_66[[标识]:[昵称]],3,FALSE),"")</f>
        <v/>
      </c>
      <c r="J35" s="320" t="str">
        <f>IF(ISTEXT(VLOOKUP(表2_6[[#This Row],[标识]],表1_66[[标识]:[籍贯]],4,FALSE)),VLOOKUP(表2_6[[#This Row],[标识]],表1_66[[标识]:[籍贯]],4,FALSE),"")</f>
        <v/>
      </c>
      <c r="K35" s="320" t="str">
        <f>IF(ISTEXT(VLOOKUP(表2_6[[#This Row],[标识]],表1_66[[标识]:[城市]],9,FALSE)),VLOOKUP(表2_6[[#This Row],[标识]],表1_66[[标识]:[城市]],9,FALSE),"")</f>
        <v/>
      </c>
      <c r="L35" s="321" t="str">
        <f>IF(ISTEXT(VLOOKUP(表2_6[[#This Row],[标识]],表1_66[[标识]:[类型]],7,FALSE)),VLOOKUP(表2_6[[#This Row],[标识]],表1_66[[标识]:[类型]],7,FALSE),"")</f>
        <v/>
      </c>
      <c r="M35" s="265" t="s">
        <v>9037</v>
      </c>
      <c r="N35" s="335" t="str">
        <f>IF(ISTEXT(VLOOKUP(表2_6[[#This Row],[标识]],表1_66[[标识]:[籍贯]],13,FALSE)),VLOOKUP(表2_6[[#This Row],[标识]],表1_66[[标识]:[籍贯]],13,FALSE),"")</f>
        <v/>
      </c>
      <c r="O35" s="336" t="str">
        <f>IF(ISTEXT(VLOOKUP(表2_6[[#This Row],[标识]],表1_66[[标识]:[籍贯]],15,FALSE)),VLOOKUP(表2_6[[#This Row],[标识]],表1_66[[标识]:[籍贯]],15,FALSE),"")</f>
        <v/>
      </c>
      <c r="P35" s="320" t="str">
        <f>IF(ISTEXT(VLOOKUP(表2_6[[#This Row],[标识]],表1_66[[标识]:[籍贯]],19,FALSE)),VLOOKUP(表2_6[[#This Row],[标识]],表1_66[[标识]:[籍贯]],19,FALSE),"")</f>
        <v/>
      </c>
      <c r="Q35" s="321" t="str">
        <f>IF(ISNUMBER(VLOOKUP(表2_6[[#This Row],[标识]],表1_66[[标识]:[籍贯]],20,FALSE)),VLOOKUP(表2_6[[#This Row],[标识]],表1_66[[标识]:[籍贯]],20,FALSE),"")</f>
        <v/>
      </c>
      <c r="R35" s="337" t="str">
        <f>IF(ISTEXT(VLOOKUP(表2_6[[#This Row],[标识]],表1_66[[标识]:[籍贯]],21,FALSE)),VLOOKUP(表2_6[[#This Row],[标识]],表1_66[[标识]:[籍贯]],21,FALSE),"")</f>
        <v/>
      </c>
      <c r="S35" s="317"/>
      <c r="T35" s="317"/>
      <c r="U35" s="317"/>
      <c r="V35" s="317"/>
      <c r="W35" s="338"/>
      <c r="X35" s="333"/>
      <c r="Y35" s="333"/>
      <c r="Z35" s="339"/>
      <c r="AA35" s="340"/>
      <c r="AB35" s="340"/>
      <c r="AC35" s="321"/>
      <c r="AD35" s="341"/>
      <c r="AE35" s="341"/>
      <c r="AF35" s="341"/>
      <c r="AG35" s="342"/>
      <c r="AH35" s="343" t="str">
        <f>IF(ISTEXT(VLOOKUP(表2_6[[#This Row],[标识]],表1_66[[标识]:[籍贯]],32,FALSE)),VLOOKUP(表2_6[[#This Row],[标识]],表1_66[[标识]:[籍贯]],32,FALSE),"")</f>
        <v/>
      </c>
      <c r="AI35" s="344"/>
      <c r="AJ35" s="6"/>
      <c r="AL35" s="6"/>
      <c r="AM35" s="135"/>
      <c r="AN35" s="135"/>
    </row>
    <row r="36" spans="1:46" ht="18" customHeight="1" x14ac:dyDescent="0.3">
      <c r="A36" s="41">
        <v>42444</v>
      </c>
      <c r="B36" s="40" t="s">
        <v>9049</v>
      </c>
      <c r="C36" s="41">
        <v>42444</v>
      </c>
      <c r="D36" s="134" t="s">
        <v>1</v>
      </c>
      <c r="E36" s="134" t="s">
        <v>1293</v>
      </c>
      <c r="F36" s="319" t="s">
        <v>9050</v>
      </c>
      <c r="G36" s="334" t="str">
        <f>表2_6[[#This Row],[公司]]&amp;表2_6[[#This Row],[姓名]]</f>
        <v>咸和资管张韬</v>
      </c>
      <c r="H36" s="269" t="s">
        <v>9038</v>
      </c>
      <c r="I36" s="320" t="str">
        <f>IF(ISTEXT(VLOOKUP(表2_6[[#This Row],[标识]],表1_66[[标识]:[昵称]],3,FALSE)),VLOOKUP(表2_6[[#This Row],[标识]],表1_66[[标识]:[昵称]],3,FALSE),"")</f>
        <v/>
      </c>
      <c r="J36" s="320" t="str">
        <f>IF(ISTEXT(VLOOKUP(表2_6[[#This Row],[标识]],表1_66[[标识]:[籍贯]],4,FALSE)),VLOOKUP(表2_6[[#This Row],[标识]],表1_66[[标识]:[籍贯]],4,FALSE),"")</f>
        <v/>
      </c>
      <c r="K36" s="320" t="str">
        <f>IF(ISTEXT(VLOOKUP(表2_6[[#This Row],[标识]],表1_66[[标识]:[城市]],9,FALSE)),VLOOKUP(表2_6[[#This Row],[标识]],表1_66[[标识]:[城市]],9,FALSE),"")</f>
        <v/>
      </c>
      <c r="L36" s="321" t="str">
        <f>IF(ISTEXT(VLOOKUP(表2_6[[#This Row],[标识]],表1_66[[标识]:[类型]],7,FALSE)),VLOOKUP(表2_6[[#This Row],[标识]],表1_66[[标识]:[类型]],7,FALSE),"")</f>
        <v/>
      </c>
      <c r="M36" s="265" t="s">
        <v>9039</v>
      </c>
      <c r="N36" s="335" t="str">
        <f>IF(ISTEXT(VLOOKUP(表2_6[[#This Row],[标识]],表1_66[[标识]:[籍贯]],13,FALSE)),VLOOKUP(表2_6[[#This Row],[标识]],表1_66[[标识]:[籍贯]],13,FALSE),"")</f>
        <v/>
      </c>
      <c r="O36" s="336" t="str">
        <f>IF(ISTEXT(VLOOKUP(表2_6[[#This Row],[标识]],表1_66[[标识]:[籍贯]],15,FALSE)),VLOOKUP(表2_6[[#This Row],[标识]],表1_66[[标识]:[籍贯]],15,FALSE),"")</f>
        <v/>
      </c>
      <c r="P36" s="320" t="str">
        <f>IF(ISTEXT(VLOOKUP(表2_6[[#This Row],[标识]],表1_66[[标识]:[籍贯]],19,FALSE)),VLOOKUP(表2_6[[#This Row],[标识]],表1_66[[标识]:[籍贯]],19,FALSE),"")</f>
        <v/>
      </c>
      <c r="Q36" s="321" t="str">
        <f>IF(ISNUMBER(VLOOKUP(表2_6[[#This Row],[标识]],表1_66[[标识]:[籍贯]],20,FALSE)),VLOOKUP(表2_6[[#This Row],[标识]],表1_66[[标识]:[籍贯]],20,FALSE),"")</f>
        <v/>
      </c>
      <c r="R36" s="337" t="str">
        <f>IF(ISTEXT(VLOOKUP(表2_6[[#This Row],[标识]],表1_66[[标识]:[籍贯]],21,FALSE)),VLOOKUP(表2_6[[#This Row],[标识]],表1_66[[标识]:[籍贯]],21,FALSE),"")</f>
        <v/>
      </c>
      <c r="S36" s="317"/>
      <c r="T36" s="317"/>
      <c r="U36" s="317"/>
      <c r="V36" s="317"/>
      <c r="W36" s="338"/>
      <c r="X36" s="333"/>
      <c r="Y36" s="333"/>
      <c r="Z36" s="339"/>
      <c r="AA36" s="340"/>
      <c r="AB36" s="340"/>
      <c r="AC36" s="321"/>
      <c r="AD36" s="341"/>
      <c r="AE36" s="341"/>
      <c r="AF36" s="341"/>
      <c r="AG36" s="342"/>
      <c r="AH36" s="343" t="str">
        <f>IF(ISTEXT(VLOOKUP(表2_6[[#This Row],[标识]],表1_66[[标识]:[籍贯]],32,FALSE)),VLOOKUP(表2_6[[#This Row],[标识]],表1_66[[标识]:[籍贯]],32,FALSE),"")</f>
        <v/>
      </c>
      <c r="AI36" s="344"/>
      <c r="AJ36" s="6"/>
      <c r="AL36" s="6"/>
      <c r="AM36" s="135"/>
      <c r="AN36" s="135"/>
    </row>
    <row r="37" spans="1:46" ht="18" customHeight="1" x14ac:dyDescent="0.3">
      <c r="A37" s="41">
        <v>42444</v>
      </c>
      <c r="B37" s="40" t="s">
        <v>9049</v>
      </c>
      <c r="C37" s="41">
        <v>42444</v>
      </c>
      <c r="D37" s="134" t="s">
        <v>1</v>
      </c>
      <c r="E37" s="134" t="s">
        <v>1293</v>
      </c>
      <c r="F37" s="319" t="s">
        <v>9050</v>
      </c>
      <c r="G37" s="334" t="str">
        <f>表2_6[[#This Row],[公司]]&amp;表2_6[[#This Row],[姓名]]</f>
        <v>海富通基金石恒哲</v>
      </c>
      <c r="H37" s="269" t="s">
        <v>9040</v>
      </c>
      <c r="I37" s="320" t="str">
        <f>IF(ISTEXT(VLOOKUP(表2_6[[#This Row],[标识]],表1_66[[标识]:[昵称]],3,FALSE)),VLOOKUP(表2_6[[#This Row],[标识]],表1_66[[标识]:[昵称]],3,FALSE),"")</f>
        <v/>
      </c>
      <c r="J37" s="320" t="str">
        <f>IF(ISTEXT(VLOOKUP(表2_6[[#This Row],[标识]],表1_66[[标识]:[籍贯]],4,FALSE)),VLOOKUP(表2_6[[#This Row],[标识]],表1_66[[标识]:[籍贯]],4,FALSE),"")</f>
        <v/>
      </c>
      <c r="K37" s="320" t="str">
        <f>IF(ISTEXT(VLOOKUP(表2_6[[#This Row],[标识]],表1_66[[标识]:[城市]],9,FALSE)),VLOOKUP(表2_6[[#This Row],[标识]],表1_66[[标识]:[城市]],9,FALSE),"")</f>
        <v/>
      </c>
      <c r="L37" s="321" t="str">
        <f>IF(ISTEXT(VLOOKUP(表2_6[[#This Row],[标识]],表1_66[[标识]:[类型]],7,FALSE)),VLOOKUP(表2_6[[#This Row],[标识]],表1_66[[标识]:[类型]],7,FALSE),"")</f>
        <v/>
      </c>
      <c r="M37" s="265" t="s">
        <v>9041</v>
      </c>
      <c r="N37" s="335" t="str">
        <f>IF(ISTEXT(VLOOKUP(表2_6[[#This Row],[标识]],表1_66[[标识]:[籍贯]],13,FALSE)),VLOOKUP(表2_6[[#This Row],[标识]],表1_66[[标识]:[籍贯]],13,FALSE),"")</f>
        <v/>
      </c>
      <c r="O37" s="336" t="str">
        <f>IF(ISTEXT(VLOOKUP(表2_6[[#This Row],[标识]],表1_66[[标识]:[籍贯]],15,FALSE)),VLOOKUP(表2_6[[#This Row],[标识]],表1_66[[标识]:[籍贯]],15,FALSE),"")</f>
        <v/>
      </c>
      <c r="P37" s="320" t="str">
        <f>IF(ISTEXT(VLOOKUP(表2_6[[#This Row],[标识]],表1_66[[标识]:[籍贯]],19,FALSE)),VLOOKUP(表2_6[[#This Row],[标识]],表1_66[[标识]:[籍贯]],19,FALSE),"")</f>
        <v/>
      </c>
      <c r="Q37" s="321" t="str">
        <f>IF(ISNUMBER(VLOOKUP(表2_6[[#This Row],[标识]],表1_66[[标识]:[籍贯]],20,FALSE)),VLOOKUP(表2_6[[#This Row],[标识]],表1_66[[标识]:[籍贯]],20,FALSE),"")</f>
        <v/>
      </c>
      <c r="R37" s="337" t="str">
        <f>IF(ISTEXT(VLOOKUP(表2_6[[#This Row],[标识]],表1_66[[标识]:[籍贯]],21,FALSE)),VLOOKUP(表2_6[[#This Row],[标识]],表1_66[[标识]:[籍贯]],21,FALSE),"")</f>
        <v/>
      </c>
      <c r="S37" s="317"/>
      <c r="T37" s="317"/>
      <c r="U37" s="317"/>
      <c r="V37" s="317"/>
      <c r="W37" s="338"/>
      <c r="X37" s="333"/>
      <c r="Y37" s="333"/>
      <c r="Z37" s="339"/>
      <c r="AA37" s="340"/>
      <c r="AB37" s="340"/>
      <c r="AC37" s="321"/>
      <c r="AD37" s="341"/>
      <c r="AE37" s="341"/>
      <c r="AF37" s="341"/>
      <c r="AG37" s="342"/>
      <c r="AH37" s="343" t="str">
        <f>IF(ISTEXT(VLOOKUP(表2_6[[#This Row],[标识]],表1_66[[标识]:[籍贯]],32,FALSE)),VLOOKUP(表2_6[[#This Row],[标识]],表1_66[[标识]:[籍贯]],32,FALSE),"")</f>
        <v/>
      </c>
      <c r="AI37" s="344"/>
      <c r="AJ37" s="6"/>
      <c r="AL37" s="6"/>
      <c r="AM37" s="135"/>
      <c r="AN37" s="135"/>
    </row>
    <row r="38" spans="1:46" ht="18" customHeight="1" x14ac:dyDescent="0.3">
      <c r="A38" s="41">
        <v>42444</v>
      </c>
      <c r="B38" s="40" t="s">
        <v>9049</v>
      </c>
      <c r="C38" s="41">
        <v>42444</v>
      </c>
      <c r="D38" s="134" t="s">
        <v>1</v>
      </c>
      <c r="E38" s="134" t="s">
        <v>1293</v>
      </c>
      <c r="F38" s="319" t="s">
        <v>9050</v>
      </c>
      <c r="G38" s="334" t="str">
        <f>表2_6[[#This Row],[公司]]&amp;表2_6[[#This Row],[姓名]]</f>
        <v>中银商务仲浩辰</v>
      </c>
      <c r="H38" s="269" t="s">
        <v>9042</v>
      </c>
      <c r="I38" s="320" t="str">
        <f>IF(ISTEXT(VLOOKUP(表2_6[[#This Row],[标识]],表1_66[[标识]:[昵称]],3,FALSE)),VLOOKUP(表2_6[[#This Row],[标识]],表1_66[[标识]:[昵称]],3,FALSE),"")</f>
        <v/>
      </c>
      <c r="J38" s="320" t="str">
        <f>IF(ISTEXT(VLOOKUP(表2_6[[#This Row],[标识]],表1_66[[标识]:[籍贯]],4,FALSE)),VLOOKUP(表2_6[[#This Row],[标识]],表1_66[[标识]:[籍贯]],4,FALSE),"")</f>
        <v/>
      </c>
      <c r="K38" s="320" t="str">
        <f>IF(ISTEXT(VLOOKUP(表2_6[[#This Row],[标识]],表1_66[[标识]:[城市]],9,FALSE)),VLOOKUP(表2_6[[#This Row],[标识]],表1_66[[标识]:[城市]],9,FALSE),"")</f>
        <v/>
      </c>
      <c r="L38" s="321" t="str">
        <f>IF(ISTEXT(VLOOKUP(表2_6[[#This Row],[标识]],表1_66[[标识]:[类型]],7,FALSE)),VLOOKUP(表2_6[[#This Row],[标识]],表1_66[[标识]:[类型]],7,FALSE),"")</f>
        <v/>
      </c>
      <c r="M38" s="265" t="s">
        <v>9043</v>
      </c>
      <c r="N38" s="335" t="str">
        <f>IF(ISTEXT(VLOOKUP(表2_6[[#This Row],[标识]],表1_66[[标识]:[籍贯]],13,FALSE)),VLOOKUP(表2_6[[#This Row],[标识]],表1_66[[标识]:[籍贯]],13,FALSE),"")</f>
        <v/>
      </c>
      <c r="O38" s="336" t="str">
        <f>IF(ISTEXT(VLOOKUP(表2_6[[#This Row],[标识]],表1_66[[标识]:[籍贯]],15,FALSE)),VLOOKUP(表2_6[[#This Row],[标识]],表1_66[[标识]:[籍贯]],15,FALSE),"")</f>
        <v/>
      </c>
      <c r="P38" s="320" t="str">
        <f>IF(ISTEXT(VLOOKUP(表2_6[[#This Row],[标识]],表1_66[[标识]:[籍贯]],19,FALSE)),VLOOKUP(表2_6[[#This Row],[标识]],表1_66[[标识]:[籍贯]],19,FALSE),"")</f>
        <v/>
      </c>
      <c r="Q38" s="321" t="str">
        <f>IF(ISNUMBER(VLOOKUP(表2_6[[#This Row],[标识]],表1_66[[标识]:[籍贯]],20,FALSE)),VLOOKUP(表2_6[[#This Row],[标识]],表1_66[[标识]:[籍贯]],20,FALSE),"")</f>
        <v/>
      </c>
      <c r="R38" s="337" t="str">
        <f>IF(ISTEXT(VLOOKUP(表2_6[[#This Row],[标识]],表1_66[[标识]:[籍贯]],21,FALSE)),VLOOKUP(表2_6[[#This Row],[标识]],表1_66[[标识]:[籍贯]],21,FALSE),"")</f>
        <v/>
      </c>
      <c r="S38" s="317"/>
      <c r="T38" s="317"/>
      <c r="U38" s="317"/>
      <c r="V38" s="317"/>
      <c r="W38" s="338"/>
      <c r="X38" s="333"/>
      <c r="Y38" s="333"/>
      <c r="Z38" s="339"/>
      <c r="AA38" s="340"/>
      <c r="AB38" s="340"/>
      <c r="AC38" s="321"/>
      <c r="AD38" s="341"/>
      <c r="AE38" s="341"/>
      <c r="AF38" s="341"/>
      <c r="AG38" s="342"/>
      <c r="AH38" s="343" t="str">
        <f>IF(ISTEXT(VLOOKUP(表2_6[[#This Row],[标识]],表1_66[[标识]:[籍贯]],32,FALSE)),VLOOKUP(表2_6[[#This Row],[标识]],表1_66[[标识]:[籍贯]],32,FALSE),"")</f>
        <v/>
      </c>
      <c r="AI38" s="344"/>
      <c r="AJ38" s="6"/>
      <c r="AL38" s="6"/>
      <c r="AM38" s="135"/>
      <c r="AN38" s="135"/>
    </row>
    <row r="39" spans="1:46" ht="18" customHeight="1" x14ac:dyDescent="0.3">
      <c r="A39" s="41">
        <v>42444</v>
      </c>
      <c r="B39" s="40" t="s">
        <v>9049</v>
      </c>
      <c r="C39" s="41">
        <v>42444</v>
      </c>
      <c r="D39" s="134" t="s">
        <v>1</v>
      </c>
      <c r="E39" s="134" t="s">
        <v>1293</v>
      </c>
      <c r="F39" s="319" t="s">
        <v>9050</v>
      </c>
      <c r="G39" s="334" t="str">
        <f>表2_6[[#This Row],[公司]]&amp;表2_6[[#This Row],[姓名]]</f>
        <v>建信基金赵云煜</v>
      </c>
      <c r="H39" s="269" t="s">
        <v>9044</v>
      </c>
      <c r="I39" s="320" t="str">
        <f>IF(ISTEXT(VLOOKUP(表2_6[[#This Row],[标识]],表1_66[[标识]:[昵称]],3,FALSE)),VLOOKUP(表2_6[[#This Row],[标识]],表1_66[[标识]:[昵称]],3,FALSE),"")</f>
        <v/>
      </c>
      <c r="J39" s="320" t="str">
        <f>IF(ISTEXT(VLOOKUP(表2_6[[#This Row],[标识]],表1_66[[标识]:[籍贯]],4,FALSE)),VLOOKUP(表2_6[[#This Row],[标识]],表1_66[[标识]:[籍贯]],4,FALSE),"")</f>
        <v/>
      </c>
      <c r="K39" s="320" t="str">
        <f>IF(ISTEXT(VLOOKUP(表2_6[[#This Row],[标识]],表1_66[[标识]:[城市]],9,FALSE)),VLOOKUP(表2_6[[#This Row],[标识]],表1_66[[标识]:[城市]],9,FALSE),"")</f>
        <v/>
      </c>
      <c r="L39" s="321" t="str">
        <f>IF(ISTEXT(VLOOKUP(表2_6[[#This Row],[标识]],表1_66[[标识]:[类型]],7,FALSE)),VLOOKUP(表2_6[[#This Row],[标识]],表1_66[[标识]:[类型]],7,FALSE),"")</f>
        <v/>
      </c>
      <c r="M39" s="265" t="s">
        <v>9045</v>
      </c>
      <c r="N39" s="335" t="str">
        <f>IF(ISTEXT(VLOOKUP(表2_6[[#This Row],[标识]],表1_66[[标识]:[籍贯]],13,FALSE)),VLOOKUP(表2_6[[#This Row],[标识]],表1_66[[标识]:[籍贯]],13,FALSE),"")</f>
        <v/>
      </c>
      <c r="O39" s="336" t="str">
        <f>IF(ISTEXT(VLOOKUP(表2_6[[#This Row],[标识]],表1_66[[标识]:[籍贯]],15,FALSE)),VLOOKUP(表2_6[[#This Row],[标识]],表1_66[[标识]:[籍贯]],15,FALSE),"")</f>
        <v/>
      </c>
      <c r="P39" s="320" t="str">
        <f>IF(ISTEXT(VLOOKUP(表2_6[[#This Row],[标识]],表1_66[[标识]:[籍贯]],19,FALSE)),VLOOKUP(表2_6[[#This Row],[标识]],表1_66[[标识]:[籍贯]],19,FALSE),"")</f>
        <v/>
      </c>
      <c r="Q39" s="321" t="str">
        <f>IF(ISNUMBER(VLOOKUP(表2_6[[#This Row],[标识]],表1_66[[标识]:[籍贯]],20,FALSE)),VLOOKUP(表2_6[[#This Row],[标识]],表1_66[[标识]:[籍贯]],20,FALSE),"")</f>
        <v/>
      </c>
      <c r="R39" s="337" t="str">
        <f>IF(ISTEXT(VLOOKUP(表2_6[[#This Row],[标识]],表1_66[[标识]:[籍贯]],21,FALSE)),VLOOKUP(表2_6[[#This Row],[标识]],表1_66[[标识]:[籍贯]],21,FALSE),"")</f>
        <v/>
      </c>
      <c r="S39" s="317"/>
      <c r="T39" s="317"/>
      <c r="U39" s="317"/>
      <c r="V39" s="317"/>
      <c r="W39" s="338"/>
      <c r="X39" s="333"/>
      <c r="Y39" s="333"/>
      <c r="Z39" s="339"/>
      <c r="AA39" s="340"/>
      <c r="AB39" s="340"/>
      <c r="AC39" s="321"/>
      <c r="AD39" s="341"/>
      <c r="AE39" s="341"/>
      <c r="AF39" s="341"/>
      <c r="AG39" s="342"/>
      <c r="AH39" s="343" t="str">
        <f>IF(ISTEXT(VLOOKUP(表2_6[[#This Row],[标识]],表1_66[[标识]:[籍贯]],32,FALSE)),VLOOKUP(表2_6[[#This Row],[标识]],表1_66[[标识]:[籍贯]],32,FALSE),"")</f>
        <v/>
      </c>
      <c r="AI39" s="344"/>
      <c r="AJ39" s="6"/>
      <c r="AL39" s="6"/>
      <c r="AM39" s="135"/>
      <c r="AN39" s="135"/>
    </row>
    <row r="40" spans="1:46" ht="18" customHeight="1" x14ac:dyDescent="0.3">
      <c r="A40" s="41">
        <v>42444</v>
      </c>
      <c r="B40" s="40" t="s">
        <v>9049</v>
      </c>
      <c r="C40" s="41">
        <v>42444</v>
      </c>
      <c r="D40" s="134" t="s">
        <v>1</v>
      </c>
      <c r="E40" s="134" t="s">
        <v>1293</v>
      </c>
      <c r="F40" s="319" t="s">
        <v>9050</v>
      </c>
      <c r="G40" s="334" t="str">
        <f>表2_6[[#This Row],[公司]]&amp;表2_6[[#This Row],[姓名]]</f>
        <v>名禹资管刘宝军</v>
      </c>
      <c r="H40" s="269" t="s">
        <v>9047</v>
      </c>
      <c r="I40" s="320" t="str">
        <f>IF(ISTEXT(VLOOKUP(表2_6[[#This Row],[标识]],表1_66[[标识]:[昵称]],3,FALSE)),VLOOKUP(表2_6[[#This Row],[标识]],表1_66[[标识]:[昵称]],3,FALSE),"")</f>
        <v/>
      </c>
      <c r="J40" s="320" t="str">
        <f>IF(ISTEXT(VLOOKUP(表2_6[[#This Row],[标识]],表1_66[[标识]:[籍贯]],4,FALSE)),VLOOKUP(表2_6[[#This Row],[标识]],表1_66[[标识]:[籍贯]],4,FALSE),"")</f>
        <v/>
      </c>
      <c r="K40" s="320" t="str">
        <f>IF(ISTEXT(VLOOKUP(表2_6[[#This Row],[标识]],表1_66[[标识]:[城市]],9,FALSE)),VLOOKUP(表2_6[[#This Row],[标识]],表1_66[[标识]:[城市]],9,FALSE),"")</f>
        <v/>
      </c>
      <c r="L40" s="321" t="str">
        <f>IF(ISTEXT(VLOOKUP(表2_6[[#This Row],[标识]],表1_66[[标识]:[类型]],7,FALSE)),VLOOKUP(表2_6[[#This Row],[标识]],表1_66[[标识]:[类型]],7,FALSE),"")</f>
        <v/>
      </c>
      <c r="M40" s="265" t="s">
        <v>9048</v>
      </c>
      <c r="N40" s="335" t="str">
        <f>IF(ISTEXT(VLOOKUP(表2_6[[#This Row],[标识]],表1_66[[标识]:[籍贯]],13,FALSE)),VLOOKUP(表2_6[[#This Row],[标识]],表1_66[[标识]:[籍贯]],13,FALSE),"")</f>
        <v/>
      </c>
      <c r="O40" s="336" t="str">
        <f>IF(ISTEXT(VLOOKUP(表2_6[[#This Row],[标识]],表1_66[[标识]:[籍贯]],15,FALSE)),VLOOKUP(表2_6[[#This Row],[标识]],表1_66[[标识]:[籍贯]],15,FALSE),"")</f>
        <v/>
      </c>
      <c r="P40" s="320" t="str">
        <f>IF(ISTEXT(VLOOKUP(表2_6[[#This Row],[标识]],表1_66[[标识]:[籍贯]],19,FALSE)),VLOOKUP(表2_6[[#This Row],[标识]],表1_66[[标识]:[籍贯]],19,FALSE),"")</f>
        <v/>
      </c>
      <c r="Q40" s="321" t="str">
        <f>IF(ISNUMBER(VLOOKUP(表2_6[[#This Row],[标识]],表1_66[[标识]:[籍贯]],20,FALSE)),VLOOKUP(表2_6[[#This Row],[标识]],表1_66[[标识]:[籍贯]],20,FALSE),"")</f>
        <v/>
      </c>
      <c r="R40" s="337" t="str">
        <f>IF(ISTEXT(VLOOKUP(表2_6[[#This Row],[标识]],表1_66[[标识]:[籍贯]],21,FALSE)),VLOOKUP(表2_6[[#This Row],[标识]],表1_66[[标识]:[籍贯]],21,FALSE),"")</f>
        <v/>
      </c>
      <c r="S40" s="317"/>
      <c r="T40" s="317"/>
      <c r="U40" s="317"/>
      <c r="V40" s="317"/>
      <c r="W40" s="338"/>
      <c r="X40" s="333"/>
      <c r="Y40" s="333"/>
      <c r="Z40" s="339"/>
      <c r="AA40" s="340"/>
      <c r="AB40" s="340"/>
      <c r="AC40" s="321"/>
      <c r="AD40" s="341"/>
      <c r="AE40" s="341"/>
      <c r="AF40" s="341"/>
      <c r="AG40" s="342"/>
      <c r="AH40" s="343" t="str">
        <f>IF(ISTEXT(VLOOKUP(表2_6[[#This Row],[标识]],表1_66[[标识]:[籍贯]],32,FALSE)),VLOOKUP(表2_6[[#This Row],[标识]],表1_66[[标识]:[籍贯]],32,FALSE),"")</f>
        <v/>
      </c>
      <c r="AI40" s="344"/>
      <c r="AJ40" s="6"/>
      <c r="AL40" s="6"/>
      <c r="AM40" s="135"/>
      <c r="AN40" s="135"/>
    </row>
    <row r="41" spans="1:46" ht="18" customHeight="1" x14ac:dyDescent="0.3">
      <c r="A41" s="41">
        <v>42444</v>
      </c>
      <c r="B41" s="40" t="s">
        <v>7131</v>
      </c>
      <c r="C41" s="41">
        <v>42444</v>
      </c>
      <c r="D41" s="134" t="s">
        <v>1</v>
      </c>
      <c r="E41" s="134" t="s">
        <v>1293</v>
      </c>
      <c r="F41" s="319" t="s">
        <v>9050</v>
      </c>
      <c r="G41" s="334" t="str">
        <f>表2_6[[#This Row],[公司]]&amp;表2_6[[#This Row],[姓名]]</f>
        <v>华泰柏瑞李孝华</v>
      </c>
      <c r="H41" s="220" t="s">
        <v>8222</v>
      </c>
      <c r="I41" s="320" t="str">
        <f>IF(ISTEXT(VLOOKUP(表2_6[[#This Row],[标识]],表1_66[[标识]:[昵称]],3,FALSE)),VLOOKUP(表2_6[[#This Row],[标识]],表1_66[[标识]:[昵称]],3,FALSE),"")</f>
        <v/>
      </c>
      <c r="J41" s="320" t="str">
        <f>IF(ISTEXT(VLOOKUP(表2_6[[#This Row],[标识]],表1_66[[标识]:[籍贯]],4,FALSE)),VLOOKUP(表2_6[[#This Row],[标识]],表1_66[[标识]:[籍贯]],4,FALSE),"")</f>
        <v/>
      </c>
      <c r="K41" s="320" t="str">
        <f>IF(ISTEXT(VLOOKUP(表2_6[[#This Row],[标识]],表1_66[[标识]:[城市]],9,FALSE)),VLOOKUP(表2_6[[#This Row],[标识]],表1_66[[标识]:[城市]],9,FALSE),"")</f>
        <v/>
      </c>
      <c r="L41" s="321" t="str">
        <f>IF(ISTEXT(VLOOKUP(表2_6[[#This Row],[标识]],表1_66[[标识]:[类型]],7,FALSE)),VLOOKUP(表2_6[[#This Row],[标识]],表1_66[[标识]:[类型]],7,FALSE),"")</f>
        <v/>
      </c>
      <c r="M41" s="232" t="s">
        <v>915</v>
      </c>
      <c r="N41" s="335" t="str">
        <f>IF(ISTEXT(VLOOKUP(表2_6[[#This Row],[标识]],表1_66[[标识]:[籍贯]],13,FALSE)),VLOOKUP(表2_6[[#This Row],[标识]],表1_66[[标识]:[籍贯]],13,FALSE),"")</f>
        <v/>
      </c>
      <c r="O41" s="336" t="str">
        <f>IF(ISTEXT(VLOOKUP(表2_6[[#This Row],[标识]],表1_66[[标识]:[籍贯]],15,FALSE)),VLOOKUP(表2_6[[#This Row],[标识]],表1_66[[标识]:[籍贯]],15,FALSE),"")</f>
        <v/>
      </c>
      <c r="P41" s="320" t="str">
        <f>IF(ISTEXT(VLOOKUP(表2_6[[#This Row],[标识]],表1_66[[标识]:[籍贯]],19,FALSE)),VLOOKUP(表2_6[[#This Row],[标识]],表1_66[[标识]:[籍贯]],19,FALSE),"")</f>
        <v/>
      </c>
      <c r="Q41" s="321" t="str">
        <f>IF(ISNUMBER(VLOOKUP(表2_6[[#This Row],[标识]],表1_66[[标识]:[籍贯]],20,FALSE)),VLOOKUP(表2_6[[#This Row],[标识]],表1_66[[标识]:[籍贯]],20,FALSE),"")</f>
        <v/>
      </c>
      <c r="R41" s="337" t="str">
        <f>IF(ISTEXT(VLOOKUP(表2_6[[#This Row],[标识]],表1_66[[标识]:[籍贯]],21,FALSE)),VLOOKUP(表2_6[[#This Row],[标识]],表1_66[[标识]:[籍贯]],21,FALSE),"")</f>
        <v/>
      </c>
      <c r="S41" s="317"/>
      <c r="T41" s="317"/>
      <c r="U41" s="317"/>
      <c r="V41" s="317"/>
      <c r="W41" s="338"/>
      <c r="X41" s="333"/>
      <c r="Y41" s="333"/>
      <c r="Z41" s="339"/>
      <c r="AA41" s="340"/>
      <c r="AB41" s="340"/>
      <c r="AC41" s="321"/>
      <c r="AD41" s="341"/>
      <c r="AE41" s="341"/>
      <c r="AF41" s="341"/>
      <c r="AG41" s="342"/>
      <c r="AH41" s="343" t="str">
        <f>IF(ISTEXT(VLOOKUP(表2_6[[#This Row],[标识]],表1_66[[标识]:[籍贯]],32,FALSE)),VLOOKUP(表2_6[[#This Row],[标识]],表1_66[[标识]:[籍贯]],32,FALSE),"")</f>
        <v/>
      </c>
      <c r="AI41" s="344"/>
      <c r="AJ41" s="6"/>
      <c r="AL41" s="6"/>
      <c r="AM41" s="135"/>
      <c r="AN41" s="135"/>
    </row>
    <row r="42" spans="1:46" ht="18" customHeight="1" x14ac:dyDescent="0.3">
      <c r="AJ42" s="36"/>
      <c r="AK42" s="36"/>
      <c r="AL42" s="36"/>
      <c r="AM42" s="36"/>
      <c r="AN42" s="36"/>
      <c r="AO42" s="36"/>
      <c r="AP42" s="36"/>
      <c r="AQ42" s="36"/>
      <c r="AR42" s="36"/>
      <c r="AS42" s="36"/>
      <c r="AT42" s="36"/>
    </row>
    <row r="43" spans="1:46" ht="18" customHeight="1" x14ac:dyDescent="0.3">
      <c r="AJ43" s="36"/>
      <c r="AK43" s="36"/>
      <c r="AL43" s="36"/>
      <c r="AM43" s="36"/>
      <c r="AN43" s="36"/>
      <c r="AO43" s="36"/>
      <c r="AP43" s="36"/>
      <c r="AQ43" s="36"/>
      <c r="AR43" s="36"/>
      <c r="AS43" s="36"/>
      <c r="AT43" s="36"/>
    </row>
    <row r="44" spans="1:46" ht="18" customHeight="1" x14ac:dyDescent="0.3">
      <c r="AJ44" s="36"/>
      <c r="AK44" s="36"/>
      <c r="AL44" s="36"/>
      <c r="AM44" s="36"/>
      <c r="AN44" s="36"/>
      <c r="AO44" s="36"/>
      <c r="AP44" s="36"/>
      <c r="AQ44" s="36"/>
      <c r="AR44" s="36"/>
      <c r="AS44" s="36"/>
      <c r="AT44" s="36"/>
    </row>
    <row r="45" spans="1:46" ht="18" customHeight="1" x14ac:dyDescent="0.3">
      <c r="AJ45" s="36"/>
      <c r="AK45" s="36"/>
      <c r="AL45" s="36"/>
      <c r="AM45" s="36"/>
      <c r="AN45" s="36"/>
      <c r="AO45" s="36"/>
      <c r="AP45" s="36"/>
      <c r="AQ45" s="36"/>
      <c r="AR45" s="36"/>
      <c r="AS45" s="36"/>
      <c r="AT45" s="36"/>
    </row>
    <row r="46" spans="1:46" ht="18" customHeight="1" x14ac:dyDescent="0.3">
      <c r="AJ46" s="36"/>
      <c r="AK46" s="36"/>
      <c r="AL46" s="36"/>
      <c r="AM46" s="36"/>
      <c r="AN46" s="36"/>
      <c r="AO46" s="36"/>
      <c r="AP46" s="36"/>
      <c r="AQ46" s="36"/>
      <c r="AR46" s="36"/>
      <c r="AS46" s="36"/>
      <c r="AT46" s="36"/>
    </row>
    <row r="47" spans="1:46" ht="18" customHeight="1" x14ac:dyDescent="0.3">
      <c r="AJ47" s="36"/>
      <c r="AK47" s="36"/>
      <c r="AL47" s="36"/>
      <c r="AM47" s="36"/>
      <c r="AN47" s="36"/>
      <c r="AO47" s="36"/>
      <c r="AP47" s="36"/>
      <c r="AQ47" s="36"/>
      <c r="AR47" s="36"/>
      <c r="AS47" s="36"/>
      <c r="AT47" s="36"/>
    </row>
    <row r="48" spans="1:46" ht="18" customHeight="1" x14ac:dyDescent="0.3">
      <c r="AJ48" s="36"/>
      <c r="AK48" s="36"/>
      <c r="AL48" s="36"/>
      <c r="AM48" s="36"/>
      <c r="AN48" s="36"/>
      <c r="AO48" s="36"/>
      <c r="AP48" s="36"/>
      <c r="AQ48" s="36"/>
      <c r="AR48" s="36"/>
      <c r="AS48" s="36"/>
      <c r="AT48" s="36"/>
    </row>
    <row r="49" spans="36:46" ht="18" customHeight="1" x14ac:dyDescent="0.3">
      <c r="AJ49" s="36"/>
      <c r="AK49" s="36"/>
      <c r="AL49" s="36"/>
      <c r="AM49" s="36"/>
      <c r="AN49" s="36"/>
      <c r="AO49" s="36"/>
      <c r="AP49" s="36"/>
      <c r="AQ49" s="36"/>
      <c r="AR49" s="36"/>
      <c r="AS49" s="36"/>
      <c r="AT49" s="36"/>
    </row>
    <row r="50" spans="36:46" ht="18" customHeight="1" x14ac:dyDescent="0.3">
      <c r="AJ50" s="36"/>
      <c r="AK50" s="36"/>
      <c r="AL50" s="36"/>
      <c r="AM50" s="36"/>
      <c r="AN50" s="36"/>
      <c r="AO50" s="36"/>
      <c r="AP50" s="36"/>
      <c r="AQ50" s="36"/>
      <c r="AR50" s="36"/>
      <c r="AS50" s="36"/>
      <c r="AT50" s="36"/>
    </row>
    <row r="51" spans="36:46" ht="18" customHeight="1" x14ac:dyDescent="0.3">
      <c r="AJ51" s="36"/>
      <c r="AK51" s="36"/>
      <c r="AL51" s="36"/>
      <c r="AM51" s="36"/>
      <c r="AN51" s="36"/>
      <c r="AO51" s="36"/>
      <c r="AP51" s="36"/>
      <c r="AQ51" s="36"/>
      <c r="AR51" s="36"/>
      <c r="AS51" s="36"/>
      <c r="AT51" s="36"/>
    </row>
    <row r="52" spans="36:46" ht="18" customHeight="1" x14ac:dyDescent="0.3">
      <c r="AJ52" s="36"/>
      <c r="AK52" s="36"/>
      <c r="AL52" s="36"/>
      <c r="AM52" s="36"/>
      <c r="AN52" s="36"/>
      <c r="AO52" s="36"/>
      <c r="AP52" s="36"/>
      <c r="AQ52" s="36"/>
      <c r="AR52" s="36"/>
      <c r="AS52" s="36"/>
      <c r="AT52" s="36"/>
    </row>
    <row r="53" spans="36:46" ht="18" customHeight="1" x14ac:dyDescent="0.3">
      <c r="AJ53" s="36"/>
      <c r="AK53" s="36"/>
      <c r="AL53" s="36"/>
      <c r="AM53" s="36"/>
      <c r="AN53" s="36"/>
      <c r="AO53" s="36"/>
      <c r="AP53" s="36"/>
      <c r="AQ53" s="36"/>
      <c r="AR53" s="36"/>
      <c r="AS53" s="36"/>
      <c r="AT53" s="36"/>
    </row>
    <row r="54" spans="36:46" ht="18" customHeight="1" x14ac:dyDescent="0.3">
      <c r="AJ54" s="36"/>
      <c r="AK54" s="36"/>
      <c r="AL54" s="36"/>
      <c r="AM54" s="36"/>
      <c r="AN54" s="36"/>
      <c r="AO54" s="36"/>
      <c r="AP54" s="36"/>
      <c r="AQ54" s="36"/>
      <c r="AR54" s="36"/>
      <c r="AS54" s="36"/>
      <c r="AT54" s="36"/>
    </row>
    <row r="55" spans="36:46" ht="18" customHeight="1" x14ac:dyDescent="0.3">
      <c r="AJ55" s="36"/>
      <c r="AK55" s="36"/>
      <c r="AL55" s="36"/>
      <c r="AM55" s="36"/>
      <c r="AN55" s="36"/>
      <c r="AO55" s="36"/>
      <c r="AP55" s="36"/>
      <c r="AQ55" s="36"/>
      <c r="AR55" s="36"/>
      <c r="AS55" s="36"/>
      <c r="AT55" s="36"/>
    </row>
    <row r="56" spans="36:46" ht="18" customHeight="1" x14ac:dyDescent="0.3">
      <c r="AJ56" s="36"/>
      <c r="AK56" s="36"/>
      <c r="AL56" s="36"/>
      <c r="AM56" s="36"/>
      <c r="AN56" s="36"/>
      <c r="AO56" s="36"/>
      <c r="AP56" s="36"/>
      <c r="AQ56" s="36"/>
      <c r="AR56" s="36"/>
      <c r="AS56" s="36"/>
      <c r="AT56" s="36"/>
    </row>
    <row r="57" spans="36:46" ht="18" customHeight="1" x14ac:dyDescent="0.3">
      <c r="AJ57" s="36"/>
      <c r="AK57" s="36"/>
      <c r="AL57" s="36"/>
      <c r="AM57" s="36"/>
      <c r="AN57" s="36"/>
      <c r="AO57" s="36"/>
      <c r="AP57" s="36"/>
      <c r="AQ57" s="36"/>
      <c r="AR57" s="36"/>
      <c r="AS57" s="36"/>
      <c r="AT57" s="36"/>
    </row>
    <row r="58" spans="36:46" ht="18" customHeight="1" x14ac:dyDescent="0.3">
      <c r="AJ58" s="36"/>
      <c r="AK58" s="36"/>
      <c r="AL58" s="36"/>
      <c r="AM58" s="36"/>
      <c r="AN58" s="36"/>
      <c r="AO58" s="36"/>
      <c r="AP58" s="36"/>
      <c r="AQ58" s="36"/>
      <c r="AR58" s="36"/>
      <c r="AS58" s="36"/>
      <c r="AT58" s="36"/>
    </row>
    <row r="59" spans="36:46" ht="18" customHeight="1" x14ac:dyDescent="0.3">
      <c r="AJ59" s="36"/>
      <c r="AK59" s="36"/>
      <c r="AL59" s="36"/>
      <c r="AM59" s="36"/>
      <c r="AN59" s="36"/>
      <c r="AO59" s="36"/>
      <c r="AP59" s="36"/>
      <c r="AQ59" s="36"/>
      <c r="AR59" s="36"/>
      <c r="AS59" s="36"/>
      <c r="AT59" s="36"/>
    </row>
    <row r="60" spans="36:46" ht="18" customHeight="1" x14ac:dyDescent="0.3">
      <c r="AJ60" s="36"/>
      <c r="AK60" s="36"/>
      <c r="AL60" s="36"/>
      <c r="AM60" s="36"/>
      <c r="AN60" s="36"/>
      <c r="AO60" s="36"/>
      <c r="AP60" s="36"/>
      <c r="AQ60" s="36"/>
      <c r="AR60" s="36"/>
      <c r="AS60" s="36"/>
      <c r="AT60" s="36"/>
    </row>
    <row r="61" spans="36:46" ht="18" customHeight="1" x14ac:dyDescent="0.3">
      <c r="AJ61" s="36"/>
      <c r="AK61" s="36"/>
      <c r="AL61" s="36"/>
      <c r="AM61" s="36"/>
      <c r="AN61" s="36"/>
      <c r="AO61" s="36"/>
      <c r="AP61" s="36"/>
      <c r="AQ61" s="36"/>
      <c r="AR61" s="36"/>
      <c r="AS61" s="36"/>
      <c r="AT61" s="36"/>
    </row>
    <row r="62" spans="36:46" ht="18" customHeight="1" x14ac:dyDescent="0.3">
      <c r="AJ62" s="36"/>
      <c r="AK62" s="36"/>
      <c r="AL62" s="36"/>
      <c r="AM62" s="36"/>
      <c r="AN62" s="36"/>
      <c r="AO62" s="36"/>
      <c r="AP62" s="36"/>
      <c r="AQ62" s="36"/>
      <c r="AR62" s="36"/>
      <c r="AS62" s="36"/>
      <c r="AT62" s="36"/>
    </row>
    <row r="63" spans="36:46" ht="18" customHeight="1" x14ac:dyDescent="0.3">
      <c r="AJ63" s="36"/>
      <c r="AK63" s="36"/>
      <c r="AL63" s="36"/>
      <c r="AM63" s="36"/>
      <c r="AN63" s="36"/>
      <c r="AO63" s="36"/>
      <c r="AP63" s="36"/>
      <c r="AQ63" s="36"/>
      <c r="AR63" s="36"/>
      <c r="AS63" s="36"/>
      <c r="AT63" s="36"/>
    </row>
    <row r="64" spans="36:46" ht="18" customHeight="1" x14ac:dyDescent="0.3">
      <c r="AJ64" s="36"/>
      <c r="AK64" s="36"/>
      <c r="AL64" s="36"/>
      <c r="AM64" s="36"/>
      <c r="AN64" s="36"/>
      <c r="AO64" s="36"/>
      <c r="AP64" s="36"/>
      <c r="AQ64" s="36"/>
      <c r="AR64" s="36"/>
      <c r="AS64" s="36"/>
      <c r="AT64" s="36"/>
    </row>
    <row r="65" spans="36:46" ht="18" customHeight="1" x14ac:dyDescent="0.3">
      <c r="AJ65" s="36"/>
      <c r="AK65" s="36"/>
      <c r="AL65" s="36"/>
      <c r="AM65" s="36"/>
      <c r="AN65" s="36"/>
      <c r="AO65" s="36"/>
      <c r="AP65" s="36"/>
      <c r="AQ65" s="36"/>
      <c r="AR65" s="36"/>
      <c r="AS65" s="36"/>
      <c r="AT65" s="36"/>
    </row>
    <row r="66" spans="36:46" ht="18" customHeight="1" x14ac:dyDescent="0.3">
      <c r="AJ66" s="36"/>
      <c r="AK66" s="36"/>
      <c r="AL66" s="36"/>
      <c r="AM66" s="36"/>
      <c r="AN66" s="36"/>
      <c r="AO66" s="36"/>
      <c r="AP66" s="36"/>
      <c r="AQ66" s="36"/>
      <c r="AR66" s="36"/>
      <c r="AS66" s="36"/>
      <c r="AT66" s="36"/>
    </row>
    <row r="67" spans="36:46" ht="18" customHeight="1" x14ac:dyDescent="0.3">
      <c r="AJ67" s="36"/>
      <c r="AK67" s="36"/>
      <c r="AL67" s="36"/>
      <c r="AM67" s="36"/>
      <c r="AN67" s="36"/>
      <c r="AO67" s="36"/>
      <c r="AP67" s="36"/>
      <c r="AQ67" s="36"/>
      <c r="AR67" s="36"/>
      <c r="AS67" s="36"/>
      <c r="AT67" s="36"/>
    </row>
    <row r="68" spans="36:46" ht="18" customHeight="1" x14ac:dyDescent="0.3">
      <c r="AJ68" s="36"/>
      <c r="AK68" s="36"/>
      <c r="AL68" s="36"/>
      <c r="AM68" s="36"/>
      <c r="AN68" s="36"/>
      <c r="AO68" s="36"/>
      <c r="AP68" s="36"/>
      <c r="AQ68" s="36"/>
      <c r="AR68" s="36"/>
      <c r="AS68" s="36"/>
      <c r="AT68" s="36"/>
    </row>
    <row r="69" spans="36:46" ht="18" customHeight="1" x14ac:dyDescent="0.3">
      <c r="AJ69" s="36"/>
      <c r="AK69" s="36"/>
      <c r="AL69" s="36"/>
      <c r="AM69" s="36"/>
      <c r="AN69" s="36"/>
      <c r="AO69" s="36"/>
      <c r="AP69" s="36"/>
      <c r="AQ69" s="36"/>
      <c r="AR69" s="36"/>
      <c r="AS69" s="36"/>
      <c r="AT69" s="36"/>
    </row>
    <row r="70" spans="36:46" ht="18" customHeight="1" x14ac:dyDescent="0.3">
      <c r="AJ70" s="36"/>
      <c r="AK70" s="36"/>
      <c r="AL70" s="36"/>
      <c r="AM70" s="36"/>
      <c r="AN70" s="36"/>
      <c r="AO70" s="36"/>
      <c r="AP70" s="36"/>
      <c r="AQ70" s="36"/>
      <c r="AR70" s="36"/>
      <c r="AS70" s="36"/>
      <c r="AT70" s="36"/>
    </row>
    <row r="71" spans="36:46" ht="18" customHeight="1" x14ac:dyDescent="0.3">
      <c r="AJ71" s="36"/>
      <c r="AK71" s="36"/>
      <c r="AL71" s="36"/>
      <c r="AM71" s="36"/>
      <c r="AN71" s="36"/>
      <c r="AO71" s="36"/>
      <c r="AP71" s="36"/>
      <c r="AQ71" s="36"/>
      <c r="AR71" s="36"/>
      <c r="AS71" s="36"/>
      <c r="AT71" s="36"/>
    </row>
    <row r="72" spans="36:46" ht="18" customHeight="1" x14ac:dyDescent="0.3">
      <c r="AJ72" s="36"/>
      <c r="AK72" s="36"/>
      <c r="AL72" s="36"/>
      <c r="AM72" s="36"/>
      <c r="AN72" s="36"/>
      <c r="AO72" s="36"/>
      <c r="AP72" s="36"/>
      <c r="AQ72" s="36"/>
      <c r="AR72" s="36"/>
      <c r="AS72" s="36"/>
      <c r="AT72" s="36"/>
    </row>
    <row r="73" spans="36:46" ht="18" customHeight="1" x14ac:dyDescent="0.3">
      <c r="AJ73" s="36"/>
      <c r="AK73" s="36"/>
      <c r="AL73" s="36"/>
      <c r="AM73" s="36"/>
      <c r="AN73" s="36"/>
      <c r="AO73" s="36"/>
      <c r="AP73" s="36"/>
      <c r="AQ73" s="36"/>
      <c r="AR73" s="36"/>
      <c r="AS73" s="36"/>
      <c r="AT73" s="36"/>
    </row>
    <row r="74" spans="36:46" ht="18" customHeight="1" x14ac:dyDescent="0.3">
      <c r="AJ74" s="36"/>
      <c r="AK74" s="36"/>
      <c r="AL74" s="36"/>
      <c r="AM74" s="36"/>
      <c r="AN74" s="36"/>
      <c r="AO74" s="36"/>
      <c r="AP74" s="36"/>
      <c r="AQ74" s="36"/>
      <c r="AR74" s="36"/>
      <c r="AS74" s="36"/>
      <c r="AT74" s="36"/>
    </row>
    <row r="75" spans="36:46" ht="18" customHeight="1" x14ac:dyDescent="0.3">
      <c r="AJ75" s="36"/>
      <c r="AK75" s="36"/>
      <c r="AL75" s="36"/>
      <c r="AM75" s="36"/>
      <c r="AN75" s="36"/>
      <c r="AO75" s="36"/>
      <c r="AP75" s="36"/>
      <c r="AQ75" s="36"/>
      <c r="AR75" s="36"/>
      <c r="AS75" s="36"/>
      <c r="AT75" s="36"/>
    </row>
    <row r="76" spans="36:46" ht="18" customHeight="1" x14ac:dyDescent="0.3">
      <c r="AJ76" s="36"/>
      <c r="AK76" s="36"/>
      <c r="AL76" s="36"/>
      <c r="AM76" s="36"/>
      <c r="AN76" s="36"/>
      <c r="AO76" s="36"/>
      <c r="AP76" s="36"/>
      <c r="AQ76" s="36"/>
      <c r="AR76" s="36"/>
      <c r="AS76" s="36"/>
      <c r="AT76" s="36"/>
    </row>
    <row r="77" spans="36:46" ht="18" customHeight="1" x14ac:dyDescent="0.3">
      <c r="AJ77" s="36"/>
      <c r="AK77" s="36"/>
      <c r="AL77" s="36"/>
      <c r="AM77" s="36"/>
      <c r="AN77" s="36"/>
      <c r="AO77" s="36"/>
      <c r="AP77" s="36"/>
      <c r="AQ77" s="36"/>
      <c r="AR77" s="36"/>
      <c r="AS77" s="36"/>
      <c r="AT77" s="36"/>
    </row>
    <row r="78" spans="36:46" ht="18" customHeight="1" x14ac:dyDescent="0.3">
      <c r="AJ78" s="36"/>
      <c r="AK78" s="36"/>
      <c r="AL78" s="36"/>
      <c r="AM78" s="36"/>
      <c r="AN78" s="36"/>
      <c r="AO78" s="36"/>
      <c r="AP78" s="36"/>
      <c r="AQ78" s="36"/>
      <c r="AR78" s="36"/>
      <c r="AS78" s="36"/>
      <c r="AT78" s="36"/>
    </row>
    <row r="79" spans="36:46" ht="18" customHeight="1" x14ac:dyDescent="0.3">
      <c r="AJ79" s="36"/>
      <c r="AK79" s="36"/>
      <c r="AL79" s="36"/>
      <c r="AM79" s="36"/>
      <c r="AN79" s="36"/>
      <c r="AO79" s="36"/>
      <c r="AP79" s="36"/>
      <c r="AQ79" s="36"/>
      <c r="AR79" s="36"/>
      <c r="AS79" s="36"/>
      <c r="AT79" s="36"/>
    </row>
    <row r="80" spans="36:46" ht="18" customHeight="1" x14ac:dyDescent="0.3">
      <c r="AJ80" s="36"/>
      <c r="AK80" s="36"/>
      <c r="AL80" s="36"/>
      <c r="AM80" s="36"/>
      <c r="AN80" s="36"/>
      <c r="AO80" s="36"/>
      <c r="AP80" s="36"/>
      <c r="AQ80" s="36"/>
      <c r="AR80" s="36"/>
      <c r="AS80" s="36"/>
      <c r="AT80" s="36"/>
    </row>
    <row r="81" spans="36:46" ht="18" customHeight="1" x14ac:dyDescent="0.3">
      <c r="AJ81" s="36"/>
      <c r="AK81" s="36"/>
      <c r="AL81" s="36"/>
      <c r="AM81" s="36"/>
      <c r="AN81" s="36"/>
      <c r="AO81" s="36"/>
      <c r="AP81" s="36"/>
      <c r="AQ81" s="36"/>
      <c r="AR81" s="36"/>
      <c r="AS81" s="36"/>
      <c r="AT81" s="36"/>
    </row>
    <row r="82" spans="36:46" ht="18" customHeight="1" x14ac:dyDescent="0.3">
      <c r="AJ82" s="36"/>
      <c r="AK82" s="36"/>
      <c r="AL82" s="36"/>
      <c r="AM82" s="36"/>
      <c r="AN82" s="36"/>
      <c r="AO82" s="36"/>
      <c r="AP82" s="36"/>
      <c r="AQ82" s="36"/>
      <c r="AR82" s="36"/>
      <c r="AS82" s="36"/>
      <c r="AT82" s="36"/>
    </row>
    <row r="83" spans="36:46" ht="18" customHeight="1" x14ac:dyDescent="0.3">
      <c r="AJ83" s="36"/>
      <c r="AK83" s="36"/>
      <c r="AL83" s="36"/>
      <c r="AM83" s="36"/>
      <c r="AN83" s="36"/>
      <c r="AO83" s="36"/>
      <c r="AP83" s="36"/>
      <c r="AQ83" s="36"/>
      <c r="AR83" s="36"/>
      <c r="AS83" s="36"/>
      <c r="AT83" s="36"/>
    </row>
    <row r="84" spans="36:46" ht="18" customHeight="1" x14ac:dyDescent="0.3">
      <c r="AJ84" s="36"/>
      <c r="AK84" s="36"/>
      <c r="AL84" s="36"/>
      <c r="AM84" s="36"/>
      <c r="AN84" s="36"/>
      <c r="AO84" s="36"/>
      <c r="AP84" s="36"/>
      <c r="AQ84" s="36"/>
      <c r="AR84" s="36"/>
      <c r="AS84" s="36"/>
      <c r="AT84" s="36"/>
    </row>
    <row r="85" spans="36:46" ht="18" customHeight="1" x14ac:dyDescent="0.3">
      <c r="AJ85" s="36"/>
      <c r="AK85" s="36"/>
      <c r="AL85" s="36"/>
      <c r="AM85" s="36"/>
      <c r="AN85" s="36"/>
      <c r="AO85" s="36"/>
      <c r="AP85" s="36"/>
      <c r="AQ85" s="36"/>
      <c r="AR85" s="36"/>
      <c r="AS85" s="36"/>
      <c r="AT85" s="36"/>
    </row>
    <row r="86" spans="36:46" ht="18" customHeight="1" x14ac:dyDescent="0.3">
      <c r="AJ86" s="36"/>
      <c r="AK86" s="36"/>
      <c r="AL86" s="36"/>
      <c r="AM86" s="36"/>
      <c r="AN86" s="36"/>
      <c r="AO86" s="36"/>
      <c r="AP86" s="36"/>
      <c r="AQ86" s="36"/>
      <c r="AR86" s="36"/>
      <c r="AS86" s="36"/>
      <c r="AT86" s="36"/>
    </row>
    <row r="87" spans="36:46" ht="18" customHeight="1" x14ac:dyDescent="0.3">
      <c r="AJ87" s="36"/>
      <c r="AK87" s="36"/>
      <c r="AL87" s="36"/>
      <c r="AM87" s="36"/>
      <c r="AN87" s="36"/>
      <c r="AO87" s="36"/>
      <c r="AP87" s="36"/>
      <c r="AQ87" s="36"/>
      <c r="AR87" s="36"/>
      <c r="AS87" s="36"/>
      <c r="AT87" s="36"/>
    </row>
    <row r="88" spans="36:46" ht="18" customHeight="1" x14ac:dyDescent="0.3">
      <c r="AJ88" s="36"/>
      <c r="AK88" s="36"/>
      <c r="AL88" s="36"/>
      <c r="AM88" s="36"/>
      <c r="AN88" s="36"/>
      <c r="AO88" s="36"/>
      <c r="AP88" s="36"/>
      <c r="AQ88" s="36"/>
      <c r="AR88" s="36"/>
      <c r="AS88" s="36"/>
      <c r="AT88" s="36"/>
    </row>
    <row r="89" spans="36:46" ht="18" customHeight="1" x14ac:dyDescent="0.3">
      <c r="AJ89" s="36"/>
      <c r="AK89" s="36"/>
      <c r="AL89" s="36"/>
      <c r="AM89" s="36"/>
      <c r="AN89" s="36"/>
      <c r="AO89" s="36"/>
      <c r="AP89" s="36"/>
      <c r="AQ89" s="36"/>
      <c r="AR89" s="36"/>
      <c r="AS89" s="36"/>
      <c r="AT89" s="36"/>
    </row>
    <row r="90" spans="36:46" ht="18" customHeight="1" x14ac:dyDescent="0.3">
      <c r="AJ90" s="36"/>
      <c r="AK90" s="36"/>
      <c r="AL90" s="36"/>
      <c r="AM90" s="36"/>
      <c r="AN90" s="36"/>
      <c r="AO90" s="36"/>
      <c r="AP90" s="36"/>
      <c r="AQ90" s="36"/>
      <c r="AR90" s="36"/>
      <c r="AS90" s="36"/>
      <c r="AT90" s="36"/>
    </row>
    <row r="91" spans="36:46" ht="18" customHeight="1" x14ac:dyDescent="0.3">
      <c r="AJ91" s="36"/>
      <c r="AK91" s="36"/>
      <c r="AL91" s="36"/>
      <c r="AM91" s="36"/>
      <c r="AN91" s="36"/>
      <c r="AO91" s="36"/>
      <c r="AP91" s="36"/>
      <c r="AQ91" s="36"/>
      <c r="AR91" s="36"/>
      <c r="AS91" s="36"/>
      <c r="AT91" s="36"/>
    </row>
    <row r="92" spans="36:46" ht="18" customHeight="1" x14ac:dyDescent="0.3">
      <c r="AJ92" s="36"/>
      <c r="AK92" s="36"/>
      <c r="AL92" s="36"/>
      <c r="AM92" s="36"/>
      <c r="AN92" s="36"/>
      <c r="AO92" s="36"/>
      <c r="AP92" s="36"/>
      <c r="AQ92" s="36"/>
      <c r="AR92" s="36"/>
      <c r="AS92" s="36"/>
      <c r="AT92" s="36"/>
    </row>
    <row r="93" spans="36:46" ht="18" customHeight="1" x14ac:dyDescent="0.3">
      <c r="AJ93" s="36"/>
      <c r="AK93" s="36"/>
      <c r="AL93" s="36"/>
      <c r="AM93" s="36"/>
      <c r="AN93" s="36"/>
      <c r="AO93" s="36"/>
      <c r="AP93" s="36"/>
      <c r="AQ93" s="36"/>
      <c r="AR93" s="36"/>
      <c r="AS93" s="36"/>
      <c r="AT93" s="36"/>
    </row>
    <row r="94" spans="36:46" ht="18" customHeight="1" x14ac:dyDescent="0.3">
      <c r="AJ94" s="36"/>
      <c r="AK94" s="36"/>
      <c r="AL94" s="36"/>
      <c r="AM94" s="36"/>
      <c r="AN94" s="36"/>
      <c r="AO94" s="36"/>
      <c r="AP94" s="36"/>
      <c r="AQ94" s="36"/>
      <c r="AR94" s="36"/>
      <c r="AS94" s="36"/>
      <c r="AT94" s="36"/>
    </row>
    <row r="95" spans="36:46" ht="18" customHeight="1" x14ac:dyDescent="0.3">
      <c r="AJ95" s="36"/>
      <c r="AK95" s="36"/>
      <c r="AL95" s="36"/>
      <c r="AM95" s="36"/>
      <c r="AN95" s="36"/>
      <c r="AO95" s="36"/>
      <c r="AP95" s="36"/>
      <c r="AQ95" s="36"/>
      <c r="AR95" s="36"/>
      <c r="AS95" s="36"/>
      <c r="AT95" s="36"/>
    </row>
    <row r="96" spans="36:46" ht="18" customHeight="1" x14ac:dyDescent="0.3">
      <c r="AJ96" s="36"/>
      <c r="AK96" s="36"/>
      <c r="AL96" s="36"/>
      <c r="AM96" s="36"/>
      <c r="AN96" s="36"/>
      <c r="AO96" s="36"/>
      <c r="AP96" s="36"/>
      <c r="AQ96" s="36"/>
      <c r="AR96" s="36"/>
      <c r="AS96" s="36"/>
      <c r="AT96" s="36"/>
    </row>
    <row r="97" spans="36:46" ht="18" customHeight="1" x14ac:dyDescent="0.3">
      <c r="AJ97" s="36"/>
      <c r="AK97" s="36"/>
      <c r="AL97" s="36"/>
      <c r="AM97" s="36"/>
      <c r="AN97" s="36"/>
      <c r="AO97" s="36"/>
      <c r="AP97" s="36"/>
      <c r="AQ97" s="36"/>
      <c r="AR97" s="36"/>
      <c r="AS97" s="36"/>
      <c r="AT97" s="36"/>
    </row>
    <row r="98" spans="36:46" ht="18" customHeight="1" x14ac:dyDescent="0.3">
      <c r="AJ98" s="36"/>
      <c r="AK98" s="36"/>
      <c r="AL98" s="36"/>
      <c r="AM98" s="36"/>
      <c r="AN98" s="36"/>
      <c r="AO98" s="36"/>
      <c r="AP98" s="36"/>
      <c r="AQ98" s="36"/>
      <c r="AR98" s="36"/>
      <c r="AS98" s="36"/>
      <c r="AT98" s="36"/>
    </row>
    <row r="99" spans="36:46" ht="18" customHeight="1" x14ac:dyDescent="0.3">
      <c r="AJ99" s="36"/>
      <c r="AK99" s="36"/>
      <c r="AL99" s="36"/>
      <c r="AM99" s="36"/>
      <c r="AN99" s="36"/>
      <c r="AO99" s="36"/>
      <c r="AP99" s="36"/>
      <c r="AQ99" s="36"/>
      <c r="AR99" s="36"/>
      <c r="AS99" s="36"/>
      <c r="AT99" s="36"/>
    </row>
    <row r="100" spans="36:46" ht="18" customHeight="1" x14ac:dyDescent="0.3">
      <c r="AJ100" s="36"/>
      <c r="AK100" s="36"/>
      <c r="AL100" s="36"/>
      <c r="AM100" s="36"/>
      <c r="AN100" s="36"/>
      <c r="AO100" s="36"/>
      <c r="AP100" s="36"/>
      <c r="AQ100" s="36"/>
      <c r="AR100" s="36"/>
      <c r="AS100" s="36"/>
      <c r="AT100" s="36"/>
    </row>
    <row r="101" spans="36:46" ht="18" customHeight="1" x14ac:dyDescent="0.3">
      <c r="AJ101" s="36"/>
      <c r="AK101" s="36"/>
      <c r="AL101" s="36"/>
      <c r="AM101" s="36"/>
      <c r="AN101" s="36"/>
      <c r="AO101" s="36"/>
      <c r="AP101" s="36"/>
      <c r="AQ101" s="36"/>
      <c r="AR101" s="36"/>
      <c r="AS101" s="36"/>
      <c r="AT101" s="36"/>
    </row>
    <row r="102" spans="36:46" ht="18" customHeight="1" x14ac:dyDescent="0.3">
      <c r="AJ102" s="36"/>
      <c r="AK102" s="36"/>
      <c r="AL102" s="36"/>
      <c r="AM102" s="36"/>
      <c r="AN102" s="36"/>
      <c r="AO102" s="36"/>
      <c r="AP102" s="36"/>
      <c r="AQ102" s="36"/>
      <c r="AR102" s="36"/>
      <c r="AS102" s="36"/>
      <c r="AT102" s="36"/>
    </row>
    <row r="103" spans="36:46" ht="18" customHeight="1" x14ac:dyDescent="0.3">
      <c r="AJ103" s="36"/>
      <c r="AK103" s="36"/>
      <c r="AL103" s="36"/>
      <c r="AM103" s="36"/>
      <c r="AN103" s="36"/>
      <c r="AO103" s="36"/>
      <c r="AP103" s="36"/>
      <c r="AQ103" s="36"/>
      <c r="AR103" s="36"/>
      <c r="AS103" s="36"/>
      <c r="AT103" s="36"/>
    </row>
    <row r="104" spans="36:46" ht="18" customHeight="1" x14ac:dyDescent="0.3">
      <c r="AJ104" s="36"/>
      <c r="AK104" s="36"/>
      <c r="AL104" s="36"/>
      <c r="AM104" s="36"/>
      <c r="AN104" s="36"/>
      <c r="AO104" s="36"/>
      <c r="AP104" s="36"/>
      <c r="AQ104" s="36"/>
      <c r="AR104" s="36"/>
      <c r="AS104" s="36"/>
      <c r="AT104" s="36"/>
    </row>
    <row r="105" spans="36:46" ht="18" customHeight="1" x14ac:dyDescent="0.3">
      <c r="AJ105" s="36"/>
      <c r="AK105" s="36"/>
      <c r="AL105" s="36"/>
      <c r="AM105" s="36"/>
      <c r="AN105" s="36"/>
      <c r="AO105" s="36"/>
      <c r="AP105" s="36"/>
      <c r="AQ105" s="36"/>
      <c r="AR105" s="36"/>
      <c r="AS105" s="36"/>
      <c r="AT105" s="36"/>
    </row>
    <row r="106" spans="36:46" ht="18" customHeight="1" x14ac:dyDescent="0.3">
      <c r="AJ106" s="36"/>
      <c r="AK106" s="36"/>
      <c r="AL106" s="36"/>
      <c r="AM106" s="36"/>
      <c r="AN106" s="36"/>
      <c r="AO106" s="36"/>
      <c r="AP106" s="36"/>
      <c r="AQ106" s="36"/>
      <c r="AR106" s="36"/>
      <c r="AS106" s="36"/>
      <c r="AT106" s="36"/>
    </row>
    <row r="107" spans="36:46" ht="18" customHeight="1" x14ac:dyDescent="0.3">
      <c r="AJ107" s="36"/>
      <c r="AK107" s="36"/>
      <c r="AL107" s="36"/>
      <c r="AM107" s="36"/>
      <c r="AN107" s="36"/>
      <c r="AO107" s="36"/>
      <c r="AP107" s="36"/>
      <c r="AQ107" s="36"/>
      <c r="AR107" s="36"/>
      <c r="AS107" s="36"/>
      <c r="AT107" s="36"/>
    </row>
    <row r="108" spans="36:46" ht="18" customHeight="1" x14ac:dyDescent="0.3">
      <c r="AJ108" s="36"/>
      <c r="AK108" s="36"/>
      <c r="AL108" s="36"/>
      <c r="AM108" s="36"/>
      <c r="AN108" s="36"/>
      <c r="AO108" s="36"/>
      <c r="AP108" s="36"/>
      <c r="AQ108" s="36"/>
      <c r="AR108" s="36"/>
      <c r="AS108" s="36"/>
      <c r="AT108" s="36"/>
    </row>
    <row r="109" spans="36:46" ht="18" customHeight="1" x14ac:dyDescent="0.3">
      <c r="AJ109" s="36"/>
      <c r="AK109" s="36"/>
      <c r="AL109" s="36"/>
      <c r="AM109" s="36"/>
      <c r="AN109" s="36"/>
      <c r="AO109" s="36"/>
      <c r="AP109" s="36"/>
      <c r="AQ109" s="36"/>
      <c r="AR109" s="36"/>
      <c r="AS109" s="36"/>
      <c r="AT109" s="36"/>
    </row>
    <row r="110" spans="36:46" ht="18" customHeight="1" x14ac:dyDescent="0.3">
      <c r="AJ110" s="36"/>
      <c r="AK110" s="36"/>
      <c r="AL110" s="36"/>
      <c r="AM110" s="36"/>
      <c r="AN110" s="36"/>
      <c r="AO110" s="36"/>
      <c r="AP110" s="36"/>
      <c r="AQ110" s="36"/>
      <c r="AR110" s="36"/>
      <c r="AS110" s="36"/>
      <c r="AT110" s="36"/>
    </row>
    <row r="111" spans="36:46" ht="18" customHeight="1" x14ac:dyDescent="0.3">
      <c r="AJ111" s="36"/>
      <c r="AK111" s="36"/>
      <c r="AL111" s="36"/>
      <c r="AM111" s="36"/>
      <c r="AN111" s="36"/>
      <c r="AO111" s="36"/>
      <c r="AP111" s="36"/>
      <c r="AQ111" s="36"/>
      <c r="AR111" s="36"/>
      <c r="AS111" s="36"/>
      <c r="AT111" s="36"/>
    </row>
    <row r="112" spans="36:46" ht="18" customHeight="1" x14ac:dyDescent="0.3">
      <c r="AJ112" s="36"/>
      <c r="AK112" s="36"/>
      <c r="AL112" s="36"/>
      <c r="AM112" s="36"/>
      <c r="AN112" s="36"/>
      <c r="AO112" s="36"/>
      <c r="AP112" s="36"/>
      <c r="AQ112" s="36"/>
      <c r="AR112" s="36"/>
      <c r="AS112" s="36"/>
      <c r="AT112" s="36"/>
    </row>
    <row r="113" spans="36:46" ht="18" customHeight="1" x14ac:dyDescent="0.3">
      <c r="AJ113" s="36"/>
      <c r="AK113" s="36"/>
      <c r="AL113" s="36"/>
      <c r="AM113" s="36"/>
      <c r="AN113" s="36"/>
      <c r="AO113" s="36"/>
      <c r="AP113" s="36"/>
      <c r="AQ113" s="36"/>
      <c r="AR113" s="36"/>
      <c r="AS113" s="36"/>
      <c r="AT113" s="36"/>
    </row>
    <row r="114" spans="36:46" ht="18" customHeight="1" x14ac:dyDescent="0.3">
      <c r="AJ114" s="36"/>
      <c r="AK114" s="36"/>
      <c r="AL114" s="36"/>
      <c r="AM114" s="36"/>
      <c r="AN114" s="36"/>
      <c r="AO114" s="36"/>
      <c r="AP114" s="36"/>
      <c r="AQ114" s="36"/>
      <c r="AR114" s="36"/>
      <c r="AS114" s="36"/>
      <c r="AT114" s="36"/>
    </row>
    <row r="115" spans="36:46" ht="18" customHeight="1" x14ac:dyDescent="0.3">
      <c r="AJ115" s="36"/>
      <c r="AK115" s="36"/>
      <c r="AL115" s="36"/>
      <c r="AM115" s="36"/>
      <c r="AN115" s="36"/>
      <c r="AO115" s="36"/>
      <c r="AP115" s="36"/>
      <c r="AQ115" s="36"/>
      <c r="AR115" s="36"/>
      <c r="AS115" s="36"/>
      <c r="AT115" s="36"/>
    </row>
    <row r="116" spans="36:46" ht="18" customHeight="1" x14ac:dyDescent="0.3">
      <c r="AJ116" s="36"/>
      <c r="AK116" s="36"/>
      <c r="AL116" s="36"/>
      <c r="AM116" s="36"/>
      <c r="AN116" s="36"/>
      <c r="AO116" s="36"/>
      <c r="AP116" s="36"/>
      <c r="AQ116" s="36"/>
      <c r="AR116" s="36"/>
      <c r="AS116" s="36"/>
      <c r="AT116" s="36"/>
    </row>
    <row r="117" spans="36:46" ht="18" customHeight="1" x14ac:dyDescent="0.3">
      <c r="AJ117" s="36"/>
      <c r="AK117" s="36"/>
      <c r="AL117" s="36"/>
      <c r="AM117" s="36"/>
      <c r="AN117" s="36"/>
      <c r="AO117" s="36"/>
      <c r="AP117" s="36"/>
      <c r="AQ117" s="36"/>
      <c r="AR117" s="36"/>
      <c r="AS117" s="36"/>
      <c r="AT117" s="36"/>
    </row>
    <row r="118" spans="36:46" ht="18" customHeight="1" x14ac:dyDescent="0.3">
      <c r="AJ118" s="36"/>
      <c r="AK118" s="36"/>
      <c r="AL118" s="36"/>
      <c r="AM118" s="36"/>
      <c r="AN118" s="36"/>
      <c r="AO118" s="36"/>
      <c r="AP118" s="36"/>
      <c r="AQ118" s="36"/>
      <c r="AR118" s="36"/>
      <c r="AS118" s="36"/>
      <c r="AT118" s="36"/>
    </row>
    <row r="119" spans="36:46" ht="18" customHeight="1" x14ac:dyDescent="0.3">
      <c r="AJ119" s="36"/>
      <c r="AK119" s="36"/>
      <c r="AL119" s="36"/>
      <c r="AM119" s="36"/>
      <c r="AN119" s="36"/>
      <c r="AO119" s="36"/>
      <c r="AP119" s="36"/>
      <c r="AQ119" s="36"/>
      <c r="AR119" s="36"/>
      <c r="AS119" s="36"/>
      <c r="AT119" s="36"/>
    </row>
    <row r="120" spans="36:46" ht="18" customHeight="1" x14ac:dyDescent="0.3">
      <c r="AJ120" s="36"/>
      <c r="AK120" s="36"/>
      <c r="AL120" s="36"/>
      <c r="AM120" s="36"/>
      <c r="AN120" s="36"/>
      <c r="AO120" s="36"/>
      <c r="AP120" s="36"/>
      <c r="AQ120" s="36"/>
      <c r="AR120" s="36"/>
      <c r="AS120" s="36"/>
      <c r="AT120" s="36"/>
    </row>
    <row r="121" spans="36:46" ht="18" customHeight="1" x14ac:dyDescent="0.3">
      <c r="AJ121" s="36"/>
      <c r="AK121" s="36"/>
      <c r="AL121" s="36"/>
      <c r="AM121" s="36"/>
      <c r="AN121" s="36"/>
      <c r="AO121" s="36"/>
      <c r="AP121" s="36"/>
      <c r="AQ121" s="36"/>
      <c r="AR121" s="36"/>
      <c r="AS121" s="36"/>
      <c r="AT121" s="36"/>
    </row>
    <row r="122" spans="36:46" ht="18" customHeight="1" x14ac:dyDescent="0.3">
      <c r="AJ122" s="36"/>
      <c r="AK122" s="36"/>
      <c r="AL122" s="36"/>
      <c r="AM122" s="36"/>
      <c r="AN122" s="36"/>
      <c r="AO122" s="36"/>
      <c r="AP122" s="36"/>
      <c r="AQ122" s="36"/>
      <c r="AR122" s="36"/>
      <c r="AS122" s="36"/>
      <c r="AT122" s="36"/>
    </row>
    <row r="123" spans="36:46" ht="18" customHeight="1" x14ac:dyDescent="0.3">
      <c r="AJ123" s="36"/>
      <c r="AK123" s="36"/>
      <c r="AL123" s="36"/>
      <c r="AM123" s="36"/>
      <c r="AN123" s="36"/>
      <c r="AO123" s="36"/>
      <c r="AP123" s="36"/>
      <c r="AQ123" s="36"/>
      <c r="AR123" s="36"/>
      <c r="AS123" s="36"/>
      <c r="AT123" s="36"/>
    </row>
    <row r="124" spans="36:46" ht="18" customHeight="1" x14ac:dyDescent="0.3">
      <c r="AJ124" s="36"/>
      <c r="AK124" s="36"/>
      <c r="AL124" s="36"/>
      <c r="AM124" s="36"/>
      <c r="AN124" s="36"/>
      <c r="AO124" s="36"/>
      <c r="AP124" s="36"/>
      <c r="AQ124" s="36"/>
      <c r="AR124" s="36"/>
      <c r="AS124" s="36"/>
      <c r="AT124" s="36"/>
    </row>
    <row r="125" spans="36:46" ht="18" customHeight="1" x14ac:dyDescent="0.3">
      <c r="AJ125" s="36"/>
      <c r="AK125" s="36"/>
      <c r="AL125" s="36"/>
      <c r="AM125" s="36"/>
      <c r="AN125" s="36"/>
      <c r="AO125" s="36"/>
      <c r="AP125" s="36"/>
      <c r="AQ125" s="36"/>
      <c r="AR125" s="36"/>
      <c r="AS125" s="36"/>
      <c r="AT125" s="36"/>
    </row>
    <row r="126" spans="36:46" ht="18" customHeight="1" x14ac:dyDescent="0.3">
      <c r="AJ126" s="36"/>
      <c r="AK126" s="36"/>
      <c r="AL126" s="36"/>
      <c r="AM126" s="36"/>
      <c r="AN126" s="36"/>
      <c r="AO126" s="36"/>
      <c r="AP126" s="36"/>
      <c r="AQ126" s="36"/>
      <c r="AR126" s="36"/>
      <c r="AS126" s="36"/>
      <c r="AT126" s="36"/>
    </row>
    <row r="127" spans="36:46" ht="18" customHeight="1" x14ac:dyDescent="0.3">
      <c r="AJ127" s="36"/>
      <c r="AK127" s="36"/>
      <c r="AL127" s="36"/>
      <c r="AM127" s="36"/>
      <c r="AN127" s="36"/>
      <c r="AO127" s="36"/>
      <c r="AP127" s="36"/>
      <c r="AQ127" s="36"/>
      <c r="AR127" s="36"/>
      <c r="AS127" s="36"/>
      <c r="AT127" s="36"/>
    </row>
    <row r="128" spans="36:46" ht="18" customHeight="1" x14ac:dyDescent="0.3">
      <c r="AJ128" s="36"/>
      <c r="AK128" s="36"/>
      <c r="AL128" s="36"/>
      <c r="AM128" s="36"/>
      <c r="AN128" s="36"/>
      <c r="AO128" s="36"/>
      <c r="AP128" s="36"/>
      <c r="AQ128" s="36"/>
      <c r="AR128" s="36"/>
      <c r="AS128" s="36"/>
      <c r="AT128" s="36"/>
    </row>
    <row r="129" spans="36:46" ht="18" customHeight="1" x14ac:dyDescent="0.3">
      <c r="AJ129" s="36"/>
      <c r="AK129" s="36"/>
      <c r="AL129" s="36"/>
      <c r="AM129" s="36"/>
      <c r="AN129" s="36"/>
      <c r="AO129" s="36"/>
      <c r="AP129" s="36"/>
      <c r="AQ129" s="36"/>
      <c r="AR129" s="36"/>
      <c r="AS129" s="36"/>
      <c r="AT129" s="36"/>
    </row>
    <row r="130" spans="36:46" ht="18" customHeight="1" x14ac:dyDescent="0.3">
      <c r="AJ130" s="36"/>
      <c r="AK130" s="36"/>
      <c r="AL130" s="36"/>
      <c r="AM130" s="36"/>
      <c r="AN130" s="36"/>
      <c r="AO130" s="36"/>
      <c r="AP130" s="36"/>
      <c r="AQ130" s="36"/>
      <c r="AR130" s="36"/>
      <c r="AS130" s="36"/>
      <c r="AT130" s="36"/>
    </row>
    <row r="131" spans="36:46" ht="18" customHeight="1" x14ac:dyDescent="0.3">
      <c r="AJ131" s="36"/>
      <c r="AK131" s="36"/>
      <c r="AL131" s="36"/>
      <c r="AM131" s="36"/>
      <c r="AN131" s="36"/>
      <c r="AO131" s="36"/>
      <c r="AP131" s="36"/>
      <c r="AQ131" s="36"/>
      <c r="AR131" s="36"/>
      <c r="AS131" s="36"/>
      <c r="AT131" s="36"/>
    </row>
    <row r="132" spans="36:46" ht="18" customHeight="1" x14ac:dyDescent="0.3">
      <c r="AJ132" s="36"/>
      <c r="AK132" s="36"/>
      <c r="AL132" s="36"/>
      <c r="AM132" s="36"/>
      <c r="AN132" s="36"/>
      <c r="AO132" s="36"/>
      <c r="AP132" s="36"/>
      <c r="AQ132" s="36"/>
      <c r="AR132" s="36"/>
      <c r="AS132" s="36"/>
      <c r="AT132" s="36"/>
    </row>
    <row r="133" spans="36:46" ht="18" customHeight="1" x14ac:dyDescent="0.3">
      <c r="AJ133" s="36"/>
      <c r="AK133" s="36"/>
      <c r="AL133" s="36"/>
      <c r="AM133" s="36"/>
      <c r="AN133" s="36"/>
      <c r="AO133" s="36"/>
      <c r="AP133" s="36"/>
      <c r="AQ133" s="36"/>
      <c r="AR133" s="36"/>
      <c r="AS133" s="36"/>
      <c r="AT133" s="36"/>
    </row>
    <row r="134" spans="36:46" ht="18" customHeight="1" x14ac:dyDescent="0.3">
      <c r="AJ134" s="36"/>
      <c r="AK134" s="36"/>
      <c r="AL134" s="36"/>
      <c r="AM134" s="36"/>
      <c r="AN134" s="36"/>
      <c r="AO134" s="36"/>
      <c r="AP134" s="36"/>
      <c r="AQ134" s="36"/>
      <c r="AR134" s="36"/>
      <c r="AS134" s="36"/>
      <c r="AT134" s="36"/>
    </row>
    <row r="135" spans="36:46" ht="18" customHeight="1" x14ac:dyDescent="0.3">
      <c r="AJ135" s="36"/>
      <c r="AK135" s="36"/>
      <c r="AL135" s="36"/>
      <c r="AM135" s="36"/>
      <c r="AN135" s="36"/>
      <c r="AO135" s="36"/>
      <c r="AP135" s="36"/>
      <c r="AQ135" s="36"/>
      <c r="AR135" s="36"/>
      <c r="AS135" s="36"/>
      <c r="AT135" s="36"/>
    </row>
    <row r="136" spans="36:46" ht="18" customHeight="1" x14ac:dyDescent="0.3">
      <c r="AJ136" s="36"/>
      <c r="AK136" s="36"/>
      <c r="AL136" s="36"/>
      <c r="AM136" s="36"/>
      <c r="AN136" s="36"/>
      <c r="AO136" s="36"/>
      <c r="AP136" s="36"/>
      <c r="AQ136" s="36"/>
      <c r="AR136" s="36"/>
      <c r="AS136" s="36"/>
      <c r="AT136" s="36"/>
    </row>
    <row r="137" spans="36:46" ht="18" customHeight="1" x14ac:dyDescent="0.3">
      <c r="AJ137" s="36"/>
      <c r="AK137" s="36"/>
      <c r="AL137" s="36"/>
      <c r="AM137" s="36"/>
      <c r="AN137" s="36"/>
      <c r="AO137" s="36"/>
      <c r="AP137" s="36"/>
      <c r="AQ137" s="36"/>
      <c r="AR137" s="36"/>
      <c r="AS137" s="36"/>
      <c r="AT137" s="36"/>
    </row>
    <row r="138" spans="36:46" ht="18" customHeight="1" x14ac:dyDescent="0.3">
      <c r="AJ138" s="36"/>
      <c r="AK138" s="36"/>
      <c r="AL138" s="36"/>
      <c r="AM138" s="36"/>
      <c r="AN138" s="36"/>
      <c r="AO138" s="36"/>
      <c r="AP138" s="36"/>
      <c r="AQ138" s="36"/>
      <c r="AR138" s="36"/>
      <c r="AS138" s="36"/>
      <c r="AT138" s="36"/>
    </row>
    <row r="139" spans="36:46" ht="18" customHeight="1" x14ac:dyDescent="0.3">
      <c r="AJ139" s="36"/>
      <c r="AK139" s="36"/>
      <c r="AL139" s="36"/>
      <c r="AM139" s="36"/>
      <c r="AN139" s="36"/>
      <c r="AO139" s="36"/>
      <c r="AP139" s="36"/>
      <c r="AQ139" s="36"/>
      <c r="AR139" s="36"/>
      <c r="AS139" s="36"/>
      <c r="AT139" s="36"/>
    </row>
    <row r="140" spans="36:46" ht="18" customHeight="1" x14ac:dyDescent="0.3">
      <c r="AJ140" s="36"/>
      <c r="AK140" s="36"/>
      <c r="AL140" s="36"/>
      <c r="AM140" s="36"/>
      <c r="AN140" s="36"/>
      <c r="AO140" s="36"/>
      <c r="AP140" s="36"/>
      <c r="AQ140" s="36"/>
      <c r="AR140" s="36"/>
      <c r="AS140" s="36"/>
      <c r="AT140" s="36"/>
    </row>
    <row r="141" spans="36:46" ht="18" customHeight="1" x14ac:dyDescent="0.3">
      <c r="AJ141" s="36"/>
      <c r="AK141" s="36"/>
      <c r="AL141" s="36"/>
      <c r="AM141" s="36"/>
      <c r="AN141" s="36"/>
      <c r="AO141" s="36"/>
      <c r="AP141" s="36"/>
      <c r="AQ141" s="36"/>
      <c r="AR141" s="36"/>
      <c r="AS141" s="36"/>
      <c r="AT141" s="36"/>
    </row>
    <row r="142" spans="36:46" ht="18" customHeight="1" x14ac:dyDescent="0.3">
      <c r="AJ142" s="36"/>
      <c r="AK142" s="36"/>
      <c r="AL142" s="36"/>
      <c r="AM142" s="36"/>
      <c r="AN142" s="36"/>
      <c r="AO142" s="36"/>
      <c r="AP142" s="36"/>
      <c r="AQ142" s="36"/>
      <c r="AR142" s="36"/>
      <c r="AS142" s="36"/>
      <c r="AT142" s="36"/>
    </row>
    <row r="143" spans="36:46" ht="18" customHeight="1" x14ac:dyDescent="0.3">
      <c r="AJ143" s="36"/>
      <c r="AK143" s="36"/>
      <c r="AL143" s="36"/>
      <c r="AM143" s="36"/>
      <c r="AN143" s="36"/>
      <c r="AO143" s="36"/>
      <c r="AP143" s="36"/>
      <c r="AQ143" s="36"/>
      <c r="AR143" s="36"/>
      <c r="AS143" s="36"/>
      <c r="AT143" s="36"/>
    </row>
    <row r="144" spans="36:46" ht="18" customHeight="1" x14ac:dyDescent="0.3">
      <c r="AJ144" s="36"/>
      <c r="AK144" s="36"/>
      <c r="AL144" s="36"/>
      <c r="AM144" s="36"/>
      <c r="AN144" s="36"/>
      <c r="AO144" s="36"/>
      <c r="AP144" s="36"/>
      <c r="AQ144" s="36"/>
      <c r="AR144" s="36"/>
      <c r="AS144" s="36"/>
      <c r="AT144" s="36"/>
    </row>
    <row r="145" spans="36:46" ht="18" customHeight="1" x14ac:dyDescent="0.3">
      <c r="AJ145" s="36"/>
      <c r="AK145" s="36"/>
      <c r="AL145" s="36"/>
      <c r="AM145" s="36"/>
      <c r="AN145" s="36"/>
      <c r="AO145" s="36"/>
      <c r="AP145" s="36"/>
      <c r="AQ145" s="36"/>
      <c r="AR145" s="36"/>
      <c r="AS145" s="36"/>
      <c r="AT145" s="36"/>
    </row>
    <row r="146" spans="36:46" ht="18" customHeight="1" x14ac:dyDescent="0.3">
      <c r="AJ146" s="36"/>
      <c r="AK146" s="36"/>
      <c r="AL146" s="36"/>
      <c r="AM146" s="36"/>
      <c r="AN146" s="36"/>
      <c r="AO146" s="36"/>
      <c r="AP146" s="36"/>
      <c r="AQ146" s="36"/>
      <c r="AR146" s="36"/>
      <c r="AS146" s="36"/>
      <c r="AT146" s="36"/>
    </row>
    <row r="147" spans="36:46" ht="18" customHeight="1" x14ac:dyDescent="0.3">
      <c r="AJ147" s="36"/>
      <c r="AK147" s="36"/>
      <c r="AL147" s="36"/>
      <c r="AM147" s="36"/>
      <c r="AN147" s="36"/>
      <c r="AO147" s="36"/>
      <c r="AP147" s="36"/>
      <c r="AQ147" s="36"/>
      <c r="AR147" s="36"/>
      <c r="AS147" s="36"/>
      <c r="AT147" s="36"/>
    </row>
    <row r="148" spans="36:46" ht="18" customHeight="1" x14ac:dyDescent="0.3">
      <c r="AJ148" s="36"/>
      <c r="AK148" s="36"/>
      <c r="AL148" s="36"/>
      <c r="AM148" s="36"/>
      <c r="AN148" s="36"/>
      <c r="AO148" s="36"/>
      <c r="AP148" s="36"/>
      <c r="AQ148" s="36"/>
      <c r="AR148" s="36"/>
      <c r="AS148" s="36"/>
      <c r="AT148" s="36"/>
    </row>
    <row r="149" spans="36:46" ht="18" customHeight="1" x14ac:dyDescent="0.3">
      <c r="AJ149" s="36"/>
      <c r="AK149" s="36"/>
      <c r="AL149" s="36"/>
      <c r="AM149" s="36"/>
      <c r="AN149" s="36"/>
      <c r="AO149" s="36"/>
      <c r="AP149" s="36"/>
      <c r="AQ149" s="36"/>
      <c r="AR149" s="36"/>
      <c r="AS149" s="36"/>
      <c r="AT149" s="36"/>
    </row>
    <row r="150" spans="36:46" ht="18" customHeight="1" x14ac:dyDescent="0.3">
      <c r="AJ150" s="36"/>
      <c r="AK150" s="36"/>
      <c r="AL150" s="36"/>
      <c r="AM150" s="36"/>
      <c r="AN150" s="36"/>
      <c r="AO150" s="36"/>
      <c r="AP150" s="36"/>
      <c r="AQ150" s="36"/>
      <c r="AR150" s="36"/>
      <c r="AS150" s="36"/>
      <c r="AT150" s="36"/>
    </row>
    <row r="151" spans="36:46" ht="18" customHeight="1" x14ac:dyDescent="0.3">
      <c r="AJ151" s="36"/>
      <c r="AK151" s="36"/>
      <c r="AL151" s="36"/>
      <c r="AM151" s="36"/>
      <c r="AN151" s="36"/>
      <c r="AO151" s="36"/>
      <c r="AP151" s="36"/>
      <c r="AQ151" s="36"/>
      <c r="AR151" s="36"/>
      <c r="AS151" s="36"/>
      <c r="AT151" s="36"/>
    </row>
    <row r="152" spans="36:46" ht="18" customHeight="1" x14ac:dyDescent="0.3">
      <c r="AJ152" s="36"/>
      <c r="AK152" s="36"/>
      <c r="AL152" s="36"/>
      <c r="AM152" s="36"/>
      <c r="AN152" s="36"/>
      <c r="AO152" s="36"/>
      <c r="AP152" s="36"/>
      <c r="AQ152" s="36"/>
      <c r="AR152" s="36"/>
      <c r="AS152" s="36"/>
      <c r="AT152" s="36"/>
    </row>
    <row r="153" spans="36:46" ht="18" customHeight="1" x14ac:dyDescent="0.3">
      <c r="AJ153" s="36"/>
      <c r="AK153" s="36"/>
      <c r="AL153" s="36"/>
      <c r="AM153" s="36"/>
      <c r="AN153" s="36"/>
      <c r="AO153" s="36"/>
      <c r="AP153" s="36"/>
      <c r="AQ153" s="36"/>
      <c r="AR153" s="36"/>
      <c r="AS153" s="36"/>
      <c r="AT153" s="36"/>
    </row>
    <row r="154" spans="36:46" ht="18" customHeight="1" x14ac:dyDescent="0.3">
      <c r="AJ154" s="36"/>
      <c r="AK154" s="36"/>
      <c r="AL154" s="36"/>
      <c r="AM154" s="36"/>
      <c r="AN154" s="36"/>
      <c r="AO154" s="36"/>
      <c r="AP154" s="36"/>
      <c r="AQ154" s="36"/>
      <c r="AR154" s="36"/>
      <c r="AS154" s="36"/>
      <c r="AT154" s="36"/>
    </row>
    <row r="155" spans="36:46" ht="18" customHeight="1" x14ac:dyDescent="0.3">
      <c r="AJ155" s="36"/>
      <c r="AK155" s="36"/>
      <c r="AL155" s="36"/>
      <c r="AM155" s="36"/>
      <c r="AN155" s="36"/>
      <c r="AO155" s="36"/>
      <c r="AP155" s="36"/>
      <c r="AQ155" s="36"/>
      <c r="AR155" s="36"/>
      <c r="AS155" s="36"/>
      <c r="AT155" s="36"/>
    </row>
    <row r="156" spans="36:46" ht="18" customHeight="1" x14ac:dyDescent="0.3">
      <c r="AJ156" s="36"/>
      <c r="AK156" s="36"/>
      <c r="AL156" s="36"/>
      <c r="AM156" s="36"/>
      <c r="AN156" s="36"/>
      <c r="AO156" s="36"/>
      <c r="AP156" s="36"/>
      <c r="AQ156" s="36"/>
      <c r="AR156" s="36"/>
      <c r="AS156" s="36"/>
      <c r="AT156" s="36"/>
    </row>
    <row r="157" spans="36:46" ht="18" customHeight="1" x14ac:dyDescent="0.3">
      <c r="AJ157" s="36"/>
      <c r="AK157" s="36"/>
      <c r="AL157" s="36"/>
      <c r="AM157" s="36"/>
      <c r="AN157" s="36"/>
      <c r="AO157" s="36"/>
      <c r="AP157" s="36"/>
      <c r="AQ157" s="36"/>
      <c r="AR157" s="36"/>
      <c r="AS157" s="36"/>
      <c r="AT157" s="36"/>
    </row>
    <row r="158" spans="36:46" ht="18" customHeight="1" x14ac:dyDescent="0.3">
      <c r="AJ158" s="36"/>
      <c r="AK158" s="36"/>
      <c r="AL158" s="36"/>
      <c r="AM158" s="36"/>
      <c r="AN158" s="36"/>
      <c r="AO158" s="36"/>
      <c r="AP158" s="36"/>
      <c r="AQ158" s="36"/>
      <c r="AR158" s="36"/>
      <c r="AS158" s="36"/>
      <c r="AT158" s="36"/>
    </row>
    <row r="159" spans="36:46" ht="18" customHeight="1" x14ac:dyDescent="0.3">
      <c r="AJ159" s="36"/>
      <c r="AK159" s="36"/>
      <c r="AL159" s="36"/>
      <c r="AM159" s="36"/>
      <c r="AN159" s="36"/>
      <c r="AO159" s="36"/>
      <c r="AP159" s="36"/>
      <c r="AQ159" s="36"/>
      <c r="AR159" s="36"/>
      <c r="AS159" s="36"/>
      <c r="AT159" s="36"/>
    </row>
    <row r="160" spans="36:46" ht="18" customHeight="1" x14ac:dyDescent="0.3">
      <c r="AJ160" s="36"/>
      <c r="AK160" s="36"/>
      <c r="AL160" s="36"/>
      <c r="AM160" s="36"/>
      <c r="AN160" s="36"/>
      <c r="AO160" s="36"/>
      <c r="AP160" s="36"/>
      <c r="AQ160" s="36"/>
      <c r="AR160" s="36"/>
      <c r="AS160" s="36"/>
      <c r="AT160" s="36"/>
    </row>
    <row r="161" spans="36:46" ht="18" customHeight="1" x14ac:dyDescent="0.3">
      <c r="AJ161" s="36"/>
      <c r="AK161" s="36"/>
      <c r="AL161" s="36"/>
      <c r="AM161" s="36"/>
      <c r="AN161" s="36"/>
      <c r="AO161" s="36"/>
      <c r="AP161" s="36"/>
      <c r="AQ161" s="36"/>
      <c r="AR161" s="36"/>
      <c r="AS161" s="36"/>
      <c r="AT161" s="36"/>
    </row>
    <row r="162" spans="36:46" ht="18" customHeight="1" x14ac:dyDescent="0.3">
      <c r="AJ162" s="36"/>
      <c r="AK162" s="36"/>
      <c r="AL162" s="36"/>
      <c r="AM162" s="36"/>
      <c r="AN162" s="36"/>
      <c r="AO162" s="36"/>
      <c r="AP162" s="36"/>
      <c r="AQ162" s="36"/>
      <c r="AR162" s="36"/>
      <c r="AS162" s="36"/>
      <c r="AT162" s="36"/>
    </row>
    <row r="163" spans="36:46" ht="18" customHeight="1" x14ac:dyDescent="0.3">
      <c r="AJ163" s="36"/>
      <c r="AK163" s="36"/>
      <c r="AL163" s="36"/>
      <c r="AM163" s="36"/>
      <c r="AN163" s="36"/>
      <c r="AO163" s="36"/>
      <c r="AP163" s="36"/>
      <c r="AQ163" s="36"/>
      <c r="AR163" s="36"/>
      <c r="AS163" s="36"/>
      <c r="AT163" s="36"/>
    </row>
    <row r="164" spans="36:46" ht="18" customHeight="1" x14ac:dyDescent="0.3">
      <c r="AJ164" s="36"/>
      <c r="AK164" s="36"/>
      <c r="AL164" s="36"/>
      <c r="AM164" s="36"/>
      <c r="AN164" s="36"/>
      <c r="AO164" s="36"/>
      <c r="AP164" s="36"/>
      <c r="AQ164" s="36"/>
      <c r="AR164" s="36"/>
      <c r="AS164" s="36"/>
      <c r="AT164" s="36"/>
    </row>
    <row r="165" spans="36:46" ht="18" customHeight="1" x14ac:dyDescent="0.3">
      <c r="AJ165" s="36"/>
      <c r="AK165" s="36"/>
      <c r="AL165" s="36"/>
      <c r="AM165" s="36"/>
      <c r="AN165" s="36"/>
      <c r="AO165" s="36"/>
      <c r="AP165" s="36"/>
      <c r="AQ165" s="36"/>
      <c r="AR165" s="36"/>
      <c r="AS165" s="36"/>
      <c r="AT165" s="36"/>
    </row>
    <row r="166" spans="36:46" ht="18" customHeight="1" x14ac:dyDescent="0.3">
      <c r="AJ166" s="36"/>
      <c r="AK166" s="36"/>
      <c r="AL166" s="36"/>
      <c r="AM166" s="36"/>
      <c r="AN166" s="36"/>
      <c r="AO166" s="36"/>
      <c r="AP166" s="36"/>
      <c r="AQ166" s="36"/>
      <c r="AR166" s="36"/>
      <c r="AS166" s="36"/>
      <c r="AT166" s="36"/>
    </row>
    <row r="167" spans="36:46" ht="18" customHeight="1" x14ac:dyDescent="0.3">
      <c r="AJ167" s="36"/>
      <c r="AK167" s="36"/>
      <c r="AL167" s="36"/>
      <c r="AM167" s="36"/>
      <c r="AN167" s="36"/>
      <c r="AO167" s="36"/>
      <c r="AP167" s="36"/>
      <c r="AQ167" s="36"/>
      <c r="AR167" s="36"/>
      <c r="AS167" s="36"/>
      <c r="AT167" s="36"/>
    </row>
    <row r="168" spans="36:46" ht="18" customHeight="1" x14ac:dyDescent="0.3">
      <c r="AJ168" s="36"/>
      <c r="AK168" s="36"/>
      <c r="AL168" s="36"/>
      <c r="AM168" s="36"/>
      <c r="AN168" s="36"/>
      <c r="AO168" s="36"/>
      <c r="AP168" s="36"/>
      <c r="AQ168" s="36"/>
      <c r="AR168" s="36"/>
      <c r="AS168" s="36"/>
      <c r="AT168" s="36"/>
    </row>
    <row r="169" spans="36:46" ht="18" customHeight="1" x14ac:dyDescent="0.3">
      <c r="AJ169" s="36"/>
      <c r="AK169" s="36"/>
      <c r="AL169" s="36"/>
      <c r="AM169" s="36"/>
      <c r="AN169" s="36"/>
      <c r="AO169" s="36"/>
      <c r="AP169" s="36"/>
      <c r="AQ169" s="36"/>
      <c r="AR169" s="36"/>
      <c r="AS169" s="36"/>
      <c r="AT169" s="36"/>
    </row>
    <row r="170" spans="36:46" ht="18" customHeight="1" x14ac:dyDescent="0.3">
      <c r="AJ170" s="36"/>
      <c r="AK170" s="36"/>
      <c r="AL170" s="36"/>
      <c r="AM170" s="36"/>
      <c r="AN170" s="36"/>
      <c r="AO170" s="36"/>
      <c r="AP170" s="36"/>
      <c r="AQ170" s="36"/>
      <c r="AR170" s="36"/>
      <c r="AS170" s="36"/>
      <c r="AT170" s="36"/>
    </row>
    <row r="171" spans="36:46" ht="18" customHeight="1" x14ac:dyDescent="0.3">
      <c r="AJ171" s="36"/>
      <c r="AK171" s="36"/>
      <c r="AL171" s="36"/>
      <c r="AM171" s="36"/>
      <c r="AN171" s="36"/>
      <c r="AO171" s="36"/>
      <c r="AP171" s="36"/>
      <c r="AQ171" s="36"/>
      <c r="AR171" s="36"/>
      <c r="AS171" s="36"/>
      <c r="AT171" s="36"/>
    </row>
    <row r="172" spans="36:46" ht="18" customHeight="1" x14ac:dyDescent="0.3">
      <c r="AJ172" s="36"/>
      <c r="AK172" s="36"/>
      <c r="AL172" s="36"/>
      <c r="AM172" s="36"/>
      <c r="AN172" s="36"/>
      <c r="AO172" s="36"/>
      <c r="AP172" s="36"/>
      <c r="AQ172" s="36"/>
      <c r="AR172" s="36"/>
      <c r="AS172" s="36"/>
      <c r="AT172" s="36"/>
    </row>
    <row r="173" spans="36:46" ht="18" customHeight="1" x14ac:dyDescent="0.3">
      <c r="AJ173" s="36"/>
      <c r="AK173" s="36"/>
      <c r="AL173" s="36"/>
      <c r="AM173" s="36"/>
      <c r="AN173" s="36"/>
      <c r="AO173" s="36"/>
      <c r="AP173" s="36"/>
      <c r="AQ173" s="36"/>
      <c r="AR173" s="36"/>
      <c r="AS173" s="36"/>
      <c r="AT173" s="36"/>
    </row>
    <row r="174" spans="36:46" ht="18" customHeight="1" x14ac:dyDescent="0.3">
      <c r="AJ174" s="36"/>
      <c r="AK174" s="36"/>
      <c r="AL174" s="36"/>
      <c r="AM174" s="36"/>
      <c r="AN174" s="36"/>
      <c r="AO174" s="36"/>
      <c r="AP174" s="36"/>
      <c r="AQ174" s="36"/>
      <c r="AR174" s="36"/>
      <c r="AS174" s="36"/>
      <c r="AT174" s="36"/>
    </row>
    <row r="175" spans="36:46" ht="18" customHeight="1" x14ac:dyDescent="0.3">
      <c r="AJ175" s="36"/>
      <c r="AK175" s="36"/>
      <c r="AL175" s="36"/>
      <c r="AM175" s="36"/>
      <c r="AN175" s="36"/>
      <c r="AO175" s="36"/>
      <c r="AP175" s="36"/>
      <c r="AQ175" s="36"/>
      <c r="AR175" s="36"/>
      <c r="AS175" s="36"/>
      <c r="AT175" s="36"/>
    </row>
    <row r="176" spans="36:46" ht="18" customHeight="1" x14ac:dyDescent="0.3">
      <c r="AJ176" s="36"/>
      <c r="AK176" s="36"/>
      <c r="AL176" s="36"/>
      <c r="AM176" s="36"/>
      <c r="AN176" s="36"/>
      <c r="AO176" s="36"/>
      <c r="AP176" s="36"/>
      <c r="AQ176" s="36"/>
      <c r="AR176" s="36"/>
      <c r="AS176" s="36"/>
      <c r="AT176" s="36"/>
    </row>
    <row r="177" spans="36:46" ht="18" customHeight="1" x14ac:dyDescent="0.3">
      <c r="AJ177" s="36"/>
      <c r="AK177" s="36"/>
      <c r="AL177" s="36"/>
      <c r="AM177" s="36"/>
      <c r="AN177" s="36"/>
      <c r="AO177" s="36"/>
      <c r="AP177" s="36"/>
      <c r="AQ177" s="36"/>
      <c r="AR177" s="36"/>
      <c r="AS177" s="36"/>
      <c r="AT177" s="36"/>
    </row>
    <row r="178" spans="36:46" ht="18" customHeight="1" x14ac:dyDescent="0.3">
      <c r="AJ178" s="36"/>
      <c r="AK178" s="36"/>
      <c r="AL178" s="36"/>
      <c r="AM178" s="36"/>
      <c r="AN178" s="36"/>
      <c r="AO178" s="36"/>
      <c r="AP178" s="36"/>
      <c r="AQ178" s="36"/>
      <c r="AR178" s="36"/>
      <c r="AS178" s="36"/>
      <c r="AT178" s="36"/>
    </row>
    <row r="179" spans="36:46" ht="18" customHeight="1" x14ac:dyDescent="0.3">
      <c r="AJ179" s="36"/>
      <c r="AK179" s="36"/>
      <c r="AL179" s="36"/>
      <c r="AM179" s="36"/>
      <c r="AN179" s="36"/>
      <c r="AO179" s="36"/>
      <c r="AP179" s="36"/>
      <c r="AQ179" s="36"/>
      <c r="AR179" s="36"/>
      <c r="AS179" s="36"/>
      <c r="AT179" s="36"/>
    </row>
    <row r="180" spans="36:46" ht="18" customHeight="1" x14ac:dyDescent="0.3">
      <c r="AJ180" s="36"/>
      <c r="AK180" s="36"/>
      <c r="AL180" s="36"/>
      <c r="AM180" s="36"/>
      <c r="AN180" s="36"/>
      <c r="AO180" s="36"/>
      <c r="AP180" s="36"/>
      <c r="AQ180" s="36"/>
      <c r="AR180" s="36"/>
      <c r="AS180" s="36"/>
      <c r="AT180" s="36"/>
    </row>
    <row r="181" spans="36:46" ht="18" customHeight="1" x14ac:dyDescent="0.3">
      <c r="AJ181" s="36"/>
      <c r="AK181" s="36"/>
      <c r="AL181" s="36"/>
      <c r="AM181" s="36"/>
      <c r="AN181" s="36"/>
      <c r="AO181" s="36"/>
      <c r="AP181" s="36"/>
      <c r="AQ181" s="36"/>
      <c r="AR181" s="36"/>
      <c r="AS181" s="36"/>
      <c r="AT181" s="36"/>
    </row>
    <row r="182" spans="36:46" ht="18" customHeight="1" x14ac:dyDescent="0.3">
      <c r="AJ182" s="36"/>
      <c r="AK182" s="36"/>
      <c r="AL182" s="36"/>
      <c r="AM182" s="36"/>
      <c r="AN182" s="36"/>
      <c r="AO182" s="36"/>
      <c r="AP182" s="36"/>
      <c r="AQ182" s="36"/>
      <c r="AR182" s="36"/>
      <c r="AS182" s="36"/>
      <c r="AT182" s="36"/>
    </row>
    <row r="183" spans="36:46" ht="18" customHeight="1" x14ac:dyDescent="0.3">
      <c r="AJ183" s="36"/>
      <c r="AK183" s="36"/>
      <c r="AL183" s="36"/>
      <c r="AM183" s="36"/>
      <c r="AN183" s="36"/>
      <c r="AO183" s="36"/>
      <c r="AP183" s="36"/>
      <c r="AQ183" s="36"/>
      <c r="AR183" s="36"/>
      <c r="AS183" s="36"/>
      <c r="AT183" s="36"/>
    </row>
    <row r="184" spans="36:46" ht="18" customHeight="1" x14ac:dyDescent="0.3">
      <c r="AJ184" s="36"/>
      <c r="AK184" s="36"/>
      <c r="AL184" s="36"/>
      <c r="AM184" s="36"/>
      <c r="AN184" s="36"/>
      <c r="AO184" s="36"/>
      <c r="AP184" s="36"/>
      <c r="AQ184" s="36"/>
      <c r="AR184" s="36"/>
      <c r="AS184" s="36"/>
      <c r="AT184" s="36"/>
    </row>
    <row r="185" spans="36:46" ht="18" customHeight="1" x14ac:dyDescent="0.3">
      <c r="AJ185" s="36"/>
      <c r="AK185" s="36"/>
      <c r="AL185" s="36"/>
      <c r="AM185" s="36"/>
      <c r="AN185" s="36"/>
      <c r="AO185" s="36"/>
      <c r="AP185" s="36"/>
      <c r="AQ185" s="36"/>
      <c r="AR185" s="36"/>
      <c r="AS185" s="36"/>
      <c r="AT185" s="36"/>
    </row>
    <row r="186" spans="36:46" ht="18" customHeight="1" x14ac:dyDescent="0.3">
      <c r="AJ186" s="36"/>
      <c r="AK186" s="36"/>
      <c r="AL186" s="36"/>
      <c r="AM186" s="36"/>
      <c r="AN186" s="36"/>
      <c r="AO186" s="36"/>
      <c r="AP186" s="36"/>
      <c r="AQ186" s="36"/>
      <c r="AR186" s="36"/>
      <c r="AS186" s="36"/>
      <c r="AT186" s="36"/>
    </row>
    <row r="187" spans="36:46" ht="18" customHeight="1" x14ac:dyDescent="0.3">
      <c r="AJ187" s="36"/>
      <c r="AK187" s="36"/>
      <c r="AL187" s="36"/>
      <c r="AM187" s="36"/>
      <c r="AN187" s="36"/>
      <c r="AO187" s="36"/>
      <c r="AP187" s="36"/>
      <c r="AQ187" s="36"/>
      <c r="AR187" s="36"/>
      <c r="AS187" s="36"/>
      <c r="AT187" s="36"/>
    </row>
    <row r="188" spans="36:46" ht="18" customHeight="1" x14ac:dyDescent="0.3">
      <c r="AJ188" s="36"/>
      <c r="AK188" s="36"/>
      <c r="AL188" s="36"/>
      <c r="AM188" s="36"/>
      <c r="AN188" s="36"/>
      <c r="AO188" s="36"/>
      <c r="AP188" s="36"/>
      <c r="AQ188" s="36"/>
      <c r="AR188" s="36"/>
      <c r="AS188" s="36"/>
      <c r="AT188" s="36"/>
    </row>
    <row r="189" spans="36:46" ht="18" customHeight="1" x14ac:dyDescent="0.3">
      <c r="AJ189" s="36"/>
      <c r="AK189" s="36"/>
      <c r="AL189" s="36"/>
      <c r="AM189" s="36"/>
      <c r="AN189" s="36"/>
      <c r="AO189" s="36"/>
      <c r="AP189" s="36"/>
      <c r="AQ189" s="36"/>
      <c r="AR189" s="36"/>
      <c r="AS189" s="36"/>
      <c r="AT189" s="36"/>
    </row>
    <row r="190" spans="36:46" ht="18" customHeight="1" x14ac:dyDescent="0.3">
      <c r="AJ190" s="36"/>
      <c r="AK190" s="36"/>
      <c r="AL190" s="36"/>
      <c r="AM190" s="36"/>
      <c r="AN190" s="36"/>
      <c r="AO190" s="36"/>
      <c r="AP190" s="36"/>
      <c r="AQ190" s="36"/>
      <c r="AR190" s="36"/>
      <c r="AS190" s="36"/>
      <c r="AT190" s="36"/>
    </row>
    <row r="191" spans="36:46" ht="18" customHeight="1" x14ac:dyDescent="0.3">
      <c r="AJ191" s="36"/>
      <c r="AK191" s="36"/>
      <c r="AL191" s="36"/>
      <c r="AM191" s="36"/>
      <c r="AN191" s="36"/>
      <c r="AO191" s="36"/>
      <c r="AP191" s="36"/>
      <c r="AQ191" s="36"/>
      <c r="AR191" s="36"/>
      <c r="AS191" s="36"/>
      <c r="AT191" s="36"/>
    </row>
    <row r="192" spans="36:46" ht="18" customHeight="1" x14ac:dyDescent="0.3">
      <c r="AJ192" s="36"/>
      <c r="AK192" s="36"/>
      <c r="AL192" s="36"/>
      <c r="AM192" s="36"/>
      <c r="AN192" s="36"/>
      <c r="AO192" s="36"/>
      <c r="AP192" s="36"/>
      <c r="AQ192" s="36"/>
      <c r="AR192" s="36"/>
      <c r="AS192" s="36"/>
      <c r="AT192" s="36"/>
    </row>
    <row r="193" spans="36:46" ht="18" customHeight="1" x14ac:dyDescent="0.3">
      <c r="AJ193" s="36"/>
      <c r="AK193" s="36"/>
      <c r="AL193" s="36"/>
      <c r="AM193" s="36"/>
      <c r="AN193" s="36"/>
      <c r="AO193" s="36"/>
      <c r="AP193" s="36"/>
      <c r="AQ193" s="36"/>
      <c r="AR193" s="36"/>
      <c r="AS193" s="36"/>
      <c r="AT193" s="36"/>
    </row>
    <row r="194" spans="36:46" ht="18" customHeight="1" x14ac:dyDescent="0.3">
      <c r="AJ194" s="36"/>
      <c r="AK194" s="36"/>
      <c r="AL194" s="36"/>
      <c r="AM194" s="36"/>
      <c r="AN194" s="36"/>
      <c r="AO194" s="36"/>
      <c r="AP194" s="36"/>
      <c r="AQ194" s="36"/>
      <c r="AR194" s="36"/>
      <c r="AS194" s="36"/>
      <c r="AT194" s="36"/>
    </row>
    <row r="195" spans="36:46" ht="18" customHeight="1" x14ac:dyDescent="0.3">
      <c r="AJ195" s="36"/>
      <c r="AK195" s="36"/>
      <c r="AL195" s="36"/>
      <c r="AM195" s="36"/>
      <c r="AN195" s="36"/>
      <c r="AO195" s="36"/>
      <c r="AP195" s="36"/>
      <c r="AQ195" s="36"/>
      <c r="AR195" s="36"/>
      <c r="AS195" s="36"/>
      <c r="AT195" s="36"/>
    </row>
    <row r="196" spans="36:46" ht="18" customHeight="1" x14ac:dyDescent="0.3">
      <c r="AJ196" s="36"/>
      <c r="AK196" s="36"/>
      <c r="AL196" s="36"/>
      <c r="AM196" s="36"/>
      <c r="AN196" s="36"/>
      <c r="AO196" s="36"/>
      <c r="AP196" s="36"/>
      <c r="AQ196" s="36"/>
      <c r="AR196" s="36"/>
      <c r="AS196" s="36"/>
      <c r="AT196" s="36"/>
    </row>
    <row r="197" spans="36:46" ht="18" customHeight="1" x14ac:dyDescent="0.3">
      <c r="AJ197" s="36"/>
      <c r="AK197" s="36"/>
      <c r="AL197" s="36"/>
      <c r="AM197" s="36"/>
      <c r="AN197" s="36"/>
      <c r="AO197" s="36"/>
      <c r="AP197" s="36"/>
      <c r="AQ197" s="36"/>
      <c r="AR197" s="36"/>
      <c r="AS197" s="36"/>
      <c r="AT197" s="36"/>
    </row>
    <row r="198" spans="36:46" ht="18" customHeight="1" x14ac:dyDescent="0.3">
      <c r="AJ198" s="36"/>
      <c r="AK198" s="36"/>
      <c r="AL198" s="36"/>
      <c r="AM198" s="36"/>
      <c r="AN198" s="36"/>
      <c r="AO198" s="36"/>
      <c r="AP198" s="36"/>
      <c r="AQ198" s="36"/>
      <c r="AR198" s="36"/>
      <c r="AS198" s="36"/>
      <c r="AT198" s="36"/>
    </row>
    <row r="199" spans="36:46" ht="18" customHeight="1" x14ac:dyDescent="0.3">
      <c r="AJ199" s="36"/>
      <c r="AK199" s="36"/>
      <c r="AL199" s="36"/>
      <c r="AM199" s="36"/>
      <c r="AN199" s="36"/>
      <c r="AO199" s="36"/>
      <c r="AP199" s="36"/>
      <c r="AQ199" s="36"/>
      <c r="AR199" s="36"/>
      <c r="AS199" s="36"/>
      <c r="AT199" s="36"/>
    </row>
    <row r="200" spans="36:46" ht="18" customHeight="1" x14ac:dyDescent="0.3">
      <c r="AJ200" s="36"/>
      <c r="AK200" s="36"/>
      <c r="AL200" s="36"/>
      <c r="AM200" s="36"/>
      <c r="AN200" s="36"/>
      <c r="AO200" s="36"/>
      <c r="AP200" s="36"/>
      <c r="AQ200" s="36"/>
      <c r="AR200" s="36"/>
      <c r="AS200" s="36"/>
      <c r="AT200" s="36"/>
    </row>
    <row r="201" spans="36:46" ht="18" customHeight="1" x14ac:dyDescent="0.3">
      <c r="AJ201" s="36"/>
      <c r="AK201" s="36"/>
      <c r="AL201" s="36"/>
      <c r="AM201" s="36"/>
      <c r="AN201" s="36"/>
      <c r="AO201" s="36"/>
      <c r="AP201" s="36"/>
      <c r="AQ201" s="36"/>
      <c r="AR201" s="36"/>
      <c r="AS201" s="36"/>
      <c r="AT201" s="36"/>
    </row>
    <row r="202" spans="36:46" ht="18" customHeight="1" x14ac:dyDescent="0.3">
      <c r="AJ202" s="36"/>
      <c r="AK202" s="36"/>
      <c r="AL202" s="36"/>
      <c r="AM202" s="36"/>
      <c r="AN202" s="36"/>
      <c r="AO202" s="36"/>
      <c r="AP202" s="36"/>
      <c r="AQ202" s="36"/>
      <c r="AR202" s="36"/>
      <c r="AS202" s="36"/>
      <c r="AT202" s="36"/>
    </row>
    <row r="203" spans="36:46" ht="18" customHeight="1" x14ac:dyDescent="0.3">
      <c r="AJ203" s="36"/>
      <c r="AK203" s="36"/>
      <c r="AL203" s="36"/>
      <c r="AM203" s="36"/>
      <c r="AN203" s="36"/>
      <c r="AO203" s="36"/>
      <c r="AP203" s="36"/>
      <c r="AQ203" s="36"/>
      <c r="AR203" s="36"/>
      <c r="AS203" s="36"/>
      <c r="AT203" s="36"/>
    </row>
    <row r="204" spans="36:46" ht="18" customHeight="1" x14ac:dyDescent="0.3">
      <c r="AJ204" s="36"/>
      <c r="AK204" s="36"/>
      <c r="AL204" s="36"/>
      <c r="AM204" s="36"/>
      <c r="AN204" s="36"/>
      <c r="AO204" s="36"/>
      <c r="AP204" s="36"/>
      <c r="AQ204" s="36"/>
      <c r="AR204" s="36"/>
      <c r="AS204" s="36"/>
      <c r="AT204" s="36"/>
    </row>
    <row r="205" spans="36:46" ht="18" customHeight="1" x14ac:dyDescent="0.3">
      <c r="AJ205" s="36"/>
      <c r="AK205" s="36"/>
      <c r="AL205" s="36"/>
      <c r="AM205" s="36"/>
      <c r="AN205" s="36"/>
      <c r="AO205" s="36"/>
      <c r="AP205" s="36"/>
      <c r="AQ205" s="36"/>
      <c r="AR205" s="36"/>
      <c r="AS205" s="36"/>
      <c r="AT205" s="36"/>
    </row>
    <row r="206" spans="36:46" ht="18" customHeight="1" x14ac:dyDescent="0.3">
      <c r="AJ206" s="36"/>
      <c r="AK206" s="36"/>
      <c r="AL206" s="36"/>
      <c r="AM206" s="36"/>
      <c r="AN206" s="36"/>
      <c r="AO206" s="36"/>
      <c r="AP206" s="36"/>
      <c r="AQ206" s="36"/>
      <c r="AR206" s="36"/>
      <c r="AS206" s="36"/>
      <c r="AT206" s="36"/>
    </row>
    <row r="207" spans="36:46" ht="18" customHeight="1" x14ac:dyDescent="0.3">
      <c r="AJ207" s="36"/>
      <c r="AK207" s="36"/>
      <c r="AL207" s="36"/>
      <c r="AM207" s="36"/>
      <c r="AN207" s="36"/>
      <c r="AO207" s="36"/>
      <c r="AP207" s="36"/>
      <c r="AQ207" s="36"/>
      <c r="AR207" s="36"/>
      <c r="AS207" s="36"/>
      <c r="AT207" s="36"/>
    </row>
    <row r="208" spans="36:46" ht="18" customHeight="1" x14ac:dyDescent="0.3">
      <c r="AJ208" s="36"/>
      <c r="AK208" s="36"/>
      <c r="AL208" s="36"/>
      <c r="AM208" s="36"/>
      <c r="AN208" s="36"/>
      <c r="AO208" s="36"/>
      <c r="AP208" s="36"/>
      <c r="AQ208" s="36"/>
      <c r="AR208" s="36"/>
      <c r="AS208" s="36"/>
      <c r="AT208" s="36"/>
    </row>
    <row r="209" spans="36:46" ht="18" customHeight="1" x14ac:dyDescent="0.3">
      <c r="AJ209" s="36"/>
      <c r="AK209" s="36"/>
      <c r="AL209" s="36"/>
      <c r="AM209" s="36"/>
      <c r="AN209" s="36"/>
      <c r="AO209" s="36"/>
      <c r="AP209" s="36"/>
      <c r="AQ209" s="36"/>
      <c r="AR209" s="36"/>
      <c r="AS209" s="36"/>
      <c r="AT209" s="36"/>
    </row>
    <row r="210" spans="36:46" ht="18" customHeight="1" x14ac:dyDescent="0.3">
      <c r="AJ210" s="36"/>
      <c r="AK210" s="36"/>
      <c r="AL210" s="36"/>
      <c r="AM210" s="36"/>
      <c r="AN210" s="36"/>
      <c r="AO210" s="36"/>
      <c r="AP210" s="36"/>
      <c r="AQ210" s="36"/>
      <c r="AR210" s="36"/>
      <c r="AS210" s="36"/>
      <c r="AT210" s="36"/>
    </row>
    <row r="211" spans="36:46" ht="18" customHeight="1" x14ac:dyDescent="0.3">
      <c r="AJ211" s="36"/>
      <c r="AK211" s="36"/>
      <c r="AL211" s="36"/>
      <c r="AM211" s="36"/>
      <c r="AN211" s="36"/>
      <c r="AO211" s="36"/>
      <c r="AP211" s="36"/>
      <c r="AQ211" s="36"/>
      <c r="AR211" s="36"/>
      <c r="AS211" s="36"/>
      <c r="AT211" s="36"/>
    </row>
    <row r="212" spans="36:46" ht="18" customHeight="1" x14ac:dyDescent="0.3">
      <c r="AJ212" s="36"/>
      <c r="AK212" s="36"/>
      <c r="AL212" s="36"/>
      <c r="AM212" s="36"/>
      <c r="AN212" s="36"/>
      <c r="AO212" s="36"/>
      <c r="AP212" s="36"/>
      <c r="AQ212" s="36"/>
      <c r="AR212" s="36"/>
      <c r="AS212" s="36"/>
      <c r="AT212" s="36"/>
    </row>
    <row r="213" spans="36:46" ht="18" customHeight="1" x14ac:dyDescent="0.3">
      <c r="AJ213" s="36"/>
      <c r="AK213" s="36"/>
      <c r="AL213" s="36"/>
      <c r="AM213" s="36"/>
      <c r="AN213" s="36"/>
      <c r="AO213" s="36"/>
      <c r="AP213" s="36"/>
      <c r="AQ213" s="36"/>
      <c r="AR213" s="36"/>
      <c r="AS213" s="36"/>
      <c r="AT213" s="36"/>
    </row>
    <row r="214" spans="36:46" ht="18" customHeight="1" x14ac:dyDescent="0.3">
      <c r="AJ214" s="36"/>
      <c r="AK214" s="36"/>
      <c r="AL214" s="36"/>
      <c r="AM214" s="36"/>
      <c r="AN214" s="36"/>
      <c r="AO214" s="36"/>
      <c r="AP214" s="36"/>
      <c r="AQ214" s="36"/>
      <c r="AR214" s="36"/>
      <c r="AS214" s="36"/>
      <c r="AT214" s="36"/>
    </row>
    <row r="215" spans="36:46" ht="18" customHeight="1" x14ac:dyDescent="0.3">
      <c r="AJ215" s="36"/>
      <c r="AK215" s="36"/>
      <c r="AL215" s="36"/>
      <c r="AM215" s="36"/>
      <c r="AN215" s="36"/>
      <c r="AO215" s="36"/>
      <c r="AP215" s="36"/>
      <c r="AQ215" s="36"/>
      <c r="AR215" s="36"/>
      <c r="AS215" s="36"/>
      <c r="AT215" s="36"/>
    </row>
    <row r="216" spans="36:46" ht="18" customHeight="1" x14ac:dyDescent="0.3">
      <c r="AJ216" s="36"/>
      <c r="AK216" s="36"/>
      <c r="AL216" s="36"/>
      <c r="AM216" s="36"/>
      <c r="AN216" s="36"/>
      <c r="AO216" s="36"/>
      <c r="AP216" s="36"/>
      <c r="AQ216" s="36"/>
      <c r="AR216" s="36"/>
      <c r="AS216" s="36"/>
      <c r="AT216" s="36"/>
    </row>
    <row r="217" spans="36:46" ht="18" customHeight="1" x14ac:dyDescent="0.3">
      <c r="AJ217" s="36"/>
      <c r="AK217" s="36"/>
      <c r="AL217" s="36"/>
      <c r="AM217" s="36"/>
      <c r="AN217" s="36"/>
      <c r="AO217" s="36"/>
      <c r="AP217" s="36"/>
      <c r="AQ217" s="36"/>
      <c r="AR217" s="36"/>
      <c r="AS217" s="36"/>
      <c r="AT217" s="36"/>
    </row>
    <row r="218" spans="36:46" ht="18" customHeight="1" x14ac:dyDescent="0.3">
      <c r="AJ218" s="36"/>
      <c r="AK218" s="36"/>
      <c r="AL218" s="36"/>
      <c r="AM218" s="36"/>
      <c r="AN218" s="36"/>
      <c r="AO218" s="36"/>
      <c r="AP218" s="36"/>
      <c r="AQ218" s="36"/>
      <c r="AR218" s="36"/>
      <c r="AS218" s="36"/>
      <c r="AT218" s="36"/>
    </row>
    <row r="219" spans="36:46" ht="18" customHeight="1" x14ac:dyDescent="0.3">
      <c r="AJ219" s="36"/>
      <c r="AK219" s="36"/>
      <c r="AL219" s="36"/>
      <c r="AM219" s="36"/>
      <c r="AN219" s="36"/>
      <c r="AO219" s="36"/>
      <c r="AP219" s="36"/>
      <c r="AQ219" s="36"/>
      <c r="AR219" s="36"/>
      <c r="AS219" s="36"/>
      <c r="AT219" s="36"/>
    </row>
    <row r="220" spans="36:46" ht="18" customHeight="1" x14ac:dyDescent="0.3">
      <c r="AJ220" s="36"/>
      <c r="AK220" s="36"/>
      <c r="AL220" s="36"/>
      <c r="AM220" s="36"/>
      <c r="AN220" s="36"/>
      <c r="AO220" s="36"/>
      <c r="AP220" s="36"/>
      <c r="AQ220" s="36"/>
      <c r="AR220" s="36"/>
      <c r="AS220" s="36"/>
      <c r="AT220" s="36"/>
    </row>
    <row r="221" spans="36:46" ht="18" customHeight="1" x14ac:dyDescent="0.3">
      <c r="AJ221" s="36"/>
      <c r="AK221" s="36"/>
      <c r="AL221" s="36"/>
      <c r="AM221" s="36"/>
      <c r="AN221" s="36"/>
      <c r="AO221" s="36"/>
      <c r="AP221" s="36"/>
      <c r="AQ221" s="36"/>
      <c r="AR221" s="36"/>
      <c r="AS221" s="36"/>
      <c r="AT221" s="36"/>
    </row>
    <row r="222" spans="36:46" ht="18" customHeight="1" x14ac:dyDescent="0.3">
      <c r="AJ222" s="36"/>
      <c r="AK222" s="36"/>
      <c r="AL222" s="36"/>
      <c r="AM222" s="36"/>
      <c r="AN222" s="36"/>
      <c r="AO222" s="36"/>
      <c r="AP222" s="36"/>
      <c r="AQ222" s="36"/>
      <c r="AR222" s="36"/>
      <c r="AS222" s="36"/>
      <c r="AT222" s="36"/>
    </row>
    <row r="223" spans="36:46" ht="18" customHeight="1" x14ac:dyDescent="0.3">
      <c r="AJ223" s="36"/>
      <c r="AK223" s="36"/>
      <c r="AL223" s="36"/>
      <c r="AM223" s="36"/>
      <c r="AN223" s="36"/>
      <c r="AO223" s="36"/>
      <c r="AP223" s="36"/>
      <c r="AQ223" s="36"/>
      <c r="AR223" s="36"/>
      <c r="AS223" s="36"/>
      <c r="AT223" s="36"/>
    </row>
    <row r="224" spans="36:46" ht="18" customHeight="1" x14ac:dyDescent="0.3">
      <c r="AJ224" s="36"/>
      <c r="AK224" s="36"/>
      <c r="AL224" s="36"/>
      <c r="AM224" s="36"/>
      <c r="AN224" s="36"/>
      <c r="AO224" s="36"/>
      <c r="AP224" s="36"/>
      <c r="AQ224" s="36"/>
      <c r="AR224" s="36"/>
      <c r="AS224" s="36"/>
      <c r="AT224" s="36"/>
    </row>
    <row r="225" spans="36:46" ht="18" customHeight="1" x14ac:dyDescent="0.3">
      <c r="AJ225" s="36"/>
      <c r="AK225" s="36"/>
      <c r="AL225" s="36"/>
      <c r="AM225" s="36"/>
      <c r="AN225" s="36"/>
      <c r="AO225" s="36"/>
      <c r="AP225" s="36"/>
      <c r="AQ225" s="36"/>
      <c r="AR225" s="36"/>
      <c r="AS225" s="36"/>
      <c r="AT225" s="36"/>
    </row>
    <row r="226" spans="36:46" ht="18" customHeight="1" x14ac:dyDescent="0.3">
      <c r="AJ226" s="36"/>
      <c r="AK226" s="36"/>
      <c r="AL226" s="36"/>
      <c r="AM226" s="36"/>
      <c r="AN226" s="36"/>
      <c r="AO226" s="36"/>
      <c r="AP226" s="36"/>
      <c r="AQ226" s="36"/>
      <c r="AR226" s="36"/>
      <c r="AS226" s="36"/>
      <c r="AT226" s="36"/>
    </row>
    <row r="227" spans="36:46" ht="18" customHeight="1" x14ac:dyDescent="0.3">
      <c r="AJ227" s="36"/>
      <c r="AK227" s="36"/>
      <c r="AL227" s="36"/>
      <c r="AM227" s="36"/>
      <c r="AN227" s="36"/>
      <c r="AO227" s="36"/>
      <c r="AP227" s="36"/>
      <c r="AQ227" s="36"/>
      <c r="AR227" s="36"/>
      <c r="AS227" s="36"/>
      <c r="AT227" s="36"/>
    </row>
    <row r="228" spans="36:46" ht="18" customHeight="1" x14ac:dyDescent="0.3">
      <c r="AJ228" s="36"/>
      <c r="AK228" s="36"/>
      <c r="AL228" s="36"/>
      <c r="AM228" s="36"/>
      <c r="AN228" s="36"/>
      <c r="AO228" s="36"/>
      <c r="AP228" s="36"/>
      <c r="AQ228" s="36"/>
      <c r="AR228" s="36"/>
      <c r="AS228" s="36"/>
      <c r="AT228" s="36"/>
    </row>
    <row r="229" spans="36:46" ht="18" customHeight="1" x14ac:dyDescent="0.3">
      <c r="AJ229" s="36"/>
      <c r="AK229" s="36"/>
      <c r="AL229" s="36"/>
      <c r="AM229" s="36"/>
      <c r="AN229" s="36"/>
      <c r="AO229" s="36"/>
      <c r="AP229" s="36"/>
      <c r="AQ229" s="36"/>
      <c r="AR229" s="36"/>
      <c r="AS229" s="36"/>
      <c r="AT229" s="36"/>
    </row>
    <row r="230" spans="36:46" ht="18" customHeight="1" x14ac:dyDescent="0.3">
      <c r="AJ230" s="36"/>
      <c r="AK230" s="36"/>
      <c r="AL230" s="36"/>
      <c r="AM230" s="36"/>
      <c r="AN230" s="36"/>
      <c r="AO230" s="36"/>
      <c r="AP230" s="36"/>
      <c r="AQ230" s="36"/>
      <c r="AR230" s="36"/>
      <c r="AS230" s="36"/>
      <c r="AT230" s="36"/>
    </row>
    <row r="231" spans="36:46" ht="18" customHeight="1" x14ac:dyDescent="0.3">
      <c r="AJ231" s="36"/>
      <c r="AK231" s="36"/>
      <c r="AL231" s="36"/>
      <c r="AM231" s="36"/>
      <c r="AN231" s="36"/>
      <c r="AO231" s="36"/>
      <c r="AP231" s="36"/>
      <c r="AQ231" s="36"/>
      <c r="AR231" s="36"/>
      <c r="AS231" s="36"/>
      <c r="AT231" s="36"/>
    </row>
    <row r="232" spans="36:46" ht="18" customHeight="1" x14ac:dyDescent="0.3">
      <c r="AJ232" s="36"/>
      <c r="AK232" s="36"/>
      <c r="AL232" s="36"/>
      <c r="AM232" s="36"/>
      <c r="AN232" s="36"/>
      <c r="AO232" s="36"/>
      <c r="AP232" s="36"/>
      <c r="AQ232" s="36"/>
      <c r="AR232" s="36"/>
      <c r="AS232" s="36"/>
      <c r="AT232" s="36"/>
    </row>
    <row r="233" spans="36:46" ht="18" customHeight="1" x14ac:dyDescent="0.3">
      <c r="AJ233" s="36"/>
      <c r="AK233" s="36"/>
      <c r="AL233" s="36"/>
      <c r="AM233" s="36"/>
      <c r="AN233" s="36"/>
      <c r="AO233" s="36"/>
      <c r="AP233" s="36"/>
      <c r="AQ233" s="36"/>
      <c r="AR233" s="36"/>
      <c r="AS233" s="36"/>
      <c r="AT233" s="36"/>
    </row>
    <row r="234" spans="36:46" ht="18" customHeight="1" x14ac:dyDescent="0.3">
      <c r="AJ234" s="36"/>
      <c r="AK234" s="36"/>
      <c r="AL234" s="36"/>
      <c r="AM234" s="36"/>
      <c r="AN234" s="36"/>
      <c r="AO234" s="36"/>
      <c r="AP234" s="36"/>
      <c r="AQ234" s="36"/>
      <c r="AR234" s="36"/>
      <c r="AS234" s="36"/>
      <c r="AT234" s="36"/>
    </row>
    <row r="235" spans="36:46" ht="18" customHeight="1" x14ac:dyDescent="0.3">
      <c r="AJ235" s="36"/>
      <c r="AK235" s="36"/>
      <c r="AL235" s="36"/>
      <c r="AM235" s="36"/>
      <c r="AN235" s="36"/>
      <c r="AO235" s="36"/>
      <c r="AP235" s="36"/>
      <c r="AQ235" s="36"/>
      <c r="AR235" s="36"/>
      <c r="AS235" s="36"/>
      <c r="AT235" s="36"/>
    </row>
    <row r="236" spans="36:46" ht="18" customHeight="1" x14ac:dyDescent="0.3">
      <c r="AJ236" s="36"/>
      <c r="AK236" s="36"/>
      <c r="AL236" s="36"/>
      <c r="AM236" s="36"/>
      <c r="AN236" s="36"/>
      <c r="AO236" s="36"/>
      <c r="AP236" s="36"/>
      <c r="AQ236" s="36"/>
      <c r="AR236" s="36"/>
      <c r="AS236" s="36"/>
      <c r="AT236" s="36"/>
    </row>
    <row r="237" spans="36:46" ht="18" customHeight="1" x14ac:dyDescent="0.3">
      <c r="AJ237" s="36"/>
      <c r="AK237" s="36"/>
      <c r="AL237" s="36"/>
      <c r="AM237" s="36"/>
      <c r="AN237" s="36"/>
      <c r="AO237" s="36"/>
      <c r="AP237" s="36"/>
      <c r="AQ237" s="36"/>
      <c r="AR237" s="36"/>
      <c r="AS237" s="36"/>
      <c r="AT237" s="36"/>
    </row>
    <row r="238" spans="36:46" ht="18" customHeight="1" x14ac:dyDescent="0.3">
      <c r="AJ238" s="36"/>
      <c r="AK238" s="36"/>
      <c r="AL238" s="36"/>
      <c r="AM238" s="36"/>
      <c r="AN238" s="36"/>
      <c r="AO238" s="36"/>
      <c r="AP238" s="36"/>
      <c r="AQ238" s="36"/>
      <c r="AR238" s="36"/>
      <c r="AS238" s="36"/>
      <c r="AT238" s="36"/>
    </row>
    <row r="239" spans="36:46" ht="18" customHeight="1" x14ac:dyDescent="0.3">
      <c r="AJ239" s="36"/>
      <c r="AK239" s="36"/>
      <c r="AL239" s="36"/>
      <c r="AM239" s="36"/>
      <c r="AN239" s="36"/>
      <c r="AO239" s="36"/>
      <c r="AP239" s="36"/>
      <c r="AQ239" s="36"/>
      <c r="AR239" s="36"/>
      <c r="AS239" s="36"/>
      <c r="AT239" s="36"/>
    </row>
    <row r="240" spans="36:46" ht="18" customHeight="1" x14ac:dyDescent="0.3">
      <c r="AJ240" s="36"/>
      <c r="AK240" s="36"/>
      <c r="AL240" s="36"/>
      <c r="AM240" s="36"/>
      <c r="AN240" s="36"/>
      <c r="AO240" s="36"/>
      <c r="AP240" s="36"/>
      <c r="AQ240" s="36"/>
      <c r="AR240" s="36"/>
      <c r="AS240" s="36"/>
      <c r="AT240" s="36"/>
    </row>
    <row r="241" spans="36:46" ht="18" customHeight="1" x14ac:dyDescent="0.3">
      <c r="AJ241" s="36"/>
      <c r="AK241" s="36"/>
      <c r="AL241" s="36"/>
      <c r="AM241" s="36"/>
      <c r="AN241" s="36"/>
      <c r="AO241" s="36"/>
      <c r="AP241" s="36"/>
      <c r="AQ241" s="36"/>
      <c r="AR241" s="36"/>
      <c r="AS241" s="36"/>
      <c r="AT241" s="36"/>
    </row>
    <row r="242" spans="36:46" ht="18" customHeight="1" x14ac:dyDescent="0.3">
      <c r="AJ242" s="36"/>
      <c r="AK242" s="36"/>
      <c r="AL242" s="36"/>
      <c r="AM242" s="36"/>
      <c r="AN242" s="36"/>
      <c r="AO242" s="36"/>
      <c r="AP242" s="36"/>
      <c r="AQ242" s="36"/>
      <c r="AR242" s="36"/>
      <c r="AS242" s="36"/>
      <c r="AT242" s="36"/>
    </row>
    <row r="243" spans="36:46" ht="18" customHeight="1" x14ac:dyDescent="0.3">
      <c r="AJ243" s="36"/>
      <c r="AK243" s="36"/>
      <c r="AL243" s="36"/>
      <c r="AM243" s="36"/>
      <c r="AN243" s="36"/>
      <c r="AO243" s="36"/>
      <c r="AP243" s="36"/>
      <c r="AQ243" s="36"/>
      <c r="AR243" s="36"/>
      <c r="AS243" s="36"/>
      <c r="AT243" s="36"/>
    </row>
    <row r="244" spans="36:46" ht="18" customHeight="1" x14ac:dyDescent="0.3">
      <c r="AJ244" s="36"/>
      <c r="AK244" s="36"/>
      <c r="AL244" s="36"/>
      <c r="AM244" s="36"/>
      <c r="AN244" s="36"/>
      <c r="AO244" s="36"/>
      <c r="AP244" s="36"/>
      <c r="AQ244" s="36"/>
      <c r="AR244" s="36"/>
      <c r="AS244" s="36"/>
      <c r="AT244" s="36"/>
    </row>
    <row r="245" spans="36:46" ht="18" customHeight="1" x14ac:dyDescent="0.3">
      <c r="AJ245" s="36"/>
      <c r="AK245" s="36"/>
      <c r="AL245" s="36"/>
      <c r="AM245" s="36"/>
      <c r="AN245" s="36"/>
      <c r="AO245" s="36"/>
      <c r="AP245" s="36"/>
      <c r="AQ245" s="36"/>
      <c r="AR245" s="36"/>
      <c r="AS245" s="36"/>
      <c r="AT245" s="36"/>
    </row>
    <row r="246" spans="36:46" ht="18" customHeight="1" x14ac:dyDescent="0.3">
      <c r="AJ246" s="36"/>
      <c r="AK246" s="36"/>
      <c r="AL246" s="36"/>
      <c r="AM246" s="36"/>
      <c r="AN246" s="36"/>
      <c r="AO246" s="36"/>
      <c r="AP246" s="36"/>
      <c r="AQ246" s="36"/>
      <c r="AR246" s="36"/>
      <c r="AS246" s="36"/>
      <c r="AT246" s="36"/>
    </row>
    <row r="247" spans="36:46" ht="18" customHeight="1" x14ac:dyDescent="0.3">
      <c r="AJ247" s="36"/>
      <c r="AK247" s="36"/>
      <c r="AL247" s="36"/>
      <c r="AM247" s="36"/>
      <c r="AN247" s="36"/>
      <c r="AO247" s="36"/>
      <c r="AP247" s="36"/>
      <c r="AQ247" s="36"/>
      <c r="AR247" s="36"/>
      <c r="AS247" s="36"/>
      <c r="AT247" s="36"/>
    </row>
    <row r="248" spans="36:46" ht="18" customHeight="1" x14ac:dyDescent="0.3">
      <c r="AJ248" s="36"/>
      <c r="AK248" s="36"/>
      <c r="AL248" s="36"/>
      <c r="AM248" s="36"/>
      <c r="AN248" s="36"/>
      <c r="AO248" s="36"/>
      <c r="AP248" s="36"/>
      <c r="AQ248" s="36"/>
      <c r="AR248" s="36"/>
      <c r="AS248" s="36"/>
      <c r="AT248" s="36"/>
    </row>
    <row r="249" spans="36:46" ht="18" customHeight="1" x14ac:dyDescent="0.3">
      <c r="AJ249" s="36"/>
      <c r="AK249" s="36"/>
      <c r="AL249" s="36"/>
      <c r="AM249" s="36"/>
      <c r="AN249" s="36"/>
      <c r="AO249" s="36"/>
      <c r="AP249" s="36"/>
      <c r="AQ249" s="36"/>
      <c r="AR249" s="36"/>
      <c r="AS249" s="36"/>
      <c r="AT249" s="36"/>
    </row>
    <row r="250" spans="36:46" ht="18" customHeight="1" x14ac:dyDescent="0.3">
      <c r="AJ250" s="36"/>
      <c r="AK250" s="36"/>
      <c r="AL250" s="36"/>
      <c r="AM250" s="36"/>
      <c r="AN250" s="36"/>
      <c r="AO250" s="36"/>
      <c r="AP250" s="36"/>
      <c r="AQ250" s="36"/>
      <c r="AR250" s="36"/>
      <c r="AS250" s="36"/>
      <c r="AT250" s="36"/>
    </row>
    <row r="251" spans="36:46" ht="18" customHeight="1" x14ac:dyDescent="0.3">
      <c r="AJ251" s="36"/>
      <c r="AK251" s="36"/>
      <c r="AL251" s="36"/>
      <c r="AM251" s="36"/>
      <c r="AN251" s="36"/>
      <c r="AO251" s="36"/>
      <c r="AP251" s="36"/>
      <c r="AQ251" s="36"/>
      <c r="AR251" s="36"/>
      <c r="AS251" s="36"/>
      <c r="AT251" s="36"/>
    </row>
    <row r="252" spans="36:46" ht="18" customHeight="1" x14ac:dyDescent="0.3">
      <c r="AJ252" s="36"/>
      <c r="AK252" s="36"/>
      <c r="AL252" s="36"/>
      <c r="AM252" s="36"/>
      <c r="AN252" s="36"/>
      <c r="AO252" s="36"/>
      <c r="AP252" s="36"/>
      <c r="AQ252" s="36"/>
      <c r="AR252" s="36"/>
      <c r="AS252" s="36"/>
      <c r="AT252" s="36"/>
    </row>
    <row r="253" spans="36:46" ht="18" customHeight="1" x14ac:dyDescent="0.3">
      <c r="AJ253" s="36"/>
      <c r="AK253" s="36"/>
      <c r="AL253" s="36"/>
      <c r="AM253" s="36"/>
      <c r="AN253" s="36"/>
      <c r="AO253" s="36"/>
      <c r="AP253" s="36"/>
      <c r="AQ253" s="36"/>
      <c r="AR253" s="36"/>
      <c r="AS253" s="36"/>
      <c r="AT253" s="36"/>
    </row>
    <row r="254" spans="36:46" ht="18" customHeight="1" x14ac:dyDescent="0.3">
      <c r="AJ254" s="36"/>
      <c r="AK254" s="36"/>
      <c r="AL254" s="36"/>
      <c r="AM254" s="36"/>
      <c r="AN254" s="36"/>
      <c r="AO254" s="36"/>
      <c r="AP254" s="36"/>
      <c r="AQ254" s="36"/>
      <c r="AR254" s="36"/>
      <c r="AS254" s="36"/>
      <c r="AT254" s="36"/>
    </row>
    <row r="255" spans="36:46" ht="18" customHeight="1" x14ac:dyDescent="0.3">
      <c r="AJ255" s="36"/>
      <c r="AK255" s="36"/>
      <c r="AL255" s="36"/>
      <c r="AM255" s="36"/>
      <c r="AN255" s="36"/>
      <c r="AO255" s="36"/>
      <c r="AP255" s="36"/>
      <c r="AQ255" s="36"/>
      <c r="AR255" s="36"/>
      <c r="AS255" s="36"/>
      <c r="AT255" s="36"/>
    </row>
    <row r="256" spans="36:46" ht="18" customHeight="1" x14ac:dyDescent="0.3">
      <c r="AJ256" s="36"/>
      <c r="AK256" s="36"/>
      <c r="AL256" s="36"/>
      <c r="AM256" s="36"/>
      <c r="AN256" s="36"/>
      <c r="AO256" s="36"/>
      <c r="AP256" s="36"/>
      <c r="AQ256" s="36"/>
      <c r="AR256" s="36"/>
      <c r="AS256" s="36"/>
      <c r="AT256" s="36"/>
    </row>
    <row r="257" spans="36:46" ht="18" customHeight="1" x14ac:dyDescent="0.3">
      <c r="AJ257" s="36"/>
      <c r="AK257" s="36"/>
      <c r="AL257" s="36"/>
      <c r="AM257" s="36"/>
      <c r="AN257" s="36"/>
      <c r="AO257" s="36"/>
      <c r="AP257" s="36"/>
      <c r="AQ257" s="36"/>
      <c r="AR257" s="36"/>
      <c r="AS257" s="36"/>
      <c r="AT257" s="36"/>
    </row>
    <row r="258" spans="36:46" ht="18" customHeight="1" x14ac:dyDescent="0.3">
      <c r="AJ258" s="36"/>
      <c r="AK258" s="36"/>
      <c r="AL258" s="36"/>
      <c r="AM258" s="36"/>
      <c r="AN258" s="36"/>
      <c r="AO258" s="36"/>
      <c r="AP258" s="36"/>
      <c r="AQ258" s="36"/>
      <c r="AR258" s="36"/>
      <c r="AS258" s="36"/>
      <c r="AT258" s="36"/>
    </row>
    <row r="259" spans="36:46" ht="18" customHeight="1" x14ac:dyDescent="0.3">
      <c r="AJ259" s="36"/>
      <c r="AK259" s="36"/>
      <c r="AL259" s="36"/>
      <c r="AM259" s="36"/>
      <c r="AN259" s="36"/>
      <c r="AO259" s="36"/>
      <c r="AP259" s="36"/>
      <c r="AQ259" s="36"/>
      <c r="AR259" s="36"/>
      <c r="AS259" s="36"/>
      <c r="AT259" s="36"/>
    </row>
    <row r="260" spans="36:46" ht="18" customHeight="1" x14ac:dyDescent="0.3">
      <c r="AJ260" s="36"/>
      <c r="AK260" s="36"/>
      <c r="AL260" s="36"/>
      <c r="AM260" s="36"/>
      <c r="AN260" s="36"/>
      <c r="AO260" s="36"/>
      <c r="AP260" s="36"/>
      <c r="AQ260" s="36"/>
      <c r="AR260" s="36"/>
      <c r="AS260" s="36"/>
      <c r="AT260" s="36"/>
    </row>
    <row r="261" spans="36:46" ht="18" customHeight="1" x14ac:dyDescent="0.3">
      <c r="AJ261" s="36"/>
      <c r="AK261" s="36"/>
      <c r="AL261" s="36"/>
      <c r="AM261" s="36"/>
      <c r="AN261" s="36"/>
      <c r="AO261" s="36"/>
      <c r="AP261" s="36"/>
      <c r="AQ261" s="36"/>
      <c r="AR261" s="36"/>
      <c r="AS261" s="36"/>
      <c r="AT261" s="36"/>
    </row>
    <row r="262" spans="36:46" ht="18" customHeight="1" x14ac:dyDescent="0.3">
      <c r="AJ262" s="36"/>
      <c r="AK262" s="36"/>
      <c r="AL262" s="36"/>
      <c r="AM262" s="36"/>
      <c r="AN262" s="36"/>
      <c r="AO262" s="36"/>
      <c r="AP262" s="36"/>
      <c r="AQ262" s="36"/>
      <c r="AR262" s="36"/>
      <c r="AS262" s="36"/>
      <c r="AT262" s="36"/>
    </row>
    <row r="263" spans="36:46" ht="18" customHeight="1" x14ac:dyDescent="0.3">
      <c r="AJ263" s="36"/>
      <c r="AK263" s="36"/>
      <c r="AL263" s="36"/>
      <c r="AM263" s="36"/>
      <c r="AN263" s="36"/>
      <c r="AO263" s="36"/>
      <c r="AP263" s="36"/>
      <c r="AQ263" s="36"/>
      <c r="AR263" s="36"/>
      <c r="AS263" s="36"/>
      <c r="AT263" s="36"/>
    </row>
    <row r="264" spans="36:46" ht="18" customHeight="1" x14ac:dyDescent="0.3">
      <c r="AJ264" s="36"/>
      <c r="AK264" s="36"/>
      <c r="AL264" s="36"/>
      <c r="AM264" s="36"/>
      <c r="AN264" s="36"/>
      <c r="AO264" s="36"/>
      <c r="AP264" s="36"/>
      <c r="AQ264" s="36"/>
      <c r="AR264" s="36"/>
      <c r="AS264" s="36"/>
      <c r="AT264" s="36"/>
    </row>
    <row r="265" spans="36:46" ht="18" customHeight="1" x14ac:dyDescent="0.3">
      <c r="AJ265" s="36"/>
      <c r="AK265" s="36"/>
      <c r="AL265" s="36"/>
      <c r="AM265" s="36"/>
      <c r="AN265" s="36"/>
      <c r="AO265" s="36"/>
      <c r="AP265" s="36"/>
      <c r="AQ265" s="36"/>
      <c r="AR265" s="36"/>
      <c r="AS265" s="36"/>
      <c r="AT265" s="36"/>
    </row>
    <row r="266" spans="36:46" ht="18" customHeight="1" x14ac:dyDescent="0.3">
      <c r="AJ266" s="36"/>
      <c r="AK266" s="36"/>
      <c r="AL266" s="36"/>
      <c r="AM266" s="36"/>
      <c r="AN266" s="36"/>
      <c r="AO266" s="36"/>
      <c r="AP266" s="36"/>
      <c r="AQ266" s="36"/>
      <c r="AR266" s="36"/>
      <c r="AS266" s="36"/>
      <c r="AT266" s="36"/>
    </row>
    <row r="267" spans="36:46" ht="18" customHeight="1" x14ac:dyDescent="0.3">
      <c r="AJ267" s="36"/>
      <c r="AK267" s="36"/>
      <c r="AL267" s="36"/>
      <c r="AM267" s="36"/>
      <c r="AN267" s="36"/>
      <c r="AO267" s="36"/>
      <c r="AP267" s="36"/>
      <c r="AQ267" s="36"/>
      <c r="AR267" s="36"/>
      <c r="AS267" s="36"/>
      <c r="AT267" s="36"/>
    </row>
    <row r="268" spans="36:46" ht="18" customHeight="1" x14ac:dyDescent="0.3">
      <c r="AJ268" s="36"/>
      <c r="AK268" s="36"/>
      <c r="AL268" s="36"/>
      <c r="AM268" s="36"/>
      <c r="AN268" s="36"/>
      <c r="AO268" s="36"/>
      <c r="AP268" s="36"/>
      <c r="AQ268" s="36"/>
      <c r="AR268" s="36"/>
      <c r="AS268" s="36"/>
      <c r="AT268" s="36"/>
    </row>
    <row r="269" spans="36:46" ht="18" customHeight="1" x14ac:dyDescent="0.3">
      <c r="AJ269" s="36"/>
      <c r="AK269" s="36"/>
      <c r="AL269" s="36"/>
      <c r="AM269" s="36"/>
      <c r="AN269" s="36"/>
      <c r="AO269" s="36"/>
      <c r="AP269" s="36"/>
      <c r="AQ269" s="36"/>
      <c r="AR269" s="36"/>
      <c r="AS269" s="36"/>
      <c r="AT269" s="36"/>
    </row>
    <row r="270" spans="36:46" ht="18" customHeight="1" x14ac:dyDescent="0.3">
      <c r="AJ270" s="36"/>
      <c r="AK270" s="36"/>
      <c r="AL270" s="36"/>
      <c r="AM270" s="36"/>
      <c r="AN270" s="36"/>
      <c r="AO270" s="36"/>
      <c r="AP270" s="36"/>
      <c r="AQ270" s="36"/>
      <c r="AR270" s="36"/>
      <c r="AS270" s="36"/>
      <c r="AT270" s="36"/>
    </row>
    <row r="271" spans="36:46" ht="18" customHeight="1" x14ac:dyDescent="0.3">
      <c r="AJ271" s="36"/>
      <c r="AK271" s="36"/>
      <c r="AL271" s="36"/>
      <c r="AM271" s="36"/>
      <c r="AN271" s="36"/>
      <c r="AO271" s="36"/>
      <c r="AP271" s="36"/>
      <c r="AQ271" s="36"/>
      <c r="AR271" s="36"/>
      <c r="AS271" s="36"/>
      <c r="AT271" s="36"/>
    </row>
    <row r="272" spans="36:46" ht="18" customHeight="1" x14ac:dyDescent="0.3">
      <c r="AJ272" s="36"/>
      <c r="AK272" s="36"/>
      <c r="AL272" s="36"/>
      <c r="AM272" s="36"/>
      <c r="AN272" s="36"/>
      <c r="AO272" s="36"/>
      <c r="AP272" s="36"/>
      <c r="AQ272" s="36"/>
      <c r="AR272" s="36"/>
      <c r="AS272" s="36"/>
      <c r="AT272" s="36"/>
    </row>
    <row r="273" spans="36:46" ht="18" customHeight="1" x14ac:dyDescent="0.3">
      <c r="AJ273" s="36"/>
      <c r="AK273" s="36"/>
      <c r="AL273" s="36"/>
      <c r="AM273" s="36"/>
      <c r="AN273" s="36"/>
      <c r="AO273" s="36"/>
      <c r="AP273" s="36"/>
      <c r="AQ273" s="36"/>
      <c r="AR273" s="36"/>
      <c r="AS273" s="36"/>
      <c r="AT273" s="36"/>
    </row>
    <row r="274" spans="36:46" ht="18" customHeight="1" x14ac:dyDescent="0.3">
      <c r="AJ274" s="36"/>
      <c r="AK274" s="36"/>
      <c r="AL274" s="36"/>
      <c r="AM274" s="36"/>
      <c r="AN274" s="36"/>
      <c r="AO274" s="36"/>
      <c r="AP274" s="36"/>
      <c r="AQ274" s="36"/>
      <c r="AR274" s="36"/>
      <c r="AS274" s="36"/>
      <c r="AT274" s="36"/>
    </row>
    <row r="275" spans="36:46" ht="18" customHeight="1" x14ac:dyDescent="0.3">
      <c r="AJ275" s="36"/>
      <c r="AK275" s="36"/>
      <c r="AL275" s="36"/>
      <c r="AM275" s="36"/>
      <c r="AN275" s="36"/>
      <c r="AO275" s="36"/>
      <c r="AP275" s="36"/>
      <c r="AQ275" s="36"/>
      <c r="AR275" s="36"/>
      <c r="AS275" s="36"/>
      <c r="AT275" s="36"/>
    </row>
    <row r="276" spans="36:46" ht="18" customHeight="1" x14ac:dyDescent="0.3">
      <c r="AJ276" s="36"/>
      <c r="AK276" s="36"/>
      <c r="AL276" s="36"/>
      <c r="AM276" s="36"/>
      <c r="AN276" s="36"/>
      <c r="AO276" s="36"/>
      <c r="AP276" s="36"/>
      <c r="AQ276" s="36"/>
      <c r="AR276" s="36"/>
      <c r="AS276" s="36"/>
      <c r="AT276" s="36"/>
    </row>
    <row r="277" spans="36:46" ht="18" customHeight="1" x14ac:dyDescent="0.3">
      <c r="AJ277" s="36"/>
      <c r="AK277" s="36"/>
      <c r="AL277" s="36"/>
      <c r="AM277" s="36"/>
      <c r="AN277" s="36"/>
      <c r="AO277" s="36"/>
      <c r="AP277" s="36"/>
      <c r="AQ277" s="36"/>
      <c r="AR277" s="36"/>
      <c r="AS277" s="36"/>
      <c r="AT277" s="36"/>
    </row>
    <row r="278" spans="36:46" ht="18" customHeight="1" x14ac:dyDescent="0.3">
      <c r="AJ278" s="36"/>
      <c r="AK278" s="36"/>
      <c r="AL278" s="36"/>
      <c r="AM278" s="36"/>
      <c r="AN278" s="36"/>
      <c r="AO278" s="36"/>
      <c r="AP278" s="36"/>
      <c r="AQ278" s="36"/>
      <c r="AR278" s="36"/>
      <c r="AS278" s="36"/>
      <c r="AT278" s="36"/>
    </row>
    <row r="279" spans="36:46" ht="18" customHeight="1" x14ac:dyDescent="0.3">
      <c r="AJ279" s="36"/>
      <c r="AK279" s="36"/>
      <c r="AL279" s="36"/>
      <c r="AM279" s="36"/>
      <c r="AN279" s="36"/>
      <c r="AO279" s="36"/>
      <c r="AP279" s="36"/>
      <c r="AQ279" s="36"/>
      <c r="AR279" s="36"/>
      <c r="AS279" s="36"/>
      <c r="AT279" s="36"/>
    </row>
    <row r="280" spans="36:46" ht="18" customHeight="1" x14ac:dyDescent="0.3">
      <c r="AJ280" s="36"/>
      <c r="AK280" s="36"/>
      <c r="AL280" s="36"/>
      <c r="AM280" s="36"/>
      <c r="AN280" s="36"/>
      <c r="AO280" s="36"/>
      <c r="AP280" s="36"/>
      <c r="AQ280" s="36"/>
      <c r="AR280" s="36"/>
      <c r="AS280" s="36"/>
      <c r="AT280" s="36"/>
    </row>
    <row r="281" spans="36:46" ht="18" customHeight="1" x14ac:dyDescent="0.3">
      <c r="AJ281" s="36"/>
      <c r="AK281" s="36"/>
      <c r="AL281" s="36"/>
      <c r="AM281" s="36"/>
      <c r="AN281" s="36"/>
      <c r="AO281" s="36"/>
      <c r="AP281" s="36"/>
      <c r="AQ281" s="36"/>
      <c r="AR281" s="36"/>
      <c r="AS281" s="36"/>
      <c r="AT281" s="36"/>
    </row>
    <row r="282" spans="36:46" ht="18" customHeight="1" x14ac:dyDescent="0.3">
      <c r="AJ282" s="36"/>
      <c r="AK282" s="36"/>
      <c r="AL282" s="36"/>
      <c r="AM282" s="36"/>
      <c r="AN282" s="36"/>
      <c r="AO282" s="36"/>
      <c r="AP282" s="36"/>
      <c r="AQ282" s="36"/>
      <c r="AR282" s="36"/>
      <c r="AS282" s="36"/>
      <c r="AT282" s="36"/>
    </row>
    <row r="283" spans="36:46" ht="18" customHeight="1" x14ac:dyDescent="0.3">
      <c r="AJ283" s="36"/>
      <c r="AK283" s="36"/>
      <c r="AL283" s="36"/>
      <c r="AM283" s="36"/>
      <c r="AN283" s="36"/>
      <c r="AO283" s="36"/>
      <c r="AP283" s="36"/>
      <c r="AQ283" s="36"/>
      <c r="AR283" s="36"/>
      <c r="AS283" s="36"/>
      <c r="AT283" s="36"/>
    </row>
    <row r="284" spans="36:46" ht="18" customHeight="1" x14ac:dyDescent="0.3">
      <c r="AJ284" s="36"/>
      <c r="AK284" s="36"/>
      <c r="AL284" s="36"/>
      <c r="AM284" s="36"/>
      <c r="AN284" s="36"/>
      <c r="AO284" s="36"/>
      <c r="AP284" s="36"/>
      <c r="AQ284" s="36"/>
      <c r="AR284" s="36"/>
      <c r="AS284" s="36"/>
      <c r="AT284" s="36"/>
    </row>
    <row r="285" spans="36:46" ht="18" customHeight="1" x14ac:dyDescent="0.3">
      <c r="AJ285" s="36"/>
      <c r="AK285" s="36"/>
      <c r="AL285" s="36"/>
      <c r="AM285" s="36"/>
      <c r="AN285" s="36"/>
      <c r="AO285" s="36"/>
      <c r="AP285" s="36"/>
      <c r="AQ285" s="36"/>
      <c r="AR285" s="36"/>
      <c r="AS285" s="36"/>
      <c r="AT285" s="36"/>
    </row>
    <row r="286" spans="36:46" ht="18" customHeight="1" x14ac:dyDescent="0.3">
      <c r="AJ286" s="36"/>
      <c r="AK286" s="36"/>
      <c r="AL286" s="36"/>
      <c r="AM286" s="36"/>
      <c r="AN286" s="36"/>
      <c r="AO286" s="36"/>
      <c r="AP286" s="36"/>
      <c r="AQ286" s="36"/>
      <c r="AR286" s="36"/>
      <c r="AS286" s="36"/>
      <c r="AT286" s="36"/>
    </row>
    <row r="287" spans="36:46" ht="18" customHeight="1" x14ac:dyDescent="0.3">
      <c r="AJ287" s="36"/>
      <c r="AK287" s="36"/>
      <c r="AL287" s="36"/>
      <c r="AM287" s="36"/>
      <c r="AN287" s="36"/>
      <c r="AO287" s="36"/>
      <c r="AP287" s="36"/>
      <c r="AQ287" s="36"/>
      <c r="AR287" s="36"/>
      <c r="AS287" s="36"/>
      <c r="AT287" s="36"/>
    </row>
    <row r="288" spans="36:46" ht="18" customHeight="1" x14ac:dyDescent="0.3">
      <c r="AJ288" s="36"/>
      <c r="AK288" s="36"/>
      <c r="AL288" s="36"/>
      <c r="AM288" s="36"/>
      <c r="AN288" s="36"/>
      <c r="AO288" s="36"/>
      <c r="AP288" s="36"/>
      <c r="AQ288" s="36"/>
      <c r="AR288" s="36"/>
      <c r="AS288" s="36"/>
      <c r="AT288" s="36"/>
    </row>
    <row r="289" spans="36:46" ht="18" customHeight="1" x14ac:dyDescent="0.3">
      <c r="AJ289" s="36"/>
      <c r="AK289" s="36"/>
      <c r="AL289" s="36"/>
      <c r="AM289" s="36"/>
      <c r="AN289" s="36"/>
      <c r="AO289" s="36"/>
      <c r="AP289" s="36"/>
      <c r="AQ289" s="36"/>
      <c r="AR289" s="36"/>
      <c r="AS289" s="36"/>
      <c r="AT289" s="36"/>
    </row>
    <row r="290" spans="36:46" ht="18" customHeight="1" x14ac:dyDescent="0.3">
      <c r="AJ290" s="36"/>
      <c r="AK290" s="36"/>
      <c r="AL290" s="36"/>
      <c r="AM290" s="36"/>
      <c r="AN290" s="36"/>
      <c r="AO290" s="36"/>
      <c r="AP290" s="36"/>
      <c r="AQ290" s="36"/>
      <c r="AR290" s="36"/>
      <c r="AS290" s="36"/>
      <c r="AT290" s="36"/>
    </row>
    <row r="291" spans="36:46" ht="18" customHeight="1" x14ac:dyDescent="0.3">
      <c r="AJ291" s="36"/>
      <c r="AK291" s="36"/>
      <c r="AL291" s="36"/>
      <c r="AM291" s="36"/>
      <c r="AN291" s="36"/>
      <c r="AO291" s="36"/>
      <c r="AP291" s="36"/>
      <c r="AQ291" s="36"/>
      <c r="AR291" s="36"/>
      <c r="AS291" s="36"/>
      <c r="AT291" s="36"/>
    </row>
    <row r="292" spans="36:46" ht="18" customHeight="1" x14ac:dyDescent="0.3">
      <c r="AJ292" s="36"/>
      <c r="AK292" s="36"/>
      <c r="AL292" s="36"/>
      <c r="AM292" s="36"/>
      <c r="AN292" s="36"/>
      <c r="AO292" s="36"/>
      <c r="AP292" s="36"/>
      <c r="AQ292" s="36"/>
      <c r="AR292" s="36"/>
      <c r="AS292" s="36"/>
      <c r="AT292" s="36"/>
    </row>
    <row r="293" spans="36:46" ht="18" customHeight="1" x14ac:dyDescent="0.3">
      <c r="AJ293" s="36"/>
      <c r="AK293" s="36"/>
      <c r="AL293" s="36"/>
      <c r="AM293" s="36"/>
      <c r="AN293" s="36"/>
      <c r="AO293" s="36"/>
      <c r="AP293" s="36"/>
      <c r="AQ293" s="36"/>
      <c r="AR293" s="36"/>
      <c r="AS293" s="36"/>
      <c r="AT293" s="36"/>
    </row>
    <row r="294" spans="36:46" ht="18" customHeight="1" x14ac:dyDescent="0.3">
      <c r="AJ294" s="36"/>
      <c r="AK294" s="36"/>
      <c r="AL294" s="36"/>
      <c r="AM294" s="36"/>
      <c r="AN294" s="36"/>
      <c r="AO294" s="36"/>
      <c r="AP294" s="36"/>
      <c r="AQ294" s="36"/>
      <c r="AR294" s="36"/>
      <c r="AS294" s="36"/>
      <c r="AT294" s="36"/>
    </row>
    <row r="295" spans="36:46" ht="18" customHeight="1" x14ac:dyDescent="0.3">
      <c r="AJ295" s="36"/>
      <c r="AK295" s="36"/>
      <c r="AL295" s="36"/>
      <c r="AM295" s="36"/>
      <c r="AN295" s="36"/>
      <c r="AO295" s="36"/>
      <c r="AP295" s="36"/>
      <c r="AQ295" s="36"/>
      <c r="AR295" s="36"/>
      <c r="AS295" s="36"/>
      <c r="AT295" s="36"/>
    </row>
    <row r="296" spans="36:46" ht="18" customHeight="1" x14ac:dyDescent="0.3">
      <c r="AJ296" s="36"/>
      <c r="AK296" s="36"/>
      <c r="AL296" s="36"/>
      <c r="AM296" s="36"/>
      <c r="AN296" s="36"/>
      <c r="AO296" s="36"/>
      <c r="AP296" s="36"/>
      <c r="AQ296" s="36"/>
      <c r="AR296" s="36"/>
      <c r="AS296" s="36"/>
      <c r="AT296" s="36"/>
    </row>
    <row r="297" spans="36:46" ht="18" customHeight="1" x14ac:dyDescent="0.3">
      <c r="AJ297" s="36"/>
      <c r="AK297" s="36"/>
      <c r="AL297" s="36"/>
      <c r="AM297" s="36"/>
      <c r="AN297" s="36"/>
      <c r="AO297" s="36"/>
      <c r="AP297" s="36"/>
      <c r="AQ297" s="36"/>
      <c r="AR297" s="36"/>
      <c r="AS297" s="36"/>
      <c r="AT297" s="36"/>
    </row>
    <row r="298" spans="36:46" ht="18" customHeight="1" x14ac:dyDescent="0.3">
      <c r="AJ298" s="36"/>
      <c r="AK298" s="36"/>
      <c r="AL298" s="36"/>
      <c r="AM298" s="36"/>
      <c r="AN298" s="36"/>
      <c r="AO298" s="36"/>
      <c r="AP298" s="36"/>
      <c r="AQ298" s="36"/>
      <c r="AR298" s="36"/>
      <c r="AS298" s="36"/>
      <c r="AT298" s="36"/>
    </row>
    <row r="299" spans="36:46" ht="18" customHeight="1" x14ac:dyDescent="0.3">
      <c r="AJ299" s="36"/>
      <c r="AK299" s="36"/>
      <c r="AL299" s="36"/>
      <c r="AM299" s="36"/>
      <c r="AN299" s="36"/>
      <c r="AO299" s="36"/>
      <c r="AP299" s="36"/>
      <c r="AQ299" s="36"/>
      <c r="AR299" s="36"/>
      <c r="AS299" s="36"/>
      <c r="AT299" s="36"/>
    </row>
    <row r="300" spans="36:46" ht="18" customHeight="1" x14ac:dyDescent="0.3">
      <c r="AJ300" s="36"/>
      <c r="AK300" s="36"/>
      <c r="AL300" s="36"/>
      <c r="AM300" s="36"/>
      <c r="AN300" s="36"/>
      <c r="AO300" s="36"/>
      <c r="AP300" s="36"/>
      <c r="AQ300" s="36"/>
      <c r="AR300" s="36"/>
      <c r="AS300" s="36"/>
      <c r="AT300" s="36"/>
    </row>
    <row r="301" spans="36:46" ht="18" customHeight="1" x14ac:dyDescent="0.3">
      <c r="AJ301" s="36"/>
      <c r="AK301" s="36"/>
      <c r="AL301" s="36"/>
      <c r="AM301" s="36"/>
      <c r="AN301" s="36"/>
      <c r="AO301" s="36"/>
      <c r="AP301" s="36"/>
      <c r="AQ301" s="36"/>
      <c r="AR301" s="36"/>
      <c r="AS301" s="36"/>
      <c r="AT301" s="36"/>
    </row>
    <row r="302" spans="36:46" ht="18" customHeight="1" x14ac:dyDescent="0.3">
      <c r="AJ302" s="36"/>
      <c r="AK302" s="36"/>
      <c r="AL302" s="36"/>
      <c r="AM302" s="36"/>
      <c r="AN302" s="36"/>
      <c r="AO302" s="36"/>
      <c r="AP302" s="36"/>
      <c r="AQ302" s="36"/>
      <c r="AR302" s="36"/>
      <c r="AS302" s="36"/>
      <c r="AT302" s="36"/>
    </row>
    <row r="303" spans="36:46" ht="18" customHeight="1" x14ac:dyDescent="0.3">
      <c r="AJ303" s="36"/>
      <c r="AK303" s="36"/>
      <c r="AL303" s="36"/>
      <c r="AM303" s="36"/>
      <c r="AN303" s="36"/>
      <c r="AO303" s="36"/>
      <c r="AP303" s="36"/>
      <c r="AQ303" s="36"/>
      <c r="AR303" s="36"/>
      <c r="AS303" s="36"/>
      <c r="AT303" s="36"/>
    </row>
    <row r="304" spans="36:46" ht="18" customHeight="1" x14ac:dyDescent="0.3">
      <c r="AJ304" s="36"/>
      <c r="AK304" s="36"/>
      <c r="AL304" s="36"/>
      <c r="AM304" s="36"/>
      <c r="AN304" s="36"/>
      <c r="AO304" s="36"/>
      <c r="AP304" s="36"/>
      <c r="AQ304" s="36"/>
      <c r="AR304" s="36"/>
      <c r="AS304" s="36"/>
      <c r="AT304" s="36"/>
    </row>
    <row r="305" spans="36:46" ht="18" customHeight="1" x14ac:dyDescent="0.3">
      <c r="AJ305" s="36"/>
      <c r="AK305" s="36"/>
      <c r="AL305" s="36"/>
      <c r="AM305" s="36"/>
      <c r="AN305" s="36"/>
      <c r="AO305" s="36"/>
      <c r="AP305" s="36"/>
      <c r="AQ305" s="36"/>
      <c r="AR305" s="36"/>
      <c r="AS305" s="36"/>
      <c r="AT305" s="36"/>
    </row>
    <row r="306" spans="36:46" ht="18" customHeight="1" x14ac:dyDescent="0.3">
      <c r="AJ306" s="36"/>
      <c r="AK306" s="36"/>
      <c r="AL306" s="36"/>
      <c r="AM306" s="36"/>
      <c r="AN306" s="36"/>
      <c r="AO306" s="36"/>
      <c r="AP306" s="36"/>
      <c r="AQ306" s="36"/>
      <c r="AR306" s="36"/>
      <c r="AS306" s="36"/>
      <c r="AT306" s="36"/>
    </row>
    <row r="307" spans="36:46" ht="18" customHeight="1" x14ac:dyDescent="0.3">
      <c r="AJ307" s="36"/>
      <c r="AK307" s="36"/>
      <c r="AL307" s="36"/>
      <c r="AM307" s="36"/>
      <c r="AN307" s="36"/>
      <c r="AO307" s="36"/>
      <c r="AP307" s="36"/>
      <c r="AQ307" s="36"/>
      <c r="AR307" s="36"/>
      <c r="AS307" s="36"/>
      <c r="AT307" s="36"/>
    </row>
    <row r="308" spans="36:46" ht="18" customHeight="1" x14ac:dyDescent="0.3">
      <c r="AJ308" s="36"/>
      <c r="AK308" s="36"/>
      <c r="AL308" s="36"/>
      <c r="AM308" s="36"/>
      <c r="AN308" s="36"/>
      <c r="AO308" s="36"/>
      <c r="AP308" s="36"/>
      <c r="AQ308" s="36"/>
      <c r="AR308" s="36"/>
      <c r="AS308" s="36"/>
      <c r="AT308" s="36"/>
    </row>
    <row r="309" spans="36:46" ht="18" customHeight="1" x14ac:dyDescent="0.3">
      <c r="AJ309" s="36"/>
      <c r="AK309" s="36"/>
      <c r="AL309" s="36"/>
      <c r="AM309" s="36"/>
      <c r="AN309" s="36"/>
      <c r="AO309" s="36"/>
      <c r="AP309" s="36"/>
      <c r="AQ309" s="36"/>
      <c r="AR309" s="36"/>
      <c r="AS309" s="36"/>
      <c r="AT309" s="36"/>
    </row>
    <row r="310" spans="36:46" ht="18" customHeight="1" x14ac:dyDescent="0.3">
      <c r="AJ310" s="36"/>
      <c r="AK310" s="36"/>
      <c r="AL310" s="36"/>
      <c r="AM310" s="36"/>
      <c r="AN310" s="36"/>
      <c r="AO310" s="36"/>
      <c r="AP310" s="36"/>
      <c r="AQ310" s="36"/>
      <c r="AR310" s="36"/>
      <c r="AS310" s="36"/>
      <c r="AT310" s="36"/>
    </row>
    <row r="311" spans="36:46" ht="18" customHeight="1" x14ac:dyDescent="0.3">
      <c r="AJ311" s="36"/>
      <c r="AK311" s="36"/>
      <c r="AL311" s="36"/>
      <c r="AM311" s="36"/>
      <c r="AN311" s="36"/>
      <c r="AO311" s="36"/>
      <c r="AP311" s="36"/>
      <c r="AQ311" s="36"/>
      <c r="AR311" s="36"/>
      <c r="AS311" s="36"/>
      <c r="AT311" s="36"/>
    </row>
    <row r="312" spans="36:46" ht="18" customHeight="1" x14ac:dyDescent="0.3">
      <c r="AJ312" s="36"/>
      <c r="AK312" s="36"/>
      <c r="AL312" s="36"/>
      <c r="AM312" s="36"/>
      <c r="AN312" s="36"/>
      <c r="AO312" s="36"/>
      <c r="AP312" s="36"/>
      <c r="AQ312" s="36"/>
      <c r="AR312" s="36"/>
      <c r="AS312" s="36"/>
      <c r="AT312" s="36"/>
    </row>
    <row r="313" spans="36:46" ht="18" customHeight="1" x14ac:dyDescent="0.3">
      <c r="AJ313" s="36"/>
      <c r="AK313" s="36"/>
      <c r="AL313" s="36"/>
      <c r="AM313" s="36"/>
      <c r="AN313" s="36"/>
      <c r="AO313" s="36"/>
      <c r="AP313" s="36"/>
      <c r="AQ313" s="36"/>
      <c r="AR313" s="36"/>
      <c r="AS313" s="36"/>
      <c r="AT313" s="36"/>
    </row>
    <row r="314" spans="36:46" ht="18" customHeight="1" x14ac:dyDescent="0.3">
      <c r="AJ314" s="36"/>
      <c r="AK314" s="36"/>
      <c r="AL314" s="36"/>
      <c r="AM314" s="36"/>
      <c r="AN314" s="36"/>
      <c r="AO314" s="36"/>
      <c r="AP314" s="36"/>
      <c r="AQ314" s="36"/>
      <c r="AR314" s="36"/>
      <c r="AS314" s="36"/>
      <c r="AT314" s="36"/>
    </row>
    <row r="315" spans="36:46" ht="18" customHeight="1" x14ac:dyDescent="0.3">
      <c r="AJ315" s="36"/>
      <c r="AK315" s="36"/>
      <c r="AL315" s="36"/>
      <c r="AM315" s="36"/>
      <c r="AN315" s="36"/>
      <c r="AO315" s="36"/>
      <c r="AP315" s="36"/>
      <c r="AQ315" s="36"/>
      <c r="AR315" s="36"/>
      <c r="AS315" s="36"/>
      <c r="AT315" s="36"/>
    </row>
    <row r="316" spans="36:46" ht="18" customHeight="1" x14ac:dyDescent="0.3">
      <c r="AJ316" s="36"/>
      <c r="AK316" s="36"/>
      <c r="AL316" s="36"/>
      <c r="AM316" s="36"/>
      <c r="AN316" s="36"/>
      <c r="AO316" s="36"/>
      <c r="AP316" s="36"/>
      <c r="AQ316" s="36"/>
      <c r="AR316" s="36"/>
      <c r="AS316" s="36"/>
      <c r="AT316" s="36"/>
    </row>
    <row r="317" spans="36:46" ht="18" customHeight="1" x14ac:dyDescent="0.3">
      <c r="AJ317" s="36"/>
      <c r="AK317" s="36"/>
      <c r="AL317" s="36"/>
      <c r="AM317" s="36"/>
      <c r="AN317" s="36"/>
      <c r="AO317" s="36"/>
      <c r="AP317" s="36"/>
      <c r="AQ317" s="36"/>
      <c r="AR317" s="36"/>
      <c r="AS317" s="36"/>
      <c r="AT317" s="36"/>
    </row>
    <row r="318" spans="36:46" ht="18" customHeight="1" x14ac:dyDescent="0.3">
      <c r="AJ318" s="36"/>
      <c r="AK318" s="36"/>
      <c r="AL318" s="36"/>
      <c r="AM318" s="36"/>
      <c r="AN318" s="36"/>
      <c r="AO318" s="36"/>
      <c r="AP318" s="36"/>
      <c r="AQ318" s="36"/>
      <c r="AR318" s="36"/>
      <c r="AS318" s="36"/>
      <c r="AT318" s="36"/>
    </row>
    <row r="319" spans="36:46" ht="18" customHeight="1" x14ac:dyDescent="0.3">
      <c r="AJ319" s="36"/>
      <c r="AK319" s="36"/>
      <c r="AL319" s="36"/>
      <c r="AM319" s="36"/>
      <c r="AN319" s="36"/>
      <c r="AO319" s="36"/>
      <c r="AP319" s="36"/>
      <c r="AQ319" s="36"/>
      <c r="AR319" s="36"/>
      <c r="AS319" s="36"/>
      <c r="AT319" s="36"/>
    </row>
    <row r="320" spans="36:46" ht="18" customHeight="1" x14ac:dyDescent="0.3">
      <c r="AJ320" s="36"/>
      <c r="AK320" s="36"/>
      <c r="AL320" s="36"/>
      <c r="AM320" s="36"/>
      <c r="AN320" s="36"/>
      <c r="AO320" s="36"/>
      <c r="AP320" s="36"/>
      <c r="AQ320" s="36"/>
      <c r="AR320" s="36"/>
      <c r="AS320" s="36"/>
      <c r="AT320" s="36"/>
    </row>
    <row r="321" spans="36:46" ht="18" customHeight="1" x14ac:dyDescent="0.3">
      <c r="AJ321" s="36"/>
      <c r="AK321" s="36"/>
      <c r="AL321" s="36"/>
      <c r="AM321" s="36"/>
      <c r="AN321" s="36"/>
      <c r="AO321" s="36"/>
      <c r="AP321" s="36"/>
      <c r="AQ321" s="36"/>
      <c r="AR321" s="36"/>
      <c r="AS321" s="36"/>
      <c r="AT321" s="36"/>
    </row>
    <row r="322" spans="36:46" ht="18" customHeight="1" x14ac:dyDescent="0.3">
      <c r="AJ322" s="36"/>
      <c r="AK322" s="36"/>
      <c r="AL322" s="36"/>
      <c r="AM322" s="36"/>
      <c r="AN322" s="36"/>
      <c r="AO322" s="36"/>
      <c r="AP322" s="36"/>
      <c r="AQ322" s="36"/>
      <c r="AR322" s="36"/>
      <c r="AS322" s="36"/>
      <c r="AT322" s="36"/>
    </row>
    <row r="323" spans="36:46" ht="18" customHeight="1" x14ac:dyDescent="0.3">
      <c r="AJ323" s="36"/>
      <c r="AK323" s="36"/>
      <c r="AL323" s="36"/>
      <c r="AM323" s="36"/>
      <c r="AN323" s="36"/>
      <c r="AO323" s="36"/>
      <c r="AP323" s="36"/>
      <c r="AQ323" s="36"/>
      <c r="AR323" s="36"/>
      <c r="AS323" s="36"/>
      <c r="AT323" s="36"/>
    </row>
    <row r="324" spans="36:46" ht="18" customHeight="1" x14ac:dyDescent="0.3">
      <c r="AJ324" s="36"/>
      <c r="AK324" s="36"/>
      <c r="AL324" s="36"/>
      <c r="AM324" s="36"/>
      <c r="AN324" s="36"/>
      <c r="AO324" s="36"/>
      <c r="AP324" s="36"/>
      <c r="AQ324" s="36"/>
      <c r="AR324" s="36"/>
      <c r="AS324" s="36"/>
      <c r="AT324" s="36"/>
    </row>
    <row r="325" spans="36:46" ht="18" customHeight="1" x14ac:dyDescent="0.3">
      <c r="AJ325" s="36"/>
      <c r="AK325" s="36"/>
      <c r="AL325" s="36"/>
      <c r="AM325" s="36"/>
      <c r="AN325" s="36"/>
      <c r="AO325" s="36"/>
      <c r="AP325" s="36"/>
      <c r="AQ325" s="36"/>
      <c r="AR325" s="36"/>
      <c r="AS325" s="36"/>
      <c r="AT325" s="36"/>
    </row>
    <row r="326" spans="36:46" ht="18" customHeight="1" x14ac:dyDescent="0.3">
      <c r="AJ326" s="36"/>
      <c r="AK326" s="36"/>
      <c r="AL326" s="36"/>
      <c r="AM326" s="36"/>
      <c r="AN326" s="36"/>
      <c r="AO326" s="36"/>
      <c r="AP326" s="36"/>
      <c r="AQ326" s="36"/>
      <c r="AR326" s="36"/>
      <c r="AS326" s="36"/>
      <c r="AT326" s="36"/>
    </row>
    <row r="327" spans="36:46" ht="18" customHeight="1" x14ac:dyDescent="0.3">
      <c r="AJ327" s="36"/>
      <c r="AK327" s="36"/>
      <c r="AL327" s="36"/>
      <c r="AM327" s="36"/>
      <c r="AN327" s="36"/>
      <c r="AO327" s="36"/>
      <c r="AP327" s="36"/>
      <c r="AQ327" s="36"/>
      <c r="AR327" s="36"/>
      <c r="AS327" s="36"/>
      <c r="AT327" s="36"/>
    </row>
    <row r="328" spans="36:46" ht="18" customHeight="1" x14ac:dyDescent="0.3">
      <c r="AJ328" s="36"/>
      <c r="AK328" s="36"/>
      <c r="AL328" s="36"/>
      <c r="AM328" s="36"/>
      <c r="AN328" s="36"/>
      <c r="AO328" s="36"/>
      <c r="AP328" s="36"/>
      <c r="AQ328" s="36"/>
      <c r="AR328" s="36"/>
      <c r="AS328" s="36"/>
      <c r="AT328" s="36"/>
    </row>
    <row r="329" spans="36:46" ht="18" customHeight="1" x14ac:dyDescent="0.3">
      <c r="AJ329" s="36"/>
      <c r="AK329" s="36"/>
      <c r="AL329" s="36"/>
      <c r="AM329" s="36"/>
      <c r="AN329" s="36"/>
      <c r="AO329" s="36"/>
      <c r="AP329" s="36"/>
      <c r="AQ329" s="36"/>
      <c r="AR329" s="36"/>
      <c r="AS329" s="36"/>
      <c r="AT329" s="36"/>
    </row>
    <row r="330" spans="36:46" ht="18" customHeight="1" x14ac:dyDescent="0.3">
      <c r="AJ330" s="36"/>
      <c r="AK330" s="36"/>
      <c r="AL330" s="36"/>
      <c r="AM330" s="36"/>
      <c r="AN330" s="36"/>
      <c r="AO330" s="36"/>
      <c r="AP330" s="36"/>
      <c r="AQ330" s="36"/>
      <c r="AR330" s="36"/>
      <c r="AS330" s="36"/>
      <c r="AT330" s="36"/>
    </row>
    <row r="331" spans="36:46" ht="18" customHeight="1" x14ac:dyDescent="0.3">
      <c r="AJ331" s="36"/>
      <c r="AK331" s="36"/>
      <c r="AL331" s="36"/>
      <c r="AM331" s="36"/>
      <c r="AN331" s="36"/>
      <c r="AO331" s="36"/>
      <c r="AP331" s="36"/>
      <c r="AQ331" s="36"/>
      <c r="AR331" s="36"/>
      <c r="AS331" s="36"/>
      <c r="AT331" s="36"/>
    </row>
    <row r="332" spans="36:46" ht="18" customHeight="1" x14ac:dyDescent="0.3">
      <c r="AJ332" s="36"/>
      <c r="AK332" s="36"/>
      <c r="AL332" s="36"/>
      <c r="AM332" s="36"/>
      <c r="AN332" s="36"/>
      <c r="AO332" s="36"/>
      <c r="AP332" s="36"/>
      <c r="AQ332" s="36"/>
      <c r="AR332" s="36"/>
      <c r="AS332" s="36"/>
      <c r="AT332" s="36"/>
    </row>
    <row r="333" spans="36:46" ht="18" customHeight="1" x14ac:dyDescent="0.3">
      <c r="AJ333" s="36"/>
      <c r="AK333" s="36"/>
      <c r="AL333" s="36"/>
      <c r="AM333" s="36"/>
      <c r="AN333" s="36"/>
      <c r="AO333" s="36"/>
      <c r="AP333" s="36"/>
      <c r="AQ333" s="36"/>
      <c r="AR333" s="36"/>
      <c r="AS333" s="36"/>
      <c r="AT333" s="36"/>
    </row>
    <row r="334" spans="36:46" ht="18" customHeight="1" x14ac:dyDescent="0.3">
      <c r="AJ334" s="36"/>
      <c r="AK334" s="36"/>
      <c r="AL334" s="36"/>
      <c r="AM334" s="36"/>
      <c r="AN334" s="36"/>
      <c r="AO334" s="36"/>
      <c r="AP334" s="36"/>
      <c r="AQ334" s="36"/>
      <c r="AR334" s="36"/>
      <c r="AS334" s="36"/>
      <c r="AT334" s="36"/>
    </row>
    <row r="335" spans="36:46" ht="18" customHeight="1" x14ac:dyDescent="0.3">
      <c r="AJ335" s="36"/>
      <c r="AK335" s="36"/>
      <c r="AL335" s="36"/>
      <c r="AM335" s="36"/>
      <c r="AN335" s="36"/>
      <c r="AO335" s="36"/>
      <c r="AP335" s="36"/>
      <c r="AQ335" s="36"/>
      <c r="AR335" s="36"/>
      <c r="AS335" s="36"/>
      <c r="AT335" s="36"/>
    </row>
    <row r="336" spans="36:46" ht="18" customHeight="1" x14ac:dyDescent="0.3">
      <c r="AJ336" s="36"/>
      <c r="AK336" s="36"/>
      <c r="AL336" s="36"/>
      <c r="AM336" s="36"/>
      <c r="AN336" s="36"/>
      <c r="AO336" s="36"/>
      <c r="AP336" s="36"/>
      <c r="AQ336" s="36"/>
      <c r="AR336" s="36"/>
      <c r="AS336" s="36"/>
      <c r="AT336" s="36"/>
    </row>
    <row r="337" spans="36:46" ht="18" customHeight="1" x14ac:dyDescent="0.3">
      <c r="AJ337" s="36"/>
      <c r="AK337" s="36"/>
      <c r="AL337" s="36"/>
      <c r="AM337" s="36"/>
      <c r="AN337" s="36"/>
      <c r="AO337" s="36"/>
      <c r="AP337" s="36"/>
      <c r="AQ337" s="36"/>
      <c r="AR337" s="36"/>
      <c r="AS337" s="36"/>
      <c r="AT337" s="36"/>
    </row>
    <row r="338" spans="36:46" ht="18" customHeight="1" x14ac:dyDescent="0.3">
      <c r="AJ338" s="36"/>
      <c r="AK338" s="36"/>
      <c r="AL338" s="36"/>
      <c r="AM338" s="36"/>
      <c r="AN338" s="36"/>
      <c r="AO338" s="36"/>
      <c r="AP338" s="36"/>
      <c r="AQ338" s="36"/>
      <c r="AR338" s="36"/>
      <c r="AS338" s="36"/>
      <c r="AT338" s="36"/>
    </row>
    <row r="339" spans="36:46" ht="18" customHeight="1" x14ac:dyDescent="0.3">
      <c r="AJ339" s="36"/>
      <c r="AK339" s="36"/>
      <c r="AL339" s="36"/>
      <c r="AM339" s="36"/>
      <c r="AN339" s="36"/>
      <c r="AO339" s="36"/>
      <c r="AP339" s="36"/>
      <c r="AQ339" s="36"/>
      <c r="AR339" s="36"/>
      <c r="AS339" s="36"/>
      <c r="AT339" s="36"/>
    </row>
    <row r="340" spans="36:46" ht="18" customHeight="1" x14ac:dyDescent="0.3">
      <c r="AJ340" s="36"/>
      <c r="AK340" s="36"/>
      <c r="AL340" s="36"/>
      <c r="AM340" s="36"/>
      <c r="AN340" s="36"/>
      <c r="AO340" s="36"/>
      <c r="AP340" s="36"/>
      <c r="AQ340" s="36"/>
      <c r="AR340" s="36"/>
      <c r="AS340" s="36"/>
      <c r="AT340" s="36"/>
    </row>
    <row r="341" spans="36:46" ht="18" customHeight="1" x14ac:dyDescent="0.3">
      <c r="AJ341" s="36"/>
      <c r="AK341" s="36"/>
      <c r="AL341" s="36"/>
      <c r="AM341" s="36"/>
      <c r="AN341" s="36"/>
      <c r="AO341" s="36"/>
      <c r="AP341" s="36"/>
      <c r="AQ341" s="36"/>
      <c r="AR341" s="36"/>
      <c r="AS341" s="36"/>
      <c r="AT341" s="36"/>
    </row>
    <row r="342" spans="36:46" ht="18" customHeight="1" x14ac:dyDescent="0.3">
      <c r="AJ342" s="36"/>
      <c r="AK342" s="36"/>
      <c r="AL342" s="36"/>
      <c r="AM342" s="36"/>
      <c r="AN342" s="36"/>
      <c r="AO342" s="36"/>
      <c r="AP342" s="36"/>
      <c r="AQ342" s="36"/>
      <c r="AR342" s="36"/>
      <c r="AS342" s="36"/>
      <c r="AT342" s="36"/>
    </row>
    <row r="343" spans="36:46" ht="18" customHeight="1" x14ac:dyDescent="0.3">
      <c r="AJ343" s="36"/>
      <c r="AK343" s="36"/>
      <c r="AL343" s="36"/>
      <c r="AM343" s="36"/>
      <c r="AN343" s="36"/>
      <c r="AO343" s="36"/>
      <c r="AP343" s="36"/>
      <c r="AQ343" s="36"/>
      <c r="AR343" s="36"/>
      <c r="AS343" s="36"/>
      <c r="AT343" s="36"/>
    </row>
    <row r="344" spans="36:46" ht="18" customHeight="1" x14ac:dyDescent="0.3">
      <c r="AJ344" s="36"/>
      <c r="AK344" s="36"/>
      <c r="AL344" s="36"/>
      <c r="AM344" s="36"/>
      <c r="AN344" s="36"/>
      <c r="AO344" s="36"/>
      <c r="AP344" s="36"/>
      <c r="AQ344" s="36"/>
      <c r="AR344" s="36"/>
      <c r="AS344" s="36"/>
      <c r="AT344" s="36"/>
    </row>
    <row r="345" spans="36:46" ht="18" customHeight="1" x14ac:dyDescent="0.3">
      <c r="AJ345" s="36"/>
      <c r="AK345" s="36"/>
      <c r="AL345" s="36"/>
      <c r="AM345" s="36"/>
      <c r="AN345" s="36"/>
      <c r="AO345" s="36"/>
      <c r="AP345" s="36"/>
      <c r="AQ345" s="36"/>
      <c r="AR345" s="36"/>
      <c r="AS345" s="36"/>
      <c r="AT345" s="36"/>
    </row>
    <row r="346" spans="36:46" ht="18" customHeight="1" x14ac:dyDescent="0.3">
      <c r="AJ346" s="36"/>
      <c r="AK346" s="36"/>
      <c r="AL346" s="36"/>
      <c r="AM346" s="36"/>
      <c r="AN346" s="36"/>
      <c r="AO346" s="36"/>
      <c r="AP346" s="36"/>
      <c r="AQ346" s="36"/>
      <c r="AR346" s="36"/>
      <c r="AS346" s="36"/>
      <c r="AT346" s="36"/>
    </row>
    <row r="347" spans="36:46" ht="18" customHeight="1" x14ac:dyDescent="0.3">
      <c r="AJ347" s="36"/>
      <c r="AK347" s="36"/>
      <c r="AL347" s="36"/>
      <c r="AM347" s="36"/>
      <c r="AN347" s="36"/>
      <c r="AO347" s="36"/>
      <c r="AP347" s="36"/>
      <c r="AQ347" s="36"/>
      <c r="AR347" s="36"/>
      <c r="AS347" s="36"/>
      <c r="AT347" s="36"/>
    </row>
    <row r="348" spans="36:46" ht="18" customHeight="1" x14ac:dyDescent="0.3">
      <c r="AJ348" s="36"/>
      <c r="AK348" s="36"/>
      <c r="AL348" s="36"/>
      <c r="AM348" s="36"/>
      <c r="AN348" s="36"/>
      <c r="AO348" s="36"/>
      <c r="AP348" s="36"/>
      <c r="AQ348" s="36"/>
      <c r="AR348" s="36"/>
      <c r="AS348" s="36"/>
      <c r="AT348" s="36"/>
    </row>
    <row r="349" spans="36:46" ht="18" customHeight="1" x14ac:dyDescent="0.3">
      <c r="AJ349" s="36"/>
      <c r="AK349" s="36"/>
      <c r="AL349" s="36"/>
      <c r="AM349" s="36"/>
      <c r="AN349" s="36"/>
      <c r="AO349" s="36"/>
      <c r="AP349" s="36"/>
      <c r="AQ349" s="36"/>
      <c r="AR349" s="36"/>
      <c r="AS349" s="36"/>
      <c r="AT349" s="36"/>
    </row>
    <row r="350" spans="36:46" ht="18" customHeight="1" x14ac:dyDescent="0.3">
      <c r="AJ350" s="36"/>
      <c r="AK350" s="36"/>
      <c r="AL350" s="36"/>
      <c r="AM350" s="36"/>
      <c r="AN350" s="36"/>
      <c r="AO350" s="36"/>
      <c r="AP350" s="36"/>
      <c r="AQ350" s="36"/>
      <c r="AR350" s="36"/>
      <c r="AS350" s="36"/>
      <c r="AT350" s="36"/>
    </row>
    <row r="351" spans="36:46" ht="18" customHeight="1" x14ac:dyDescent="0.3">
      <c r="AJ351" s="36"/>
      <c r="AK351" s="36"/>
      <c r="AL351" s="36"/>
      <c r="AM351" s="36"/>
      <c r="AN351" s="36"/>
      <c r="AO351" s="36"/>
      <c r="AP351" s="36"/>
      <c r="AQ351" s="36"/>
      <c r="AR351" s="36"/>
      <c r="AS351" s="36"/>
      <c r="AT351" s="36"/>
    </row>
    <row r="352" spans="36:46" ht="18" customHeight="1" x14ac:dyDescent="0.3">
      <c r="AJ352" s="36"/>
      <c r="AK352" s="36"/>
      <c r="AL352" s="36"/>
      <c r="AM352" s="36"/>
      <c r="AN352" s="36"/>
      <c r="AO352" s="36"/>
      <c r="AP352" s="36"/>
      <c r="AQ352" s="36"/>
      <c r="AR352" s="36"/>
      <c r="AS352" s="36"/>
      <c r="AT352" s="36"/>
    </row>
    <row r="353" spans="36:46" ht="18" customHeight="1" x14ac:dyDescent="0.3">
      <c r="AJ353" s="36"/>
      <c r="AK353" s="36"/>
      <c r="AL353" s="36"/>
      <c r="AM353" s="36"/>
      <c r="AN353" s="36"/>
      <c r="AO353" s="36"/>
      <c r="AP353" s="36"/>
      <c r="AQ353" s="36"/>
      <c r="AR353" s="36"/>
      <c r="AS353" s="36"/>
      <c r="AT353" s="36"/>
    </row>
    <row r="354" spans="36:46" ht="18" customHeight="1" x14ac:dyDescent="0.3">
      <c r="AJ354" s="36"/>
      <c r="AK354" s="36"/>
      <c r="AL354" s="36"/>
      <c r="AM354" s="36"/>
      <c r="AN354" s="36"/>
      <c r="AO354" s="36"/>
      <c r="AP354" s="36"/>
      <c r="AQ354" s="36"/>
      <c r="AR354" s="36"/>
      <c r="AS354" s="36"/>
      <c r="AT354" s="36"/>
    </row>
    <row r="355" spans="36:46" ht="18" customHeight="1" x14ac:dyDescent="0.3">
      <c r="AJ355" s="36"/>
      <c r="AK355" s="36"/>
      <c r="AL355" s="36"/>
      <c r="AM355" s="36"/>
      <c r="AN355" s="36"/>
      <c r="AO355" s="36"/>
      <c r="AP355" s="36"/>
      <c r="AQ355" s="36"/>
      <c r="AR355" s="36"/>
      <c r="AS355" s="36"/>
      <c r="AT355" s="36"/>
    </row>
    <row r="356" spans="36:46" ht="18" customHeight="1" x14ac:dyDescent="0.3">
      <c r="AJ356" s="36"/>
      <c r="AK356" s="36"/>
      <c r="AL356" s="36"/>
      <c r="AM356" s="36"/>
      <c r="AN356" s="36"/>
      <c r="AO356" s="36"/>
      <c r="AP356" s="36"/>
      <c r="AQ356" s="36"/>
      <c r="AR356" s="36"/>
      <c r="AS356" s="36"/>
      <c r="AT356" s="36"/>
    </row>
    <row r="357" spans="36:46" ht="18" customHeight="1" x14ac:dyDescent="0.3">
      <c r="AJ357" s="36"/>
      <c r="AK357" s="36"/>
      <c r="AL357" s="36"/>
      <c r="AM357" s="36"/>
      <c r="AN357" s="36"/>
      <c r="AO357" s="36"/>
      <c r="AP357" s="36"/>
      <c r="AQ357" s="36"/>
      <c r="AR357" s="36"/>
      <c r="AS357" s="36"/>
      <c r="AT357" s="36"/>
    </row>
    <row r="358" spans="36:46" ht="18" customHeight="1" x14ac:dyDescent="0.3">
      <c r="AJ358" s="36"/>
      <c r="AK358" s="36"/>
      <c r="AL358" s="36"/>
      <c r="AM358" s="36"/>
      <c r="AN358" s="36"/>
      <c r="AO358" s="36"/>
      <c r="AP358" s="36"/>
      <c r="AQ358" s="36"/>
      <c r="AR358" s="36"/>
      <c r="AS358" s="36"/>
      <c r="AT358" s="36"/>
    </row>
    <row r="359" spans="36:46" ht="18" customHeight="1" x14ac:dyDescent="0.3">
      <c r="AJ359" s="36"/>
      <c r="AK359" s="36"/>
      <c r="AL359" s="36"/>
      <c r="AM359" s="36"/>
      <c r="AN359" s="36"/>
      <c r="AO359" s="36"/>
      <c r="AP359" s="36"/>
      <c r="AQ359" s="36"/>
      <c r="AR359" s="36"/>
      <c r="AS359" s="36"/>
      <c r="AT359" s="36"/>
    </row>
    <row r="360" spans="36:46" ht="18" customHeight="1" x14ac:dyDescent="0.3">
      <c r="AJ360" s="36"/>
      <c r="AK360" s="36"/>
      <c r="AL360" s="36"/>
      <c r="AM360" s="36"/>
      <c r="AN360" s="36"/>
      <c r="AO360" s="36"/>
      <c r="AP360" s="36"/>
      <c r="AQ360" s="36"/>
      <c r="AR360" s="36"/>
      <c r="AS360" s="36"/>
      <c r="AT360" s="36"/>
    </row>
    <row r="361" spans="36:46" ht="18" customHeight="1" x14ac:dyDescent="0.3">
      <c r="AJ361" s="36"/>
      <c r="AK361" s="36"/>
      <c r="AL361" s="36"/>
      <c r="AM361" s="36"/>
      <c r="AN361" s="36"/>
      <c r="AO361" s="36"/>
      <c r="AP361" s="36"/>
      <c r="AQ361" s="36"/>
      <c r="AR361" s="36"/>
      <c r="AS361" s="36"/>
      <c r="AT361" s="36"/>
    </row>
    <row r="362" spans="36:46" ht="18" customHeight="1" x14ac:dyDescent="0.3">
      <c r="AJ362" s="36"/>
      <c r="AK362" s="36"/>
      <c r="AL362" s="36"/>
      <c r="AM362" s="36"/>
      <c r="AN362" s="36"/>
      <c r="AO362" s="36"/>
      <c r="AP362" s="36"/>
      <c r="AQ362" s="36"/>
      <c r="AR362" s="36"/>
      <c r="AS362" s="36"/>
      <c r="AT362" s="36"/>
    </row>
    <row r="363" spans="36:46" ht="18" customHeight="1" x14ac:dyDescent="0.3">
      <c r="AJ363" s="36"/>
      <c r="AK363" s="36"/>
      <c r="AL363" s="36"/>
      <c r="AM363" s="36"/>
      <c r="AN363" s="36"/>
      <c r="AO363" s="36"/>
      <c r="AP363" s="36"/>
      <c r="AQ363" s="36"/>
      <c r="AR363" s="36"/>
      <c r="AS363" s="36"/>
      <c r="AT363" s="36"/>
    </row>
    <row r="364" spans="36:46" ht="18" customHeight="1" x14ac:dyDescent="0.3">
      <c r="AJ364" s="36"/>
      <c r="AK364" s="36"/>
      <c r="AL364" s="36"/>
      <c r="AM364" s="36"/>
      <c r="AN364" s="36"/>
      <c r="AO364" s="36"/>
      <c r="AP364" s="36"/>
      <c r="AQ364" s="36"/>
      <c r="AR364" s="36"/>
      <c r="AS364" s="36"/>
      <c r="AT364" s="36"/>
    </row>
    <row r="365" spans="36:46" ht="18" customHeight="1" x14ac:dyDescent="0.3">
      <c r="AJ365" s="36"/>
      <c r="AK365" s="36"/>
      <c r="AL365" s="36"/>
      <c r="AM365" s="36"/>
      <c r="AN365" s="36"/>
      <c r="AO365" s="36"/>
      <c r="AP365" s="36"/>
      <c r="AQ365" s="36"/>
      <c r="AR365" s="36"/>
      <c r="AS365" s="36"/>
      <c r="AT365" s="36"/>
    </row>
    <row r="366" spans="36:46" ht="18" customHeight="1" x14ac:dyDescent="0.3">
      <c r="AJ366" s="36"/>
      <c r="AK366" s="36"/>
      <c r="AL366" s="36"/>
      <c r="AM366" s="36"/>
      <c r="AN366" s="36"/>
      <c r="AO366" s="36"/>
      <c r="AP366" s="36"/>
      <c r="AQ366" s="36"/>
      <c r="AR366" s="36"/>
      <c r="AS366" s="36"/>
      <c r="AT366" s="36"/>
    </row>
    <row r="367" spans="36:46" ht="18" customHeight="1" x14ac:dyDescent="0.3">
      <c r="AJ367" s="36"/>
      <c r="AK367" s="36"/>
      <c r="AL367" s="36"/>
      <c r="AM367" s="36"/>
      <c r="AN367" s="36"/>
      <c r="AO367" s="36"/>
      <c r="AP367" s="36"/>
      <c r="AQ367" s="36"/>
      <c r="AR367" s="36"/>
      <c r="AS367" s="36"/>
      <c r="AT367" s="36"/>
    </row>
    <row r="368" spans="36:46" ht="18" customHeight="1" x14ac:dyDescent="0.3">
      <c r="AJ368" s="36"/>
      <c r="AK368" s="36"/>
      <c r="AL368" s="36"/>
      <c r="AM368" s="36"/>
      <c r="AN368" s="36"/>
      <c r="AO368" s="36"/>
      <c r="AP368" s="36"/>
      <c r="AQ368" s="36"/>
      <c r="AR368" s="36"/>
      <c r="AS368" s="36"/>
      <c r="AT368" s="36"/>
    </row>
    <row r="369" spans="36:46" ht="18" customHeight="1" x14ac:dyDescent="0.3">
      <c r="AJ369" s="36"/>
      <c r="AK369" s="36"/>
      <c r="AL369" s="36"/>
      <c r="AM369" s="36"/>
      <c r="AN369" s="36"/>
      <c r="AO369" s="36"/>
      <c r="AP369" s="36"/>
      <c r="AQ369" s="36"/>
      <c r="AR369" s="36"/>
      <c r="AS369" s="36"/>
      <c r="AT369" s="36"/>
    </row>
    <row r="370" spans="36:46" ht="18" customHeight="1" x14ac:dyDescent="0.3">
      <c r="AJ370" s="36"/>
      <c r="AK370" s="36"/>
      <c r="AL370" s="36"/>
      <c r="AM370" s="36"/>
      <c r="AN370" s="36"/>
      <c r="AO370" s="36"/>
      <c r="AP370" s="36"/>
      <c r="AQ370" s="36"/>
      <c r="AR370" s="36"/>
      <c r="AS370" s="36"/>
      <c r="AT370" s="36"/>
    </row>
    <row r="371" spans="36:46" ht="18" customHeight="1" x14ac:dyDescent="0.3">
      <c r="AJ371" s="36"/>
      <c r="AK371" s="36"/>
      <c r="AL371" s="36"/>
      <c r="AM371" s="36"/>
      <c r="AN371" s="36"/>
      <c r="AO371" s="36"/>
      <c r="AP371" s="36"/>
      <c r="AQ371" s="36"/>
      <c r="AR371" s="36"/>
      <c r="AS371" s="36"/>
      <c r="AT371" s="36"/>
    </row>
    <row r="372" spans="36:46" ht="18" customHeight="1" x14ac:dyDescent="0.3">
      <c r="AJ372" s="36"/>
      <c r="AK372" s="36"/>
      <c r="AL372" s="36"/>
      <c r="AM372" s="36"/>
      <c r="AN372" s="36"/>
      <c r="AO372" s="36"/>
      <c r="AP372" s="36"/>
      <c r="AQ372" s="36"/>
      <c r="AR372" s="36"/>
      <c r="AS372" s="36"/>
      <c r="AT372" s="36"/>
    </row>
    <row r="373" spans="36:46" ht="18" customHeight="1" x14ac:dyDescent="0.3">
      <c r="AJ373" s="36"/>
      <c r="AK373" s="36"/>
      <c r="AL373" s="36"/>
      <c r="AM373" s="36"/>
      <c r="AN373" s="36"/>
      <c r="AO373" s="36"/>
      <c r="AP373" s="36"/>
      <c r="AQ373" s="36"/>
      <c r="AR373" s="36"/>
      <c r="AS373" s="36"/>
      <c r="AT373" s="36"/>
    </row>
    <row r="374" spans="36:46" ht="18" customHeight="1" x14ac:dyDescent="0.3">
      <c r="AJ374" s="36"/>
      <c r="AK374" s="36"/>
      <c r="AL374" s="36"/>
      <c r="AM374" s="36"/>
      <c r="AN374" s="36"/>
      <c r="AO374" s="36"/>
      <c r="AP374" s="36"/>
      <c r="AQ374" s="36"/>
      <c r="AR374" s="36"/>
      <c r="AS374" s="36"/>
      <c r="AT374" s="36"/>
    </row>
    <row r="375" spans="36:46" ht="18" customHeight="1" x14ac:dyDescent="0.3">
      <c r="AJ375" s="36"/>
      <c r="AK375" s="36"/>
      <c r="AL375" s="36"/>
      <c r="AM375" s="36"/>
      <c r="AN375" s="36"/>
      <c r="AO375" s="36"/>
      <c r="AP375" s="36"/>
      <c r="AQ375" s="36"/>
      <c r="AR375" s="36"/>
      <c r="AS375" s="36"/>
      <c r="AT375" s="36"/>
    </row>
    <row r="376" spans="36:46" ht="18" customHeight="1" x14ac:dyDescent="0.3">
      <c r="AJ376" s="36"/>
      <c r="AK376" s="36"/>
      <c r="AL376" s="36"/>
      <c r="AM376" s="36"/>
      <c r="AN376" s="36"/>
      <c r="AO376" s="36"/>
      <c r="AP376" s="36"/>
      <c r="AQ376" s="36"/>
      <c r="AR376" s="36"/>
      <c r="AS376" s="36"/>
      <c r="AT376" s="36"/>
    </row>
    <row r="377" spans="36:46" ht="18" customHeight="1" x14ac:dyDescent="0.3">
      <c r="AJ377" s="36"/>
      <c r="AK377" s="36"/>
      <c r="AL377" s="36"/>
      <c r="AM377" s="36"/>
      <c r="AN377" s="36"/>
      <c r="AO377" s="36"/>
      <c r="AP377" s="36"/>
      <c r="AQ377" s="36"/>
      <c r="AR377" s="36"/>
      <c r="AS377" s="36"/>
      <c r="AT377" s="36"/>
    </row>
    <row r="378" spans="36:46" ht="18" customHeight="1" x14ac:dyDescent="0.3">
      <c r="AJ378" s="36"/>
      <c r="AK378" s="36"/>
      <c r="AL378" s="36"/>
      <c r="AM378" s="36"/>
      <c r="AN378" s="36"/>
      <c r="AO378" s="36"/>
      <c r="AP378" s="36"/>
      <c r="AQ378" s="36"/>
      <c r="AR378" s="36"/>
      <c r="AS378" s="36"/>
      <c r="AT378" s="36"/>
    </row>
    <row r="379" spans="36:46" ht="18" customHeight="1" x14ac:dyDescent="0.3">
      <c r="AJ379" s="36"/>
      <c r="AK379" s="36"/>
      <c r="AL379" s="36"/>
      <c r="AM379" s="36"/>
      <c r="AN379" s="36"/>
      <c r="AO379" s="36"/>
      <c r="AP379" s="36"/>
      <c r="AQ379" s="36"/>
      <c r="AR379" s="36"/>
      <c r="AS379" s="36"/>
      <c r="AT379" s="36"/>
    </row>
    <row r="380" spans="36:46" ht="18" customHeight="1" x14ac:dyDescent="0.3">
      <c r="AJ380" s="36"/>
      <c r="AK380" s="36"/>
      <c r="AL380" s="36"/>
      <c r="AM380" s="36"/>
      <c r="AN380" s="36"/>
      <c r="AO380" s="36"/>
      <c r="AP380" s="36"/>
      <c r="AQ380" s="36"/>
      <c r="AR380" s="36"/>
      <c r="AS380" s="36"/>
      <c r="AT380" s="36"/>
    </row>
    <row r="381" spans="36:46" ht="18" customHeight="1" x14ac:dyDescent="0.3">
      <c r="AJ381" s="36"/>
      <c r="AK381" s="36"/>
      <c r="AL381" s="36"/>
      <c r="AM381" s="36"/>
      <c r="AN381" s="36"/>
      <c r="AO381" s="36"/>
      <c r="AP381" s="36"/>
      <c r="AQ381" s="36"/>
      <c r="AR381" s="36"/>
      <c r="AS381" s="36"/>
      <c r="AT381" s="36"/>
    </row>
    <row r="382" spans="36:46" ht="18" customHeight="1" x14ac:dyDescent="0.3">
      <c r="AJ382" s="36"/>
      <c r="AK382" s="36"/>
      <c r="AL382" s="36"/>
      <c r="AM382" s="36"/>
      <c r="AN382" s="36"/>
      <c r="AO382" s="36"/>
      <c r="AP382" s="36"/>
      <c r="AQ382" s="36"/>
      <c r="AR382" s="36"/>
      <c r="AS382" s="36"/>
      <c r="AT382" s="36"/>
    </row>
    <row r="383" spans="36:46" ht="18" customHeight="1" x14ac:dyDescent="0.3">
      <c r="AJ383" s="36"/>
      <c r="AK383" s="36"/>
      <c r="AL383" s="36"/>
      <c r="AM383" s="36"/>
      <c r="AN383" s="36"/>
      <c r="AO383" s="36"/>
      <c r="AP383" s="36"/>
      <c r="AQ383" s="36"/>
      <c r="AR383" s="36"/>
      <c r="AS383" s="36"/>
      <c r="AT383" s="36"/>
    </row>
    <row r="384" spans="36:46" ht="18" customHeight="1" x14ac:dyDescent="0.3">
      <c r="AJ384" s="36"/>
      <c r="AK384" s="36"/>
      <c r="AL384" s="36"/>
      <c r="AM384" s="36"/>
      <c r="AN384" s="36"/>
      <c r="AO384" s="36"/>
      <c r="AP384" s="36"/>
      <c r="AQ384" s="36"/>
      <c r="AR384" s="36"/>
      <c r="AS384" s="36"/>
      <c r="AT384" s="36"/>
    </row>
    <row r="385" spans="36:46" ht="18" customHeight="1" x14ac:dyDescent="0.3">
      <c r="AJ385" s="36"/>
      <c r="AK385" s="36"/>
      <c r="AL385" s="36"/>
      <c r="AM385" s="36"/>
      <c r="AN385" s="36"/>
      <c r="AO385" s="36"/>
      <c r="AP385" s="36"/>
      <c r="AQ385" s="36"/>
      <c r="AR385" s="36"/>
      <c r="AS385" s="36"/>
      <c r="AT385" s="36"/>
    </row>
    <row r="386" spans="36:46" ht="18" customHeight="1" x14ac:dyDescent="0.3">
      <c r="AJ386" s="36"/>
      <c r="AK386" s="36"/>
      <c r="AL386" s="36"/>
      <c r="AM386" s="36"/>
      <c r="AN386" s="36"/>
      <c r="AO386" s="36"/>
      <c r="AP386" s="36"/>
      <c r="AQ386" s="36"/>
      <c r="AR386" s="36"/>
      <c r="AS386" s="36"/>
      <c r="AT386" s="36"/>
    </row>
    <row r="387" spans="36:46" ht="18" customHeight="1" x14ac:dyDescent="0.3">
      <c r="AJ387" s="36"/>
      <c r="AK387" s="36"/>
      <c r="AL387" s="36"/>
      <c r="AM387" s="36"/>
      <c r="AN387" s="36"/>
      <c r="AO387" s="36"/>
      <c r="AP387" s="36"/>
      <c r="AQ387" s="36"/>
      <c r="AR387" s="36"/>
      <c r="AS387" s="36"/>
      <c r="AT387" s="36"/>
    </row>
    <row r="388" spans="36:46" ht="18" customHeight="1" x14ac:dyDescent="0.3">
      <c r="AJ388" s="36"/>
      <c r="AK388" s="36"/>
      <c r="AL388" s="36"/>
      <c r="AM388" s="36"/>
      <c r="AN388" s="36"/>
      <c r="AO388" s="36"/>
      <c r="AP388" s="36"/>
      <c r="AQ388" s="36"/>
      <c r="AR388" s="36"/>
      <c r="AS388" s="36"/>
      <c r="AT388" s="36"/>
    </row>
    <row r="389" spans="36:46" ht="18" customHeight="1" x14ac:dyDescent="0.3">
      <c r="AJ389" s="36"/>
      <c r="AK389" s="36"/>
      <c r="AL389" s="36"/>
      <c r="AM389" s="36"/>
      <c r="AN389" s="36"/>
      <c r="AO389" s="36"/>
      <c r="AP389" s="36"/>
      <c r="AQ389" s="36"/>
      <c r="AR389" s="36"/>
      <c r="AS389" s="36"/>
      <c r="AT389" s="36"/>
    </row>
    <row r="390" spans="36:46" ht="18" customHeight="1" x14ac:dyDescent="0.3">
      <c r="AJ390" s="36"/>
      <c r="AK390" s="36"/>
      <c r="AL390" s="36"/>
      <c r="AM390" s="36"/>
      <c r="AN390" s="36"/>
      <c r="AO390" s="36"/>
      <c r="AP390" s="36"/>
      <c r="AQ390" s="36"/>
      <c r="AR390" s="36"/>
      <c r="AS390" s="36"/>
      <c r="AT390" s="36"/>
    </row>
    <row r="391" spans="36:46" ht="18" customHeight="1" x14ac:dyDescent="0.3">
      <c r="AJ391" s="36"/>
      <c r="AK391" s="36"/>
      <c r="AL391" s="36"/>
      <c r="AM391" s="36"/>
      <c r="AN391" s="36"/>
      <c r="AO391" s="36"/>
      <c r="AP391" s="36"/>
      <c r="AQ391" s="36"/>
      <c r="AR391" s="36"/>
      <c r="AS391" s="36"/>
      <c r="AT391" s="36"/>
    </row>
    <row r="392" spans="36:46" ht="18" customHeight="1" x14ac:dyDescent="0.3">
      <c r="AJ392" s="36"/>
      <c r="AK392" s="36"/>
      <c r="AL392" s="36"/>
      <c r="AM392" s="36"/>
      <c r="AN392" s="36"/>
      <c r="AO392" s="36"/>
      <c r="AP392" s="36"/>
      <c r="AQ392" s="36"/>
      <c r="AR392" s="36"/>
      <c r="AS392" s="36"/>
      <c r="AT392" s="36"/>
    </row>
    <row r="393" spans="36:46" ht="18" customHeight="1" x14ac:dyDescent="0.3">
      <c r="AJ393" s="36"/>
      <c r="AK393" s="36"/>
      <c r="AL393" s="36"/>
      <c r="AM393" s="36"/>
      <c r="AN393" s="36"/>
      <c r="AO393" s="36"/>
      <c r="AP393" s="36"/>
      <c r="AQ393" s="36"/>
      <c r="AR393" s="36"/>
      <c r="AS393" s="36"/>
      <c r="AT393" s="36"/>
    </row>
    <row r="394" spans="36:46" ht="18" customHeight="1" x14ac:dyDescent="0.3">
      <c r="AJ394" s="36"/>
      <c r="AK394" s="36"/>
      <c r="AL394" s="36"/>
      <c r="AM394" s="36"/>
      <c r="AN394" s="36"/>
      <c r="AO394" s="36"/>
      <c r="AP394" s="36"/>
      <c r="AQ394" s="36"/>
      <c r="AR394" s="36"/>
      <c r="AS394" s="36"/>
      <c r="AT394" s="36"/>
    </row>
    <row r="395" spans="36:46" ht="18" customHeight="1" x14ac:dyDescent="0.3">
      <c r="AJ395" s="36"/>
      <c r="AK395" s="36"/>
      <c r="AL395" s="36"/>
      <c r="AM395" s="36"/>
      <c r="AN395" s="36"/>
      <c r="AO395" s="36"/>
      <c r="AP395" s="36"/>
      <c r="AQ395" s="36"/>
      <c r="AR395" s="36"/>
      <c r="AS395" s="36"/>
      <c r="AT395" s="36"/>
    </row>
    <row r="396" spans="36:46" ht="18" customHeight="1" x14ac:dyDescent="0.3">
      <c r="AJ396" s="36"/>
      <c r="AK396" s="36"/>
      <c r="AL396" s="36"/>
      <c r="AM396" s="36"/>
      <c r="AN396" s="36"/>
      <c r="AO396" s="36"/>
      <c r="AP396" s="36"/>
      <c r="AQ396" s="36"/>
      <c r="AR396" s="36"/>
      <c r="AS396" s="36"/>
      <c r="AT396" s="36"/>
    </row>
    <row r="397" spans="36:46" ht="18" customHeight="1" x14ac:dyDescent="0.3">
      <c r="AJ397" s="36"/>
      <c r="AK397" s="36"/>
      <c r="AL397" s="36"/>
      <c r="AM397" s="36"/>
      <c r="AN397" s="36"/>
      <c r="AO397" s="36"/>
      <c r="AP397" s="36"/>
      <c r="AQ397" s="36"/>
      <c r="AR397" s="36"/>
      <c r="AS397" s="36"/>
      <c r="AT397" s="36"/>
    </row>
    <row r="398" spans="36:46" ht="18" customHeight="1" x14ac:dyDescent="0.3">
      <c r="AJ398" s="36"/>
      <c r="AK398" s="36"/>
      <c r="AL398" s="36"/>
      <c r="AM398" s="36"/>
      <c r="AN398" s="36"/>
      <c r="AO398" s="36"/>
      <c r="AP398" s="36"/>
      <c r="AQ398" s="36"/>
      <c r="AR398" s="36"/>
      <c r="AS398" s="36"/>
      <c r="AT398" s="36"/>
    </row>
    <row r="399" spans="36:46" ht="18" customHeight="1" x14ac:dyDescent="0.3">
      <c r="AJ399" s="36"/>
      <c r="AK399" s="36"/>
      <c r="AL399" s="36"/>
      <c r="AM399" s="36"/>
      <c r="AN399" s="36"/>
      <c r="AO399" s="36"/>
      <c r="AP399" s="36"/>
      <c r="AQ399" s="36"/>
      <c r="AR399" s="36"/>
      <c r="AS399" s="36"/>
      <c r="AT399" s="36"/>
    </row>
    <row r="400" spans="36:46" ht="18" customHeight="1" x14ac:dyDescent="0.3">
      <c r="AJ400" s="36"/>
      <c r="AK400" s="36"/>
      <c r="AL400" s="36"/>
      <c r="AM400" s="36"/>
      <c r="AN400" s="36"/>
      <c r="AO400" s="36"/>
      <c r="AP400" s="36"/>
      <c r="AQ400" s="36"/>
      <c r="AR400" s="36"/>
      <c r="AS400" s="36"/>
      <c r="AT400" s="36"/>
    </row>
    <row r="401" spans="36:46" ht="18" customHeight="1" x14ac:dyDescent="0.3">
      <c r="AJ401" s="36"/>
      <c r="AK401" s="36"/>
      <c r="AL401" s="36"/>
      <c r="AM401" s="36"/>
      <c r="AN401" s="36"/>
      <c r="AO401" s="36"/>
      <c r="AP401" s="36"/>
      <c r="AQ401" s="36"/>
      <c r="AR401" s="36"/>
      <c r="AS401" s="36"/>
      <c r="AT401" s="36"/>
    </row>
    <row r="402" spans="36:46" ht="18" customHeight="1" x14ac:dyDescent="0.3">
      <c r="AJ402" s="36"/>
      <c r="AK402" s="36"/>
      <c r="AL402" s="36"/>
      <c r="AM402" s="36"/>
      <c r="AN402" s="36"/>
      <c r="AO402" s="36"/>
      <c r="AP402" s="36"/>
      <c r="AQ402" s="36"/>
      <c r="AR402" s="36"/>
      <c r="AS402" s="36"/>
      <c r="AT402" s="36"/>
    </row>
    <row r="403" spans="36:46" ht="18" customHeight="1" x14ac:dyDescent="0.3">
      <c r="AJ403" s="36"/>
      <c r="AK403" s="36"/>
      <c r="AL403" s="36"/>
      <c r="AM403" s="36"/>
      <c r="AN403" s="36"/>
      <c r="AO403" s="36"/>
      <c r="AP403" s="36"/>
      <c r="AQ403" s="36"/>
      <c r="AR403" s="36"/>
      <c r="AS403" s="36"/>
      <c r="AT403" s="36"/>
    </row>
    <row r="404" spans="36:46" ht="18" customHeight="1" x14ac:dyDescent="0.3">
      <c r="AJ404" s="36"/>
      <c r="AK404" s="36"/>
      <c r="AL404" s="36"/>
      <c r="AM404" s="36"/>
      <c r="AN404" s="36"/>
      <c r="AO404" s="36"/>
      <c r="AP404" s="36"/>
      <c r="AQ404" s="36"/>
      <c r="AR404" s="36"/>
      <c r="AS404" s="36"/>
      <c r="AT404" s="36"/>
    </row>
    <row r="405" spans="36:46" ht="18" customHeight="1" x14ac:dyDescent="0.3">
      <c r="AJ405" s="36"/>
      <c r="AK405" s="36"/>
      <c r="AL405" s="36"/>
      <c r="AM405" s="36"/>
      <c r="AN405" s="36"/>
      <c r="AO405" s="36"/>
      <c r="AP405" s="36"/>
      <c r="AQ405" s="36"/>
      <c r="AR405" s="36"/>
      <c r="AS405" s="36"/>
      <c r="AT405" s="36"/>
    </row>
    <row r="406" spans="36:46" ht="18" customHeight="1" x14ac:dyDescent="0.3">
      <c r="AJ406" s="36"/>
      <c r="AK406" s="36"/>
      <c r="AL406" s="36"/>
      <c r="AM406" s="36"/>
      <c r="AN406" s="36"/>
      <c r="AO406" s="36"/>
      <c r="AP406" s="36"/>
      <c r="AQ406" s="36"/>
      <c r="AR406" s="36"/>
      <c r="AS406" s="36"/>
      <c r="AT406" s="36"/>
    </row>
    <row r="407" spans="36:46" ht="18" customHeight="1" x14ac:dyDescent="0.3">
      <c r="AJ407" s="36"/>
      <c r="AK407" s="36"/>
      <c r="AL407" s="36"/>
      <c r="AM407" s="36"/>
      <c r="AN407" s="36"/>
      <c r="AO407" s="36"/>
      <c r="AP407" s="36"/>
      <c r="AQ407" s="36"/>
      <c r="AR407" s="36"/>
      <c r="AS407" s="36"/>
      <c r="AT407" s="36"/>
    </row>
    <row r="408" spans="36:46" ht="18" customHeight="1" x14ac:dyDescent="0.3">
      <c r="AJ408" s="36"/>
      <c r="AK408" s="36"/>
      <c r="AL408" s="36"/>
      <c r="AM408" s="36"/>
      <c r="AN408" s="36"/>
      <c r="AO408" s="36"/>
      <c r="AP408" s="36"/>
      <c r="AQ408" s="36"/>
      <c r="AR408" s="36"/>
      <c r="AS408" s="36"/>
      <c r="AT408" s="36"/>
    </row>
    <row r="409" spans="36:46" ht="18" customHeight="1" x14ac:dyDescent="0.3">
      <c r="AJ409" s="36"/>
      <c r="AK409" s="36"/>
      <c r="AL409" s="36"/>
      <c r="AM409" s="36"/>
      <c r="AN409" s="36"/>
      <c r="AO409" s="36"/>
      <c r="AP409" s="36"/>
      <c r="AQ409" s="36"/>
      <c r="AR409" s="36"/>
      <c r="AS409" s="36"/>
      <c r="AT409" s="36"/>
    </row>
    <row r="410" spans="36:46" ht="18" customHeight="1" x14ac:dyDescent="0.3">
      <c r="AJ410" s="36"/>
      <c r="AK410" s="36"/>
      <c r="AL410" s="36"/>
      <c r="AM410" s="36"/>
      <c r="AN410" s="36"/>
      <c r="AO410" s="36"/>
      <c r="AP410" s="36"/>
      <c r="AQ410" s="36"/>
      <c r="AR410" s="36"/>
      <c r="AS410" s="36"/>
      <c r="AT410" s="36"/>
    </row>
    <row r="411" spans="36:46" ht="18" customHeight="1" x14ac:dyDescent="0.3">
      <c r="AJ411" s="36"/>
      <c r="AK411" s="36"/>
      <c r="AL411" s="36"/>
      <c r="AM411" s="36"/>
      <c r="AN411" s="36"/>
      <c r="AO411" s="36"/>
      <c r="AP411" s="36"/>
      <c r="AQ411" s="36"/>
      <c r="AR411" s="36"/>
      <c r="AS411" s="36"/>
      <c r="AT411" s="36"/>
    </row>
    <row r="412" spans="36:46" ht="18" customHeight="1" x14ac:dyDescent="0.3">
      <c r="AJ412" s="36"/>
      <c r="AK412" s="36"/>
      <c r="AL412" s="36"/>
      <c r="AM412" s="36"/>
      <c r="AN412" s="36"/>
      <c r="AO412" s="36"/>
      <c r="AP412" s="36"/>
      <c r="AQ412" s="36"/>
      <c r="AR412" s="36"/>
      <c r="AS412" s="36"/>
      <c r="AT412" s="36"/>
    </row>
    <row r="413" spans="36:46" ht="18" customHeight="1" x14ac:dyDescent="0.3">
      <c r="AJ413" s="36"/>
      <c r="AK413" s="36"/>
      <c r="AL413" s="36"/>
      <c r="AM413" s="36"/>
      <c r="AN413" s="36"/>
      <c r="AO413" s="36"/>
      <c r="AP413" s="36"/>
      <c r="AQ413" s="36"/>
      <c r="AR413" s="36"/>
      <c r="AS413" s="36"/>
      <c r="AT413" s="36"/>
    </row>
    <row r="414" spans="36:46" ht="18" customHeight="1" x14ac:dyDescent="0.3">
      <c r="AJ414" s="36"/>
      <c r="AK414" s="36"/>
      <c r="AL414" s="36"/>
      <c r="AM414" s="36"/>
      <c r="AN414" s="36"/>
      <c r="AO414" s="36"/>
      <c r="AP414" s="36"/>
      <c r="AQ414" s="36"/>
      <c r="AR414" s="36"/>
      <c r="AS414" s="36"/>
      <c r="AT414" s="36"/>
    </row>
    <row r="415" spans="36:46" ht="18" customHeight="1" x14ac:dyDescent="0.3">
      <c r="AJ415" s="36"/>
      <c r="AK415" s="36"/>
      <c r="AL415" s="36"/>
      <c r="AM415" s="36"/>
      <c r="AN415" s="36"/>
      <c r="AO415" s="36"/>
      <c r="AP415" s="36"/>
      <c r="AQ415" s="36"/>
      <c r="AR415" s="36"/>
      <c r="AS415" s="36"/>
      <c r="AT415" s="36"/>
    </row>
    <row r="416" spans="36:46" ht="18" customHeight="1" x14ac:dyDescent="0.3">
      <c r="AJ416" s="36"/>
      <c r="AK416" s="36"/>
      <c r="AL416" s="36"/>
      <c r="AM416" s="36"/>
      <c r="AN416" s="36"/>
      <c r="AO416" s="36"/>
      <c r="AP416" s="36"/>
      <c r="AQ416" s="36"/>
      <c r="AR416" s="36"/>
      <c r="AS416" s="36"/>
      <c r="AT416" s="36"/>
    </row>
    <row r="417" spans="36:46" ht="18" customHeight="1" x14ac:dyDescent="0.3">
      <c r="AJ417" s="36"/>
      <c r="AK417" s="36"/>
      <c r="AL417" s="36"/>
      <c r="AM417" s="36"/>
      <c r="AN417" s="36"/>
      <c r="AO417" s="36"/>
      <c r="AP417" s="36"/>
      <c r="AQ417" s="36"/>
      <c r="AR417" s="36"/>
      <c r="AS417" s="36"/>
      <c r="AT417" s="36"/>
    </row>
    <row r="418" spans="36:46" ht="18" customHeight="1" x14ac:dyDescent="0.3">
      <c r="AJ418" s="36"/>
      <c r="AK418" s="36"/>
      <c r="AL418" s="36"/>
      <c r="AM418" s="36"/>
      <c r="AN418" s="36"/>
      <c r="AO418" s="36"/>
      <c r="AP418" s="36"/>
      <c r="AQ418" s="36"/>
      <c r="AR418" s="36"/>
      <c r="AS418" s="36"/>
      <c r="AT418" s="36"/>
    </row>
    <row r="419" spans="36:46" ht="18" customHeight="1" x14ac:dyDescent="0.3">
      <c r="AJ419" s="36"/>
      <c r="AK419" s="36"/>
      <c r="AL419" s="36"/>
      <c r="AM419" s="36"/>
      <c r="AN419" s="36"/>
      <c r="AO419" s="36"/>
      <c r="AP419" s="36"/>
      <c r="AQ419" s="36"/>
      <c r="AR419" s="36"/>
      <c r="AS419" s="36"/>
      <c r="AT419" s="36"/>
    </row>
    <row r="420" spans="36:46" ht="18" customHeight="1" x14ac:dyDescent="0.3">
      <c r="AJ420" s="36"/>
      <c r="AK420" s="36"/>
      <c r="AL420" s="36"/>
      <c r="AM420" s="36"/>
      <c r="AN420" s="36"/>
      <c r="AO420" s="36"/>
      <c r="AP420" s="36"/>
      <c r="AQ420" s="36"/>
      <c r="AR420" s="36"/>
      <c r="AS420" s="36"/>
      <c r="AT420" s="36"/>
    </row>
    <row r="421" spans="36:46" ht="18" customHeight="1" x14ac:dyDescent="0.3">
      <c r="AJ421" s="36"/>
      <c r="AK421" s="36"/>
      <c r="AL421" s="36"/>
      <c r="AM421" s="36"/>
      <c r="AN421" s="36"/>
      <c r="AO421" s="36"/>
      <c r="AP421" s="36"/>
      <c r="AQ421" s="36"/>
      <c r="AR421" s="36"/>
      <c r="AS421" s="36"/>
      <c r="AT421" s="36"/>
    </row>
    <row r="422" spans="36:46" ht="18" customHeight="1" x14ac:dyDescent="0.3">
      <c r="AJ422" s="36"/>
      <c r="AK422" s="36"/>
      <c r="AL422" s="36"/>
      <c r="AM422" s="36"/>
      <c r="AN422" s="36"/>
      <c r="AO422" s="36"/>
      <c r="AP422" s="36"/>
      <c r="AQ422" s="36"/>
      <c r="AR422" s="36"/>
      <c r="AS422" s="36"/>
      <c r="AT422" s="36"/>
    </row>
    <row r="423" spans="36:46" ht="18" customHeight="1" x14ac:dyDescent="0.3">
      <c r="AJ423" s="36"/>
      <c r="AK423" s="36"/>
      <c r="AL423" s="36"/>
      <c r="AM423" s="36"/>
      <c r="AN423" s="36"/>
      <c r="AO423" s="36"/>
      <c r="AP423" s="36"/>
      <c r="AQ423" s="36"/>
      <c r="AR423" s="36"/>
      <c r="AS423" s="36"/>
      <c r="AT423" s="36"/>
    </row>
    <row r="424" spans="36:46" ht="18" customHeight="1" x14ac:dyDescent="0.3">
      <c r="AJ424" s="36"/>
      <c r="AK424" s="36"/>
      <c r="AL424" s="36"/>
      <c r="AM424" s="36"/>
      <c r="AN424" s="36"/>
      <c r="AO424" s="36"/>
      <c r="AP424" s="36"/>
      <c r="AQ424" s="36"/>
      <c r="AR424" s="36"/>
      <c r="AS424" s="36"/>
      <c r="AT424" s="36"/>
    </row>
    <row r="425" spans="36:46" ht="18" customHeight="1" x14ac:dyDescent="0.3">
      <c r="AJ425" s="36"/>
      <c r="AK425" s="36"/>
      <c r="AL425" s="36"/>
      <c r="AM425" s="36"/>
      <c r="AN425" s="36"/>
      <c r="AO425" s="36"/>
      <c r="AP425" s="36"/>
      <c r="AQ425" s="36"/>
      <c r="AR425" s="36"/>
      <c r="AS425" s="36"/>
      <c r="AT425" s="36"/>
    </row>
    <row r="426" spans="36:46" ht="18" customHeight="1" x14ac:dyDescent="0.3">
      <c r="AJ426" s="36"/>
      <c r="AK426" s="36"/>
      <c r="AL426" s="36"/>
      <c r="AM426" s="36"/>
      <c r="AN426" s="36"/>
      <c r="AO426" s="36"/>
      <c r="AP426" s="36"/>
      <c r="AQ426" s="36"/>
      <c r="AR426" s="36"/>
      <c r="AS426" s="36"/>
      <c r="AT426" s="36"/>
    </row>
    <row r="427" spans="36:46" ht="18" customHeight="1" x14ac:dyDescent="0.3">
      <c r="AJ427" s="36"/>
      <c r="AK427" s="36"/>
      <c r="AL427" s="36"/>
      <c r="AM427" s="36"/>
      <c r="AN427" s="36"/>
      <c r="AO427" s="36"/>
      <c r="AP427" s="36"/>
      <c r="AQ427" s="36"/>
      <c r="AR427" s="36"/>
      <c r="AS427" s="36"/>
      <c r="AT427" s="36"/>
    </row>
    <row r="428" spans="36:46" ht="18" customHeight="1" x14ac:dyDescent="0.3">
      <c r="AJ428" s="36"/>
      <c r="AK428" s="36"/>
      <c r="AL428" s="36"/>
      <c r="AM428" s="36"/>
      <c r="AN428" s="36"/>
      <c r="AO428" s="36"/>
      <c r="AP428" s="36"/>
      <c r="AQ428" s="36"/>
      <c r="AR428" s="36"/>
      <c r="AS428" s="36"/>
      <c r="AT428" s="36"/>
    </row>
    <row r="429" spans="36:46" ht="18" customHeight="1" x14ac:dyDescent="0.3">
      <c r="AJ429" s="36"/>
      <c r="AK429" s="36"/>
      <c r="AL429" s="36"/>
      <c r="AM429" s="36"/>
      <c r="AN429" s="36"/>
      <c r="AO429" s="36"/>
      <c r="AP429" s="36"/>
      <c r="AQ429" s="36"/>
      <c r="AR429" s="36"/>
      <c r="AS429" s="36"/>
      <c r="AT429" s="36"/>
    </row>
    <row r="430" spans="36:46" ht="18" customHeight="1" x14ac:dyDescent="0.3">
      <c r="AJ430" s="36"/>
      <c r="AK430" s="36"/>
      <c r="AL430" s="36"/>
      <c r="AM430" s="36"/>
      <c r="AN430" s="36"/>
      <c r="AO430" s="36"/>
      <c r="AP430" s="36"/>
      <c r="AQ430" s="36"/>
      <c r="AR430" s="36"/>
      <c r="AS430" s="36"/>
      <c r="AT430" s="36"/>
    </row>
    <row r="431" spans="36:46" ht="18" customHeight="1" x14ac:dyDescent="0.3">
      <c r="AJ431" s="36"/>
      <c r="AK431" s="36"/>
      <c r="AL431" s="36"/>
      <c r="AM431" s="36"/>
      <c r="AN431" s="36"/>
      <c r="AO431" s="36"/>
      <c r="AP431" s="36"/>
      <c r="AQ431" s="36"/>
      <c r="AR431" s="36"/>
      <c r="AS431" s="36"/>
      <c r="AT431" s="36"/>
    </row>
    <row r="432" spans="36:46" ht="18" customHeight="1" x14ac:dyDescent="0.3">
      <c r="AJ432" s="36"/>
      <c r="AK432" s="36"/>
      <c r="AL432" s="36"/>
      <c r="AM432" s="36"/>
      <c r="AN432" s="36"/>
      <c r="AO432" s="36"/>
      <c r="AP432" s="36"/>
      <c r="AQ432" s="36"/>
      <c r="AR432" s="36"/>
      <c r="AS432" s="36"/>
      <c r="AT432" s="36"/>
    </row>
    <row r="433" spans="36:46" ht="18" customHeight="1" x14ac:dyDescent="0.3">
      <c r="AJ433" s="36"/>
      <c r="AK433" s="36"/>
      <c r="AL433" s="36"/>
      <c r="AM433" s="36"/>
      <c r="AN433" s="36"/>
      <c r="AO433" s="36"/>
      <c r="AP433" s="36"/>
      <c r="AQ433" s="36"/>
      <c r="AR433" s="36"/>
      <c r="AS433" s="36"/>
      <c r="AT433" s="36"/>
    </row>
    <row r="434" spans="36:46" ht="18" customHeight="1" x14ac:dyDescent="0.3">
      <c r="AJ434" s="36"/>
      <c r="AK434" s="36"/>
      <c r="AL434" s="36"/>
      <c r="AM434" s="36"/>
      <c r="AN434" s="36"/>
      <c r="AO434" s="36"/>
      <c r="AP434" s="36"/>
      <c r="AQ434" s="36"/>
      <c r="AR434" s="36"/>
      <c r="AS434" s="36"/>
      <c r="AT434" s="36"/>
    </row>
    <row r="435" spans="36:46" ht="18" customHeight="1" x14ac:dyDescent="0.3">
      <c r="AJ435" s="36"/>
      <c r="AK435" s="36"/>
      <c r="AL435" s="36"/>
      <c r="AM435" s="36"/>
      <c r="AN435" s="36"/>
      <c r="AO435" s="36"/>
      <c r="AP435" s="36"/>
      <c r="AQ435" s="36"/>
      <c r="AR435" s="36"/>
      <c r="AS435" s="36"/>
      <c r="AT435" s="36"/>
    </row>
    <row r="436" spans="36:46" ht="18" customHeight="1" x14ac:dyDescent="0.3">
      <c r="AJ436" s="36"/>
      <c r="AK436" s="36"/>
      <c r="AL436" s="36"/>
      <c r="AM436" s="36"/>
      <c r="AN436" s="36"/>
      <c r="AO436" s="36"/>
      <c r="AP436" s="36"/>
      <c r="AQ436" s="36"/>
      <c r="AR436" s="36"/>
      <c r="AS436" s="36"/>
      <c r="AT436" s="36"/>
    </row>
    <row r="437" spans="36:46" ht="18" customHeight="1" x14ac:dyDescent="0.3">
      <c r="AJ437" s="36"/>
      <c r="AK437" s="36"/>
      <c r="AL437" s="36"/>
      <c r="AM437" s="36"/>
      <c r="AN437" s="36"/>
      <c r="AO437" s="36"/>
      <c r="AP437" s="36"/>
      <c r="AQ437" s="36"/>
      <c r="AR437" s="36"/>
      <c r="AS437" s="36"/>
      <c r="AT437" s="36"/>
    </row>
    <row r="438" spans="36:46" ht="18" customHeight="1" x14ac:dyDescent="0.3">
      <c r="AJ438" s="36"/>
      <c r="AK438" s="36"/>
      <c r="AL438" s="36"/>
      <c r="AM438" s="36"/>
      <c r="AN438" s="36"/>
      <c r="AO438" s="36"/>
      <c r="AP438" s="36"/>
      <c r="AQ438" s="36"/>
      <c r="AR438" s="36"/>
      <c r="AS438" s="36"/>
      <c r="AT438" s="36"/>
    </row>
    <row r="439" spans="36:46" ht="18" customHeight="1" x14ac:dyDescent="0.3">
      <c r="AJ439" s="36"/>
      <c r="AK439" s="36"/>
      <c r="AL439" s="36"/>
      <c r="AM439" s="36"/>
      <c r="AN439" s="36"/>
      <c r="AO439" s="36"/>
      <c r="AP439" s="36"/>
      <c r="AQ439" s="36"/>
      <c r="AR439" s="36"/>
      <c r="AS439" s="36"/>
      <c r="AT439" s="36"/>
    </row>
    <row r="440" spans="36:46" ht="18" customHeight="1" x14ac:dyDescent="0.3">
      <c r="AJ440" s="36"/>
      <c r="AK440" s="36"/>
      <c r="AL440" s="36"/>
      <c r="AM440" s="36"/>
      <c r="AN440" s="36"/>
      <c r="AO440" s="36"/>
      <c r="AP440" s="36"/>
      <c r="AQ440" s="36"/>
      <c r="AR440" s="36"/>
      <c r="AS440" s="36"/>
      <c r="AT440" s="36"/>
    </row>
    <row r="441" spans="36:46" ht="18" customHeight="1" x14ac:dyDescent="0.3">
      <c r="AJ441" s="36"/>
      <c r="AK441" s="36"/>
      <c r="AL441" s="36"/>
      <c r="AM441" s="36"/>
      <c r="AN441" s="36"/>
      <c r="AO441" s="36"/>
      <c r="AP441" s="36"/>
      <c r="AQ441" s="36"/>
      <c r="AR441" s="36"/>
      <c r="AS441" s="36"/>
      <c r="AT441" s="36"/>
    </row>
    <row r="442" spans="36:46" ht="18" customHeight="1" x14ac:dyDescent="0.3">
      <c r="AJ442" s="36"/>
      <c r="AK442" s="36"/>
      <c r="AL442" s="36"/>
      <c r="AM442" s="36"/>
      <c r="AN442" s="36"/>
      <c r="AO442" s="36"/>
      <c r="AP442" s="36"/>
      <c r="AQ442" s="36"/>
      <c r="AR442" s="36"/>
      <c r="AS442" s="36"/>
      <c r="AT442" s="36"/>
    </row>
    <row r="443" spans="36:46" ht="18" customHeight="1" x14ac:dyDescent="0.3">
      <c r="AJ443" s="36"/>
      <c r="AK443" s="36"/>
      <c r="AL443" s="36"/>
      <c r="AM443" s="36"/>
      <c r="AN443" s="36"/>
      <c r="AO443" s="36"/>
      <c r="AP443" s="36"/>
      <c r="AQ443" s="36"/>
      <c r="AR443" s="36"/>
      <c r="AS443" s="36"/>
      <c r="AT443" s="36"/>
    </row>
    <row r="444" spans="36:46" ht="18" customHeight="1" x14ac:dyDescent="0.3">
      <c r="AJ444" s="36"/>
      <c r="AK444" s="36"/>
      <c r="AL444" s="36"/>
      <c r="AM444" s="36"/>
      <c r="AN444" s="36"/>
      <c r="AO444" s="36"/>
      <c r="AP444" s="36"/>
      <c r="AQ444" s="36"/>
      <c r="AR444" s="36"/>
      <c r="AS444" s="36"/>
      <c r="AT444" s="36"/>
    </row>
    <row r="445" spans="36:46" ht="18" customHeight="1" x14ac:dyDescent="0.3">
      <c r="AJ445" s="36"/>
      <c r="AK445" s="36"/>
      <c r="AL445" s="36"/>
      <c r="AM445" s="36"/>
      <c r="AN445" s="36"/>
      <c r="AO445" s="36"/>
      <c r="AP445" s="36"/>
      <c r="AQ445" s="36"/>
      <c r="AR445" s="36"/>
      <c r="AS445" s="36"/>
      <c r="AT445" s="36"/>
    </row>
    <row r="446" spans="36:46" ht="18" customHeight="1" x14ac:dyDescent="0.3">
      <c r="AJ446" s="36"/>
      <c r="AK446" s="36"/>
      <c r="AL446" s="36"/>
      <c r="AM446" s="36"/>
      <c r="AN446" s="36"/>
      <c r="AO446" s="36"/>
      <c r="AP446" s="36"/>
      <c r="AQ446" s="36"/>
      <c r="AR446" s="36"/>
      <c r="AS446" s="36"/>
      <c r="AT446" s="36"/>
    </row>
    <row r="447" spans="36:46" ht="18" customHeight="1" x14ac:dyDescent="0.3">
      <c r="AJ447" s="36"/>
      <c r="AK447" s="36"/>
      <c r="AL447" s="36"/>
      <c r="AM447" s="36"/>
      <c r="AN447" s="36"/>
      <c r="AO447" s="36"/>
      <c r="AP447" s="36"/>
      <c r="AQ447" s="36"/>
      <c r="AR447" s="36"/>
      <c r="AS447" s="36"/>
      <c r="AT447" s="36"/>
    </row>
    <row r="448" spans="36:46" ht="18" customHeight="1" x14ac:dyDescent="0.3">
      <c r="AJ448" s="36"/>
      <c r="AK448" s="36"/>
      <c r="AL448" s="36"/>
      <c r="AM448" s="36"/>
      <c r="AN448" s="36"/>
      <c r="AO448" s="36"/>
      <c r="AP448" s="36"/>
      <c r="AQ448" s="36"/>
      <c r="AR448" s="36"/>
      <c r="AS448" s="36"/>
      <c r="AT448" s="36"/>
    </row>
    <row r="449" spans="36:46" ht="18" customHeight="1" x14ac:dyDescent="0.3">
      <c r="AJ449" s="36"/>
      <c r="AK449" s="36"/>
      <c r="AL449" s="36"/>
      <c r="AM449" s="36"/>
      <c r="AN449" s="36"/>
      <c r="AO449" s="36"/>
      <c r="AP449" s="36"/>
      <c r="AQ449" s="36"/>
      <c r="AR449" s="36"/>
      <c r="AS449" s="36"/>
      <c r="AT449" s="36"/>
    </row>
    <row r="450" spans="36:46" ht="18" customHeight="1" x14ac:dyDescent="0.3">
      <c r="AJ450" s="36"/>
      <c r="AK450" s="36"/>
      <c r="AL450" s="36"/>
      <c r="AM450" s="36"/>
      <c r="AN450" s="36"/>
      <c r="AO450" s="36"/>
      <c r="AP450" s="36"/>
      <c r="AQ450" s="36"/>
      <c r="AR450" s="36"/>
      <c r="AS450" s="36"/>
      <c r="AT450" s="36"/>
    </row>
    <row r="451" spans="36:46" ht="18" customHeight="1" x14ac:dyDescent="0.3">
      <c r="AJ451" s="36"/>
      <c r="AK451" s="36"/>
      <c r="AL451" s="36"/>
      <c r="AM451" s="36"/>
      <c r="AN451" s="36"/>
      <c r="AO451" s="36"/>
      <c r="AP451" s="36"/>
      <c r="AQ451" s="36"/>
      <c r="AR451" s="36"/>
      <c r="AS451" s="36"/>
      <c r="AT451" s="36"/>
    </row>
    <row r="452" spans="36:46" ht="18" customHeight="1" x14ac:dyDescent="0.3">
      <c r="AJ452" s="36"/>
      <c r="AK452" s="36"/>
      <c r="AL452" s="36"/>
      <c r="AM452" s="36"/>
      <c r="AN452" s="36"/>
      <c r="AO452" s="36"/>
      <c r="AP452" s="36"/>
      <c r="AQ452" s="36"/>
      <c r="AR452" s="36"/>
      <c r="AS452" s="36"/>
      <c r="AT452" s="36"/>
    </row>
    <row r="453" spans="36:46" ht="18" customHeight="1" x14ac:dyDescent="0.3">
      <c r="AJ453" s="36"/>
      <c r="AK453" s="36"/>
      <c r="AL453" s="36"/>
      <c r="AM453" s="36"/>
      <c r="AN453" s="36"/>
      <c r="AO453" s="36"/>
      <c r="AP453" s="36"/>
      <c r="AQ453" s="36"/>
      <c r="AR453" s="36"/>
      <c r="AS453" s="36"/>
      <c r="AT453" s="36"/>
    </row>
    <row r="454" spans="36:46" ht="18" customHeight="1" x14ac:dyDescent="0.3">
      <c r="AJ454" s="36"/>
      <c r="AK454" s="36"/>
      <c r="AL454" s="36"/>
      <c r="AM454" s="36"/>
      <c r="AN454" s="36"/>
      <c r="AO454" s="36"/>
      <c r="AP454" s="36"/>
      <c r="AQ454" s="36"/>
      <c r="AR454" s="36"/>
      <c r="AS454" s="36"/>
      <c r="AT454" s="36"/>
    </row>
    <row r="455" spans="36:46" ht="18" customHeight="1" x14ac:dyDescent="0.3">
      <c r="AJ455" s="36"/>
      <c r="AK455" s="36"/>
      <c r="AL455" s="36"/>
      <c r="AM455" s="36"/>
      <c r="AN455" s="36"/>
      <c r="AO455" s="36"/>
      <c r="AP455" s="36"/>
      <c r="AQ455" s="36"/>
      <c r="AR455" s="36"/>
      <c r="AS455" s="36"/>
      <c r="AT455" s="36"/>
    </row>
    <row r="456" spans="36:46" ht="18" customHeight="1" x14ac:dyDescent="0.3">
      <c r="AJ456" s="36"/>
      <c r="AK456" s="36"/>
      <c r="AL456" s="36"/>
      <c r="AM456" s="36"/>
      <c r="AN456" s="36"/>
      <c r="AO456" s="36"/>
      <c r="AP456" s="36"/>
      <c r="AQ456" s="36"/>
      <c r="AR456" s="36"/>
      <c r="AS456" s="36"/>
      <c r="AT456" s="36"/>
    </row>
    <row r="457" spans="36:46" ht="18" customHeight="1" x14ac:dyDescent="0.3">
      <c r="AJ457" s="36"/>
      <c r="AK457" s="36"/>
      <c r="AL457" s="36"/>
      <c r="AM457" s="36"/>
      <c r="AN457" s="36"/>
      <c r="AO457" s="36"/>
      <c r="AP457" s="36"/>
      <c r="AQ457" s="36"/>
      <c r="AR457" s="36"/>
      <c r="AS457" s="36"/>
      <c r="AT457" s="36"/>
    </row>
    <row r="458" spans="36:46" ht="18" customHeight="1" x14ac:dyDescent="0.3">
      <c r="AJ458" s="36"/>
      <c r="AK458" s="36"/>
      <c r="AL458" s="36"/>
      <c r="AM458" s="36"/>
      <c r="AN458" s="36"/>
      <c r="AO458" s="36"/>
      <c r="AP458" s="36"/>
      <c r="AQ458" s="36"/>
      <c r="AR458" s="36"/>
      <c r="AS458" s="36"/>
      <c r="AT458" s="36"/>
    </row>
    <row r="459" spans="36:46" ht="18" customHeight="1" x14ac:dyDescent="0.3">
      <c r="AJ459" s="36"/>
      <c r="AK459" s="36"/>
      <c r="AL459" s="36"/>
      <c r="AM459" s="36"/>
      <c r="AN459" s="36"/>
      <c r="AO459" s="36"/>
      <c r="AP459" s="36"/>
      <c r="AQ459" s="36"/>
      <c r="AR459" s="36"/>
      <c r="AS459" s="36"/>
      <c r="AT459" s="36"/>
    </row>
    <row r="460" spans="36:46" ht="18" customHeight="1" x14ac:dyDescent="0.3">
      <c r="AJ460" s="36"/>
      <c r="AK460" s="36"/>
      <c r="AL460" s="36"/>
      <c r="AM460" s="36"/>
      <c r="AN460" s="36"/>
      <c r="AO460" s="36"/>
      <c r="AP460" s="36"/>
      <c r="AQ460" s="36"/>
      <c r="AR460" s="36"/>
      <c r="AS460" s="36"/>
      <c r="AT460" s="36"/>
    </row>
    <row r="461" spans="36:46" ht="18" customHeight="1" x14ac:dyDescent="0.3">
      <c r="AJ461" s="36"/>
      <c r="AK461" s="36"/>
      <c r="AL461" s="36"/>
      <c r="AM461" s="36"/>
      <c r="AN461" s="36"/>
      <c r="AO461" s="36"/>
      <c r="AP461" s="36"/>
      <c r="AQ461" s="36"/>
      <c r="AR461" s="36"/>
      <c r="AS461" s="36"/>
      <c r="AT461" s="36"/>
    </row>
    <row r="462" spans="36:46" ht="18" customHeight="1" x14ac:dyDescent="0.3">
      <c r="AJ462" s="36"/>
      <c r="AK462" s="36"/>
      <c r="AL462" s="36"/>
      <c r="AM462" s="36"/>
      <c r="AN462" s="36"/>
      <c r="AO462" s="36"/>
      <c r="AP462" s="36"/>
      <c r="AQ462" s="36"/>
      <c r="AR462" s="36"/>
      <c r="AS462" s="36"/>
      <c r="AT462" s="36"/>
    </row>
    <row r="463" spans="36:46" ht="18" customHeight="1" x14ac:dyDescent="0.3">
      <c r="AJ463" s="36"/>
      <c r="AK463" s="36"/>
      <c r="AL463" s="36"/>
      <c r="AM463" s="36"/>
      <c r="AN463" s="36"/>
      <c r="AO463" s="36"/>
      <c r="AP463" s="36"/>
      <c r="AQ463" s="36"/>
      <c r="AR463" s="36"/>
      <c r="AS463" s="36"/>
      <c r="AT463" s="36"/>
    </row>
    <row r="464" spans="36:46" ht="18" customHeight="1" x14ac:dyDescent="0.3">
      <c r="AJ464" s="36"/>
      <c r="AK464" s="36"/>
      <c r="AL464" s="36"/>
      <c r="AM464" s="36"/>
      <c r="AN464" s="36"/>
      <c r="AO464" s="36"/>
      <c r="AP464" s="36"/>
      <c r="AQ464" s="36"/>
      <c r="AR464" s="36"/>
      <c r="AS464" s="36"/>
      <c r="AT464" s="36"/>
    </row>
    <row r="465" spans="36:46" ht="18" customHeight="1" x14ac:dyDescent="0.3">
      <c r="AJ465" s="36"/>
      <c r="AK465" s="36"/>
      <c r="AL465" s="36"/>
      <c r="AM465" s="36"/>
      <c r="AN465" s="36"/>
      <c r="AO465" s="36"/>
      <c r="AP465" s="36"/>
      <c r="AQ465" s="36"/>
      <c r="AR465" s="36"/>
      <c r="AS465" s="36"/>
      <c r="AT465" s="36"/>
    </row>
    <row r="466" spans="36:46" ht="18" customHeight="1" x14ac:dyDescent="0.3">
      <c r="AJ466" s="36"/>
      <c r="AK466" s="36"/>
      <c r="AL466" s="36"/>
      <c r="AM466" s="36"/>
      <c r="AN466" s="36"/>
      <c r="AO466" s="36"/>
      <c r="AP466" s="36"/>
      <c r="AQ466" s="36"/>
      <c r="AR466" s="36"/>
      <c r="AS466" s="36"/>
      <c r="AT466" s="36"/>
    </row>
    <row r="467" spans="36:46" ht="18" customHeight="1" x14ac:dyDescent="0.3">
      <c r="AJ467" s="36"/>
      <c r="AK467" s="36"/>
      <c r="AL467" s="36"/>
      <c r="AM467" s="36"/>
      <c r="AN467" s="36"/>
      <c r="AO467" s="36"/>
      <c r="AP467" s="36"/>
      <c r="AQ467" s="36"/>
      <c r="AR467" s="36"/>
      <c r="AS467" s="36"/>
      <c r="AT467" s="36"/>
    </row>
    <row r="468" spans="36:46" ht="18" customHeight="1" x14ac:dyDescent="0.3">
      <c r="AJ468" s="36"/>
      <c r="AK468" s="36"/>
      <c r="AL468" s="36"/>
      <c r="AM468" s="36"/>
      <c r="AN468" s="36"/>
      <c r="AO468" s="36"/>
      <c r="AP468" s="36"/>
      <c r="AQ468" s="36"/>
      <c r="AR468" s="36"/>
      <c r="AS468" s="36"/>
      <c r="AT468" s="36"/>
    </row>
    <row r="469" spans="36:46" ht="18" customHeight="1" x14ac:dyDescent="0.3">
      <c r="AJ469" s="36"/>
      <c r="AK469" s="36"/>
      <c r="AL469" s="36"/>
      <c r="AM469" s="36"/>
      <c r="AN469" s="36"/>
      <c r="AO469" s="36"/>
      <c r="AP469" s="36"/>
      <c r="AQ469" s="36"/>
      <c r="AR469" s="36"/>
      <c r="AS469" s="36"/>
      <c r="AT469" s="36"/>
    </row>
    <row r="470" spans="36:46" ht="18" customHeight="1" x14ac:dyDescent="0.3">
      <c r="AJ470" s="36"/>
      <c r="AK470" s="36"/>
      <c r="AL470" s="36"/>
      <c r="AM470" s="36"/>
      <c r="AN470" s="36"/>
      <c r="AO470" s="36"/>
      <c r="AP470" s="36"/>
      <c r="AQ470" s="36"/>
      <c r="AR470" s="36"/>
      <c r="AS470" s="36"/>
      <c r="AT470" s="36"/>
    </row>
    <row r="471" spans="36:46" ht="18" customHeight="1" x14ac:dyDescent="0.3">
      <c r="AJ471" s="36"/>
      <c r="AK471" s="36"/>
      <c r="AL471" s="36"/>
      <c r="AM471" s="36"/>
      <c r="AN471" s="36"/>
      <c r="AO471" s="36"/>
      <c r="AP471" s="36"/>
      <c r="AQ471" s="36"/>
      <c r="AR471" s="36"/>
      <c r="AS471" s="36"/>
      <c r="AT471" s="36"/>
    </row>
    <row r="472" spans="36:46" ht="18" customHeight="1" x14ac:dyDescent="0.3">
      <c r="AJ472" s="36"/>
      <c r="AK472" s="36"/>
      <c r="AL472" s="36"/>
      <c r="AM472" s="36"/>
      <c r="AN472" s="36"/>
      <c r="AO472" s="36"/>
      <c r="AP472" s="36"/>
      <c r="AQ472" s="36"/>
      <c r="AR472" s="36"/>
      <c r="AS472" s="36"/>
      <c r="AT472" s="36"/>
    </row>
    <row r="473" spans="36:46" ht="18" customHeight="1" x14ac:dyDescent="0.3">
      <c r="AJ473" s="36"/>
      <c r="AK473" s="36"/>
      <c r="AL473" s="36"/>
      <c r="AM473" s="36"/>
      <c r="AN473" s="36"/>
      <c r="AO473" s="36"/>
      <c r="AP473" s="36"/>
      <c r="AQ473" s="36"/>
      <c r="AR473" s="36"/>
      <c r="AS473" s="36"/>
      <c r="AT473" s="36"/>
    </row>
    <row r="474" spans="36:46" ht="18" customHeight="1" x14ac:dyDescent="0.3">
      <c r="AJ474" s="36"/>
      <c r="AK474" s="36"/>
      <c r="AL474" s="36"/>
      <c r="AM474" s="36"/>
      <c r="AN474" s="36"/>
      <c r="AO474" s="36"/>
      <c r="AP474" s="36"/>
      <c r="AQ474" s="36"/>
      <c r="AR474" s="36"/>
      <c r="AS474" s="36"/>
      <c r="AT474" s="36"/>
    </row>
    <row r="475" spans="36:46" ht="18" customHeight="1" x14ac:dyDescent="0.3">
      <c r="AJ475" s="36"/>
      <c r="AK475" s="36"/>
      <c r="AL475" s="36"/>
      <c r="AM475" s="36"/>
      <c r="AN475" s="36"/>
      <c r="AO475" s="36"/>
      <c r="AP475" s="36"/>
      <c r="AQ475" s="36"/>
      <c r="AR475" s="36"/>
      <c r="AS475" s="36"/>
      <c r="AT475" s="36"/>
    </row>
    <row r="476" spans="36:46" ht="18" customHeight="1" x14ac:dyDescent="0.3">
      <c r="AJ476" s="36"/>
      <c r="AK476" s="36"/>
      <c r="AL476" s="36"/>
      <c r="AM476" s="36"/>
      <c r="AN476" s="36"/>
      <c r="AO476" s="36"/>
      <c r="AP476" s="36"/>
      <c r="AQ476" s="36"/>
      <c r="AR476" s="36"/>
      <c r="AS476" s="36"/>
      <c r="AT476" s="36"/>
    </row>
    <row r="477" spans="36:46" ht="18" customHeight="1" x14ac:dyDescent="0.3">
      <c r="AJ477" s="36"/>
      <c r="AK477" s="36"/>
      <c r="AL477" s="36"/>
      <c r="AM477" s="36"/>
      <c r="AN477" s="36"/>
      <c r="AO477" s="36"/>
      <c r="AP477" s="36"/>
      <c r="AQ477" s="36"/>
      <c r="AR477" s="36"/>
      <c r="AS477" s="36"/>
      <c r="AT477" s="36"/>
    </row>
    <row r="478" spans="36:46" ht="18" customHeight="1" x14ac:dyDescent="0.3">
      <c r="AJ478" s="36"/>
      <c r="AK478" s="36"/>
      <c r="AL478" s="36"/>
      <c r="AM478" s="36"/>
      <c r="AN478" s="36"/>
      <c r="AO478" s="36"/>
      <c r="AP478" s="36"/>
      <c r="AQ478" s="36"/>
      <c r="AR478" s="36"/>
      <c r="AS478" s="36"/>
      <c r="AT478" s="36"/>
    </row>
    <row r="479" spans="36:46" ht="18" customHeight="1" x14ac:dyDescent="0.3">
      <c r="AJ479" s="36"/>
      <c r="AK479" s="36"/>
      <c r="AL479" s="36"/>
      <c r="AM479" s="36"/>
      <c r="AN479" s="36"/>
      <c r="AO479" s="36"/>
      <c r="AP479" s="36"/>
      <c r="AQ479" s="36"/>
      <c r="AR479" s="36"/>
      <c r="AS479" s="36"/>
      <c r="AT479" s="36"/>
    </row>
    <row r="480" spans="36:46" ht="18" customHeight="1" x14ac:dyDescent="0.3">
      <c r="AJ480" s="36"/>
      <c r="AK480" s="36"/>
      <c r="AL480" s="36"/>
      <c r="AM480" s="36"/>
      <c r="AN480" s="36"/>
      <c r="AO480" s="36"/>
      <c r="AP480" s="36"/>
      <c r="AQ480" s="36"/>
      <c r="AR480" s="36"/>
      <c r="AS480" s="36"/>
      <c r="AT480" s="36"/>
    </row>
    <row r="481" spans="36:46" ht="18" customHeight="1" x14ac:dyDescent="0.3">
      <c r="AJ481" s="36"/>
      <c r="AK481" s="36"/>
      <c r="AL481" s="36"/>
      <c r="AM481" s="36"/>
      <c r="AN481" s="36"/>
      <c r="AO481" s="36"/>
      <c r="AP481" s="36"/>
      <c r="AQ481" s="36"/>
      <c r="AR481" s="36"/>
      <c r="AS481" s="36"/>
      <c r="AT481" s="36"/>
    </row>
    <row r="482" spans="36:46" ht="18" customHeight="1" x14ac:dyDescent="0.3">
      <c r="AJ482" s="36"/>
      <c r="AK482" s="36"/>
      <c r="AL482" s="36"/>
      <c r="AM482" s="36"/>
      <c r="AN482" s="36"/>
      <c r="AO482" s="36"/>
      <c r="AP482" s="36"/>
      <c r="AQ482" s="36"/>
      <c r="AR482" s="36"/>
      <c r="AS482" s="36"/>
      <c r="AT482" s="36"/>
    </row>
    <row r="483" spans="36:46" ht="18" customHeight="1" x14ac:dyDescent="0.3">
      <c r="AJ483" s="36"/>
      <c r="AK483" s="36"/>
      <c r="AL483" s="36"/>
      <c r="AM483" s="36"/>
      <c r="AN483" s="36"/>
      <c r="AO483" s="36"/>
      <c r="AP483" s="36"/>
      <c r="AQ483" s="36"/>
      <c r="AR483" s="36"/>
      <c r="AS483" s="36"/>
      <c r="AT483" s="36"/>
    </row>
    <row r="484" spans="36:46" ht="18" customHeight="1" x14ac:dyDescent="0.3">
      <c r="AJ484" s="36"/>
      <c r="AK484" s="36"/>
      <c r="AL484" s="36"/>
      <c r="AM484" s="36"/>
      <c r="AN484" s="36"/>
      <c r="AO484" s="36"/>
      <c r="AP484" s="36"/>
      <c r="AQ484" s="36"/>
      <c r="AR484" s="36"/>
      <c r="AS484" s="36"/>
      <c r="AT484" s="36"/>
    </row>
    <row r="485" spans="36:46" ht="18" customHeight="1" x14ac:dyDescent="0.3">
      <c r="AJ485" s="36"/>
      <c r="AK485" s="36"/>
      <c r="AL485" s="36"/>
      <c r="AM485" s="36"/>
      <c r="AN485" s="36"/>
      <c r="AO485" s="36"/>
      <c r="AP485" s="36"/>
      <c r="AQ485" s="36"/>
      <c r="AR485" s="36"/>
      <c r="AS485" s="36"/>
      <c r="AT485" s="36"/>
    </row>
    <row r="486" spans="36:46" ht="18" customHeight="1" x14ac:dyDescent="0.3">
      <c r="AJ486" s="36"/>
      <c r="AK486" s="36"/>
      <c r="AL486" s="36"/>
      <c r="AM486" s="36"/>
      <c r="AN486" s="36"/>
      <c r="AO486" s="36"/>
      <c r="AP486" s="36"/>
      <c r="AQ486" s="36"/>
      <c r="AR486" s="36"/>
      <c r="AS486" s="36"/>
      <c r="AT486" s="36"/>
    </row>
    <row r="487" spans="36:46" ht="18" customHeight="1" x14ac:dyDescent="0.3">
      <c r="AJ487" s="36"/>
      <c r="AK487" s="36"/>
      <c r="AL487" s="36"/>
      <c r="AM487" s="36"/>
      <c r="AN487" s="36"/>
      <c r="AO487" s="36"/>
      <c r="AP487" s="36"/>
      <c r="AQ487" s="36"/>
      <c r="AR487" s="36"/>
      <c r="AS487" s="36"/>
      <c r="AT487" s="36"/>
    </row>
    <row r="488" spans="36:46" ht="18" customHeight="1" x14ac:dyDescent="0.3">
      <c r="AJ488" s="36"/>
      <c r="AK488" s="36"/>
      <c r="AL488" s="36"/>
      <c r="AM488" s="36"/>
      <c r="AN488" s="36"/>
      <c r="AO488" s="36"/>
      <c r="AP488" s="36"/>
      <c r="AQ488" s="36"/>
      <c r="AR488" s="36"/>
      <c r="AS488" s="36"/>
      <c r="AT488" s="36"/>
    </row>
    <row r="489" spans="36:46" ht="18" customHeight="1" x14ac:dyDescent="0.3">
      <c r="AJ489" s="36"/>
      <c r="AK489" s="36"/>
      <c r="AL489" s="36"/>
      <c r="AM489" s="36"/>
      <c r="AN489" s="36"/>
      <c r="AO489" s="36"/>
      <c r="AP489" s="36"/>
      <c r="AQ489" s="36"/>
      <c r="AR489" s="36"/>
      <c r="AS489" s="36"/>
      <c r="AT489" s="36"/>
    </row>
    <row r="490" spans="36:46" ht="18" customHeight="1" x14ac:dyDescent="0.3">
      <c r="AJ490" s="36"/>
      <c r="AK490" s="36"/>
      <c r="AL490" s="36"/>
      <c r="AM490" s="36"/>
      <c r="AN490" s="36"/>
      <c r="AO490" s="36"/>
      <c r="AP490" s="36"/>
      <c r="AQ490" s="36"/>
      <c r="AR490" s="36"/>
      <c r="AS490" s="36"/>
      <c r="AT490" s="36"/>
    </row>
    <row r="491" spans="36:46" ht="18" customHeight="1" x14ac:dyDescent="0.3">
      <c r="AJ491" s="36"/>
      <c r="AK491" s="36"/>
      <c r="AL491" s="36"/>
      <c r="AM491" s="36"/>
      <c r="AN491" s="36"/>
      <c r="AO491" s="36"/>
      <c r="AP491" s="36"/>
      <c r="AQ491" s="36"/>
      <c r="AR491" s="36"/>
      <c r="AS491" s="36"/>
      <c r="AT491" s="36"/>
    </row>
    <row r="492" spans="36:46" ht="18" customHeight="1" x14ac:dyDescent="0.3">
      <c r="AJ492" s="36"/>
      <c r="AK492" s="36"/>
      <c r="AL492" s="36"/>
      <c r="AM492" s="36"/>
      <c r="AN492" s="36"/>
      <c r="AO492" s="36"/>
      <c r="AP492" s="36"/>
      <c r="AQ492" s="36"/>
      <c r="AR492" s="36"/>
      <c r="AS492" s="36"/>
      <c r="AT492" s="36"/>
    </row>
    <row r="493" spans="36:46" ht="18" customHeight="1" x14ac:dyDescent="0.3">
      <c r="AJ493" s="36"/>
      <c r="AK493" s="36"/>
      <c r="AL493" s="36"/>
      <c r="AM493" s="36"/>
      <c r="AN493" s="36"/>
      <c r="AO493" s="36"/>
      <c r="AP493" s="36"/>
      <c r="AQ493" s="36"/>
      <c r="AR493" s="36"/>
      <c r="AS493" s="36"/>
      <c r="AT493" s="36"/>
    </row>
    <row r="494" spans="36:46" ht="18" customHeight="1" x14ac:dyDescent="0.3">
      <c r="AJ494" s="36"/>
      <c r="AK494" s="36"/>
      <c r="AL494" s="36"/>
      <c r="AM494" s="36"/>
      <c r="AN494" s="36"/>
      <c r="AO494" s="36"/>
      <c r="AP494" s="36"/>
      <c r="AQ494" s="36"/>
      <c r="AR494" s="36"/>
      <c r="AS494" s="36"/>
      <c r="AT494" s="36"/>
    </row>
    <row r="495" spans="36:46" ht="18" customHeight="1" x14ac:dyDescent="0.3">
      <c r="AJ495" s="36"/>
      <c r="AK495" s="36"/>
      <c r="AL495" s="36"/>
      <c r="AM495" s="36"/>
      <c r="AN495" s="36"/>
      <c r="AO495" s="36"/>
      <c r="AP495" s="36"/>
      <c r="AQ495" s="36"/>
      <c r="AR495" s="36"/>
      <c r="AS495" s="36"/>
      <c r="AT495" s="36"/>
    </row>
    <row r="496" spans="36:46" ht="18" customHeight="1" x14ac:dyDescent="0.3">
      <c r="AJ496" s="36"/>
      <c r="AK496" s="36"/>
      <c r="AL496" s="36"/>
      <c r="AM496" s="36"/>
      <c r="AN496" s="36"/>
      <c r="AO496" s="36"/>
      <c r="AP496" s="36"/>
      <c r="AQ496" s="36"/>
      <c r="AR496" s="36"/>
      <c r="AS496" s="36"/>
      <c r="AT496" s="36"/>
    </row>
    <row r="497" spans="36:46" ht="18" customHeight="1" x14ac:dyDescent="0.3">
      <c r="AJ497" s="36"/>
      <c r="AK497" s="36"/>
      <c r="AL497" s="36"/>
      <c r="AM497" s="36"/>
      <c r="AN497" s="36"/>
      <c r="AO497" s="36"/>
      <c r="AP497" s="36"/>
      <c r="AQ497" s="36"/>
      <c r="AR497" s="36"/>
      <c r="AS497" s="36"/>
      <c r="AT497" s="36"/>
    </row>
    <row r="498" spans="36:46" ht="18" customHeight="1" x14ac:dyDescent="0.3">
      <c r="AJ498" s="36"/>
      <c r="AK498" s="36"/>
      <c r="AL498" s="36"/>
      <c r="AM498" s="36"/>
      <c r="AN498" s="36"/>
      <c r="AO498" s="36"/>
      <c r="AP498" s="36"/>
      <c r="AQ498" s="36"/>
      <c r="AR498" s="36"/>
      <c r="AS498" s="36"/>
      <c r="AT498" s="36"/>
    </row>
    <row r="499" spans="36:46" ht="18" customHeight="1" x14ac:dyDescent="0.3">
      <c r="AJ499" s="36"/>
      <c r="AK499" s="36"/>
      <c r="AL499" s="36"/>
      <c r="AM499" s="36"/>
      <c r="AN499" s="36"/>
      <c r="AO499" s="36"/>
      <c r="AP499" s="36"/>
      <c r="AQ499" s="36"/>
      <c r="AR499" s="36"/>
      <c r="AS499" s="36"/>
      <c r="AT499" s="36"/>
    </row>
    <row r="500" spans="36:46" ht="18" customHeight="1" x14ac:dyDescent="0.3">
      <c r="AJ500" s="36"/>
      <c r="AK500" s="36"/>
      <c r="AL500" s="36"/>
      <c r="AM500" s="36"/>
      <c r="AN500" s="36"/>
      <c r="AO500" s="36"/>
      <c r="AP500" s="36"/>
      <c r="AQ500" s="36"/>
      <c r="AR500" s="36"/>
      <c r="AS500" s="36"/>
      <c r="AT500" s="36"/>
    </row>
    <row r="501" spans="36:46" ht="18" customHeight="1" x14ac:dyDescent="0.3">
      <c r="AJ501" s="36"/>
      <c r="AK501" s="36"/>
      <c r="AL501" s="36"/>
      <c r="AM501" s="36"/>
      <c r="AN501" s="36"/>
      <c r="AO501" s="36"/>
      <c r="AP501" s="36"/>
      <c r="AQ501" s="36"/>
      <c r="AR501" s="36"/>
      <c r="AS501" s="36"/>
      <c r="AT501" s="36"/>
    </row>
    <row r="502" spans="36:46" ht="18" customHeight="1" x14ac:dyDescent="0.3">
      <c r="AJ502" s="36"/>
      <c r="AK502" s="36"/>
      <c r="AL502" s="36"/>
      <c r="AM502" s="36"/>
      <c r="AN502" s="36"/>
      <c r="AO502" s="36"/>
      <c r="AP502" s="36"/>
      <c r="AQ502" s="36"/>
      <c r="AR502" s="36"/>
      <c r="AS502" s="36"/>
      <c r="AT502" s="36"/>
    </row>
    <row r="503" spans="36:46" ht="18" customHeight="1" x14ac:dyDescent="0.3">
      <c r="AJ503" s="36"/>
      <c r="AK503" s="36"/>
      <c r="AL503" s="36"/>
      <c r="AM503" s="36"/>
      <c r="AN503" s="36"/>
      <c r="AO503" s="36"/>
      <c r="AP503" s="36"/>
      <c r="AQ503" s="36"/>
      <c r="AR503" s="36"/>
      <c r="AS503" s="36"/>
      <c r="AT503" s="36"/>
    </row>
    <row r="504" spans="36:46" ht="18" customHeight="1" x14ac:dyDescent="0.3">
      <c r="AJ504" s="36"/>
      <c r="AK504" s="36"/>
      <c r="AL504" s="36"/>
      <c r="AM504" s="36"/>
      <c r="AN504" s="36"/>
      <c r="AO504" s="36"/>
      <c r="AP504" s="36"/>
      <c r="AQ504" s="36"/>
      <c r="AR504" s="36"/>
      <c r="AS504" s="36"/>
      <c r="AT504" s="36"/>
    </row>
    <row r="505" spans="36:46" ht="18" customHeight="1" x14ac:dyDescent="0.3">
      <c r="AJ505" s="36"/>
      <c r="AK505" s="36"/>
      <c r="AL505" s="36"/>
      <c r="AM505" s="36"/>
      <c r="AN505" s="36"/>
      <c r="AO505" s="36"/>
      <c r="AP505" s="36"/>
      <c r="AQ505" s="36"/>
      <c r="AR505" s="36"/>
      <c r="AS505" s="36"/>
      <c r="AT505" s="36"/>
    </row>
    <row r="506" spans="36:46" ht="18" customHeight="1" x14ac:dyDescent="0.3">
      <c r="AJ506" s="36"/>
      <c r="AK506" s="36"/>
      <c r="AL506" s="36"/>
      <c r="AM506" s="36"/>
      <c r="AN506" s="36"/>
      <c r="AO506" s="36"/>
      <c r="AP506" s="36"/>
      <c r="AQ506" s="36"/>
      <c r="AR506" s="36"/>
      <c r="AS506" s="36"/>
      <c r="AT506" s="36"/>
    </row>
    <row r="507" spans="36:46" ht="18" customHeight="1" x14ac:dyDescent="0.3">
      <c r="AJ507" s="36"/>
      <c r="AK507" s="36"/>
      <c r="AL507" s="36"/>
      <c r="AM507" s="36"/>
      <c r="AN507" s="36"/>
      <c r="AO507" s="36"/>
      <c r="AP507" s="36"/>
      <c r="AQ507" s="36"/>
      <c r="AR507" s="36"/>
      <c r="AS507" s="36"/>
      <c r="AT507" s="36"/>
    </row>
    <row r="508" spans="36:46" ht="18" customHeight="1" x14ac:dyDescent="0.3">
      <c r="AJ508" s="36"/>
      <c r="AK508" s="36"/>
      <c r="AL508" s="36"/>
      <c r="AM508" s="36"/>
      <c r="AN508" s="36"/>
      <c r="AO508" s="36"/>
      <c r="AP508" s="36"/>
      <c r="AQ508" s="36"/>
      <c r="AR508" s="36"/>
      <c r="AS508" s="36"/>
      <c r="AT508" s="36"/>
    </row>
    <row r="509" spans="36:46" ht="18" customHeight="1" x14ac:dyDescent="0.3">
      <c r="AJ509" s="36"/>
      <c r="AK509" s="36"/>
      <c r="AL509" s="36"/>
      <c r="AM509" s="36"/>
      <c r="AN509" s="36"/>
      <c r="AO509" s="36"/>
      <c r="AP509" s="36"/>
      <c r="AQ509" s="36"/>
      <c r="AR509" s="36"/>
      <c r="AS509" s="36"/>
      <c r="AT509" s="36"/>
    </row>
    <row r="510" spans="36:46" ht="18" customHeight="1" x14ac:dyDescent="0.3">
      <c r="AJ510" s="36"/>
      <c r="AK510" s="36"/>
      <c r="AL510" s="36"/>
      <c r="AM510" s="36"/>
      <c r="AN510" s="36"/>
      <c r="AO510" s="36"/>
      <c r="AP510" s="36"/>
      <c r="AQ510" s="36"/>
      <c r="AR510" s="36"/>
      <c r="AS510" s="36"/>
      <c r="AT510" s="36"/>
    </row>
    <row r="511" spans="36:46" ht="18" customHeight="1" x14ac:dyDescent="0.3">
      <c r="AJ511" s="36"/>
      <c r="AK511" s="36"/>
      <c r="AL511" s="36"/>
      <c r="AM511" s="36"/>
      <c r="AN511" s="36"/>
      <c r="AO511" s="36"/>
      <c r="AP511" s="36"/>
      <c r="AQ511" s="36"/>
      <c r="AR511" s="36"/>
      <c r="AS511" s="36"/>
      <c r="AT511" s="36"/>
    </row>
    <row r="512" spans="36:46" ht="18" customHeight="1" x14ac:dyDescent="0.3">
      <c r="AJ512" s="36"/>
      <c r="AK512" s="36"/>
      <c r="AL512" s="36"/>
      <c r="AM512" s="36"/>
      <c r="AN512" s="36"/>
      <c r="AO512" s="36"/>
      <c r="AP512" s="36"/>
      <c r="AQ512" s="36"/>
      <c r="AR512" s="36"/>
      <c r="AS512" s="36"/>
      <c r="AT512" s="36"/>
    </row>
    <row r="513" spans="36:46" ht="18" customHeight="1" x14ac:dyDescent="0.3">
      <c r="AJ513" s="36"/>
      <c r="AK513" s="36"/>
      <c r="AL513" s="36"/>
      <c r="AM513" s="36"/>
      <c r="AN513" s="36"/>
      <c r="AO513" s="36"/>
      <c r="AP513" s="36"/>
      <c r="AQ513" s="36"/>
      <c r="AR513" s="36"/>
      <c r="AS513" s="36"/>
      <c r="AT513" s="36"/>
    </row>
    <row r="514" spans="36:46" ht="18" customHeight="1" x14ac:dyDescent="0.3">
      <c r="AJ514" s="36"/>
      <c r="AK514" s="36"/>
      <c r="AL514" s="36"/>
      <c r="AM514" s="36"/>
      <c r="AN514" s="36"/>
      <c r="AO514" s="36"/>
      <c r="AP514" s="36"/>
      <c r="AQ514" s="36"/>
      <c r="AR514" s="36"/>
      <c r="AS514" s="36"/>
      <c r="AT514" s="36"/>
    </row>
    <row r="515" spans="36:46" ht="18" customHeight="1" x14ac:dyDescent="0.3">
      <c r="AJ515" s="36"/>
      <c r="AK515" s="36"/>
      <c r="AL515" s="36"/>
      <c r="AM515" s="36"/>
      <c r="AN515" s="36"/>
      <c r="AO515" s="36"/>
      <c r="AP515" s="36"/>
      <c r="AQ515" s="36"/>
      <c r="AR515" s="36"/>
      <c r="AS515" s="36"/>
      <c r="AT515" s="36"/>
    </row>
    <row r="516" spans="36:46" ht="18" customHeight="1" x14ac:dyDescent="0.3">
      <c r="AJ516" s="36"/>
      <c r="AK516" s="36"/>
      <c r="AL516" s="36"/>
      <c r="AM516" s="36"/>
      <c r="AN516" s="36"/>
      <c r="AO516" s="36"/>
      <c r="AP516" s="36"/>
      <c r="AQ516" s="36"/>
      <c r="AR516" s="36"/>
      <c r="AS516" s="36"/>
      <c r="AT516" s="36"/>
    </row>
    <row r="517" spans="36:46" ht="18" customHeight="1" x14ac:dyDescent="0.3">
      <c r="AJ517" s="36"/>
      <c r="AK517" s="36"/>
      <c r="AL517" s="36"/>
      <c r="AM517" s="36"/>
      <c r="AN517" s="36"/>
      <c r="AO517" s="36"/>
      <c r="AP517" s="36"/>
      <c r="AQ517" s="36"/>
      <c r="AR517" s="36"/>
      <c r="AS517" s="36"/>
      <c r="AT517" s="36"/>
    </row>
    <row r="518" spans="36:46" ht="18" customHeight="1" x14ac:dyDescent="0.3">
      <c r="AJ518" s="36"/>
      <c r="AK518" s="36"/>
      <c r="AL518" s="36"/>
      <c r="AM518" s="36"/>
      <c r="AN518" s="36"/>
      <c r="AO518" s="36"/>
      <c r="AP518" s="36"/>
      <c r="AQ518" s="36"/>
      <c r="AR518" s="36"/>
      <c r="AS518" s="36"/>
      <c r="AT518" s="36"/>
    </row>
    <row r="519" spans="36:46" ht="18" customHeight="1" x14ac:dyDescent="0.3">
      <c r="AJ519" s="36"/>
      <c r="AK519" s="36"/>
      <c r="AL519" s="36"/>
      <c r="AM519" s="36"/>
      <c r="AN519" s="36"/>
      <c r="AO519" s="36"/>
      <c r="AP519" s="36"/>
      <c r="AQ519" s="36"/>
      <c r="AR519" s="36"/>
      <c r="AS519" s="36"/>
      <c r="AT519" s="36"/>
    </row>
    <row r="520" spans="36:46" ht="18" customHeight="1" x14ac:dyDescent="0.3">
      <c r="AJ520" s="44"/>
      <c r="AK520" s="36"/>
      <c r="AL520" s="36"/>
      <c r="AM520" s="36"/>
      <c r="AN520" s="36"/>
      <c r="AO520" s="36"/>
      <c r="AP520" s="36"/>
      <c r="AQ520" s="36"/>
      <c r="AR520" s="36"/>
      <c r="AS520" s="36"/>
      <c r="AT520" s="36"/>
    </row>
    <row r="521" spans="36:46" ht="18" customHeight="1" x14ac:dyDescent="0.3">
      <c r="AJ521" s="36"/>
      <c r="AK521" s="36"/>
      <c r="AL521" s="36"/>
      <c r="AM521" s="36"/>
      <c r="AN521" s="36"/>
      <c r="AO521" s="36"/>
      <c r="AP521" s="36"/>
      <c r="AQ521" s="36"/>
      <c r="AR521" s="36"/>
      <c r="AS521" s="36"/>
      <c r="AT521" s="36"/>
    </row>
    <row r="522" spans="36:46" ht="18" customHeight="1" x14ac:dyDescent="0.3">
      <c r="AJ522" s="36"/>
      <c r="AK522" s="36"/>
      <c r="AL522" s="36"/>
      <c r="AM522" s="36"/>
      <c r="AN522" s="36"/>
      <c r="AO522" s="36"/>
      <c r="AP522" s="36"/>
      <c r="AQ522" s="36"/>
      <c r="AR522" s="36"/>
      <c r="AS522" s="36"/>
      <c r="AT522" s="36"/>
    </row>
    <row r="523" spans="36:46" ht="18" customHeight="1" x14ac:dyDescent="0.3">
      <c r="AJ523" s="36"/>
      <c r="AK523" s="36"/>
      <c r="AL523" s="36"/>
      <c r="AM523" s="36"/>
      <c r="AN523" s="36"/>
      <c r="AO523" s="36"/>
      <c r="AP523" s="36"/>
      <c r="AQ523" s="36"/>
      <c r="AR523" s="36"/>
      <c r="AS523" s="36"/>
      <c r="AT523" s="36"/>
    </row>
    <row r="524" spans="36:46" ht="18" customHeight="1" x14ac:dyDescent="0.3">
      <c r="AJ524" s="36"/>
      <c r="AK524" s="36"/>
      <c r="AL524" s="36"/>
      <c r="AM524" s="36"/>
      <c r="AN524" s="36"/>
      <c r="AO524" s="36"/>
      <c r="AP524" s="36"/>
      <c r="AQ524" s="36"/>
      <c r="AR524" s="36"/>
      <c r="AS524" s="36"/>
      <c r="AT524" s="36"/>
    </row>
    <row r="525" spans="36:46" ht="18" customHeight="1" x14ac:dyDescent="0.3">
      <c r="AJ525" s="36"/>
      <c r="AK525" s="36"/>
      <c r="AL525" s="36"/>
      <c r="AM525" s="36"/>
      <c r="AN525" s="36"/>
      <c r="AO525" s="36"/>
      <c r="AP525" s="36"/>
      <c r="AQ525" s="36"/>
      <c r="AR525" s="36"/>
      <c r="AS525" s="36"/>
      <c r="AT525" s="36"/>
    </row>
    <row r="526" spans="36:46" ht="18" customHeight="1" x14ac:dyDescent="0.3">
      <c r="AJ526" s="36"/>
      <c r="AK526" s="36"/>
      <c r="AL526" s="36"/>
      <c r="AM526" s="36"/>
      <c r="AN526" s="36"/>
      <c r="AO526" s="36"/>
      <c r="AP526" s="36"/>
      <c r="AQ526" s="36"/>
      <c r="AR526" s="36"/>
      <c r="AS526" s="36"/>
      <c r="AT526" s="36"/>
    </row>
    <row r="527" spans="36:46" ht="18" customHeight="1" x14ac:dyDescent="0.3">
      <c r="AJ527" s="36"/>
      <c r="AK527" s="36"/>
      <c r="AL527" s="36"/>
      <c r="AM527" s="36"/>
      <c r="AN527" s="36"/>
      <c r="AO527" s="36"/>
      <c r="AP527" s="36"/>
      <c r="AQ527" s="36"/>
      <c r="AR527" s="36"/>
      <c r="AS527" s="36"/>
      <c r="AT527" s="36"/>
    </row>
    <row r="528" spans="36:46" ht="18" customHeight="1" x14ac:dyDescent="0.3">
      <c r="AJ528" s="36"/>
      <c r="AK528" s="36"/>
      <c r="AL528" s="36"/>
      <c r="AM528" s="36"/>
      <c r="AN528" s="36"/>
      <c r="AO528" s="36"/>
      <c r="AP528" s="36"/>
      <c r="AQ528" s="36"/>
      <c r="AR528" s="36"/>
      <c r="AS528" s="36"/>
      <c r="AT528" s="36"/>
    </row>
    <row r="529" spans="36:46" ht="18" customHeight="1" x14ac:dyDescent="0.3">
      <c r="AJ529" s="36"/>
      <c r="AK529" s="36"/>
      <c r="AL529" s="36"/>
      <c r="AM529" s="36"/>
      <c r="AN529" s="36"/>
      <c r="AO529" s="36"/>
      <c r="AP529" s="36"/>
      <c r="AQ529" s="36"/>
      <c r="AR529" s="36"/>
      <c r="AS529" s="36"/>
      <c r="AT529" s="36"/>
    </row>
    <row r="530" spans="36:46" ht="18" customHeight="1" x14ac:dyDescent="0.3">
      <c r="AJ530" s="36"/>
      <c r="AK530" s="36"/>
      <c r="AL530" s="36"/>
      <c r="AM530" s="36"/>
      <c r="AN530" s="36"/>
      <c r="AO530" s="36"/>
      <c r="AP530" s="36"/>
      <c r="AQ530" s="36"/>
      <c r="AR530" s="36"/>
      <c r="AS530" s="36"/>
      <c r="AT530" s="36"/>
    </row>
    <row r="531" spans="36:46" ht="18" customHeight="1" x14ac:dyDescent="0.3">
      <c r="AJ531" s="36"/>
      <c r="AK531" s="36"/>
      <c r="AL531" s="36"/>
      <c r="AM531" s="36"/>
      <c r="AN531" s="36"/>
      <c r="AO531" s="36"/>
      <c r="AP531" s="36"/>
      <c r="AQ531" s="36"/>
      <c r="AR531" s="36"/>
      <c r="AS531" s="36"/>
      <c r="AT531" s="36"/>
    </row>
    <row r="532" spans="36:46" ht="18" customHeight="1" x14ac:dyDescent="0.3">
      <c r="AJ532" s="36"/>
      <c r="AK532" s="36"/>
      <c r="AL532" s="36"/>
      <c r="AM532" s="36"/>
      <c r="AN532" s="36"/>
      <c r="AO532" s="36"/>
      <c r="AP532" s="36"/>
      <c r="AQ532" s="36"/>
      <c r="AR532" s="36"/>
      <c r="AS532" s="36"/>
      <c r="AT532" s="36"/>
    </row>
    <row r="533" spans="36:46" ht="18" customHeight="1" x14ac:dyDescent="0.3">
      <c r="AJ533" s="36"/>
      <c r="AK533" s="36"/>
      <c r="AL533" s="36"/>
      <c r="AM533" s="36"/>
      <c r="AN533" s="36"/>
      <c r="AO533" s="36"/>
      <c r="AP533" s="36"/>
      <c r="AQ533" s="36"/>
      <c r="AR533" s="36"/>
      <c r="AS533" s="36"/>
      <c r="AT533" s="36"/>
    </row>
    <row r="534" spans="36:46" ht="18" customHeight="1" x14ac:dyDescent="0.3">
      <c r="AJ534" s="36"/>
      <c r="AK534" s="36"/>
      <c r="AL534" s="36"/>
      <c r="AM534" s="36"/>
      <c r="AN534" s="36"/>
      <c r="AO534" s="36"/>
      <c r="AP534" s="36"/>
      <c r="AQ534" s="36"/>
      <c r="AR534" s="36"/>
      <c r="AS534" s="36"/>
      <c r="AT534" s="36"/>
    </row>
    <row r="535" spans="36:46" ht="18" customHeight="1" x14ac:dyDescent="0.3">
      <c r="AJ535" s="36"/>
      <c r="AK535" s="36"/>
      <c r="AL535" s="36"/>
      <c r="AM535" s="36"/>
      <c r="AN535" s="36"/>
      <c r="AO535" s="36"/>
      <c r="AP535" s="36"/>
      <c r="AQ535" s="36"/>
      <c r="AR535" s="36"/>
      <c r="AS535" s="36"/>
      <c r="AT535" s="36"/>
    </row>
    <row r="536" spans="36:46" ht="18" customHeight="1" x14ac:dyDescent="0.3">
      <c r="AJ536" s="36"/>
      <c r="AK536" s="36"/>
      <c r="AL536" s="36"/>
      <c r="AM536" s="36"/>
      <c r="AN536" s="36"/>
      <c r="AO536" s="36"/>
      <c r="AP536" s="36"/>
      <c r="AQ536" s="36"/>
      <c r="AR536" s="36"/>
      <c r="AS536" s="36"/>
      <c r="AT536" s="36"/>
    </row>
    <row r="537" spans="36:46" ht="18" customHeight="1" x14ac:dyDescent="0.3">
      <c r="AJ537" s="36"/>
      <c r="AK537" s="36"/>
      <c r="AL537" s="36"/>
      <c r="AM537" s="36"/>
      <c r="AN537" s="36"/>
      <c r="AO537" s="36"/>
      <c r="AP537" s="36"/>
      <c r="AQ537" s="36"/>
      <c r="AR537" s="36"/>
      <c r="AS537" s="36"/>
      <c r="AT537" s="36"/>
    </row>
    <row r="538" spans="36:46" ht="18" customHeight="1" x14ac:dyDescent="0.3">
      <c r="AJ538" s="36"/>
      <c r="AK538" s="36"/>
      <c r="AL538" s="36"/>
      <c r="AM538" s="36"/>
      <c r="AN538" s="36"/>
      <c r="AO538" s="36"/>
      <c r="AP538" s="36"/>
      <c r="AQ538" s="36"/>
      <c r="AR538" s="36"/>
      <c r="AS538" s="36"/>
      <c r="AT538" s="36"/>
    </row>
    <row r="539" spans="36:46" ht="18" customHeight="1" x14ac:dyDescent="0.3">
      <c r="AJ539" s="36"/>
      <c r="AK539" s="36"/>
      <c r="AL539" s="36"/>
      <c r="AM539" s="36"/>
      <c r="AN539" s="36"/>
      <c r="AO539" s="36"/>
      <c r="AP539" s="36"/>
      <c r="AQ539" s="36"/>
      <c r="AR539" s="36"/>
      <c r="AS539" s="36"/>
      <c r="AT539" s="36"/>
    </row>
    <row r="540" spans="36:46" ht="18" customHeight="1" x14ac:dyDescent="0.3">
      <c r="AJ540" s="36"/>
      <c r="AK540" s="36"/>
      <c r="AL540" s="36"/>
      <c r="AM540" s="36"/>
      <c r="AN540" s="36"/>
      <c r="AO540" s="36"/>
      <c r="AP540" s="36"/>
      <c r="AQ540" s="36"/>
      <c r="AR540" s="36"/>
      <c r="AS540" s="36"/>
      <c r="AT540" s="36"/>
    </row>
    <row r="541" spans="36:46" ht="18" customHeight="1" x14ac:dyDescent="0.3">
      <c r="AJ541" s="36"/>
      <c r="AK541" s="36"/>
      <c r="AL541" s="36"/>
      <c r="AM541" s="36"/>
      <c r="AN541" s="36"/>
      <c r="AO541" s="36"/>
      <c r="AP541" s="36"/>
      <c r="AQ541" s="36"/>
      <c r="AR541" s="36"/>
      <c r="AS541" s="36"/>
      <c r="AT541" s="36"/>
    </row>
    <row r="542" spans="36:46" ht="18" customHeight="1" x14ac:dyDescent="0.3">
      <c r="AJ542" s="36"/>
      <c r="AK542" s="36"/>
      <c r="AL542" s="36"/>
      <c r="AM542" s="36"/>
      <c r="AN542" s="36"/>
      <c r="AO542" s="36"/>
      <c r="AP542" s="36"/>
      <c r="AQ542" s="36"/>
      <c r="AR542" s="36"/>
      <c r="AS542" s="36"/>
      <c r="AT542" s="36"/>
    </row>
    <row r="543" spans="36:46" ht="18" customHeight="1" x14ac:dyDescent="0.3">
      <c r="AJ543" s="36"/>
      <c r="AK543" s="36"/>
      <c r="AL543" s="36"/>
      <c r="AM543" s="36"/>
      <c r="AN543" s="36"/>
      <c r="AO543" s="36"/>
      <c r="AP543" s="36"/>
      <c r="AQ543" s="36"/>
      <c r="AR543" s="36"/>
      <c r="AS543" s="36"/>
      <c r="AT543" s="36"/>
    </row>
    <row r="544" spans="36:46" ht="18" customHeight="1" x14ac:dyDescent="0.3">
      <c r="AJ544" s="36"/>
      <c r="AK544" s="36"/>
      <c r="AL544" s="36"/>
      <c r="AM544" s="36"/>
      <c r="AN544" s="36"/>
      <c r="AO544" s="36"/>
      <c r="AP544" s="36"/>
      <c r="AQ544" s="36"/>
      <c r="AR544" s="36"/>
      <c r="AS544" s="36"/>
      <c r="AT544" s="36"/>
    </row>
    <row r="545" spans="36:46" ht="18" customHeight="1" x14ac:dyDescent="0.3">
      <c r="AJ545" s="36"/>
      <c r="AK545" s="36"/>
      <c r="AL545" s="36"/>
      <c r="AM545" s="36"/>
      <c r="AN545" s="36"/>
      <c r="AO545" s="36"/>
      <c r="AP545" s="36"/>
      <c r="AQ545" s="36"/>
      <c r="AR545" s="36"/>
      <c r="AS545" s="36"/>
      <c r="AT545" s="36"/>
    </row>
    <row r="546" spans="36:46" ht="18" customHeight="1" x14ac:dyDescent="0.3">
      <c r="AJ546" s="36"/>
      <c r="AK546" s="36"/>
      <c r="AL546" s="36"/>
      <c r="AM546" s="36"/>
      <c r="AN546" s="36"/>
      <c r="AO546" s="36"/>
      <c r="AP546" s="36"/>
      <c r="AQ546" s="36"/>
      <c r="AR546" s="36"/>
      <c r="AS546" s="36"/>
      <c r="AT546" s="36"/>
    </row>
    <row r="547" spans="36:46" ht="18" customHeight="1" x14ac:dyDescent="0.3">
      <c r="AJ547" s="36"/>
      <c r="AK547" s="36"/>
      <c r="AL547" s="36"/>
      <c r="AM547" s="36"/>
      <c r="AN547" s="36"/>
      <c r="AO547" s="36"/>
      <c r="AP547" s="36"/>
      <c r="AQ547" s="36"/>
      <c r="AR547" s="36"/>
      <c r="AS547" s="36"/>
      <c r="AT547" s="36"/>
    </row>
    <row r="548" spans="36:46" ht="18" customHeight="1" x14ac:dyDescent="0.3">
      <c r="AJ548" s="36"/>
      <c r="AK548" s="36"/>
      <c r="AL548" s="36"/>
      <c r="AM548" s="36"/>
      <c r="AN548" s="36"/>
      <c r="AO548" s="36"/>
      <c r="AP548" s="36"/>
      <c r="AQ548" s="36"/>
      <c r="AR548" s="36"/>
      <c r="AS548" s="36"/>
      <c r="AT548" s="36"/>
    </row>
    <row r="549" spans="36:46" ht="18" customHeight="1" x14ac:dyDescent="0.3">
      <c r="AJ549" s="36"/>
      <c r="AK549" s="36"/>
      <c r="AL549" s="36"/>
      <c r="AM549" s="36"/>
      <c r="AN549" s="36"/>
      <c r="AO549" s="36"/>
      <c r="AP549" s="36"/>
      <c r="AQ549" s="36"/>
      <c r="AR549" s="36"/>
      <c r="AS549" s="36"/>
      <c r="AT549" s="36"/>
    </row>
    <row r="550" spans="36:46" ht="18" customHeight="1" x14ac:dyDescent="0.3">
      <c r="AJ550" s="36"/>
      <c r="AK550" s="36"/>
      <c r="AL550" s="36"/>
      <c r="AM550" s="36"/>
      <c r="AN550" s="36"/>
      <c r="AO550" s="36"/>
      <c r="AP550" s="36"/>
      <c r="AQ550" s="36"/>
      <c r="AR550" s="36"/>
      <c r="AS550" s="36"/>
      <c r="AT550" s="36"/>
    </row>
    <row r="551" spans="36:46" ht="18" customHeight="1" x14ac:dyDescent="0.3">
      <c r="AJ551" s="36"/>
      <c r="AK551" s="36"/>
      <c r="AL551" s="36"/>
      <c r="AM551" s="36"/>
      <c r="AN551" s="36"/>
      <c r="AO551" s="36"/>
      <c r="AP551" s="36"/>
      <c r="AQ551" s="36"/>
      <c r="AR551" s="36"/>
      <c r="AS551" s="36"/>
      <c r="AT551" s="36"/>
    </row>
    <row r="552" spans="36:46" ht="18" customHeight="1" x14ac:dyDescent="0.3">
      <c r="AJ552" s="36"/>
      <c r="AK552" s="36"/>
      <c r="AL552" s="36"/>
      <c r="AM552" s="36"/>
      <c r="AN552" s="36"/>
      <c r="AO552" s="36"/>
      <c r="AP552" s="36"/>
      <c r="AQ552" s="36"/>
      <c r="AR552" s="36"/>
      <c r="AS552" s="36"/>
      <c r="AT552" s="36"/>
    </row>
    <row r="553" spans="36:46" ht="18" customHeight="1" x14ac:dyDescent="0.3">
      <c r="AJ553" s="36"/>
      <c r="AK553" s="36"/>
      <c r="AL553" s="36"/>
      <c r="AM553" s="36"/>
      <c r="AN553" s="36"/>
      <c r="AO553" s="36"/>
      <c r="AP553" s="36"/>
      <c r="AQ553" s="36"/>
      <c r="AR553" s="36"/>
      <c r="AS553" s="36"/>
      <c r="AT553" s="36"/>
    </row>
    <row r="554" spans="36:46" ht="18" customHeight="1" x14ac:dyDescent="0.3">
      <c r="AJ554" s="36"/>
      <c r="AK554" s="36"/>
      <c r="AL554" s="36"/>
      <c r="AM554" s="36"/>
      <c r="AN554" s="36"/>
      <c r="AO554" s="36"/>
      <c r="AP554" s="36"/>
      <c r="AQ554" s="36"/>
      <c r="AR554" s="36"/>
      <c r="AS554" s="36"/>
      <c r="AT554" s="36"/>
    </row>
    <row r="555" spans="36:46" ht="18" customHeight="1" x14ac:dyDescent="0.3">
      <c r="AJ555" s="36"/>
      <c r="AK555" s="36"/>
      <c r="AL555" s="36"/>
      <c r="AM555" s="36"/>
      <c r="AN555" s="36"/>
      <c r="AO555" s="36"/>
      <c r="AP555" s="36"/>
      <c r="AQ555" s="36"/>
      <c r="AR555" s="36"/>
      <c r="AS555" s="36"/>
      <c r="AT555" s="36"/>
    </row>
    <row r="556" spans="36:46" ht="18" customHeight="1" x14ac:dyDescent="0.3">
      <c r="AJ556" s="36"/>
      <c r="AK556" s="36"/>
      <c r="AL556" s="36"/>
      <c r="AM556" s="36"/>
      <c r="AN556" s="36"/>
      <c r="AO556" s="36"/>
      <c r="AP556" s="36"/>
      <c r="AQ556" s="36"/>
      <c r="AR556" s="36"/>
      <c r="AS556" s="36"/>
      <c r="AT556" s="36"/>
    </row>
    <row r="557" spans="36:46" ht="18" customHeight="1" x14ac:dyDescent="0.3">
      <c r="AJ557" s="36"/>
      <c r="AK557" s="36"/>
      <c r="AL557" s="36"/>
      <c r="AM557" s="36"/>
      <c r="AN557" s="36"/>
      <c r="AO557" s="36"/>
      <c r="AP557" s="36"/>
      <c r="AQ557" s="36"/>
      <c r="AR557" s="36"/>
      <c r="AS557" s="36"/>
      <c r="AT557" s="36"/>
    </row>
    <row r="558" spans="36:46" ht="18" customHeight="1" x14ac:dyDescent="0.3">
      <c r="AJ558" s="36"/>
      <c r="AK558" s="36"/>
      <c r="AL558" s="36"/>
      <c r="AM558" s="36"/>
      <c r="AN558" s="36"/>
      <c r="AO558" s="36"/>
      <c r="AP558" s="36"/>
      <c r="AQ558" s="36"/>
      <c r="AR558" s="36"/>
      <c r="AS558" s="36"/>
      <c r="AT558" s="36"/>
    </row>
    <row r="559" spans="36:46" ht="18" customHeight="1" x14ac:dyDescent="0.3">
      <c r="AJ559" s="36"/>
      <c r="AK559" s="36"/>
      <c r="AL559" s="36"/>
      <c r="AM559" s="36"/>
      <c r="AN559" s="36"/>
      <c r="AO559" s="36"/>
      <c r="AP559" s="36"/>
      <c r="AQ559" s="36"/>
      <c r="AR559" s="36"/>
      <c r="AS559" s="36"/>
      <c r="AT559" s="36"/>
    </row>
    <row r="560" spans="36:46" ht="18" customHeight="1" x14ac:dyDescent="0.3">
      <c r="AJ560" s="36"/>
      <c r="AK560" s="36"/>
      <c r="AL560" s="36"/>
      <c r="AM560" s="36"/>
      <c r="AN560" s="36"/>
      <c r="AO560" s="36"/>
      <c r="AP560" s="36"/>
      <c r="AQ560" s="36"/>
      <c r="AR560" s="36"/>
      <c r="AS560" s="36"/>
      <c r="AT560" s="36"/>
    </row>
    <row r="561" spans="36:46" ht="18" customHeight="1" x14ac:dyDescent="0.3">
      <c r="AJ561" s="36"/>
      <c r="AK561" s="36"/>
      <c r="AL561" s="36"/>
      <c r="AM561" s="36"/>
      <c r="AN561" s="36"/>
      <c r="AO561" s="36"/>
      <c r="AP561" s="36"/>
      <c r="AQ561" s="36"/>
      <c r="AR561" s="36"/>
      <c r="AS561" s="36"/>
      <c r="AT561" s="36"/>
    </row>
    <row r="562" spans="36:46" ht="18" customHeight="1" x14ac:dyDescent="0.3">
      <c r="AJ562" s="36"/>
      <c r="AK562" s="36"/>
      <c r="AL562" s="36"/>
      <c r="AM562" s="36"/>
      <c r="AN562" s="36"/>
      <c r="AO562" s="36"/>
      <c r="AP562" s="36"/>
      <c r="AQ562" s="36"/>
      <c r="AR562" s="36"/>
      <c r="AS562" s="36"/>
      <c r="AT562" s="36"/>
    </row>
    <row r="563" spans="36:46" ht="18" customHeight="1" x14ac:dyDescent="0.3">
      <c r="AJ563" s="36"/>
      <c r="AK563" s="36"/>
      <c r="AL563" s="36"/>
      <c r="AM563" s="36"/>
      <c r="AN563" s="36"/>
      <c r="AO563" s="36"/>
      <c r="AP563" s="36"/>
      <c r="AQ563" s="36"/>
      <c r="AR563" s="36"/>
      <c r="AS563" s="36"/>
      <c r="AT563" s="36"/>
    </row>
    <row r="564" spans="36:46" ht="18" customHeight="1" x14ac:dyDescent="0.3">
      <c r="AJ564" s="36"/>
      <c r="AK564" s="36"/>
      <c r="AL564" s="36"/>
      <c r="AM564" s="36"/>
      <c r="AN564" s="36"/>
      <c r="AO564" s="36"/>
      <c r="AP564" s="36"/>
      <c r="AQ564" s="36"/>
      <c r="AR564" s="36"/>
      <c r="AS564" s="36"/>
      <c r="AT564" s="36"/>
    </row>
    <row r="565" spans="36:46" ht="18" customHeight="1" x14ac:dyDescent="0.3">
      <c r="AJ565" s="36"/>
      <c r="AK565" s="36"/>
      <c r="AL565" s="36"/>
      <c r="AM565" s="36"/>
      <c r="AN565" s="36"/>
      <c r="AO565" s="36"/>
      <c r="AP565" s="36"/>
      <c r="AQ565" s="36"/>
      <c r="AR565" s="36"/>
      <c r="AS565" s="36"/>
      <c r="AT565" s="36"/>
    </row>
    <row r="566" spans="36:46" ht="18" customHeight="1" x14ac:dyDescent="0.3">
      <c r="AJ566" s="36"/>
      <c r="AK566" s="36"/>
      <c r="AL566" s="36"/>
      <c r="AM566" s="36"/>
      <c r="AN566" s="36"/>
      <c r="AO566" s="36"/>
      <c r="AP566" s="36"/>
      <c r="AQ566" s="36"/>
      <c r="AR566" s="36"/>
      <c r="AS566" s="36"/>
      <c r="AT566" s="36"/>
    </row>
    <row r="567" spans="36:46" ht="18" customHeight="1" x14ac:dyDescent="0.3">
      <c r="AJ567" s="36"/>
      <c r="AK567" s="36"/>
      <c r="AL567" s="36"/>
      <c r="AM567" s="36"/>
      <c r="AN567" s="36"/>
      <c r="AO567" s="36"/>
      <c r="AP567" s="36"/>
      <c r="AQ567" s="36"/>
      <c r="AR567" s="36"/>
      <c r="AS567" s="36"/>
      <c r="AT567" s="36"/>
    </row>
    <row r="568" spans="36:46" ht="18" customHeight="1" x14ac:dyDescent="0.3">
      <c r="AJ568" s="36"/>
      <c r="AK568" s="36"/>
      <c r="AL568" s="36"/>
      <c r="AM568" s="36"/>
      <c r="AN568" s="36"/>
      <c r="AO568" s="36"/>
      <c r="AP568" s="36"/>
      <c r="AQ568" s="36"/>
      <c r="AR568" s="36"/>
      <c r="AS568" s="36"/>
      <c r="AT568" s="36"/>
    </row>
    <row r="569" spans="36:46" ht="18" customHeight="1" x14ac:dyDescent="0.3">
      <c r="AJ569" s="36"/>
      <c r="AK569" s="36"/>
      <c r="AL569" s="36"/>
      <c r="AM569" s="36"/>
      <c r="AN569" s="36"/>
      <c r="AO569" s="36"/>
      <c r="AP569" s="36"/>
      <c r="AQ569" s="36"/>
      <c r="AR569" s="36"/>
      <c r="AS569" s="36"/>
      <c r="AT569" s="36"/>
    </row>
    <row r="570" spans="36:46" ht="18" customHeight="1" x14ac:dyDescent="0.3">
      <c r="AJ570" s="36"/>
      <c r="AK570" s="36"/>
      <c r="AL570" s="36"/>
      <c r="AM570" s="36"/>
      <c r="AN570" s="36"/>
      <c r="AO570" s="36"/>
      <c r="AP570" s="36"/>
      <c r="AQ570" s="36"/>
      <c r="AR570" s="36"/>
      <c r="AS570" s="36"/>
      <c r="AT570" s="36"/>
    </row>
    <row r="571" spans="36:46" ht="18" customHeight="1" x14ac:dyDescent="0.3">
      <c r="AJ571" s="36"/>
      <c r="AK571" s="36"/>
      <c r="AL571" s="36"/>
      <c r="AM571" s="36"/>
      <c r="AN571" s="36"/>
      <c r="AO571" s="36"/>
      <c r="AP571" s="36"/>
      <c r="AQ571" s="36"/>
      <c r="AR571" s="36"/>
      <c r="AS571" s="36"/>
      <c r="AT571" s="36"/>
    </row>
    <row r="572" spans="36:46" ht="18" customHeight="1" x14ac:dyDescent="0.3">
      <c r="AJ572" s="36"/>
      <c r="AK572" s="36"/>
      <c r="AL572" s="36"/>
      <c r="AM572" s="36"/>
      <c r="AN572" s="36"/>
      <c r="AO572" s="36"/>
      <c r="AP572" s="36"/>
      <c r="AQ572" s="36"/>
      <c r="AR572" s="36"/>
      <c r="AS572" s="36"/>
      <c r="AT572" s="36"/>
    </row>
    <row r="573" spans="36:46" ht="18" customHeight="1" x14ac:dyDescent="0.3">
      <c r="AJ573" s="36"/>
      <c r="AK573" s="36"/>
      <c r="AL573" s="36"/>
      <c r="AM573" s="36"/>
      <c r="AN573" s="36"/>
      <c r="AO573" s="36"/>
      <c r="AP573" s="36"/>
      <c r="AQ573" s="36"/>
      <c r="AR573" s="36"/>
      <c r="AS573" s="36"/>
      <c r="AT573" s="36"/>
    </row>
    <row r="574" spans="36:46" ht="18" customHeight="1" x14ac:dyDescent="0.3">
      <c r="AJ574" s="36"/>
      <c r="AK574" s="36"/>
      <c r="AL574" s="36"/>
      <c r="AM574" s="36"/>
      <c r="AN574" s="36"/>
      <c r="AO574" s="36"/>
      <c r="AP574" s="36"/>
      <c r="AQ574" s="36"/>
      <c r="AR574" s="36"/>
      <c r="AS574" s="36"/>
      <c r="AT574" s="36"/>
    </row>
    <row r="575" spans="36:46" ht="18" customHeight="1" x14ac:dyDescent="0.3">
      <c r="AJ575" s="36"/>
      <c r="AK575" s="36"/>
      <c r="AL575" s="36"/>
      <c r="AM575" s="36"/>
      <c r="AN575" s="36"/>
      <c r="AO575" s="36"/>
      <c r="AP575" s="36"/>
      <c r="AQ575" s="36"/>
      <c r="AR575" s="36"/>
      <c r="AS575" s="36"/>
      <c r="AT575" s="36"/>
    </row>
    <row r="576" spans="36:46" ht="18" customHeight="1" x14ac:dyDescent="0.3">
      <c r="AJ576" s="36"/>
      <c r="AK576" s="36"/>
      <c r="AL576" s="36"/>
      <c r="AM576" s="36"/>
      <c r="AN576" s="36"/>
      <c r="AO576" s="36"/>
      <c r="AP576" s="36"/>
      <c r="AQ576" s="36"/>
      <c r="AR576" s="36"/>
      <c r="AS576" s="36"/>
      <c r="AT576" s="36"/>
    </row>
    <row r="577" spans="36:46" ht="18" customHeight="1" x14ac:dyDescent="0.3">
      <c r="AJ577" s="36"/>
      <c r="AK577" s="36"/>
      <c r="AL577" s="36"/>
      <c r="AM577" s="36"/>
      <c r="AN577" s="36"/>
      <c r="AO577" s="36"/>
      <c r="AP577" s="36"/>
      <c r="AQ577" s="36"/>
      <c r="AR577" s="36"/>
      <c r="AS577" s="36"/>
      <c r="AT577" s="36"/>
    </row>
    <row r="578" spans="36:46" ht="18" customHeight="1" x14ac:dyDescent="0.3">
      <c r="AJ578" s="36"/>
      <c r="AK578" s="36"/>
      <c r="AL578" s="36"/>
      <c r="AM578" s="36"/>
      <c r="AN578" s="36"/>
      <c r="AO578" s="36"/>
      <c r="AP578" s="36"/>
      <c r="AQ578" s="36"/>
      <c r="AR578" s="36"/>
      <c r="AS578" s="36"/>
      <c r="AT578" s="36"/>
    </row>
    <row r="579" spans="36:46" ht="18" customHeight="1" x14ac:dyDescent="0.3">
      <c r="AJ579" s="36"/>
      <c r="AK579" s="36"/>
      <c r="AL579" s="36"/>
      <c r="AM579" s="36"/>
      <c r="AN579" s="36"/>
      <c r="AO579" s="36"/>
      <c r="AP579" s="36"/>
      <c r="AQ579" s="36"/>
      <c r="AR579" s="36"/>
      <c r="AS579" s="36"/>
      <c r="AT579" s="36"/>
    </row>
    <row r="580" spans="36:46" ht="18" customHeight="1" x14ac:dyDescent="0.3">
      <c r="AJ580" s="36"/>
      <c r="AK580" s="36"/>
      <c r="AL580" s="36"/>
      <c r="AM580" s="36"/>
      <c r="AN580" s="36"/>
      <c r="AO580" s="36"/>
      <c r="AP580" s="36"/>
      <c r="AQ580" s="36"/>
      <c r="AR580" s="36"/>
      <c r="AS580" s="36"/>
      <c r="AT580" s="36"/>
    </row>
    <row r="581" spans="36:46" ht="18" customHeight="1" x14ac:dyDescent="0.3">
      <c r="AJ581" s="36"/>
      <c r="AK581" s="36"/>
      <c r="AL581" s="36"/>
      <c r="AM581" s="36"/>
      <c r="AN581" s="36"/>
      <c r="AO581" s="36"/>
      <c r="AP581" s="36"/>
      <c r="AQ581" s="36"/>
      <c r="AR581" s="36"/>
      <c r="AS581" s="36"/>
      <c r="AT581" s="36"/>
    </row>
    <row r="582" spans="36:46" ht="18" customHeight="1" x14ac:dyDescent="0.3">
      <c r="AJ582" s="36"/>
      <c r="AK582" s="36"/>
      <c r="AL582" s="36"/>
      <c r="AM582" s="36"/>
      <c r="AN582" s="36"/>
      <c r="AO582" s="36"/>
      <c r="AP582" s="36"/>
      <c r="AQ582" s="36"/>
      <c r="AR582" s="36"/>
      <c r="AS582" s="36"/>
      <c r="AT582" s="36"/>
    </row>
    <row r="583" spans="36:46" ht="18" customHeight="1" x14ac:dyDescent="0.3">
      <c r="AJ583" s="36"/>
      <c r="AK583" s="36"/>
      <c r="AL583" s="36"/>
      <c r="AM583" s="36"/>
      <c r="AN583" s="36"/>
      <c r="AO583" s="36"/>
      <c r="AP583" s="36"/>
      <c r="AQ583" s="36"/>
      <c r="AR583" s="36"/>
      <c r="AS583" s="36"/>
      <c r="AT583" s="36"/>
    </row>
    <row r="584" spans="36:46" ht="18" customHeight="1" x14ac:dyDescent="0.3">
      <c r="AJ584" s="36"/>
      <c r="AK584" s="36"/>
      <c r="AL584" s="36"/>
      <c r="AM584" s="36"/>
      <c r="AN584" s="36"/>
      <c r="AO584" s="36"/>
      <c r="AP584" s="36"/>
      <c r="AQ584" s="36"/>
      <c r="AR584" s="36"/>
      <c r="AS584" s="36"/>
      <c r="AT584" s="36"/>
    </row>
    <row r="585" spans="36:46" ht="18" customHeight="1" x14ac:dyDescent="0.3">
      <c r="AJ585" s="36"/>
      <c r="AK585" s="36"/>
      <c r="AL585" s="36"/>
      <c r="AM585" s="36"/>
      <c r="AN585" s="36"/>
      <c r="AO585" s="36"/>
      <c r="AP585" s="36"/>
      <c r="AQ585" s="36"/>
      <c r="AR585" s="36"/>
      <c r="AS585" s="36"/>
      <c r="AT585" s="36"/>
    </row>
    <row r="586" spans="36:46" ht="18" customHeight="1" x14ac:dyDescent="0.3">
      <c r="AJ586" s="36"/>
      <c r="AK586" s="36"/>
      <c r="AL586" s="36"/>
      <c r="AM586" s="36"/>
      <c r="AN586" s="36"/>
      <c r="AO586" s="36"/>
      <c r="AP586" s="36"/>
      <c r="AQ586" s="36"/>
      <c r="AR586" s="36"/>
      <c r="AS586" s="36"/>
      <c r="AT586" s="36"/>
    </row>
    <row r="587" spans="36:46" ht="18" customHeight="1" x14ac:dyDescent="0.3">
      <c r="AJ587" s="36"/>
      <c r="AK587" s="36"/>
      <c r="AL587" s="36"/>
      <c r="AM587" s="36"/>
      <c r="AN587" s="36"/>
      <c r="AO587" s="36"/>
      <c r="AP587" s="36"/>
      <c r="AQ587" s="36"/>
      <c r="AR587" s="36"/>
      <c r="AS587" s="36"/>
      <c r="AT587" s="36"/>
    </row>
    <row r="588" spans="36:46" ht="18" customHeight="1" x14ac:dyDescent="0.3">
      <c r="AJ588" s="36"/>
      <c r="AK588" s="36"/>
      <c r="AL588" s="36"/>
      <c r="AM588" s="36"/>
      <c r="AN588" s="36"/>
      <c r="AO588" s="36"/>
      <c r="AP588" s="36"/>
      <c r="AQ588" s="36"/>
      <c r="AR588" s="36"/>
      <c r="AS588" s="36"/>
      <c r="AT588" s="36"/>
    </row>
    <row r="589" spans="36:46" ht="18" customHeight="1" x14ac:dyDescent="0.3">
      <c r="AJ589" s="36"/>
      <c r="AK589" s="36"/>
      <c r="AL589" s="36"/>
      <c r="AM589" s="36"/>
      <c r="AN589" s="36"/>
      <c r="AO589" s="36"/>
      <c r="AP589" s="36"/>
      <c r="AQ589" s="36"/>
      <c r="AR589" s="36"/>
      <c r="AS589" s="36"/>
      <c r="AT589" s="36"/>
    </row>
    <row r="590" spans="36:46" ht="18" customHeight="1" x14ac:dyDescent="0.3">
      <c r="AJ590" s="36"/>
      <c r="AK590" s="36"/>
      <c r="AL590" s="36"/>
      <c r="AM590" s="36"/>
      <c r="AN590" s="36"/>
      <c r="AO590" s="36"/>
      <c r="AP590" s="36"/>
      <c r="AQ590" s="36"/>
      <c r="AR590" s="36"/>
      <c r="AS590" s="36"/>
      <c r="AT590" s="36"/>
    </row>
    <row r="591" spans="36:46" ht="18" customHeight="1" x14ac:dyDescent="0.3">
      <c r="AJ591" s="36"/>
      <c r="AK591" s="36"/>
      <c r="AL591" s="36"/>
      <c r="AM591" s="36"/>
      <c r="AN591" s="36"/>
      <c r="AO591" s="36"/>
      <c r="AP591" s="36"/>
      <c r="AQ591" s="36"/>
      <c r="AR591" s="36"/>
      <c r="AS591" s="36"/>
      <c r="AT591" s="36"/>
    </row>
    <row r="592" spans="36:46" ht="18" customHeight="1" x14ac:dyDescent="0.3">
      <c r="AJ592" s="36"/>
      <c r="AK592" s="36"/>
      <c r="AL592" s="36"/>
      <c r="AM592" s="36"/>
      <c r="AN592" s="36"/>
      <c r="AO592" s="36"/>
      <c r="AP592" s="36"/>
      <c r="AQ592" s="36"/>
      <c r="AR592" s="36"/>
      <c r="AS592" s="36"/>
      <c r="AT592" s="36"/>
    </row>
    <row r="593" spans="36:46" ht="18" customHeight="1" x14ac:dyDescent="0.3">
      <c r="AJ593" s="36"/>
      <c r="AK593" s="36"/>
      <c r="AL593" s="36"/>
      <c r="AM593" s="36"/>
      <c r="AN593" s="36"/>
      <c r="AO593" s="36"/>
      <c r="AP593" s="36"/>
      <c r="AQ593" s="36"/>
      <c r="AR593" s="36"/>
      <c r="AS593" s="36"/>
      <c r="AT593" s="36"/>
    </row>
    <row r="594" spans="36:46" ht="18" customHeight="1" x14ac:dyDescent="0.3">
      <c r="AJ594" s="36"/>
      <c r="AK594" s="36"/>
      <c r="AL594" s="36"/>
      <c r="AM594" s="36"/>
      <c r="AN594" s="36"/>
      <c r="AO594" s="36"/>
      <c r="AP594" s="36"/>
      <c r="AQ594" s="36"/>
      <c r="AR594" s="36"/>
      <c r="AS594" s="36"/>
      <c r="AT594" s="36"/>
    </row>
    <row r="595" spans="36:46" ht="18" customHeight="1" x14ac:dyDescent="0.3">
      <c r="AJ595" s="36"/>
      <c r="AK595" s="36"/>
      <c r="AL595" s="36"/>
      <c r="AM595" s="36"/>
      <c r="AN595" s="36"/>
      <c r="AO595" s="36"/>
      <c r="AP595" s="36"/>
      <c r="AQ595" s="36"/>
      <c r="AR595" s="36"/>
      <c r="AS595" s="36"/>
      <c r="AT595" s="36"/>
    </row>
    <row r="596" spans="36:46" ht="18" customHeight="1" x14ac:dyDescent="0.3">
      <c r="AJ596" s="36"/>
      <c r="AK596" s="36"/>
      <c r="AL596" s="36"/>
      <c r="AM596" s="36"/>
      <c r="AN596" s="36"/>
      <c r="AO596" s="36"/>
      <c r="AP596" s="36"/>
      <c r="AQ596" s="36"/>
      <c r="AR596" s="36"/>
      <c r="AS596" s="36"/>
      <c r="AT596" s="36"/>
    </row>
    <row r="597" spans="36:46" ht="18" customHeight="1" x14ac:dyDescent="0.3">
      <c r="AJ597" s="36"/>
      <c r="AK597" s="36"/>
      <c r="AL597" s="36"/>
      <c r="AM597" s="36"/>
      <c r="AN597" s="36"/>
      <c r="AO597" s="36"/>
      <c r="AP597" s="36"/>
      <c r="AQ597" s="36"/>
      <c r="AR597" s="36"/>
      <c r="AS597" s="36"/>
      <c r="AT597" s="36"/>
    </row>
    <row r="598" spans="36:46" ht="18" customHeight="1" x14ac:dyDescent="0.3">
      <c r="AJ598" s="36"/>
      <c r="AK598" s="36"/>
      <c r="AL598" s="36"/>
      <c r="AM598" s="36"/>
      <c r="AN598" s="36"/>
      <c r="AO598" s="36"/>
      <c r="AP598" s="36"/>
      <c r="AQ598" s="36"/>
      <c r="AR598" s="36"/>
      <c r="AS598" s="36"/>
      <c r="AT598" s="36"/>
    </row>
    <row r="599" spans="36:46" ht="18" customHeight="1" x14ac:dyDescent="0.3">
      <c r="AJ599" s="36"/>
      <c r="AK599" s="36"/>
      <c r="AL599" s="36"/>
      <c r="AM599" s="36"/>
      <c r="AN599" s="36"/>
      <c r="AO599" s="36"/>
      <c r="AP599" s="36"/>
      <c r="AQ599" s="36"/>
      <c r="AR599" s="36"/>
      <c r="AS599" s="36"/>
      <c r="AT599" s="36"/>
    </row>
    <row r="600" spans="36:46" ht="18" customHeight="1" x14ac:dyDescent="0.3">
      <c r="AJ600" s="36"/>
      <c r="AK600" s="36"/>
      <c r="AL600" s="36"/>
      <c r="AM600" s="36"/>
      <c r="AN600" s="36"/>
      <c r="AO600" s="36"/>
      <c r="AP600" s="36"/>
      <c r="AQ600" s="36"/>
      <c r="AR600" s="36"/>
      <c r="AS600" s="36"/>
      <c r="AT600" s="36"/>
    </row>
    <row r="601" spans="36:46" ht="18" customHeight="1" x14ac:dyDescent="0.3">
      <c r="AJ601" s="36"/>
      <c r="AK601" s="36"/>
      <c r="AL601" s="36"/>
      <c r="AM601" s="36"/>
      <c r="AN601" s="36"/>
      <c r="AO601" s="36"/>
      <c r="AP601" s="36"/>
      <c r="AQ601" s="36"/>
      <c r="AR601" s="36"/>
      <c r="AS601" s="36"/>
      <c r="AT601" s="36"/>
    </row>
    <row r="602" spans="36:46" ht="18" customHeight="1" x14ac:dyDescent="0.3">
      <c r="AJ602" s="36"/>
      <c r="AK602" s="36"/>
      <c r="AL602" s="36"/>
      <c r="AM602" s="36"/>
      <c r="AN602" s="36"/>
      <c r="AO602" s="36"/>
      <c r="AP602" s="36"/>
      <c r="AQ602" s="36"/>
      <c r="AR602" s="36"/>
      <c r="AS602" s="36"/>
      <c r="AT602" s="36"/>
    </row>
    <row r="603" spans="36:46" ht="18" customHeight="1" x14ac:dyDescent="0.3">
      <c r="AJ603" s="36"/>
      <c r="AK603" s="36"/>
      <c r="AL603" s="36"/>
      <c r="AM603" s="36"/>
      <c r="AN603" s="36"/>
      <c r="AO603" s="36"/>
      <c r="AP603" s="36"/>
      <c r="AQ603" s="36"/>
      <c r="AR603" s="36"/>
      <c r="AS603" s="36"/>
      <c r="AT603" s="36"/>
    </row>
    <row r="604" spans="36:46" ht="18" customHeight="1" x14ac:dyDescent="0.3">
      <c r="AJ604" s="36"/>
      <c r="AK604" s="36"/>
      <c r="AL604" s="36"/>
      <c r="AM604" s="36"/>
      <c r="AN604" s="36"/>
      <c r="AO604" s="36"/>
      <c r="AP604" s="36"/>
      <c r="AQ604" s="36"/>
      <c r="AR604" s="36"/>
      <c r="AS604" s="36"/>
      <c r="AT604" s="36"/>
    </row>
    <row r="605" spans="36:46" ht="18" customHeight="1" x14ac:dyDescent="0.3">
      <c r="AJ605" s="36"/>
      <c r="AK605" s="36"/>
      <c r="AL605" s="36"/>
      <c r="AM605" s="36"/>
      <c r="AN605" s="36"/>
      <c r="AO605" s="36"/>
      <c r="AP605" s="36"/>
      <c r="AQ605" s="36"/>
      <c r="AR605" s="36"/>
      <c r="AS605" s="36"/>
      <c r="AT605" s="36"/>
    </row>
    <row r="606" spans="36:46" ht="18" customHeight="1" x14ac:dyDescent="0.3">
      <c r="AJ606" s="36"/>
      <c r="AK606" s="36"/>
      <c r="AL606" s="36"/>
      <c r="AM606" s="36"/>
      <c r="AN606" s="36"/>
      <c r="AO606" s="36"/>
      <c r="AP606" s="36"/>
      <c r="AQ606" s="36"/>
      <c r="AR606" s="36"/>
      <c r="AS606" s="36"/>
      <c r="AT606" s="36"/>
    </row>
    <row r="607" spans="36:46" ht="18" customHeight="1" x14ac:dyDescent="0.3">
      <c r="AJ607" s="36"/>
      <c r="AK607" s="36"/>
      <c r="AL607" s="36"/>
      <c r="AM607" s="36"/>
      <c r="AN607" s="36"/>
      <c r="AO607" s="36"/>
      <c r="AP607" s="36"/>
      <c r="AQ607" s="36"/>
      <c r="AR607" s="36"/>
      <c r="AS607" s="36"/>
      <c r="AT607" s="36"/>
    </row>
    <row r="608" spans="36:46" ht="18" customHeight="1" x14ac:dyDescent="0.3">
      <c r="AJ608" s="36"/>
      <c r="AK608" s="36"/>
      <c r="AL608" s="36"/>
      <c r="AM608" s="36"/>
      <c r="AN608" s="36"/>
      <c r="AO608" s="36"/>
      <c r="AP608" s="36"/>
      <c r="AQ608" s="36"/>
      <c r="AR608" s="36"/>
      <c r="AS608" s="36"/>
      <c r="AT608" s="36"/>
    </row>
    <row r="609" spans="36:46" ht="18" customHeight="1" x14ac:dyDescent="0.3">
      <c r="AJ609" s="36"/>
      <c r="AK609" s="36"/>
      <c r="AL609" s="36"/>
      <c r="AM609" s="36"/>
      <c r="AN609" s="36"/>
      <c r="AO609" s="36"/>
      <c r="AP609" s="36"/>
      <c r="AQ609" s="36"/>
      <c r="AR609" s="36"/>
      <c r="AS609" s="36"/>
      <c r="AT609" s="36"/>
    </row>
    <row r="610" spans="36:46" ht="18" customHeight="1" x14ac:dyDescent="0.3">
      <c r="AJ610" s="36"/>
      <c r="AK610" s="36"/>
      <c r="AL610" s="36"/>
      <c r="AM610" s="36"/>
      <c r="AN610" s="36"/>
      <c r="AO610" s="36"/>
      <c r="AP610" s="36"/>
      <c r="AQ610" s="36"/>
      <c r="AR610" s="36"/>
      <c r="AS610" s="36"/>
      <c r="AT610" s="36"/>
    </row>
    <row r="611" spans="36:46" ht="18" customHeight="1" x14ac:dyDescent="0.3">
      <c r="AJ611" s="36"/>
      <c r="AK611" s="36"/>
      <c r="AL611" s="36"/>
      <c r="AM611" s="36"/>
      <c r="AN611" s="36"/>
      <c r="AO611" s="36"/>
      <c r="AP611" s="36"/>
      <c r="AQ611" s="36"/>
      <c r="AR611" s="36"/>
      <c r="AS611" s="36"/>
      <c r="AT611" s="36"/>
    </row>
    <row r="612" spans="36:46" ht="18" customHeight="1" x14ac:dyDescent="0.3">
      <c r="AJ612" s="36"/>
      <c r="AK612" s="36"/>
      <c r="AL612" s="36"/>
      <c r="AM612" s="36"/>
      <c r="AN612" s="36"/>
      <c r="AO612" s="36"/>
      <c r="AP612" s="36"/>
      <c r="AQ612" s="36"/>
      <c r="AR612" s="36"/>
      <c r="AS612" s="36"/>
      <c r="AT612" s="36"/>
    </row>
    <row r="613" spans="36:46" ht="18" customHeight="1" x14ac:dyDescent="0.3">
      <c r="AJ613" s="36"/>
      <c r="AK613" s="36"/>
      <c r="AL613" s="36"/>
      <c r="AM613" s="36"/>
      <c r="AN613" s="36"/>
      <c r="AO613" s="36"/>
      <c r="AP613" s="36"/>
      <c r="AQ613" s="36"/>
      <c r="AR613" s="36"/>
      <c r="AS613" s="36"/>
      <c r="AT613" s="36"/>
    </row>
    <row r="614" spans="36:46" ht="18" customHeight="1" x14ac:dyDescent="0.3">
      <c r="AJ614" s="36"/>
      <c r="AK614" s="36"/>
      <c r="AL614" s="36"/>
      <c r="AM614" s="36"/>
      <c r="AN614" s="36"/>
      <c r="AO614" s="36"/>
      <c r="AP614" s="36"/>
      <c r="AQ614" s="36"/>
      <c r="AR614" s="36"/>
      <c r="AS614" s="36"/>
      <c r="AT614" s="36"/>
    </row>
    <row r="615" spans="36:46" ht="18" customHeight="1" x14ac:dyDescent="0.3">
      <c r="AJ615" s="36"/>
      <c r="AK615" s="36"/>
      <c r="AL615" s="36"/>
      <c r="AM615" s="36"/>
      <c r="AN615" s="36"/>
      <c r="AO615" s="36"/>
      <c r="AP615" s="36"/>
      <c r="AQ615" s="36"/>
      <c r="AR615" s="36"/>
      <c r="AS615" s="36"/>
      <c r="AT615" s="36"/>
    </row>
    <row r="616" spans="36:46" ht="18" customHeight="1" x14ac:dyDescent="0.3">
      <c r="AJ616" s="36"/>
      <c r="AK616" s="36"/>
      <c r="AL616" s="36"/>
      <c r="AM616" s="36"/>
      <c r="AN616" s="36"/>
      <c r="AO616" s="36"/>
      <c r="AP616" s="36"/>
      <c r="AQ616" s="36"/>
      <c r="AR616" s="36"/>
      <c r="AS616" s="36"/>
      <c r="AT616" s="36"/>
    </row>
    <row r="617" spans="36:46" ht="18" customHeight="1" x14ac:dyDescent="0.3">
      <c r="AJ617" s="36"/>
      <c r="AK617" s="36"/>
      <c r="AL617" s="36"/>
      <c r="AM617" s="36"/>
      <c r="AN617" s="36"/>
      <c r="AO617" s="36"/>
      <c r="AP617" s="36"/>
      <c r="AQ617" s="36"/>
      <c r="AR617" s="36"/>
      <c r="AS617" s="36"/>
      <c r="AT617" s="36"/>
    </row>
    <row r="618" spans="36:46" ht="18" customHeight="1" x14ac:dyDescent="0.3">
      <c r="AJ618" s="36"/>
      <c r="AK618" s="36"/>
      <c r="AL618" s="36"/>
      <c r="AM618" s="36"/>
      <c r="AN618" s="36"/>
      <c r="AO618" s="36"/>
      <c r="AP618" s="36"/>
      <c r="AQ618" s="36"/>
      <c r="AR618" s="36"/>
      <c r="AS618" s="36"/>
      <c r="AT618" s="36"/>
    </row>
    <row r="619" spans="36:46" ht="18" customHeight="1" x14ac:dyDescent="0.3">
      <c r="AJ619" s="36"/>
      <c r="AK619" s="36"/>
      <c r="AL619" s="36"/>
      <c r="AM619" s="36"/>
      <c r="AN619" s="36"/>
      <c r="AO619" s="36"/>
      <c r="AP619" s="36"/>
      <c r="AQ619" s="36"/>
      <c r="AR619" s="36"/>
      <c r="AS619" s="36"/>
      <c r="AT619" s="36"/>
    </row>
    <row r="620" spans="36:46" ht="18" customHeight="1" x14ac:dyDescent="0.3">
      <c r="AJ620" s="36"/>
      <c r="AK620" s="36"/>
      <c r="AL620" s="36"/>
      <c r="AM620" s="36"/>
      <c r="AN620" s="36"/>
      <c r="AO620" s="36"/>
      <c r="AP620" s="36"/>
      <c r="AQ620" s="36"/>
      <c r="AR620" s="36"/>
      <c r="AS620" s="36"/>
      <c r="AT620" s="36"/>
    </row>
    <row r="621" spans="36:46" ht="18" customHeight="1" x14ac:dyDescent="0.3">
      <c r="AJ621" s="36"/>
      <c r="AK621" s="36"/>
      <c r="AL621" s="36"/>
      <c r="AM621" s="36"/>
      <c r="AN621" s="36"/>
      <c r="AO621" s="36"/>
      <c r="AP621" s="36"/>
      <c r="AQ621" s="36"/>
      <c r="AR621" s="36"/>
      <c r="AS621" s="36"/>
      <c r="AT621" s="36"/>
    </row>
    <row r="622" spans="36:46" ht="18" customHeight="1" x14ac:dyDescent="0.3">
      <c r="AJ622" s="36"/>
      <c r="AK622" s="36"/>
      <c r="AL622" s="36"/>
      <c r="AM622" s="36"/>
      <c r="AN622" s="36"/>
      <c r="AO622" s="36"/>
      <c r="AP622" s="36"/>
      <c r="AQ622" s="36"/>
      <c r="AR622" s="36"/>
      <c r="AS622" s="36"/>
      <c r="AT622" s="36"/>
    </row>
    <row r="623" spans="36:46" ht="18" customHeight="1" x14ac:dyDescent="0.3">
      <c r="AJ623" s="36"/>
      <c r="AK623" s="36"/>
      <c r="AL623" s="36"/>
      <c r="AM623" s="36"/>
      <c r="AN623" s="36"/>
      <c r="AO623" s="36"/>
      <c r="AP623" s="36"/>
      <c r="AQ623" s="36"/>
      <c r="AR623" s="36"/>
      <c r="AS623" s="36"/>
      <c r="AT623" s="36"/>
    </row>
    <row r="624" spans="36:46" ht="18" customHeight="1" x14ac:dyDescent="0.3">
      <c r="AJ624" s="36"/>
      <c r="AK624" s="36"/>
      <c r="AL624" s="36"/>
      <c r="AM624" s="36"/>
      <c r="AN624" s="36"/>
      <c r="AO624" s="36"/>
      <c r="AP624" s="36"/>
      <c r="AQ624" s="36"/>
      <c r="AR624" s="36"/>
      <c r="AS624" s="36"/>
      <c r="AT624" s="36"/>
    </row>
    <row r="625" spans="36:46" ht="18" customHeight="1" x14ac:dyDescent="0.3">
      <c r="AJ625" s="36"/>
      <c r="AK625" s="36"/>
      <c r="AL625" s="36"/>
      <c r="AM625" s="36"/>
      <c r="AN625" s="36"/>
      <c r="AO625" s="36"/>
      <c r="AP625" s="36"/>
      <c r="AQ625" s="36"/>
      <c r="AR625" s="36"/>
      <c r="AS625" s="36"/>
      <c r="AT625" s="36"/>
    </row>
    <row r="626" spans="36:46" ht="18" customHeight="1" x14ac:dyDescent="0.3">
      <c r="AJ626" s="36"/>
      <c r="AK626" s="36"/>
      <c r="AL626" s="36"/>
      <c r="AM626" s="36"/>
      <c r="AN626" s="36"/>
      <c r="AO626" s="36"/>
      <c r="AP626" s="36"/>
      <c r="AQ626" s="36"/>
      <c r="AR626" s="36"/>
      <c r="AS626" s="36"/>
      <c r="AT626" s="36"/>
    </row>
    <row r="627" spans="36:46" ht="18" customHeight="1" x14ac:dyDescent="0.3">
      <c r="AJ627" s="36"/>
      <c r="AK627" s="36"/>
      <c r="AL627" s="36"/>
      <c r="AM627" s="36"/>
      <c r="AN627" s="36"/>
      <c r="AO627" s="36"/>
      <c r="AP627" s="36"/>
      <c r="AQ627" s="36"/>
      <c r="AR627" s="36"/>
      <c r="AS627" s="36"/>
      <c r="AT627" s="36"/>
    </row>
    <row r="628" spans="36:46" ht="18" customHeight="1" x14ac:dyDescent="0.3">
      <c r="AJ628" s="36"/>
      <c r="AK628" s="36"/>
      <c r="AL628" s="36"/>
      <c r="AM628" s="36"/>
      <c r="AN628" s="36"/>
      <c r="AO628" s="36"/>
      <c r="AP628" s="36"/>
      <c r="AQ628" s="36"/>
      <c r="AR628" s="36"/>
      <c r="AS628" s="36"/>
      <c r="AT628" s="36"/>
    </row>
    <row r="629" spans="36:46" ht="18" customHeight="1" x14ac:dyDescent="0.3">
      <c r="AJ629" s="36"/>
      <c r="AK629" s="36"/>
      <c r="AL629" s="36"/>
      <c r="AM629" s="36"/>
      <c r="AN629" s="36"/>
      <c r="AO629" s="36"/>
      <c r="AP629" s="36"/>
      <c r="AQ629" s="36"/>
      <c r="AR629" s="36"/>
      <c r="AS629" s="36"/>
      <c r="AT629" s="36"/>
    </row>
    <row r="630" spans="36:46" ht="18" customHeight="1" x14ac:dyDescent="0.3">
      <c r="AJ630" s="36"/>
      <c r="AK630" s="36"/>
      <c r="AL630" s="36"/>
      <c r="AM630" s="36"/>
      <c r="AN630" s="36"/>
      <c r="AO630" s="36"/>
      <c r="AP630" s="36"/>
      <c r="AQ630" s="36"/>
      <c r="AR630" s="36"/>
      <c r="AS630" s="36"/>
      <c r="AT630" s="36"/>
    </row>
    <row r="631" spans="36:46" ht="18" customHeight="1" x14ac:dyDescent="0.3">
      <c r="AJ631" s="36"/>
      <c r="AK631" s="36"/>
      <c r="AL631" s="36"/>
      <c r="AM631" s="36"/>
      <c r="AN631" s="36"/>
      <c r="AO631" s="36"/>
      <c r="AP631" s="36"/>
      <c r="AQ631" s="36"/>
      <c r="AR631" s="36"/>
      <c r="AS631" s="36"/>
      <c r="AT631" s="36"/>
    </row>
    <row r="632" spans="36:46" ht="18" customHeight="1" x14ac:dyDescent="0.3">
      <c r="AJ632" s="36"/>
      <c r="AK632" s="36"/>
      <c r="AL632" s="36"/>
      <c r="AM632" s="36"/>
      <c r="AN632" s="36"/>
      <c r="AO632" s="36"/>
      <c r="AP632" s="36"/>
      <c r="AQ632" s="36"/>
      <c r="AR632" s="36"/>
      <c r="AS632" s="36"/>
      <c r="AT632" s="36"/>
    </row>
    <row r="633" spans="36:46" ht="18" customHeight="1" x14ac:dyDescent="0.3">
      <c r="AJ633" s="36"/>
      <c r="AK633" s="36"/>
      <c r="AL633" s="36"/>
      <c r="AM633" s="36"/>
      <c r="AN633" s="36"/>
      <c r="AO633" s="36"/>
      <c r="AP633" s="36"/>
      <c r="AQ633" s="36"/>
      <c r="AR633" s="36"/>
      <c r="AS633" s="36"/>
      <c r="AT633" s="36"/>
    </row>
    <row r="634" spans="36:46" ht="18" customHeight="1" x14ac:dyDescent="0.3">
      <c r="AJ634" s="36"/>
      <c r="AK634" s="36"/>
      <c r="AL634" s="36"/>
      <c r="AM634" s="36"/>
      <c r="AN634" s="36"/>
      <c r="AO634" s="36"/>
      <c r="AP634" s="36"/>
      <c r="AQ634" s="36"/>
      <c r="AR634" s="36"/>
      <c r="AS634" s="36"/>
      <c r="AT634" s="36"/>
    </row>
    <row r="635" spans="36:46" ht="18" customHeight="1" x14ac:dyDescent="0.3">
      <c r="AJ635" s="36"/>
      <c r="AK635" s="36"/>
      <c r="AL635" s="36"/>
      <c r="AM635" s="36"/>
      <c r="AN635" s="36"/>
      <c r="AO635" s="36"/>
      <c r="AP635" s="36"/>
      <c r="AQ635" s="36"/>
      <c r="AR635" s="36"/>
      <c r="AS635" s="36"/>
      <c r="AT635" s="36"/>
    </row>
    <row r="636" spans="36:46" ht="18" customHeight="1" x14ac:dyDescent="0.3">
      <c r="AJ636" s="36"/>
      <c r="AK636" s="36"/>
      <c r="AL636" s="36"/>
      <c r="AM636" s="36"/>
      <c r="AN636" s="36"/>
      <c r="AO636" s="36"/>
      <c r="AP636" s="36"/>
      <c r="AQ636" s="36"/>
      <c r="AR636" s="36"/>
      <c r="AS636" s="36"/>
      <c r="AT636" s="36"/>
    </row>
    <row r="637" spans="36:46" ht="18" customHeight="1" x14ac:dyDescent="0.3">
      <c r="AJ637" s="36"/>
      <c r="AK637" s="36"/>
      <c r="AL637" s="36"/>
      <c r="AM637" s="36"/>
      <c r="AN637" s="36"/>
      <c r="AO637" s="36"/>
      <c r="AP637" s="36"/>
      <c r="AQ637" s="36"/>
      <c r="AR637" s="36"/>
      <c r="AS637" s="36"/>
      <c r="AT637" s="36"/>
    </row>
    <row r="638" spans="36:46" ht="18" customHeight="1" x14ac:dyDescent="0.3">
      <c r="AJ638" s="36"/>
      <c r="AK638" s="36"/>
      <c r="AL638" s="36"/>
      <c r="AM638" s="36"/>
      <c r="AN638" s="36"/>
      <c r="AO638" s="36"/>
      <c r="AP638" s="36"/>
      <c r="AQ638" s="36"/>
      <c r="AR638" s="36"/>
      <c r="AS638" s="36"/>
      <c r="AT638" s="36"/>
    </row>
    <row r="639" spans="36:46" ht="18" customHeight="1" x14ac:dyDescent="0.3">
      <c r="AJ639" s="36"/>
      <c r="AK639" s="36"/>
      <c r="AL639" s="36"/>
      <c r="AM639" s="36"/>
      <c r="AN639" s="36"/>
      <c r="AO639" s="36"/>
      <c r="AP639" s="36"/>
      <c r="AQ639" s="36"/>
      <c r="AR639" s="36"/>
      <c r="AS639" s="36"/>
      <c r="AT639" s="36"/>
    </row>
    <row r="640" spans="36:46" ht="18" customHeight="1" x14ac:dyDescent="0.3">
      <c r="AJ640" s="36"/>
      <c r="AK640" s="36"/>
      <c r="AL640" s="36"/>
      <c r="AM640" s="36"/>
      <c r="AN640" s="36"/>
      <c r="AO640" s="36"/>
      <c r="AP640" s="36"/>
      <c r="AQ640" s="36"/>
      <c r="AR640" s="36"/>
      <c r="AS640" s="36"/>
      <c r="AT640" s="36"/>
    </row>
    <row r="641" spans="36:46" ht="18" customHeight="1" x14ac:dyDescent="0.3">
      <c r="AJ641" s="36"/>
      <c r="AK641" s="36"/>
      <c r="AL641" s="36"/>
      <c r="AM641" s="36"/>
      <c r="AN641" s="36"/>
      <c r="AO641" s="36"/>
      <c r="AP641" s="36"/>
      <c r="AQ641" s="36"/>
      <c r="AR641" s="36"/>
      <c r="AS641" s="36"/>
      <c r="AT641" s="36"/>
    </row>
    <row r="642" spans="36:46" ht="18" customHeight="1" x14ac:dyDescent="0.3">
      <c r="AJ642" s="36"/>
      <c r="AK642" s="36"/>
      <c r="AL642" s="36"/>
      <c r="AM642" s="36"/>
      <c r="AN642" s="36"/>
      <c r="AO642" s="36"/>
      <c r="AP642" s="36"/>
      <c r="AQ642" s="36"/>
      <c r="AR642" s="36"/>
      <c r="AS642" s="36"/>
      <c r="AT642" s="36"/>
    </row>
    <row r="643" spans="36:46" ht="18" customHeight="1" x14ac:dyDescent="0.3">
      <c r="AJ643" s="36"/>
      <c r="AK643" s="36"/>
      <c r="AL643" s="36"/>
      <c r="AM643" s="36"/>
      <c r="AN643" s="36"/>
      <c r="AO643" s="36"/>
      <c r="AP643" s="36"/>
      <c r="AQ643" s="36"/>
      <c r="AR643" s="36"/>
      <c r="AS643" s="36"/>
      <c r="AT643" s="36"/>
    </row>
    <row r="644" spans="36:46" ht="18" customHeight="1" x14ac:dyDescent="0.3">
      <c r="AJ644" s="36"/>
      <c r="AK644" s="36"/>
      <c r="AL644" s="36"/>
      <c r="AM644" s="36"/>
      <c r="AN644" s="36"/>
      <c r="AO644" s="36"/>
      <c r="AP644" s="36"/>
      <c r="AQ644" s="36"/>
      <c r="AR644" s="36"/>
      <c r="AS644" s="36"/>
      <c r="AT644" s="36"/>
    </row>
    <row r="645" spans="36:46" ht="18" customHeight="1" x14ac:dyDescent="0.3">
      <c r="AJ645" s="36"/>
      <c r="AK645" s="36"/>
      <c r="AL645" s="36"/>
      <c r="AM645" s="36"/>
      <c r="AN645" s="36"/>
      <c r="AO645" s="36"/>
      <c r="AP645" s="36"/>
      <c r="AQ645" s="36"/>
      <c r="AR645" s="36"/>
      <c r="AS645" s="36"/>
      <c r="AT645" s="36"/>
    </row>
    <row r="646" spans="36:46" ht="18" customHeight="1" x14ac:dyDescent="0.3">
      <c r="AJ646" s="36"/>
      <c r="AK646" s="36"/>
      <c r="AL646" s="36"/>
      <c r="AM646" s="36"/>
      <c r="AN646" s="36"/>
      <c r="AO646" s="36"/>
      <c r="AP646" s="36"/>
      <c r="AQ646" s="36"/>
      <c r="AR646" s="36"/>
      <c r="AS646" s="36"/>
      <c r="AT646" s="36"/>
    </row>
    <row r="647" spans="36:46" ht="18" customHeight="1" x14ac:dyDescent="0.3">
      <c r="AJ647" s="36"/>
      <c r="AK647" s="36"/>
      <c r="AL647" s="36"/>
      <c r="AM647" s="36"/>
      <c r="AN647" s="36"/>
      <c r="AO647" s="36"/>
      <c r="AP647" s="36"/>
      <c r="AQ647" s="36"/>
      <c r="AR647" s="36"/>
      <c r="AS647" s="36"/>
      <c r="AT647" s="36"/>
    </row>
    <row r="648" spans="36:46" ht="18" customHeight="1" x14ac:dyDescent="0.3">
      <c r="AJ648" s="36"/>
      <c r="AK648" s="36"/>
      <c r="AL648" s="36"/>
      <c r="AM648" s="36"/>
      <c r="AN648" s="36"/>
      <c r="AO648" s="36"/>
      <c r="AP648" s="36"/>
      <c r="AQ648" s="36"/>
      <c r="AR648" s="36"/>
      <c r="AS648" s="36"/>
      <c r="AT648" s="36"/>
    </row>
    <row r="649" spans="36:46" ht="18" customHeight="1" x14ac:dyDescent="0.3">
      <c r="AJ649" s="36"/>
      <c r="AK649" s="36"/>
      <c r="AL649" s="36"/>
      <c r="AM649" s="36"/>
      <c r="AN649" s="36"/>
      <c r="AO649" s="36"/>
      <c r="AP649" s="36"/>
      <c r="AQ649" s="36"/>
      <c r="AR649" s="36"/>
      <c r="AS649" s="36"/>
      <c r="AT649" s="36"/>
    </row>
    <row r="650" spans="36:46" ht="18" customHeight="1" x14ac:dyDescent="0.3">
      <c r="AJ650" s="36"/>
      <c r="AK650" s="36"/>
      <c r="AL650" s="36"/>
      <c r="AM650" s="36"/>
      <c r="AN650" s="36"/>
      <c r="AO650" s="36"/>
      <c r="AP650" s="36"/>
      <c r="AQ650" s="36"/>
      <c r="AR650" s="36"/>
      <c r="AS650" s="36"/>
      <c r="AT650" s="36"/>
    </row>
    <row r="651" spans="36:46" ht="18" customHeight="1" x14ac:dyDescent="0.3">
      <c r="AJ651" s="36"/>
      <c r="AK651" s="36"/>
      <c r="AL651" s="36"/>
      <c r="AM651" s="36"/>
      <c r="AN651" s="36"/>
      <c r="AO651" s="36"/>
      <c r="AP651" s="36"/>
      <c r="AQ651" s="36"/>
      <c r="AR651" s="36"/>
      <c r="AS651" s="36"/>
      <c r="AT651" s="36"/>
    </row>
    <row r="652" spans="36:46" ht="18" customHeight="1" x14ac:dyDescent="0.3">
      <c r="AJ652" s="36"/>
      <c r="AK652" s="36"/>
      <c r="AL652" s="36"/>
      <c r="AM652" s="36"/>
      <c r="AN652" s="36"/>
      <c r="AO652" s="36"/>
      <c r="AP652" s="36"/>
      <c r="AQ652" s="36"/>
      <c r="AR652" s="36"/>
      <c r="AS652" s="36"/>
      <c r="AT652" s="36"/>
    </row>
    <row r="653" spans="36:46" ht="18" customHeight="1" x14ac:dyDescent="0.3">
      <c r="AJ653" s="36"/>
      <c r="AK653" s="36"/>
      <c r="AL653" s="36"/>
      <c r="AM653" s="36"/>
      <c r="AN653" s="36"/>
      <c r="AO653" s="36"/>
      <c r="AP653" s="36"/>
      <c r="AQ653" s="36"/>
      <c r="AR653" s="36"/>
      <c r="AS653" s="36"/>
      <c r="AT653" s="36"/>
    </row>
    <row r="654" spans="36:46" ht="18" customHeight="1" x14ac:dyDescent="0.3">
      <c r="AJ654" s="36"/>
      <c r="AK654" s="36"/>
      <c r="AL654" s="36"/>
      <c r="AM654" s="36"/>
      <c r="AN654" s="36"/>
      <c r="AO654" s="36"/>
      <c r="AP654" s="36"/>
      <c r="AQ654" s="36"/>
      <c r="AR654" s="36"/>
      <c r="AS654" s="36"/>
      <c r="AT654" s="36"/>
    </row>
    <row r="655" spans="36:46" ht="18" customHeight="1" x14ac:dyDescent="0.3">
      <c r="AJ655" s="36"/>
      <c r="AK655" s="36"/>
      <c r="AL655" s="36"/>
      <c r="AM655" s="36"/>
      <c r="AN655" s="36"/>
      <c r="AO655" s="36"/>
      <c r="AP655" s="36"/>
      <c r="AQ655" s="36"/>
      <c r="AR655" s="36"/>
      <c r="AS655" s="36"/>
      <c r="AT655" s="36"/>
    </row>
    <row r="656" spans="36:46" ht="18" customHeight="1" x14ac:dyDescent="0.3">
      <c r="AJ656" s="36"/>
      <c r="AK656" s="36"/>
      <c r="AL656" s="36"/>
      <c r="AM656" s="36"/>
      <c r="AN656" s="36"/>
      <c r="AO656" s="36"/>
      <c r="AP656" s="36"/>
      <c r="AQ656" s="36"/>
      <c r="AR656" s="36"/>
      <c r="AS656" s="36"/>
      <c r="AT656" s="36"/>
    </row>
    <row r="657" spans="36:46" ht="18" customHeight="1" x14ac:dyDescent="0.3">
      <c r="AJ657" s="36"/>
      <c r="AK657" s="36"/>
      <c r="AL657" s="36"/>
      <c r="AM657" s="36"/>
      <c r="AN657" s="36"/>
      <c r="AO657" s="36"/>
      <c r="AP657" s="36"/>
      <c r="AQ657" s="36"/>
      <c r="AR657" s="36"/>
      <c r="AS657" s="36"/>
      <c r="AT657" s="36"/>
    </row>
    <row r="658" spans="36:46" ht="18" customHeight="1" x14ac:dyDescent="0.3">
      <c r="AJ658" s="36"/>
      <c r="AK658" s="36"/>
      <c r="AL658" s="36"/>
      <c r="AM658" s="36"/>
      <c r="AN658" s="36"/>
      <c r="AO658" s="36"/>
      <c r="AP658" s="36"/>
      <c r="AQ658" s="36"/>
      <c r="AR658" s="36"/>
      <c r="AS658" s="36"/>
      <c r="AT658" s="36"/>
    </row>
    <row r="659" spans="36:46" ht="18" customHeight="1" x14ac:dyDescent="0.3">
      <c r="AJ659" s="36"/>
      <c r="AK659" s="36"/>
      <c r="AL659" s="36"/>
      <c r="AM659" s="36"/>
      <c r="AN659" s="36"/>
      <c r="AO659" s="36"/>
      <c r="AP659" s="36"/>
      <c r="AQ659" s="36"/>
      <c r="AR659" s="36"/>
      <c r="AS659" s="36"/>
      <c r="AT659" s="36"/>
    </row>
    <row r="660" spans="36:46" ht="18" customHeight="1" x14ac:dyDescent="0.3">
      <c r="AJ660" s="36"/>
      <c r="AK660" s="36"/>
      <c r="AL660" s="36"/>
      <c r="AM660" s="36"/>
      <c r="AN660" s="36"/>
      <c r="AO660" s="36"/>
      <c r="AP660" s="36"/>
      <c r="AQ660" s="36"/>
      <c r="AR660" s="36"/>
      <c r="AS660" s="36"/>
      <c r="AT660" s="36"/>
    </row>
    <row r="661" spans="36:46" ht="18" customHeight="1" x14ac:dyDescent="0.3">
      <c r="AJ661" s="36"/>
      <c r="AK661" s="36"/>
      <c r="AL661" s="36"/>
      <c r="AM661" s="36"/>
      <c r="AN661" s="36"/>
      <c r="AO661" s="36"/>
      <c r="AP661" s="36"/>
      <c r="AQ661" s="36"/>
      <c r="AR661" s="36"/>
      <c r="AS661" s="36"/>
      <c r="AT661" s="36"/>
    </row>
    <row r="662" spans="36:46" ht="18" customHeight="1" x14ac:dyDescent="0.3">
      <c r="AJ662" s="36"/>
      <c r="AK662" s="36"/>
      <c r="AL662" s="36"/>
      <c r="AM662" s="36"/>
      <c r="AN662" s="36"/>
      <c r="AO662" s="36"/>
      <c r="AP662" s="36"/>
      <c r="AQ662" s="36"/>
      <c r="AR662" s="36"/>
      <c r="AS662" s="36"/>
      <c r="AT662" s="36"/>
    </row>
    <row r="663" spans="36:46" ht="18" customHeight="1" x14ac:dyDescent="0.3">
      <c r="AJ663" s="36"/>
      <c r="AK663" s="36"/>
      <c r="AL663" s="36"/>
      <c r="AM663" s="36"/>
      <c r="AN663" s="36"/>
      <c r="AO663" s="36"/>
      <c r="AP663" s="36"/>
      <c r="AQ663" s="36"/>
      <c r="AR663" s="36"/>
      <c r="AS663" s="36"/>
      <c r="AT663" s="36"/>
    </row>
    <row r="664" spans="36:46" ht="18" customHeight="1" x14ac:dyDescent="0.3">
      <c r="AJ664" s="36"/>
      <c r="AK664" s="36"/>
      <c r="AL664" s="36"/>
      <c r="AM664" s="36"/>
      <c r="AN664" s="36"/>
      <c r="AO664" s="36"/>
      <c r="AP664" s="36"/>
      <c r="AQ664" s="36"/>
      <c r="AR664" s="36"/>
      <c r="AS664" s="36"/>
      <c r="AT664" s="36"/>
    </row>
    <row r="665" spans="36:46" ht="18" customHeight="1" x14ac:dyDescent="0.3">
      <c r="AJ665" s="36"/>
      <c r="AK665" s="36"/>
      <c r="AL665" s="36"/>
      <c r="AM665" s="36"/>
      <c r="AN665" s="36"/>
      <c r="AO665" s="36"/>
      <c r="AP665" s="36"/>
      <c r="AQ665" s="36"/>
      <c r="AR665" s="36"/>
      <c r="AS665" s="36"/>
      <c r="AT665" s="36"/>
    </row>
    <row r="666" spans="36:46" ht="18" customHeight="1" x14ac:dyDescent="0.3">
      <c r="AJ666" s="36"/>
      <c r="AK666" s="36"/>
      <c r="AL666" s="36"/>
      <c r="AM666" s="36"/>
      <c r="AN666" s="36"/>
      <c r="AO666" s="36"/>
      <c r="AP666" s="36"/>
      <c r="AQ666" s="36"/>
      <c r="AR666" s="36"/>
      <c r="AS666" s="36"/>
      <c r="AT666" s="36"/>
    </row>
    <row r="667" spans="36:46" ht="18" customHeight="1" x14ac:dyDescent="0.3">
      <c r="AJ667" s="36"/>
      <c r="AK667" s="36"/>
      <c r="AL667" s="36"/>
      <c r="AM667" s="36"/>
      <c r="AN667" s="36"/>
      <c r="AO667" s="36"/>
      <c r="AP667" s="36"/>
      <c r="AQ667" s="36"/>
      <c r="AR667" s="36"/>
      <c r="AS667" s="36"/>
      <c r="AT667" s="36"/>
    </row>
    <row r="668" spans="36:46" ht="18" customHeight="1" x14ac:dyDescent="0.3">
      <c r="AJ668" s="36"/>
      <c r="AK668" s="36"/>
      <c r="AL668" s="36"/>
      <c r="AM668" s="36"/>
      <c r="AN668" s="36"/>
      <c r="AO668" s="36"/>
      <c r="AP668" s="36"/>
      <c r="AQ668" s="36"/>
      <c r="AR668" s="36"/>
      <c r="AS668" s="36"/>
      <c r="AT668" s="36"/>
    </row>
    <row r="669" spans="36:46" ht="18" customHeight="1" x14ac:dyDescent="0.3">
      <c r="AJ669" s="36"/>
      <c r="AK669" s="36"/>
      <c r="AL669" s="36"/>
      <c r="AM669" s="36"/>
      <c r="AN669" s="36"/>
      <c r="AO669" s="36"/>
      <c r="AP669" s="36"/>
      <c r="AQ669" s="36"/>
      <c r="AR669" s="36"/>
      <c r="AS669" s="36"/>
      <c r="AT669" s="36"/>
    </row>
    <row r="670" spans="36:46" ht="18" customHeight="1" x14ac:dyDescent="0.3">
      <c r="AJ670" s="36"/>
      <c r="AK670" s="36"/>
      <c r="AL670" s="36"/>
      <c r="AM670" s="36"/>
      <c r="AN670" s="36"/>
      <c r="AO670" s="36"/>
      <c r="AP670" s="36"/>
      <c r="AQ670" s="36"/>
      <c r="AR670" s="36"/>
      <c r="AS670" s="36"/>
      <c r="AT670" s="36"/>
    </row>
    <row r="671" spans="36:46" ht="18" customHeight="1" x14ac:dyDescent="0.3">
      <c r="AJ671" s="36"/>
      <c r="AK671" s="36"/>
      <c r="AL671" s="36"/>
      <c r="AM671" s="36"/>
      <c r="AN671" s="36"/>
      <c r="AO671" s="36"/>
      <c r="AP671" s="36"/>
      <c r="AQ671" s="36"/>
      <c r="AR671" s="36"/>
      <c r="AS671" s="36"/>
      <c r="AT671" s="36"/>
    </row>
    <row r="672" spans="36:46" ht="18" customHeight="1" x14ac:dyDescent="0.3">
      <c r="AJ672" s="36"/>
      <c r="AK672" s="36"/>
      <c r="AL672" s="36"/>
      <c r="AM672" s="36"/>
      <c r="AN672" s="36"/>
      <c r="AO672" s="36"/>
      <c r="AP672" s="36"/>
      <c r="AQ672" s="36"/>
      <c r="AR672" s="36"/>
      <c r="AS672" s="36"/>
      <c r="AT672" s="36"/>
    </row>
    <row r="673" spans="36:46" ht="18" customHeight="1" x14ac:dyDescent="0.3">
      <c r="AJ673" s="36"/>
      <c r="AK673" s="36"/>
      <c r="AL673" s="36"/>
      <c r="AM673" s="36"/>
      <c r="AN673" s="36"/>
      <c r="AO673" s="36"/>
      <c r="AP673" s="36"/>
      <c r="AQ673" s="36"/>
      <c r="AR673" s="36"/>
      <c r="AS673" s="36"/>
      <c r="AT673" s="36"/>
    </row>
    <row r="674" spans="36:46" ht="18" customHeight="1" x14ac:dyDescent="0.3">
      <c r="AJ674" s="36"/>
      <c r="AK674" s="36"/>
      <c r="AL674" s="36"/>
      <c r="AM674" s="36"/>
      <c r="AN674" s="36"/>
      <c r="AO674" s="36"/>
      <c r="AP674" s="36"/>
      <c r="AQ674" s="36"/>
      <c r="AR674" s="36"/>
      <c r="AS674" s="36"/>
      <c r="AT674" s="36"/>
    </row>
    <row r="675" spans="36:46" ht="18" customHeight="1" x14ac:dyDescent="0.3">
      <c r="AJ675" s="36"/>
      <c r="AK675" s="36"/>
      <c r="AL675" s="36"/>
      <c r="AM675" s="36"/>
      <c r="AN675" s="36"/>
      <c r="AO675" s="36"/>
      <c r="AP675" s="36"/>
      <c r="AQ675" s="36"/>
      <c r="AR675" s="36"/>
      <c r="AS675" s="36"/>
      <c r="AT675" s="36"/>
    </row>
    <row r="676" spans="36:46" ht="18" customHeight="1" x14ac:dyDescent="0.3">
      <c r="AJ676" s="36"/>
      <c r="AK676" s="36"/>
      <c r="AL676" s="36"/>
      <c r="AM676" s="36"/>
      <c r="AN676" s="36"/>
      <c r="AO676" s="36"/>
      <c r="AP676" s="36"/>
      <c r="AQ676" s="36"/>
      <c r="AR676" s="36"/>
      <c r="AS676" s="36"/>
      <c r="AT676" s="36"/>
    </row>
    <row r="677" spans="36:46" ht="18" customHeight="1" x14ac:dyDescent="0.3">
      <c r="AJ677" s="36"/>
      <c r="AK677" s="36"/>
      <c r="AL677" s="36"/>
      <c r="AM677" s="36"/>
      <c r="AN677" s="36"/>
      <c r="AO677" s="36"/>
      <c r="AP677" s="36"/>
      <c r="AQ677" s="36"/>
      <c r="AR677" s="36"/>
      <c r="AS677" s="36"/>
      <c r="AT677" s="36"/>
    </row>
    <row r="678" spans="36:46" ht="18" customHeight="1" x14ac:dyDescent="0.3">
      <c r="AJ678" s="36"/>
      <c r="AK678" s="36"/>
      <c r="AL678" s="36"/>
      <c r="AM678" s="36"/>
      <c r="AN678" s="36"/>
      <c r="AO678" s="36"/>
      <c r="AP678" s="36"/>
      <c r="AQ678" s="36"/>
      <c r="AR678" s="36"/>
      <c r="AS678" s="36"/>
      <c r="AT678" s="36"/>
    </row>
    <row r="679" spans="36:46" ht="18" customHeight="1" x14ac:dyDescent="0.3">
      <c r="AJ679" s="36"/>
      <c r="AK679" s="36"/>
      <c r="AL679" s="36"/>
      <c r="AM679" s="36"/>
      <c r="AN679" s="36"/>
      <c r="AO679" s="36"/>
      <c r="AP679" s="36"/>
      <c r="AQ679" s="36"/>
      <c r="AR679" s="36"/>
      <c r="AS679" s="36"/>
      <c r="AT679" s="36"/>
    </row>
    <row r="680" spans="36:46" ht="18" customHeight="1" x14ac:dyDescent="0.3">
      <c r="AJ680" s="36"/>
      <c r="AK680" s="36"/>
      <c r="AL680" s="36"/>
      <c r="AM680" s="36"/>
      <c r="AN680" s="36"/>
      <c r="AO680" s="36"/>
      <c r="AP680" s="36"/>
      <c r="AQ680" s="36"/>
      <c r="AR680" s="36"/>
      <c r="AS680" s="36"/>
      <c r="AT680" s="36"/>
    </row>
    <row r="681" spans="36:46" ht="18" customHeight="1" x14ac:dyDescent="0.3">
      <c r="AJ681" s="36"/>
      <c r="AK681" s="36"/>
      <c r="AL681" s="36"/>
      <c r="AM681" s="36"/>
      <c r="AN681" s="36"/>
      <c r="AO681" s="36"/>
      <c r="AP681" s="36"/>
      <c r="AQ681" s="36"/>
      <c r="AR681" s="36"/>
      <c r="AS681" s="36"/>
      <c r="AT681" s="36"/>
    </row>
    <row r="682" spans="36:46" ht="18" customHeight="1" x14ac:dyDescent="0.3">
      <c r="AJ682" s="36"/>
      <c r="AK682" s="36"/>
      <c r="AL682" s="36"/>
      <c r="AM682" s="36"/>
      <c r="AN682" s="36"/>
      <c r="AO682" s="36"/>
      <c r="AP682" s="36"/>
      <c r="AQ682" s="36"/>
      <c r="AR682" s="36"/>
      <c r="AS682" s="36"/>
      <c r="AT682" s="36"/>
    </row>
    <row r="683" spans="36:46" ht="18" customHeight="1" x14ac:dyDescent="0.3">
      <c r="AJ683" s="36"/>
      <c r="AK683" s="36"/>
      <c r="AL683" s="36"/>
      <c r="AM683" s="36"/>
      <c r="AN683" s="36"/>
      <c r="AO683" s="36"/>
      <c r="AP683" s="36"/>
      <c r="AQ683" s="36"/>
      <c r="AR683" s="36"/>
      <c r="AS683" s="36"/>
      <c r="AT683" s="36"/>
    </row>
    <row r="684" spans="36:46" ht="18" customHeight="1" x14ac:dyDescent="0.3">
      <c r="AJ684" s="36"/>
      <c r="AK684" s="36"/>
      <c r="AL684" s="36"/>
      <c r="AM684" s="36"/>
      <c r="AN684" s="36"/>
      <c r="AO684" s="36"/>
      <c r="AP684" s="36"/>
      <c r="AQ684" s="36"/>
      <c r="AR684" s="36"/>
      <c r="AS684" s="36"/>
      <c r="AT684" s="36"/>
    </row>
    <row r="685" spans="36:46" ht="18" customHeight="1" x14ac:dyDescent="0.3">
      <c r="AJ685" s="36"/>
      <c r="AK685" s="36"/>
      <c r="AL685" s="36"/>
      <c r="AM685" s="36"/>
      <c r="AN685" s="36"/>
      <c r="AO685" s="36"/>
      <c r="AP685" s="36"/>
      <c r="AQ685" s="36"/>
      <c r="AR685" s="36"/>
      <c r="AS685" s="36"/>
      <c r="AT685" s="36"/>
    </row>
    <row r="686" spans="36:46" ht="18" customHeight="1" x14ac:dyDescent="0.3">
      <c r="AJ686" s="36"/>
      <c r="AK686" s="36"/>
      <c r="AL686" s="36"/>
      <c r="AM686" s="36"/>
      <c r="AN686" s="36"/>
      <c r="AO686" s="36"/>
      <c r="AP686" s="36"/>
      <c r="AQ686" s="36"/>
      <c r="AR686" s="36"/>
      <c r="AS686" s="36"/>
      <c r="AT686" s="36"/>
    </row>
    <row r="687" spans="36:46" ht="18" customHeight="1" x14ac:dyDescent="0.3">
      <c r="AJ687" s="36"/>
      <c r="AK687" s="36"/>
      <c r="AL687" s="36"/>
      <c r="AM687" s="36"/>
      <c r="AN687" s="36"/>
      <c r="AO687" s="36"/>
      <c r="AP687" s="36"/>
      <c r="AQ687" s="36"/>
      <c r="AR687" s="36"/>
      <c r="AS687" s="36"/>
      <c r="AT687" s="36"/>
    </row>
    <row r="688" spans="36:46" ht="18" customHeight="1" x14ac:dyDescent="0.3">
      <c r="AJ688" s="36"/>
      <c r="AK688" s="36"/>
      <c r="AL688" s="36"/>
      <c r="AM688" s="36"/>
      <c r="AN688" s="36"/>
      <c r="AO688" s="36"/>
      <c r="AP688" s="36"/>
      <c r="AQ688" s="36"/>
      <c r="AR688" s="36"/>
      <c r="AS688" s="36"/>
      <c r="AT688" s="36"/>
    </row>
    <row r="689" spans="1:46" ht="18" customHeight="1" x14ac:dyDescent="0.3">
      <c r="AJ689" s="36"/>
      <c r="AK689" s="36"/>
      <c r="AL689" s="36"/>
      <c r="AM689" s="36"/>
      <c r="AN689" s="36"/>
      <c r="AO689" s="36"/>
      <c r="AP689" s="36"/>
      <c r="AQ689" s="36"/>
      <c r="AR689" s="36"/>
      <c r="AS689" s="36"/>
      <c r="AT689" s="36"/>
    </row>
    <row r="690" spans="1:46" ht="18" customHeight="1" x14ac:dyDescent="0.3">
      <c r="AJ690" s="36"/>
      <c r="AK690" s="36"/>
      <c r="AL690" s="36"/>
      <c r="AM690" s="36"/>
      <c r="AN690" s="36"/>
      <c r="AO690" s="36"/>
      <c r="AP690" s="36"/>
      <c r="AQ690" s="36"/>
      <c r="AR690" s="36"/>
      <c r="AS690" s="36"/>
      <c r="AT690" s="36"/>
    </row>
    <row r="691" spans="1:46" ht="18" customHeight="1" x14ac:dyDescent="0.3">
      <c r="AJ691" s="36"/>
      <c r="AK691" s="36"/>
      <c r="AL691" s="36"/>
      <c r="AM691" s="36"/>
      <c r="AN691" s="36"/>
      <c r="AO691" s="36"/>
      <c r="AP691" s="36"/>
      <c r="AQ691" s="36"/>
      <c r="AR691" s="36"/>
      <c r="AS691" s="36"/>
      <c r="AT691" s="36"/>
    </row>
    <row r="692" spans="1:46" ht="18" customHeight="1" x14ac:dyDescent="0.3">
      <c r="AJ692" s="36"/>
      <c r="AK692" s="36"/>
      <c r="AL692" s="36"/>
      <c r="AM692" s="36"/>
      <c r="AN692" s="36"/>
      <c r="AO692" s="36"/>
      <c r="AP692" s="36"/>
      <c r="AQ692" s="36"/>
      <c r="AR692" s="36"/>
      <c r="AS692" s="36"/>
      <c r="AT692" s="36"/>
    </row>
    <row r="693" spans="1:46" ht="18" customHeight="1" x14ac:dyDescent="0.3">
      <c r="AJ693" s="36"/>
      <c r="AK693" s="36"/>
      <c r="AL693" s="36"/>
      <c r="AM693" s="36"/>
      <c r="AN693" s="36"/>
      <c r="AO693" s="36"/>
      <c r="AP693" s="36"/>
      <c r="AQ693" s="36"/>
      <c r="AR693" s="36"/>
      <c r="AS693" s="36"/>
      <c r="AT693" s="36"/>
    </row>
    <row r="694" spans="1:46" ht="18" customHeight="1" x14ac:dyDescent="0.3">
      <c r="AJ694" s="36"/>
      <c r="AK694" s="36"/>
      <c r="AL694" s="36"/>
      <c r="AM694" s="36"/>
      <c r="AN694" s="36"/>
      <c r="AO694" s="36"/>
      <c r="AP694" s="36"/>
      <c r="AQ694" s="36"/>
      <c r="AR694" s="36"/>
      <c r="AS694" s="36"/>
      <c r="AT694" s="36"/>
    </row>
    <row r="695" spans="1:46" ht="18" customHeight="1" x14ac:dyDescent="0.3">
      <c r="AJ695" s="36"/>
      <c r="AK695" s="36"/>
      <c r="AL695" s="36"/>
      <c r="AM695" s="36"/>
      <c r="AN695" s="36"/>
      <c r="AO695" s="36"/>
      <c r="AP695" s="36"/>
      <c r="AQ695" s="36"/>
      <c r="AR695" s="36"/>
      <c r="AS695" s="36"/>
      <c r="AT695" s="36"/>
    </row>
    <row r="696" spans="1:46" ht="18" customHeight="1" x14ac:dyDescent="0.3">
      <c r="AJ696" s="36"/>
      <c r="AK696" s="36"/>
      <c r="AL696" s="36"/>
      <c r="AM696" s="36"/>
      <c r="AN696" s="36"/>
      <c r="AO696" s="36"/>
      <c r="AP696" s="36"/>
      <c r="AQ696" s="36"/>
      <c r="AR696" s="36"/>
      <c r="AS696" s="36"/>
      <c r="AT696" s="36"/>
    </row>
    <row r="697" spans="1:46" ht="18" customHeight="1" x14ac:dyDescent="0.3">
      <c r="AJ697" s="36"/>
      <c r="AK697" s="36"/>
      <c r="AL697" s="36"/>
      <c r="AM697" s="36"/>
      <c r="AN697" s="36"/>
      <c r="AO697" s="36"/>
      <c r="AP697" s="36"/>
      <c r="AQ697" s="36"/>
      <c r="AR697" s="36"/>
      <c r="AS697" s="36"/>
      <c r="AT697" s="36"/>
    </row>
    <row r="698" spans="1:46" ht="18" customHeight="1" x14ac:dyDescent="0.3">
      <c r="AJ698" s="36"/>
      <c r="AK698" s="36"/>
      <c r="AL698" s="36"/>
      <c r="AM698" s="36"/>
      <c r="AN698" s="36"/>
      <c r="AO698" s="36"/>
      <c r="AP698" s="36"/>
      <c r="AQ698" s="36"/>
      <c r="AR698" s="36"/>
      <c r="AS698" s="36"/>
      <c r="AT698" s="36"/>
    </row>
    <row r="699" spans="1:46" s="43" customFormat="1" ht="18" customHeight="1" x14ac:dyDescent="0.3">
      <c r="A699" s="41"/>
      <c r="B699" s="40"/>
      <c r="C699" s="41"/>
      <c r="D699" s="86"/>
      <c r="E699" s="86"/>
      <c r="F699" s="86"/>
      <c r="G699" s="86"/>
      <c r="H699" s="66"/>
      <c r="I699" s="66"/>
      <c r="J699" s="66"/>
      <c r="K699" s="66"/>
      <c r="L699" s="64"/>
      <c r="M699" s="66"/>
      <c r="N699" s="76"/>
      <c r="O699" s="76"/>
      <c r="P699" s="66"/>
      <c r="Q699" s="130"/>
      <c r="R699" s="114"/>
      <c r="S699" s="113"/>
      <c r="T699" s="113"/>
      <c r="U699" s="133"/>
      <c r="V699" s="114"/>
      <c r="W699" s="135"/>
      <c r="X699" s="135"/>
      <c r="Y699" s="136"/>
      <c r="Z699" s="132"/>
      <c r="AA699" s="112"/>
      <c r="AB699" s="133"/>
      <c r="AC699" s="113"/>
      <c r="AD699" s="114"/>
      <c r="AE699" s="135"/>
      <c r="AF699" s="133"/>
      <c r="AG699" s="133"/>
      <c r="AH699" s="40"/>
      <c r="AI699" s="60"/>
    </row>
    <row r="700" spans="1:46" s="43" customFormat="1" ht="18" customHeight="1" x14ac:dyDescent="0.3">
      <c r="A700" s="41"/>
      <c r="B700" s="40"/>
      <c r="C700" s="41"/>
      <c r="D700" s="86"/>
      <c r="E700" s="86"/>
      <c r="F700" s="86"/>
      <c r="G700" s="86"/>
      <c r="H700" s="66"/>
      <c r="I700" s="66"/>
      <c r="J700" s="66"/>
      <c r="K700" s="66"/>
      <c r="L700" s="64"/>
      <c r="M700" s="66"/>
      <c r="N700" s="76"/>
      <c r="O700" s="76"/>
      <c r="P700" s="66"/>
      <c r="Q700" s="130"/>
      <c r="R700" s="114"/>
      <c r="S700" s="113"/>
      <c r="T700" s="113"/>
      <c r="U700" s="133"/>
      <c r="V700" s="114"/>
      <c r="W700" s="135"/>
      <c r="X700" s="135"/>
      <c r="Y700" s="136"/>
      <c r="Z700" s="132"/>
      <c r="AA700" s="112"/>
      <c r="AB700" s="133"/>
      <c r="AC700" s="113"/>
      <c r="AD700" s="114"/>
      <c r="AE700" s="135"/>
      <c r="AF700" s="133"/>
      <c r="AG700" s="133"/>
      <c r="AH700" s="40"/>
      <c r="AI700" s="60"/>
    </row>
    <row r="701" spans="1:46" s="43" customFormat="1" ht="18" customHeight="1" x14ac:dyDescent="0.3">
      <c r="A701" s="41"/>
      <c r="B701" s="40"/>
      <c r="C701" s="41"/>
      <c r="D701" s="86"/>
      <c r="E701" s="86"/>
      <c r="F701" s="86"/>
      <c r="G701" s="86"/>
      <c r="H701" s="66"/>
      <c r="I701" s="66"/>
      <c r="J701" s="66"/>
      <c r="K701" s="66"/>
      <c r="L701" s="64"/>
      <c r="M701" s="66"/>
      <c r="N701" s="76"/>
      <c r="O701" s="76"/>
      <c r="P701" s="66"/>
      <c r="Q701" s="130"/>
      <c r="R701" s="114"/>
      <c r="S701" s="113"/>
      <c r="T701" s="113"/>
      <c r="U701" s="133"/>
      <c r="V701" s="114"/>
      <c r="W701" s="135"/>
      <c r="X701" s="135"/>
      <c r="Y701" s="136"/>
      <c r="Z701" s="132"/>
      <c r="AA701" s="112"/>
      <c r="AB701" s="133"/>
      <c r="AC701" s="113"/>
      <c r="AD701" s="114"/>
      <c r="AE701" s="135"/>
      <c r="AF701" s="133"/>
      <c r="AG701" s="133"/>
      <c r="AH701" s="40"/>
      <c r="AI701" s="60"/>
    </row>
    <row r="702" spans="1:46" s="43" customFormat="1" ht="18" customHeight="1" x14ac:dyDescent="0.3">
      <c r="A702" s="41"/>
      <c r="B702" s="40"/>
      <c r="C702" s="41"/>
      <c r="D702" s="86"/>
      <c r="E702" s="86"/>
      <c r="F702" s="86"/>
      <c r="G702" s="86"/>
      <c r="H702" s="66"/>
      <c r="I702" s="66"/>
      <c r="J702" s="66"/>
      <c r="K702" s="66"/>
      <c r="L702" s="64"/>
      <c r="M702" s="66"/>
      <c r="N702" s="76"/>
      <c r="O702" s="76"/>
      <c r="P702" s="66"/>
      <c r="Q702" s="130"/>
      <c r="R702" s="114"/>
      <c r="S702" s="113"/>
      <c r="T702" s="113"/>
      <c r="U702" s="133"/>
      <c r="V702" s="114"/>
      <c r="W702" s="135"/>
      <c r="X702" s="135"/>
      <c r="Y702" s="136"/>
      <c r="Z702" s="132"/>
      <c r="AA702" s="112"/>
      <c r="AB702" s="133"/>
      <c r="AC702" s="113"/>
      <c r="AD702" s="114"/>
      <c r="AE702" s="135"/>
      <c r="AF702" s="133"/>
      <c r="AG702" s="133"/>
      <c r="AH702" s="40"/>
      <c r="AI702" s="60"/>
    </row>
    <row r="703" spans="1:46" s="43" customFormat="1" ht="18" customHeight="1" x14ac:dyDescent="0.3">
      <c r="A703" s="41"/>
      <c r="B703" s="40"/>
      <c r="C703" s="41"/>
      <c r="D703" s="86"/>
      <c r="E703" s="86"/>
      <c r="F703" s="86"/>
      <c r="G703" s="86"/>
      <c r="H703" s="66"/>
      <c r="I703" s="66"/>
      <c r="J703" s="66"/>
      <c r="K703" s="66"/>
      <c r="L703" s="64"/>
      <c r="M703" s="66"/>
      <c r="N703" s="76"/>
      <c r="O703" s="76"/>
      <c r="P703" s="66"/>
      <c r="Q703" s="130"/>
      <c r="R703" s="114"/>
      <c r="S703" s="113"/>
      <c r="T703" s="113"/>
      <c r="U703" s="133"/>
      <c r="V703" s="114"/>
      <c r="W703" s="135"/>
      <c r="X703" s="135"/>
      <c r="Y703" s="136"/>
      <c r="Z703" s="132"/>
      <c r="AA703" s="112"/>
      <c r="AB703" s="133"/>
      <c r="AC703" s="113"/>
      <c r="AD703" s="114"/>
      <c r="AE703" s="135"/>
      <c r="AF703" s="133"/>
      <c r="AG703" s="133"/>
      <c r="AH703" s="40"/>
      <c r="AI703" s="60"/>
    </row>
    <row r="704" spans="1:46" s="43" customFormat="1" ht="18" customHeight="1" x14ac:dyDescent="0.3">
      <c r="A704" s="41"/>
      <c r="B704" s="40"/>
      <c r="C704" s="41"/>
      <c r="D704" s="86"/>
      <c r="E704" s="86"/>
      <c r="F704" s="86"/>
      <c r="G704" s="86"/>
      <c r="H704" s="66"/>
      <c r="I704" s="66"/>
      <c r="J704" s="66"/>
      <c r="K704" s="66"/>
      <c r="L704" s="64"/>
      <c r="M704" s="66"/>
      <c r="N704" s="76"/>
      <c r="O704" s="76"/>
      <c r="P704" s="66"/>
      <c r="Q704" s="130"/>
      <c r="R704" s="114"/>
      <c r="S704" s="113"/>
      <c r="T704" s="113"/>
      <c r="U704" s="133"/>
      <c r="V704" s="114"/>
      <c r="W704" s="135"/>
      <c r="X704" s="135"/>
      <c r="Y704" s="136"/>
      <c r="Z704" s="132"/>
      <c r="AA704" s="112"/>
      <c r="AB704" s="133"/>
      <c r="AC704" s="113"/>
      <c r="AD704" s="114"/>
      <c r="AE704" s="135"/>
      <c r="AF704" s="133"/>
      <c r="AG704" s="133"/>
      <c r="AH704" s="40"/>
      <c r="AI704" s="60"/>
    </row>
    <row r="705" spans="1:35" s="43" customFormat="1" ht="18" customHeight="1" x14ac:dyDescent="0.3">
      <c r="A705" s="41"/>
      <c r="B705" s="40"/>
      <c r="C705" s="41"/>
      <c r="D705" s="86"/>
      <c r="E705" s="86"/>
      <c r="F705" s="86"/>
      <c r="G705" s="86"/>
      <c r="H705" s="66"/>
      <c r="I705" s="66"/>
      <c r="J705" s="66"/>
      <c r="K705" s="66"/>
      <c r="L705" s="64"/>
      <c r="M705" s="66"/>
      <c r="N705" s="76"/>
      <c r="O705" s="76"/>
      <c r="P705" s="66"/>
      <c r="Q705" s="130"/>
      <c r="R705" s="114"/>
      <c r="S705" s="113"/>
      <c r="T705" s="113"/>
      <c r="U705" s="133"/>
      <c r="V705" s="114"/>
      <c r="W705" s="135"/>
      <c r="X705" s="135"/>
      <c r="Y705" s="136"/>
      <c r="Z705" s="132"/>
      <c r="AA705" s="112"/>
      <c r="AB705" s="133"/>
      <c r="AC705" s="113"/>
      <c r="AD705" s="114"/>
      <c r="AE705" s="135"/>
      <c r="AF705" s="133"/>
      <c r="AG705" s="133"/>
      <c r="AH705" s="40"/>
      <c r="AI705" s="60"/>
    </row>
    <row r="706" spans="1:35" s="43" customFormat="1" ht="18" customHeight="1" x14ac:dyDescent="0.3">
      <c r="A706" s="41"/>
      <c r="B706" s="40"/>
      <c r="C706" s="41"/>
      <c r="D706" s="86"/>
      <c r="E706" s="86"/>
      <c r="F706" s="86"/>
      <c r="G706" s="86"/>
      <c r="H706" s="66"/>
      <c r="I706" s="66"/>
      <c r="J706" s="66"/>
      <c r="K706" s="66"/>
      <c r="L706" s="64"/>
      <c r="M706" s="66"/>
      <c r="N706" s="76"/>
      <c r="O706" s="76"/>
      <c r="P706" s="66"/>
      <c r="Q706" s="130"/>
      <c r="R706" s="114"/>
      <c r="S706" s="113"/>
      <c r="T706" s="113"/>
      <c r="U706" s="133"/>
      <c r="V706" s="114"/>
      <c r="W706" s="135"/>
      <c r="X706" s="135"/>
      <c r="Y706" s="136"/>
      <c r="Z706" s="132"/>
      <c r="AA706" s="112"/>
      <c r="AB706" s="133"/>
      <c r="AC706" s="113"/>
      <c r="AD706" s="114"/>
      <c r="AE706" s="135"/>
      <c r="AF706" s="133"/>
      <c r="AG706" s="133"/>
      <c r="AH706" s="40"/>
      <c r="AI706" s="60"/>
    </row>
    <row r="707" spans="1:35" s="43" customFormat="1" ht="18" customHeight="1" x14ac:dyDescent="0.3">
      <c r="A707" s="41"/>
      <c r="B707" s="40"/>
      <c r="C707" s="41"/>
      <c r="D707" s="86"/>
      <c r="E707" s="86"/>
      <c r="F707" s="86"/>
      <c r="G707" s="86"/>
      <c r="H707" s="66"/>
      <c r="I707" s="66"/>
      <c r="J707" s="66"/>
      <c r="K707" s="66"/>
      <c r="L707" s="64"/>
      <c r="M707" s="66"/>
      <c r="N707" s="76"/>
      <c r="O707" s="76"/>
      <c r="P707" s="66"/>
      <c r="Q707" s="130"/>
      <c r="R707" s="114"/>
      <c r="S707" s="113"/>
      <c r="T707" s="113"/>
      <c r="U707" s="133"/>
      <c r="V707" s="114"/>
      <c r="W707" s="135"/>
      <c r="X707" s="135"/>
      <c r="Y707" s="136"/>
      <c r="Z707" s="132"/>
      <c r="AA707" s="112"/>
      <c r="AB707" s="133"/>
      <c r="AC707" s="113"/>
      <c r="AD707" s="114"/>
      <c r="AE707" s="135"/>
      <c r="AF707" s="133"/>
      <c r="AG707" s="133"/>
      <c r="AH707" s="40"/>
      <c r="AI707" s="60"/>
    </row>
    <row r="708" spans="1:35" s="43" customFormat="1" ht="18" customHeight="1" x14ac:dyDescent="0.3">
      <c r="A708" s="41"/>
      <c r="B708" s="40"/>
      <c r="C708" s="41"/>
      <c r="D708" s="86"/>
      <c r="E708" s="86"/>
      <c r="F708" s="86"/>
      <c r="G708" s="86"/>
      <c r="H708" s="66"/>
      <c r="I708" s="66"/>
      <c r="J708" s="66"/>
      <c r="K708" s="66"/>
      <c r="L708" s="64"/>
      <c r="M708" s="66"/>
      <c r="N708" s="76"/>
      <c r="O708" s="76"/>
      <c r="P708" s="66"/>
      <c r="Q708" s="130"/>
      <c r="R708" s="114"/>
      <c r="S708" s="113"/>
      <c r="T708" s="113"/>
      <c r="U708" s="133"/>
      <c r="V708" s="114"/>
      <c r="W708" s="135"/>
      <c r="X708" s="135"/>
      <c r="Y708" s="136"/>
      <c r="Z708" s="132"/>
      <c r="AA708" s="112"/>
      <c r="AB708" s="133"/>
      <c r="AC708" s="113"/>
      <c r="AD708" s="114"/>
      <c r="AE708" s="135"/>
      <c r="AF708" s="133"/>
      <c r="AG708" s="133"/>
      <c r="AH708" s="40"/>
      <c r="AI708" s="60"/>
    </row>
    <row r="709" spans="1:35" s="43" customFormat="1" ht="18" customHeight="1" x14ac:dyDescent="0.3">
      <c r="A709" s="41"/>
      <c r="B709" s="40"/>
      <c r="C709" s="41"/>
      <c r="D709" s="86"/>
      <c r="E709" s="86"/>
      <c r="F709" s="86"/>
      <c r="G709" s="86"/>
      <c r="H709" s="66"/>
      <c r="I709" s="66"/>
      <c r="J709" s="66"/>
      <c r="K709" s="66"/>
      <c r="L709" s="64"/>
      <c r="M709" s="66"/>
      <c r="N709" s="76"/>
      <c r="O709" s="76"/>
      <c r="P709" s="66"/>
      <c r="Q709" s="130"/>
      <c r="R709" s="114"/>
      <c r="S709" s="113"/>
      <c r="T709" s="113"/>
      <c r="U709" s="133"/>
      <c r="V709" s="114"/>
      <c r="W709" s="135"/>
      <c r="X709" s="135"/>
      <c r="Y709" s="136"/>
      <c r="Z709" s="132"/>
      <c r="AA709" s="112"/>
      <c r="AB709" s="133"/>
      <c r="AC709" s="113"/>
      <c r="AD709" s="114"/>
      <c r="AE709" s="135"/>
      <c r="AF709" s="133"/>
      <c r="AG709" s="133"/>
      <c r="AH709" s="40"/>
      <c r="AI709" s="60"/>
    </row>
    <row r="710" spans="1:35" s="43" customFormat="1" ht="18" customHeight="1" x14ac:dyDescent="0.3">
      <c r="A710" s="41"/>
      <c r="B710" s="40"/>
      <c r="C710" s="41"/>
      <c r="D710" s="86"/>
      <c r="E710" s="86"/>
      <c r="F710" s="86"/>
      <c r="G710" s="86"/>
      <c r="H710" s="66"/>
      <c r="I710" s="66"/>
      <c r="J710" s="66"/>
      <c r="K710" s="66"/>
      <c r="L710" s="64"/>
      <c r="M710" s="66"/>
      <c r="N710" s="76"/>
      <c r="O710" s="76"/>
      <c r="P710" s="66"/>
      <c r="Q710" s="130"/>
      <c r="R710" s="114"/>
      <c r="S710" s="113"/>
      <c r="T710" s="113"/>
      <c r="U710" s="133"/>
      <c r="V710" s="114"/>
      <c r="W710" s="135"/>
      <c r="X710" s="135"/>
      <c r="Y710" s="136"/>
      <c r="Z710" s="132"/>
      <c r="AA710" s="112"/>
      <c r="AB710" s="133"/>
      <c r="AC710" s="113"/>
      <c r="AD710" s="114"/>
      <c r="AE710" s="135"/>
      <c r="AF710" s="133"/>
      <c r="AG710" s="133"/>
      <c r="AH710" s="40"/>
      <c r="AI710" s="60"/>
    </row>
    <row r="711" spans="1:35" s="43" customFormat="1" ht="18" customHeight="1" x14ac:dyDescent="0.3">
      <c r="A711" s="41"/>
      <c r="B711" s="40"/>
      <c r="C711" s="41"/>
      <c r="D711" s="86"/>
      <c r="E711" s="86"/>
      <c r="F711" s="86"/>
      <c r="G711" s="86"/>
      <c r="H711" s="66"/>
      <c r="I711" s="66"/>
      <c r="J711" s="66"/>
      <c r="K711" s="66"/>
      <c r="L711" s="64"/>
      <c r="M711" s="66"/>
      <c r="N711" s="76"/>
      <c r="O711" s="76"/>
      <c r="P711" s="66"/>
      <c r="Q711" s="130"/>
      <c r="R711" s="114"/>
      <c r="S711" s="113"/>
      <c r="T711" s="113"/>
      <c r="U711" s="133"/>
      <c r="V711" s="114"/>
      <c r="W711" s="135"/>
      <c r="X711" s="135"/>
      <c r="Y711" s="136"/>
      <c r="Z711" s="132"/>
      <c r="AA711" s="112"/>
      <c r="AB711" s="133"/>
      <c r="AC711" s="113"/>
      <c r="AD711" s="114"/>
      <c r="AE711" s="135"/>
      <c r="AF711" s="133"/>
      <c r="AG711" s="133"/>
      <c r="AH711" s="40"/>
      <c r="AI711" s="60"/>
    </row>
    <row r="712" spans="1:35" s="43" customFormat="1" ht="18" customHeight="1" x14ac:dyDescent="0.3">
      <c r="A712" s="41"/>
      <c r="B712" s="40"/>
      <c r="C712" s="41"/>
      <c r="D712" s="86"/>
      <c r="E712" s="86"/>
      <c r="F712" s="86"/>
      <c r="G712" s="86"/>
      <c r="H712" s="66"/>
      <c r="I712" s="66"/>
      <c r="J712" s="66"/>
      <c r="K712" s="66"/>
      <c r="L712" s="64"/>
      <c r="M712" s="66"/>
      <c r="N712" s="76"/>
      <c r="O712" s="76"/>
      <c r="P712" s="66"/>
      <c r="Q712" s="130"/>
      <c r="R712" s="114"/>
      <c r="S712" s="113"/>
      <c r="T712" s="113"/>
      <c r="U712" s="133"/>
      <c r="V712" s="114"/>
      <c r="W712" s="135"/>
      <c r="X712" s="135"/>
      <c r="Y712" s="136"/>
      <c r="Z712" s="132"/>
      <c r="AA712" s="112"/>
      <c r="AB712" s="133"/>
      <c r="AC712" s="113"/>
      <c r="AD712" s="114"/>
      <c r="AE712" s="135"/>
      <c r="AF712" s="133"/>
      <c r="AG712" s="133"/>
      <c r="AH712" s="40"/>
      <c r="AI712" s="60"/>
    </row>
    <row r="713" spans="1:35" s="43" customFormat="1" ht="18" customHeight="1" x14ac:dyDescent="0.3">
      <c r="A713" s="41"/>
      <c r="B713" s="40"/>
      <c r="C713" s="41"/>
      <c r="D713" s="86"/>
      <c r="E713" s="86"/>
      <c r="F713" s="86"/>
      <c r="G713" s="86"/>
      <c r="H713" s="66"/>
      <c r="I713" s="66"/>
      <c r="J713" s="66"/>
      <c r="K713" s="66"/>
      <c r="L713" s="64"/>
      <c r="M713" s="66"/>
      <c r="N713" s="76"/>
      <c r="O713" s="76"/>
      <c r="P713" s="66"/>
      <c r="Q713" s="130"/>
      <c r="R713" s="114"/>
      <c r="S713" s="113"/>
      <c r="T713" s="113"/>
      <c r="U713" s="133"/>
      <c r="V713" s="114"/>
      <c r="W713" s="135"/>
      <c r="X713" s="135"/>
      <c r="Y713" s="136"/>
      <c r="Z713" s="132"/>
      <c r="AA713" s="112"/>
      <c r="AB713" s="133"/>
      <c r="AC713" s="113"/>
      <c r="AD713" s="114"/>
      <c r="AE713" s="135"/>
      <c r="AF713" s="133"/>
      <c r="AG713" s="133"/>
      <c r="AH713" s="40"/>
      <c r="AI713" s="60"/>
    </row>
    <row r="714" spans="1:35" s="43" customFormat="1" ht="18" customHeight="1" x14ac:dyDescent="0.3">
      <c r="A714" s="41"/>
      <c r="B714" s="40"/>
      <c r="C714" s="41"/>
      <c r="D714" s="86"/>
      <c r="E714" s="86"/>
      <c r="F714" s="86"/>
      <c r="G714" s="86"/>
      <c r="H714" s="66"/>
      <c r="I714" s="66"/>
      <c r="J714" s="66"/>
      <c r="K714" s="66"/>
      <c r="L714" s="64"/>
      <c r="M714" s="66"/>
      <c r="N714" s="76"/>
      <c r="O714" s="76"/>
      <c r="P714" s="66"/>
      <c r="Q714" s="130"/>
      <c r="R714" s="114"/>
      <c r="S714" s="113"/>
      <c r="T714" s="113"/>
      <c r="U714" s="133"/>
      <c r="V714" s="114"/>
      <c r="W714" s="135"/>
      <c r="X714" s="135"/>
      <c r="Y714" s="136"/>
      <c r="Z714" s="132"/>
      <c r="AA714" s="112"/>
      <c r="AB714" s="133"/>
      <c r="AC714" s="113"/>
      <c r="AD714" s="114"/>
      <c r="AE714" s="135"/>
      <c r="AF714" s="133"/>
      <c r="AG714" s="133"/>
      <c r="AH714" s="40"/>
      <c r="AI714" s="60"/>
    </row>
    <row r="715" spans="1:35" s="43" customFormat="1" ht="18" customHeight="1" x14ac:dyDescent="0.3">
      <c r="A715" s="41"/>
      <c r="B715" s="40"/>
      <c r="C715" s="41"/>
      <c r="D715" s="86"/>
      <c r="E715" s="86"/>
      <c r="F715" s="86"/>
      <c r="G715" s="86"/>
      <c r="H715" s="66"/>
      <c r="I715" s="66"/>
      <c r="J715" s="66"/>
      <c r="K715" s="66"/>
      <c r="L715" s="64"/>
      <c r="M715" s="66"/>
      <c r="N715" s="76"/>
      <c r="O715" s="76"/>
      <c r="P715" s="66"/>
      <c r="Q715" s="130"/>
      <c r="R715" s="114"/>
      <c r="S715" s="113"/>
      <c r="T715" s="113"/>
      <c r="U715" s="133"/>
      <c r="V715" s="114"/>
      <c r="W715" s="135"/>
      <c r="X715" s="135"/>
      <c r="Y715" s="136"/>
      <c r="Z715" s="132"/>
      <c r="AA715" s="112"/>
      <c r="AB715" s="133"/>
      <c r="AC715" s="113"/>
      <c r="AD715" s="114"/>
      <c r="AE715" s="135"/>
      <c r="AF715" s="133"/>
      <c r="AG715" s="133"/>
      <c r="AH715" s="40"/>
      <c r="AI715" s="60"/>
    </row>
    <row r="716" spans="1:35" s="43" customFormat="1" ht="18" customHeight="1" x14ac:dyDescent="0.3">
      <c r="A716" s="41"/>
      <c r="B716" s="40"/>
      <c r="C716" s="41"/>
      <c r="D716" s="86"/>
      <c r="E716" s="86"/>
      <c r="F716" s="86"/>
      <c r="G716" s="86"/>
      <c r="H716" s="66"/>
      <c r="I716" s="66"/>
      <c r="J716" s="66"/>
      <c r="K716" s="66"/>
      <c r="L716" s="64"/>
      <c r="M716" s="66"/>
      <c r="N716" s="76"/>
      <c r="O716" s="76"/>
      <c r="P716" s="66"/>
      <c r="Q716" s="130"/>
      <c r="R716" s="114"/>
      <c r="S716" s="113"/>
      <c r="T716" s="113"/>
      <c r="U716" s="133"/>
      <c r="V716" s="114"/>
      <c r="W716" s="135"/>
      <c r="X716" s="135"/>
      <c r="Y716" s="136"/>
      <c r="Z716" s="132"/>
      <c r="AA716" s="112"/>
      <c r="AB716" s="133"/>
      <c r="AC716" s="113"/>
      <c r="AD716" s="114"/>
      <c r="AE716" s="135"/>
      <c r="AF716" s="133"/>
      <c r="AG716" s="133"/>
      <c r="AH716" s="40"/>
      <c r="AI716" s="60"/>
    </row>
    <row r="717" spans="1:35" s="43" customFormat="1" ht="18" customHeight="1" x14ac:dyDescent="0.3">
      <c r="A717" s="41"/>
      <c r="B717" s="40"/>
      <c r="C717" s="41"/>
      <c r="D717" s="86"/>
      <c r="E717" s="86"/>
      <c r="F717" s="86"/>
      <c r="G717" s="86"/>
      <c r="H717" s="66"/>
      <c r="I717" s="66"/>
      <c r="J717" s="66"/>
      <c r="K717" s="66"/>
      <c r="L717" s="64"/>
      <c r="M717" s="66"/>
      <c r="N717" s="76"/>
      <c r="O717" s="76"/>
      <c r="P717" s="66"/>
      <c r="Q717" s="130"/>
      <c r="R717" s="114"/>
      <c r="S717" s="113"/>
      <c r="T717" s="113"/>
      <c r="U717" s="133"/>
      <c r="V717" s="114"/>
      <c r="W717" s="135"/>
      <c r="X717" s="135"/>
      <c r="Y717" s="136"/>
      <c r="Z717" s="132"/>
      <c r="AA717" s="112"/>
      <c r="AB717" s="133"/>
      <c r="AC717" s="113"/>
      <c r="AD717" s="114"/>
      <c r="AE717" s="135"/>
      <c r="AF717" s="133"/>
      <c r="AG717" s="133"/>
      <c r="AH717" s="40"/>
      <c r="AI717" s="60"/>
    </row>
    <row r="718" spans="1:35" s="43" customFormat="1" ht="18" customHeight="1" x14ac:dyDescent="0.3">
      <c r="A718" s="41"/>
      <c r="B718" s="40"/>
      <c r="C718" s="41"/>
      <c r="D718" s="86"/>
      <c r="E718" s="86"/>
      <c r="F718" s="86"/>
      <c r="G718" s="86"/>
      <c r="H718" s="66"/>
      <c r="I718" s="66"/>
      <c r="J718" s="66"/>
      <c r="K718" s="66"/>
      <c r="L718" s="64"/>
      <c r="M718" s="66"/>
      <c r="N718" s="76"/>
      <c r="O718" s="76"/>
      <c r="P718" s="66"/>
      <c r="Q718" s="130"/>
      <c r="R718" s="114"/>
      <c r="S718" s="113"/>
      <c r="T718" s="113"/>
      <c r="U718" s="133"/>
      <c r="V718" s="114"/>
      <c r="W718" s="135"/>
      <c r="X718" s="135"/>
      <c r="Y718" s="136"/>
      <c r="Z718" s="132"/>
      <c r="AA718" s="112"/>
      <c r="AB718" s="133"/>
      <c r="AC718" s="113"/>
      <c r="AD718" s="114"/>
      <c r="AE718" s="135"/>
      <c r="AF718" s="133"/>
      <c r="AG718" s="133"/>
      <c r="AH718" s="40"/>
      <c r="AI718" s="60"/>
    </row>
    <row r="719" spans="1:35" s="43" customFormat="1" ht="18" customHeight="1" x14ac:dyDescent="0.3">
      <c r="A719" s="41"/>
      <c r="B719" s="40"/>
      <c r="C719" s="41"/>
      <c r="D719" s="86"/>
      <c r="E719" s="86"/>
      <c r="F719" s="86"/>
      <c r="G719" s="86"/>
      <c r="H719" s="66"/>
      <c r="I719" s="66"/>
      <c r="J719" s="66"/>
      <c r="K719" s="66"/>
      <c r="L719" s="64"/>
      <c r="M719" s="66"/>
      <c r="N719" s="76"/>
      <c r="O719" s="76"/>
      <c r="P719" s="66"/>
      <c r="Q719" s="130"/>
      <c r="R719" s="114"/>
      <c r="S719" s="113"/>
      <c r="T719" s="113"/>
      <c r="U719" s="133"/>
      <c r="V719" s="114"/>
      <c r="W719" s="135"/>
      <c r="X719" s="135"/>
      <c r="Y719" s="136"/>
      <c r="Z719" s="132"/>
      <c r="AA719" s="112"/>
      <c r="AB719" s="133"/>
      <c r="AC719" s="113"/>
      <c r="AD719" s="114"/>
      <c r="AE719" s="135"/>
      <c r="AF719" s="133"/>
      <c r="AG719" s="133"/>
      <c r="AH719" s="40"/>
      <c r="AI719" s="60"/>
    </row>
    <row r="720" spans="1:35" s="43" customFormat="1" ht="18" customHeight="1" x14ac:dyDescent="0.3">
      <c r="A720" s="41"/>
      <c r="B720" s="40"/>
      <c r="C720" s="41"/>
      <c r="D720" s="86"/>
      <c r="E720" s="86"/>
      <c r="F720" s="86"/>
      <c r="G720" s="86"/>
      <c r="H720" s="66"/>
      <c r="I720" s="66"/>
      <c r="J720" s="66"/>
      <c r="K720" s="66"/>
      <c r="L720" s="64"/>
      <c r="M720" s="66"/>
      <c r="N720" s="76"/>
      <c r="O720" s="76"/>
      <c r="P720" s="66"/>
      <c r="Q720" s="130"/>
      <c r="R720" s="114"/>
      <c r="S720" s="113"/>
      <c r="T720" s="113"/>
      <c r="U720" s="133"/>
      <c r="V720" s="114"/>
      <c r="W720" s="135"/>
      <c r="X720" s="135"/>
      <c r="Y720" s="136"/>
      <c r="Z720" s="132"/>
      <c r="AA720" s="112"/>
      <c r="AB720" s="133"/>
      <c r="AC720" s="113"/>
      <c r="AD720" s="114"/>
      <c r="AE720" s="135"/>
      <c r="AF720" s="133"/>
      <c r="AG720" s="133"/>
      <c r="AH720" s="40"/>
      <c r="AI720" s="60"/>
    </row>
    <row r="721" spans="1:35" s="43" customFormat="1" ht="18" customHeight="1" x14ac:dyDescent="0.3">
      <c r="A721" s="41"/>
      <c r="B721" s="40"/>
      <c r="C721" s="41"/>
      <c r="D721" s="86"/>
      <c r="E721" s="86"/>
      <c r="F721" s="86"/>
      <c r="G721" s="86"/>
      <c r="H721" s="66"/>
      <c r="I721" s="66"/>
      <c r="J721" s="66"/>
      <c r="K721" s="66"/>
      <c r="L721" s="64"/>
      <c r="M721" s="66"/>
      <c r="N721" s="76"/>
      <c r="O721" s="76"/>
      <c r="P721" s="66"/>
      <c r="Q721" s="130"/>
      <c r="R721" s="114"/>
      <c r="S721" s="113"/>
      <c r="T721" s="113"/>
      <c r="U721" s="133"/>
      <c r="V721" s="114"/>
      <c r="W721" s="135"/>
      <c r="X721" s="135"/>
      <c r="Y721" s="136"/>
      <c r="Z721" s="132"/>
      <c r="AA721" s="112"/>
      <c r="AB721" s="133"/>
      <c r="AC721" s="113"/>
      <c r="AD721" s="114"/>
      <c r="AE721" s="135"/>
      <c r="AF721" s="133"/>
      <c r="AG721" s="133"/>
      <c r="AH721" s="40"/>
      <c r="AI721" s="60"/>
    </row>
    <row r="722" spans="1:35" s="43" customFormat="1" ht="18" customHeight="1" x14ac:dyDescent="0.3">
      <c r="A722" s="41"/>
      <c r="B722" s="40"/>
      <c r="C722" s="41"/>
      <c r="D722" s="86"/>
      <c r="E722" s="86"/>
      <c r="F722" s="86"/>
      <c r="G722" s="86"/>
      <c r="H722" s="66"/>
      <c r="I722" s="66"/>
      <c r="J722" s="66"/>
      <c r="K722" s="66"/>
      <c r="L722" s="64"/>
      <c r="M722" s="66"/>
      <c r="N722" s="76"/>
      <c r="O722" s="76"/>
      <c r="P722" s="66"/>
      <c r="Q722" s="130"/>
      <c r="R722" s="114"/>
      <c r="S722" s="113"/>
      <c r="T722" s="113"/>
      <c r="U722" s="133"/>
      <c r="V722" s="114"/>
      <c r="W722" s="135"/>
      <c r="X722" s="135"/>
      <c r="Y722" s="136"/>
      <c r="Z722" s="132"/>
      <c r="AA722" s="112"/>
      <c r="AB722" s="133"/>
      <c r="AC722" s="113"/>
      <c r="AD722" s="114"/>
      <c r="AE722" s="135"/>
      <c r="AF722" s="133"/>
      <c r="AG722" s="133"/>
      <c r="AH722" s="40"/>
      <c r="AI722" s="60"/>
    </row>
    <row r="723" spans="1:35" s="43" customFormat="1" ht="18" customHeight="1" x14ac:dyDescent="0.3">
      <c r="A723" s="41"/>
      <c r="B723" s="40"/>
      <c r="C723" s="41"/>
      <c r="D723" s="86"/>
      <c r="E723" s="86"/>
      <c r="F723" s="86"/>
      <c r="G723" s="86"/>
      <c r="H723" s="66"/>
      <c r="I723" s="66"/>
      <c r="J723" s="66"/>
      <c r="K723" s="66"/>
      <c r="L723" s="64"/>
      <c r="M723" s="66"/>
      <c r="N723" s="76"/>
      <c r="O723" s="76"/>
      <c r="P723" s="66"/>
      <c r="Q723" s="130"/>
      <c r="R723" s="114"/>
      <c r="S723" s="113"/>
      <c r="T723" s="113"/>
      <c r="U723" s="133"/>
      <c r="V723" s="114"/>
      <c r="W723" s="135"/>
      <c r="X723" s="135"/>
      <c r="Y723" s="136"/>
      <c r="Z723" s="132"/>
      <c r="AA723" s="112"/>
      <c r="AB723" s="133"/>
      <c r="AC723" s="113"/>
      <c r="AD723" s="114"/>
      <c r="AE723" s="135"/>
      <c r="AF723" s="133"/>
      <c r="AG723" s="133"/>
      <c r="AH723" s="40"/>
      <c r="AI723" s="60"/>
    </row>
    <row r="724" spans="1:35" s="43" customFormat="1" ht="18" customHeight="1" x14ac:dyDescent="0.3">
      <c r="A724" s="41"/>
      <c r="B724" s="40"/>
      <c r="C724" s="41"/>
      <c r="D724" s="86"/>
      <c r="E724" s="86"/>
      <c r="F724" s="86"/>
      <c r="G724" s="86"/>
      <c r="H724" s="66"/>
      <c r="I724" s="66"/>
      <c r="J724" s="66"/>
      <c r="K724" s="66"/>
      <c r="L724" s="64"/>
      <c r="M724" s="66"/>
      <c r="N724" s="76"/>
      <c r="O724" s="76"/>
      <c r="P724" s="66"/>
      <c r="Q724" s="130"/>
      <c r="R724" s="114"/>
      <c r="S724" s="113"/>
      <c r="T724" s="113"/>
      <c r="U724" s="133"/>
      <c r="V724" s="114"/>
      <c r="W724" s="135"/>
      <c r="X724" s="135"/>
      <c r="Y724" s="136"/>
      <c r="Z724" s="132"/>
      <c r="AA724" s="112"/>
      <c r="AB724" s="133"/>
      <c r="AC724" s="113"/>
      <c r="AD724" s="114"/>
      <c r="AE724" s="135"/>
      <c r="AF724" s="133"/>
      <c r="AG724" s="133"/>
      <c r="AH724" s="40"/>
      <c r="AI724" s="60"/>
    </row>
    <row r="725" spans="1:35" s="43" customFormat="1" ht="18" customHeight="1" x14ac:dyDescent="0.3">
      <c r="A725" s="41"/>
      <c r="B725" s="40"/>
      <c r="C725" s="41"/>
      <c r="D725" s="86"/>
      <c r="E725" s="86"/>
      <c r="F725" s="86"/>
      <c r="G725" s="86"/>
      <c r="H725" s="66"/>
      <c r="I725" s="66"/>
      <c r="J725" s="66"/>
      <c r="K725" s="66"/>
      <c r="L725" s="64"/>
      <c r="M725" s="66"/>
      <c r="N725" s="76"/>
      <c r="O725" s="76"/>
      <c r="P725" s="66"/>
      <c r="Q725" s="130"/>
      <c r="R725" s="114"/>
      <c r="S725" s="113"/>
      <c r="T725" s="113"/>
      <c r="U725" s="133"/>
      <c r="V725" s="114"/>
      <c r="W725" s="135"/>
      <c r="X725" s="135"/>
      <c r="Y725" s="136"/>
      <c r="Z725" s="132"/>
      <c r="AA725" s="112"/>
      <c r="AB725" s="133"/>
      <c r="AC725" s="113"/>
      <c r="AD725" s="114"/>
      <c r="AE725" s="135"/>
      <c r="AF725" s="133"/>
      <c r="AG725" s="133"/>
      <c r="AH725" s="40"/>
      <c r="AI725" s="60"/>
    </row>
    <row r="726" spans="1:35" s="43" customFormat="1" ht="18" customHeight="1" x14ac:dyDescent="0.3">
      <c r="A726" s="41"/>
      <c r="B726" s="40"/>
      <c r="C726" s="41"/>
      <c r="D726" s="86"/>
      <c r="E726" s="86"/>
      <c r="F726" s="86"/>
      <c r="G726" s="86"/>
      <c r="H726" s="66"/>
      <c r="I726" s="66"/>
      <c r="J726" s="66"/>
      <c r="K726" s="66"/>
      <c r="L726" s="64"/>
      <c r="M726" s="66"/>
      <c r="N726" s="76"/>
      <c r="O726" s="76"/>
      <c r="P726" s="66"/>
      <c r="Q726" s="130"/>
      <c r="R726" s="114"/>
      <c r="S726" s="113"/>
      <c r="T726" s="113"/>
      <c r="U726" s="133"/>
      <c r="V726" s="114"/>
      <c r="W726" s="135"/>
      <c r="X726" s="135"/>
      <c r="Y726" s="136"/>
      <c r="Z726" s="132"/>
      <c r="AA726" s="112"/>
      <c r="AB726" s="133"/>
      <c r="AC726" s="113"/>
      <c r="AD726" s="114"/>
      <c r="AE726" s="135"/>
      <c r="AF726" s="133"/>
      <c r="AG726" s="133"/>
      <c r="AH726" s="40"/>
      <c r="AI726" s="60"/>
    </row>
    <row r="727" spans="1:35" s="43" customFormat="1" ht="18" customHeight="1" x14ac:dyDescent="0.3">
      <c r="A727" s="41"/>
      <c r="B727" s="40"/>
      <c r="C727" s="41"/>
      <c r="D727" s="86"/>
      <c r="E727" s="86"/>
      <c r="F727" s="86"/>
      <c r="G727" s="86"/>
      <c r="H727" s="66"/>
      <c r="I727" s="66"/>
      <c r="J727" s="66"/>
      <c r="K727" s="66"/>
      <c r="L727" s="64"/>
      <c r="M727" s="66"/>
      <c r="N727" s="76"/>
      <c r="O727" s="76"/>
      <c r="P727" s="66"/>
      <c r="Q727" s="130"/>
      <c r="R727" s="114"/>
      <c r="S727" s="113"/>
      <c r="T727" s="113"/>
      <c r="U727" s="133"/>
      <c r="V727" s="114"/>
      <c r="W727" s="135"/>
      <c r="X727" s="135"/>
      <c r="Y727" s="136"/>
      <c r="Z727" s="132"/>
      <c r="AA727" s="112"/>
      <c r="AB727" s="133"/>
      <c r="AC727" s="113"/>
      <c r="AD727" s="114"/>
      <c r="AE727" s="135"/>
      <c r="AF727" s="133"/>
      <c r="AG727" s="133"/>
      <c r="AH727" s="40"/>
      <c r="AI727" s="60"/>
    </row>
    <row r="728" spans="1:35" s="43" customFormat="1" ht="18" customHeight="1" x14ac:dyDescent="0.3">
      <c r="A728" s="41"/>
      <c r="B728" s="40"/>
      <c r="C728" s="41"/>
      <c r="D728" s="86"/>
      <c r="E728" s="86"/>
      <c r="F728" s="86"/>
      <c r="G728" s="86"/>
      <c r="H728" s="66"/>
      <c r="I728" s="66"/>
      <c r="J728" s="66"/>
      <c r="K728" s="66"/>
      <c r="L728" s="64"/>
      <c r="M728" s="66"/>
      <c r="N728" s="76"/>
      <c r="O728" s="76"/>
      <c r="P728" s="66"/>
      <c r="Q728" s="130"/>
      <c r="R728" s="114"/>
      <c r="S728" s="113"/>
      <c r="T728" s="113"/>
      <c r="U728" s="133"/>
      <c r="V728" s="114"/>
      <c r="W728" s="135"/>
      <c r="X728" s="135"/>
      <c r="Y728" s="136"/>
      <c r="Z728" s="132"/>
      <c r="AA728" s="112"/>
      <c r="AB728" s="133"/>
      <c r="AC728" s="113"/>
      <c r="AD728" s="114"/>
      <c r="AE728" s="135"/>
      <c r="AF728" s="133"/>
      <c r="AG728" s="133"/>
      <c r="AH728" s="40"/>
      <c r="AI728" s="60"/>
    </row>
    <row r="729" spans="1:35" s="43" customFormat="1" ht="18" customHeight="1" x14ac:dyDescent="0.3">
      <c r="A729" s="41"/>
      <c r="B729" s="40"/>
      <c r="C729" s="41"/>
      <c r="D729" s="86"/>
      <c r="E729" s="86"/>
      <c r="F729" s="86"/>
      <c r="G729" s="86"/>
      <c r="H729" s="66"/>
      <c r="I729" s="66"/>
      <c r="J729" s="66"/>
      <c r="K729" s="66"/>
      <c r="L729" s="64"/>
      <c r="M729" s="66"/>
      <c r="N729" s="76"/>
      <c r="O729" s="76"/>
      <c r="P729" s="66"/>
      <c r="Q729" s="130"/>
      <c r="R729" s="114"/>
      <c r="S729" s="113"/>
      <c r="T729" s="113"/>
      <c r="U729" s="133"/>
      <c r="V729" s="114"/>
      <c r="W729" s="135"/>
      <c r="X729" s="135"/>
      <c r="Y729" s="136"/>
      <c r="Z729" s="132"/>
      <c r="AA729" s="112"/>
      <c r="AB729" s="133"/>
      <c r="AC729" s="113"/>
      <c r="AD729" s="114"/>
      <c r="AE729" s="135"/>
      <c r="AF729" s="133"/>
      <c r="AG729" s="133"/>
      <c r="AH729" s="40"/>
      <c r="AI729" s="60"/>
    </row>
    <row r="730" spans="1:35" s="43" customFormat="1" ht="18" customHeight="1" x14ac:dyDescent="0.3">
      <c r="A730" s="41"/>
      <c r="B730" s="40"/>
      <c r="C730" s="41"/>
      <c r="D730" s="86"/>
      <c r="E730" s="86"/>
      <c r="F730" s="86"/>
      <c r="G730" s="86"/>
      <c r="H730" s="66"/>
      <c r="I730" s="66"/>
      <c r="J730" s="66"/>
      <c r="K730" s="66"/>
      <c r="L730" s="64"/>
      <c r="M730" s="66"/>
      <c r="N730" s="76"/>
      <c r="O730" s="76"/>
      <c r="P730" s="66"/>
      <c r="Q730" s="130"/>
      <c r="R730" s="114"/>
      <c r="S730" s="113"/>
      <c r="T730" s="113"/>
      <c r="U730" s="133"/>
      <c r="V730" s="114"/>
      <c r="W730" s="135"/>
      <c r="X730" s="135"/>
      <c r="Y730" s="136"/>
      <c r="Z730" s="132"/>
      <c r="AA730" s="112"/>
      <c r="AB730" s="133"/>
      <c r="AC730" s="113"/>
      <c r="AD730" s="114"/>
      <c r="AE730" s="135"/>
      <c r="AF730" s="133"/>
      <c r="AG730" s="133"/>
      <c r="AH730" s="40"/>
      <c r="AI730" s="60"/>
    </row>
    <row r="731" spans="1:35" s="43" customFormat="1" ht="18" customHeight="1" x14ac:dyDescent="0.3">
      <c r="A731" s="41"/>
      <c r="B731" s="40"/>
      <c r="C731" s="41"/>
      <c r="D731" s="86"/>
      <c r="E731" s="86"/>
      <c r="F731" s="86"/>
      <c r="G731" s="86"/>
      <c r="H731" s="66"/>
      <c r="I731" s="66"/>
      <c r="J731" s="66"/>
      <c r="K731" s="66"/>
      <c r="L731" s="64"/>
      <c r="M731" s="66"/>
      <c r="N731" s="76"/>
      <c r="O731" s="76"/>
      <c r="P731" s="66"/>
      <c r="Q731" s="130"/>
      <c r="R731" s="114"/>
      <c r="S731" s="113"/>
      <c r="T731" s="113"/>
      <c r="U731" s="133"/>
      <c r="V731" s="114"/>
      <c r="W731" s="135"/>
      <c r="X731" s="135"/>
      <c r="Y731" s="136"/>
      <c r="Z731" s="132"/>
      <c r="AA731" s="112"/>
      <c r="AB731" s="133"/>
      <c r="AC731" s="113"/>
      <c r="AD731" s="114"/>
      <c r="AE731" s="135"/>
      <c r="AF731" s="133"/>
      <c r="AG731" s="133"/>
      <c r="AH731" s="40"/>
      <c r="AI731" s="60"/>
    </row>
    <row r="732" spans="1:35" s="43" customFormat="1" ht="18" customHeight="1" x14ac:dyDescent="0.3">
      <c r="A732" s="41"/>
      <c r="B732" s="40"/>
      <c r="C732" s="41"/>
      <c r="D732" s="86"/>
      <c r="E732" s="86"/>
      <c r="F732" s="86"/>
      <c r="G732" s="86"/>
      <c r="H732" s="66"/>
      <c r="I732" s="66"/>
      <c r="J732" s="66"/>
      <c r="K732" s="66"/>
      <c r="L732" s="64"/>
      <c r="M732" s="66"/>
      <c r="N732" s="76"/>
      <c r="O732" s="76"/>
      <c r="P732" s="66"/>
      <c r="Q732" s="130"/>
      <c r="R732" s="114"/>
      <c r="S732" s="113"/>
      <c r="T732" s="113"/>
      <c r="U732" s="133"/>
      <c r="V732" s="114"/>
      <c r="W732" s="135"/>
      <c r="X732" s="135"/>
      <c r="Y732" s="136"/>
      <c r="Z732" s="132"/>
      <c r="AA732" s="112"/>
      <c r="AB732" s="133"/>
      <c r="AC732" s="113"/>
      <c r="AD732" s="114"/>
      <c r="AE732" s="135"/>
      <c r="AF732" s="133"/>
      <c r="AG732" s="133"/>
      <c r="AH732" s="40"/>
      <c r="AI732" s="60"/>
    </row>
    <row r="733" spans="1:35" s="43" customFormat="1" ht="18" customHeight="1" x14ac:dyDescent="0.3">
      <c r="A733" s="41"/>
      <c r="B733" s="40"/>
      <c r="C733" s="41"/>
      <c r="D733" s="86"/>
      <c r="E733" s="86"/>
      <c r="F733" s="86"/>
      <c r="G733" s="86"/>
      <c r="H733" s="66"/>
      <c r="I733" s="66"/>
      <c r="J733" s="66"/>
      <c r="K733" s="66"/>
      <c r="L733" s="64"/>
      <c r="M733" s="66"/>
      <c r="N733" s="76"/>
      <c r="O733" s="76"/>
      <c r="P733" s="66"/>
      <c r="Q733" s="130"/>
      <c r="R733" s="114"/>
      <c r="S733" s="113"/>
      <c r="T733" s="113"/>
      <c r="U733" s="133"/>
      <c r="V733" s="114"/>
      <c r="W733" s="135"/>
      <c r="X733" s="135"/>
      <c r="Y733" s="136"/>
      <c r="Z733" s="132"/>
      <c r="AA733" s="112"/>
      <c r="AB733" s="133"/>
      <c r="AC733" s="113"/>
      <c r="AD733" s="114"/>
      <c r="AE733" s="135"/>
      <c r="AF733" s="133"/>
      <c r="AG733" s="133"/>
      <c r="AH733" s="40"/>
      <c r="AI733" s="60"/>
    </row>
    <row r="734" spans="1:35" s="43" customFormat="1" ht="18" customHeight="1" x14ac:dyDescent="0.3">
      <c r="A734" s="41"/>
      <c r="B734" s="40"/>
      <c r="C734" s="41"/>
      <c r="D734" s="86"/>
      <c r="E734" s="86"/>
      <c r="F734" s="86"/>
      <c r="G734" s="86"/>
      <c r="H734" s="66"/>
      <c r="I734" s="66"/>
      <c r="J734" s="66"/>
      <c r="K734" s="66"/>
      <c r="L734" s="64"/>
      <c r="M734" s="66"/>
      <c r="N734" s="76"/>
      <c r="O734" s="76"/>
      <c r="P734" s="66"/>
      <c r="Q734" s="130"/>
      <c r="R734" s="114"/>
      <c r="S734" s="113"/>
      <c r="T734" s="113"/>
      <c r="U734" s="133"/>
      <c r="V734" s="114"/>
      <c r="W734" s="135"/>
      <c r="X734" s="135"/>
      <c r="Y734" s="136"/>
      <c r="Z734" s="132"/>
      <c r="AA734" s="112"/>
      <c r="AB734" s="133"/>
      <c r="AC734" s="113"/>
      <c r="AD734" s="114"/>
      <c r="AE734" s="135"/>
      <c r="AF734" s="133"/>
      <c r="AG734" s="133"/>
      <c r="AH734" s="40"/>
      <c r="AI734" s="60"/>
    </row>
    <row r="735" spans="1:35" s="43" customFormat="1" ht="18" customHeight="1" x14ac:dyDescent="0.3">
      <c r="A735" s="41"/>
      <c r="B735" s="40"/>
      <c r="C735" s="41"/>
      <c r="D735" s="86"/>
      <c r="E735" s="86"/>
      <c r="F735" s="86"/>
      <c r="G735" s="86"/>
      <c r="H735" s="66"/>
      <c r="I735" s="66"/>
      <c r="J735" s="66"/>
      <c r="K735" s="66"/>
      <c r="L735" s="64"/>
      <c r="M735" s="66"/>
      <c r="N735" s="76"/>
      <c r="O735" s="76"/>
      <c r="P735" s="66"/>
      <c r="Q735" s="130"/>
      <c r="R735" s="114"/>
      <c r="S735" s="113"/>
      <c r="T735" s="113"/>
      <c r="U735" s="133"/>
      <c r="V735" s="114"/>
      <c r="W735" s="135"/>
      <c r="X735" s="135"/>
      <c r="Y735" s="136"/>
      <c r="Z735" s="132"/>
      <c r="AA735" s="112"/>
      <c r="AB735" s="133"/>
      <c r="AC735" s="113"/>
      <c r="AD735" s="114"/>
      <c r="AE735" s="135"/>
      <c r="AF735" s="133"/>
      <c r="AG735" s="133"/>
      <c r="AH735" s="40"/>
      <c r="AI735" s="60"/>
    </row>
    <row r="736" spans="1:35" s="43" customFormat="1" ht="18" customHeight="1" x14ac:dyDescent="0.3">
      <c r="A736" s="41"/>
      <c r="B736" s="40"/>
      <c r="C736" s="41"/>
      <c r="D736" s="86"/>
      <c r="E736" s="86"/>
      <c r="F736" s="86"/>
      <c r="G736" s="86"/>
      <c r="H736" s="66"/>
      <c r="I736" s="66"/>
      <c r="J736" s="66"/>
      <c r="K736" s="66"/>
      <c r="L736" s="64"/>
      <c r="M736" s="66"/>
      <c r="N736" s="76"/>
      <c r="O736" s="76"/>
      <c r="P736" s="66"/>
      <c r="Q736" s="130"/>
      <c r="R736" s="114"/>
      <c r="S736" s="113"/>
      <c r="T736" s="113"/>
      <c r="U736" s="133"/>
      <c r="V736" s="114"/>
      <c r="W736" s="135"/>
      <c r="X736" s="135"/>
      <c r="Y736" s="136"/>
      <c r="Z736" s="132"/>
      <c r="AA736" s="112"/>
      <c r="AB736" s="133"/>
      <c r="AC736" s="113"/>
      <c r="AD736" s="114"/>
      <c r="AE736" s="135"/>
      <c r="AF736" s="133"/>
      <c r="AG736" s="133"/>
      <c r="AH736" s="40"/>
      <c r="AI736" s="60"/>
    </row>
    <row r="737" spans="1:35" s="43" customFormat="1" ht="18" customHeight="1" x14ac:dyDescent="0.3">
      <c r="A737" s="41"/>
      <c r="B737" s="40"/>
      <c r="C737" s="41"/>
      <c r="D737" s="86"/>
      <c r="E737" s="86"/>
      <c r="F737" s="86"/>
      <c r="G737" s="86"/>
      <c r="H737" s="66"/>
      <c r="I737" s="66"/>
      <c r="J737" s="66"/>
      <c r="K737" s="66"/>
      <c r="L737" s="64"/>
      <c r="M737" s="66"/>
      <c r="N737" s="76"/>
      <c r="O737" s="76"/>
      <c r="P737" s="66"/>
      <c r="Q737" s="130"/>
      <c r="R737" s="114"/>
      <c r="S737" s="113"/>
      <c r="T737" s="113"/>
      <c r="U737" s="133"/>
      <c r="V737" s="114"/>
      <c r="W737" s="135"/>
      <c r="X737" s="135"/>
      <c r="Y737" s="136"/>
      <c r="Z737" s="132"/>
      <c r="AA737" s="112"/>
      <c r="AB737" s="133"/>
      <c r="AC737" s="113"/>
      <c r="AD737" s="114"/>
      <c r="AE737" s="135"/>
      <c r="AF737" s="133"/>
      <c r="AG737" s="133"/>
      <c r="AH737" s="40"/>
      <c r="AI737" s="60"/>
    </row>
    <row r="738" spans="1:35" s="43" customFormat="1" ht="18" customHeight="1" x14ac:dyDescent="0.3">
      <c r="A738" s="41"/>
      <c r="B738" s="40"/>
      <c r="C738" s="41"/>
      <c r="D738" s="86"/>
      <c r="E738" s="86"/>
      <c r="F738" s="86"/>
      <c r="G738" s="86"/>
      <c r="H738" s="66"/>
      <c r="I738" s="66"/>
      <c r="J738" s="66"/>
      <c r="K738" s="66"/>
      <c r="L738" s="64"/>
      <c r="M738" s="66"/>
      <c r="N738" s="76"/>
      <c r="O738" s="76"/>
      <c r="P738" s="66"/>
      <c r="Q738" s="130"/>
      <c r="R738" s="114"/>
      <c r="S738" s="113"/>
      <c r="T738" s="113"/>
      <c r="U738" s="133"/>
      <c r="V738" s="114"/>
      <c r="W738" s="135"/>
      <c r="X738" s="135"/>
      <c r="Y738" s="136"/>
      <c r="Z738" s="132"/>
      <c r="AA738" s="112"/>
      <c r="AB738" s="133"/>
      <c r="AC738" s="113"/>
      <c r="AD738" s="114"/>
      <c r="AE738" s="135"/>
      <c r="AF738" s="133"/>
      <c r="AG738" s="133"/>
      <c r="AH738" s="40"/>
      <c r="AI738" s="60"/>
    </row>
    <row r="739" spans="1:35" s="43" customFormat="1" ht="18" customHeight="1" x14ac:dyDescent="0.3">
      <c r="A739" s="41"/>
      <c r="B739" s="40"/>
      <c r="C739" s="41"/>
      <c r="D739" s="86"/>
      <c r="E739" s="86"/>
      <c r="F739" s="86"/>
      <c r="G739" s="86"/>
      <c r="H739" s="66"/>
      <c r="I739" s="66"/>
      <c r="J739" s="66"/>
      <c r="K739" s="66"/>
      <c r="L739" s="64"/>
      <c r="M739" s="66"/>
      <c r="N739" s="76"/>
      <c r="O739" s="76"/>
      <c r="P739" s="66"/>
      <c r="Q739" s="130"/>
      <c r="R739" s="114"/>
      <c r="S739" s="113"/>
      <c r="T739" s="113"/>
      <c r="U739" s="133"/>
      <c r="V739" s="114"/>
      <c r="W739" s="135"/>
      <c r="X739" s="135"/>
      <c r="Y739" s="136"/>
      <c r="Z739" s="132"/>
      <c r="AA739" s="112"/>
      <c r="AB739" s="133"/>
      <c r="AC739" s="113"/>
      <c r="AD739" s="114"/>
      <c r="AE739" s="135"/>
      <c r="AF739" s="133"/>
      <c r="AG739" s="133"/>
      <c r="AH739" s="40"/>
      <c r="AI739" s="60"/>
    </row>
    <row r="740" spans="1:35" s="43" customFormat="1" ht="18" customHeight="1" x14ac:dyDescent="0.3">
      <c r="A740" s="41"/>
      <c r="B740" s="40"/>
      <c r="C740" s="41"/>
      <c r="D740" s="86"/>
      <c r="E740" s="86"/>
      <c r="F740" s="86"/>
      <c r="G740" s="86"/>
      <c r="H740" s="66"/>
      <c r="I740" s="66"/>
      <c r="J740" s="66"/>
      <c r="K740" s="66"/>
      <c r="L740" s="64"/>
      <c r="M740" s="66"/>
      <c r="N740" s="76"/>
      <c r="O740" s="76"/>
      <c r="P740" s="66"/>
      <c r="Q740" s="130"/>
      <c r="R740" s="114"/>
      <c r="S740" s="113"/>
      <c r="T740" s="113"/>
      <c r="U740" s="133"/>
      <c r="V740" s="114"/>
      <c r="W740" s="135"/>
      <c r="X740" s="135"/>
      <c r="Y740" s="136"/>
      <c r="Z740" s="132"/>
      <c r="AA740" s="112"/>
      <c r="AB740" s="133"/>
      <c r="AC740" s="113"/>
      <c r="AD740" s="114"/>
      <c r="AE740" s="135"/>
      <c r="AF740" s="133"/>
      <c r="AG740" s="133"/>
      <c r="AH740" s="40"/>
      <c r="AI740" s="60"/>
    </row>
    <row r="741" spans="1:35" s="43" customFormat="1" ht="18" customHeight="1" x14ac:dyDescent="0.3">
      <c r="A741" s="41"/>
      <c r="B741" s="40"/>
      <c r="C741" s="41"/>
      <c r="D741" s="86"/>
      <c r="E741" s="86"/>
      <c r="F741" s="86"/>
      <c r="G741" s="86"/>
      <c r="H741" s="66"/>
      <c r="I741" s="66"/>
      <c r="J741" s="66"/>
      <c r="K741" s="66"/>
      <c r="L741" s="64"/>
      <c r="M741" s="66"/>
      <c r="N741" s="76"/>
      <c r="O741" s="76"/>
      <c r="P741" s="66"/>
      <c r="Q741" s="130"/>
      <c r="R741" s="114"/>
      <c r="S741" s="113"/>
      <c r="T741" s="113"/>
      <c r="U741" s="133"/>
      <c r="V741" s="114"/>
      <c r="W741" s="135"/>
      <c r="X741" s="135"/>
      <c r="Y741" s="136"/>
      <c r="Z741" s="132"/>
      <c r="AA741" s="112"/>
      <c r="AB741" s="133"/>
      <c r="AC741" s="113"/>
      <c r="AD741" s="114"/>
      <c r="AE741" s="135"/>
      <c r="AF741" s="133"/>
      <c r="AG741" s="133"/>
      <c r="AH741" s="40"/>
      <c r="AI741" s="60"/>
    </row>
    <row r="742" spans="1:35" s="43" customFormat="1" ht="18" customHeight="1" x14ac:dyDescent="0.3">
      <c r="A742" s="41"/>
      <c r="B742" s="40"/>
      <c r="C742" s="41"/>
      <c r="D742" s="86"/>
      <c r="E742" s="86"/>
      <c r="F742" s="86"/>
      <c r="G742" s="86"/>
      <c r="H742" s="66"/>
      <c r="I742" s="66"/>
      <c r="J742" s="66"/>
      <c r="K742" s="66"/>
      <c r="L742" s="64"/>
      <c r="M742" s="66"/>
      <c r="N742" s="76"/>
      <c r="O742" s="76"/>
      <c r="P742" s="66"/>
      <c r="Q742" s="130"/>
      <c r="R742" s="114"/>
      <c r="S742" s="113"/>
      <c r="T742" s="113"/>
      <c r="U742" s="133"/>
      <c r="V742" s="114"/>
      <c r="W742" s="135"/>
      <c r="X742" s="135"/>
      <c r="Y742" s="136"/>
      <c r="Z742" s="132"/>
      <c r="AA742" s="112"/>
      <c r="AB742" s="133"/>
      <c r="AC742" s="113"/>
      <c r="AD742" s="114"/>
      <c r="AE742" s="135"/>
      <c r="AF742" s="133"/>
      <c r="AG742" s="133"/>
      <c r="AH742" s="40"/>
      <c r="AI742" s="60"/>
    </row>
    <row r="743" spans="1:35" s="43" customFormat="1" ht="18" customHeight="1" x14ac:dyDescent="0.3">
      <c r="A743" s="41"/>
      <c r="B743" s="40"/>
      <c r="C743" s="41"/>
      <c r="D743" s="86"/>
      <c r="E743" s="86"/>
      <c r="F743" s="86"/>
      <c r="G743" s="86"/>
      <c r="H743" s="66"/>
      <c r="I743" s="66"/>
      <c r="J743" s="66"/>
      <c r="K743" s="66"/>
      <c r="L743" s="64"/>
      <c r="M743" s="66"/>
      <c r="N743" s="76"/>
      <c r="O743" s="76"/>
      <c r="P743" s="66"/>
      <c r="Q743" s="130"/>
      <c r="R743" s="114"/>
      <c r="S743" s="113"/>
      <c r="T743" s="113"/>
      <c r="U743" s="133"/>
      <c r="V743" s="114"/>
      <c r="W743" s="135"/>
      <c r="X743" s="135"/>
      <c r="Y743" s="136"/>
      <c r="Z743" s="132"/>
      <c r="AA743" s="112"/>
      <c r="AB743" s="133"/>
      <c r="AC743" s="113"/>
      <c r="AD743" s="114"/>
      <c r="AE743" s="135"/>
      <c r="AF743" s="133"/>
      <c r="AG743" s="133"/>
      <c r="AH743" s="40"/>
      <c r="AI743" s="60"/>
    </row>
    <row r="744" spans="1:35" s="43" customFormat="1" ht="18" customHeight="1" x14ac:dyDescent="0.3">
      <c r="A744" s="41"/>
      <c r="B744" s="40"/>
      <c r="C744" s="41"/>
      <c r="D744" s="86"/>
      <c r="E744" s="86"/>
      <c r="F744" s="86"/>
      <c r="G744" s="86"/>
      <c r="H744" s="66"/>
      <c r="I744" s="66"/>
      <c r="J744" s="66"/>
      <c r="K744" s="66"/>
      <c r="L744" s="64"/>
      <c r="M744" s="66"/>
      <c r="N744" s="76"/>
      <c r="O744" s="76"/>
      <c r="P744" s="66"/>
      <c r="Q744" s="130"/>
      <c r="R744" s="114"/>
      <c r="S744" s="113"/>
      <c r="T744" s="113"/>
      <c r="U744" s="133"/>
      <c r="V744" s="114"/>
      <c r="W744" s="135"/>
      <c r="X744" s="135"/>
      <c r="Y744" s="136"/>
      <c r="Z744" s="132"/>
      <c r="AA744" s="112"/>
      <c r="AB744" s="133"/>
      <c r="AC744" s="113"/>
      <c r="AD744" s="114"/>
      <c r="AE744" s="135"/>
      <c r="AF744" s="133"/>
      <c r="AG744" s="133"/>
      <c r="AH744" s="40"/>
      <c r="AI744" s="60"/>
    </row>
    <row r="745" spans="1:35" s="43" customFormat="1" ht="18" customHeight="1" x14ac:dyDescent="0.3">
      <c r="A745" s="41"/>
      <c r="B745" s="40"/>
      <c r="C745" s="41"/>
      <c r="D745" s="86"/>
      <c r="E745" s="86"/>
      <c r="F745" s="86"/>
      <c r="G745" s="86"/>
      <c r="H745" s="66"/>
      <c r="I745" s="66"/>
      <c r="J745" s="66"/>
      <c r="K745" s="66"/>
      <c r="L745" s="64"/>
      <c r="M745" s="66"/>
      <c r="N745" s="76"/>
      <c r="O745" s="76"/>
      <c r="P745" s="66"/>
      <c r="Q745" s="130"/>
      <c r="R745" s="114"/>
      <c r="S745" s="113"/>
      <c r="T745" s="113"/>
      <c r="U745" s="133"/>
      <c r="V745" s="114"/>
      <c r="W745" s="135"/>
      <c r="X745" s="135"/>
      <c r="Y745" s="136"/>
      <c r="Z745" s="132"/>
      <c r="AA745" s="112"/>
      <c r="AB745" s="133"/>
      <c r="AC745" s="113"/>
      <c r="AD745" s="114"/>
      <c r="AE745" s="135"/>
      <c r="AF745" s="133"/>
      <c r="AG745" s="133"/>
      <c r="AH745" s="40"/>
      <c r="AI745" s="60"/>
    </row>
    <row r="746" spans="1:35" s="43" customFormat="1" ht="18" customHeight="1" x14ac:dyDescent="0.3">
      <c r="A746" s="41"/>
      <c r="B746" s="40"/>
      <c r="C746" s="41"/>
      <c r="D746" s="86"/>
      <c r="E746" s="86"/>
      <c r="F746" s="86"/>
      <c r="G746" s="86"/>
      <c r="H746" s="66"/>
      <c r="I746" s="66"/>
      <c r="J746" s="66"/>
      <c r="K746" s="66"/>
      <c r="L746" s="64"/>
      <c r="M746" s="66"/>
      <c r="N746" s="76"/>
      <c r="O746" s="76"/>
      <c r="P746" s="66"/>
      <c r="Q746" s="130"/>
      <c r="R746" s="114"/>
      <c r="S746" s="113"/>
      <c r="T746" s="113"/>
      <c r="U746" s="133"/>
      <c r="V746" s="114"/>
      <c r="W746" s="135"/>
      <c r="X746" s="135"/>
      <c r="Y746" s="136"/>
      <c r="Z746" s="132"/>
      <c r="AA746" s="112"/>
      <c r="AB746" s="133"/>
      <c r="AC746" s="113"/>
      <c r="AD746" s="114"/>
      <c r="AE746" s="135"/>
      <c r="AF746" s="133"/>
      <c r="AG746" s="133"/>
      <c r="AH746" s="40"/>
      <c r="AI746" s="60"/>
    </row>
    <row r="747" spans="1:35" s="43" customFormat="1" ht="18" customHeight="1" x14ac:dyDescent="0.3">
      <c r="A747" s="41"/>
      <c r="B747" s="40"/>
      <c r="C747" s="41"/>
      <c r="D747" s="86"/>
      <c r="E747" s="86"/>
      <c r="F747" s="86"/>
      <c r="G747" s="86"/>
      <c r="H747" s="66"/>
      <c r="I747" s="66"/>
      <c r="J747" s="66"/>
      <c r="K747" s="66"/>
      <c r="L747" s="64"/>
      <c r="M747" s="66"/>
      <c r="N747" s="76"/>
      <c r="O747" s="76"/>
      <c r="P747" s="66"/>
      <c r="Q747" s="130"/>
      <c r="R747" s="114"/>
      <c r="S747" s="113"/>
      <c r="T747" s="113"/>
      <c r="U747" s="133"/>
      <c r="V747" s="114"/>
      <c r="W747" s="135"/>
      <c r="X747" s="135"/>
      <c r="Y747" s="136"/>
      <c r="Z747" s="132"/>
      <c r="AA747" s="112"/>
      <c r="AB747" s="133"/>
      <c r="AC747" s="113"/>
      <c r="AD747" s="114"/>
      <c r="AE747" s="135"/>
      <c r="AF747" s="133"/>
      <c r="AG747" s="133"/>
      <c r="AH747" s="40"/>
      <c r="AI747" s="60"/>
    </row>
    <row r="748" spans="1:35" s="43" customFormat="1" ht="18" customHeight="1" x14ac:dyDescent="0.3">
      <c r="A748" s="41"/>
      <c r="B748" s="40"/>
      <c r="C748" s="41"/>
      <c r="D748" s="86"/>
      <c r="E748" s="86"/>
      <c r="F748" s="86"/>
      <c r="G748" s="86"/>
      <c r="H748" s="66"/>
      <c r="I748" s="66"/>
      <c r="J748" s="66"/>
      <c r="K748" s="66"/>
      <c r="L748" s="64"/>
      <c r="M748" s="66"/>
      <c r="N748" s="76"/>
      <c r="O748" s="76"/>
      <c r="P748" s="66"/>
      <c r="Q748" s="130"/>
      <c r="R748" s="114"/>
      <c r="S748" s="113"/>
      <c r="T748" s="113"/>
      <c r="U748" s="133"/>
      <c r="V748" s="114"/>
      <c r="W748" s="135"/>
      <c r="X748" s="135"/>
      <c r="Y748" s="136"/>
      <c r="Z748" s="132"/>
      <c r="AA748" s="112"/>
      <c r="AB748" s="133"/>
      <c r="AC748" s="113"/>
      <c r="AD748" s="114"/>
      <c r="AE748" s="135"/>
      <c r="AF748" s="133"/>
      <c r="AG748" s="133"/>
      <c r="AH748" s="40"/>
      <c r="AI748" s="60"/>
    </row>
    <row r="749" spans="1:35" s="43" customFormat="1" ht="18" customHeight="1" x14ac:dyDescent="0.3">
      <c r="A749" s="41"/>
      <c r="B749" s="40"/>
      <c r="C749" s="41"/>
      <c r="D749" s="86"/>
      <c r="E749" s="86"/>
      <c r="F749" s="86"/>
      <c r="G749" s="86"/>
      <c r="H749" s="66"/>
      <c r="I749" s="66"/>
      <c r="J749" s="66"/>
      <c r="K749" s="66"/>
      <c r="L749" s="64"/>
      <c r="M749" s="66"/>
      <c r="N749" s="76"/>
      <c r="O749" s="76"/>
      <c r="P749" s="66"/>
      <c r="Q749" s="130"/>
      <c r="R749" s="114"/>
      <c r="S749" s="113"/>
      <c r="T749" s="113"/>
      <c r="U749" s="133"/>
      <c r="V749" s="114"/>
      <c r="W749" s="135"/>
      <c r="X749" s="135"/>
      <c r="Y749" s="136"/>
      <c r="Z749" s="132"/>
      <c r="AA749" s="112"/>
      <c r="AB749" s="133"/>
      <c r="AC749" s="113"/>
      <c r="AD749" s="114"/>
      <c r="AE749" s="135"/>
      <c r="AF749" s="133"/>
      <c r="AG749" s="133"/>
      <c r="AH749" s="40"/>
      <c r="AI749" s="60"/>
    </row>
    <row r="750" spans="1:35" s="43" customFormat="1" ht="18" customHeight="1" x14ac:dyDescent="0.3">
      <c r="A750" s="41"/>
      <c r="B750" s="40"/>
      <c r="C750" s="41"/>
      <c r="D750" s="86"/>
      <c r="E750" s="86"/>
      <c r="F750" s="86"/>
      <c r="G750" s="86"/>
      <c r="H750" s="66"/>
      <c r="I750" s="66"/>
      <c r="J750" s="66"/>
      <c r="K750" s="66"/>
      <c r="L750" s="64"/>
      <c r="M750" s="66"/>
      <c r="N750" s="76"/>
      <c r="O750" s="76"/>
      <c r="P750" s="66"/>
      <c r="Q750" s="130"/>
      <c r="R750" s="114"/>
      <c r="S750" s="113"/>
      <c r="T750" s="113"/>
      <c r="U750" s="133"/>
      <c r="V750" s="114"/>
      <c r="W750" s="135"/>
      <c r="X750" s="135"/>
      <c r="Y750" s="136"/>
      <c r="Z750" s="132"/>
      <c r="AA750" s="112"/>
      <c r="AB750" s="133"/>
      <c r="AC750" s="113"/>
      <c r="AD750" s="114"/>
      <c r="AE750" s="135"/>
      <c r="AF750" s="133"/>
      <c r="AG750" s="133"/>
      <c r="AH750" s="40"/>
      <c r="AI750" s="60"/>
    </row>
    <row r="751" spans="1:35" s="43" customFormat="1" ht="18" customHeight="1" x14ac:dyDescent="0.3">
      <c r="A751" s="41"/>
      <c r="B751" s="40"/>
      <c r="C751" s="41"/>
      <c r="D751" s="86"/>
      <c r="E751" s="86"/>
      <c r="F751" s="86"/>
      <c r="G751" s="86"/>
      <c r="H751" s="66"/>
      <c r="I751" s="66"/>
      <c r="J751" s="66"/>
      <c r="K751" s="66"/>
      <c r="L751" s="64"/>
      <c r="M751" s="66"/>
      <c r="N751" s="76"/>
      <c r="O751" s="76"/>
      <c r="P751" s="66"/>
      <c r="Q751" s="130"/>
      <c r="R751" s="114"/>
      <c r="S751" s="113"/>
      <c r="T751" s="113"/>
      <c r="U751" s="133"/>
      <c r="V751" s="114"/>
      <c r="W751" s="135"/>
      <c r="X751" s="135"/>
      <c r="Y751" s="136"/>
      <c r="Z751" s="132"/>
      <c r="AA751" s="112"/>
      <c r="AB751" s="133"/>
      <c r="AC751" s="113"/>
      <c r="AD751" s="114"/>
      <c r="AE751" s="135"/>
      <c r="AF751" s="133"/>
      <c r="AG751" s="133"/>
      <c r="AH751" s="40"/>
      <c r="AI751" s="60"/>
    </row>
    <row r="752" spans="1:35" s="43" customFormat="1" ht="18" customHeight="1" x14ac:dyDescent="0.3">
      <c r="A752" s="41"/>
      <c r="B752" s="40"/>
      <c r="C752" s="41"/>
      <c r="D752" s="86"/>
      <c r="E752" s="86"/>
      <c r="F752" s="86"/>
      <c r="G752" s="86"/>
      <c r="H752" s="66"/>
      <c r="I752" s="66"/>
      <c r="J752" s="66"/>
      <c r="K752" s="66"/>
      <c r="L752" s="64"/>
      <c r="M752" s="66"/>
      <c r="N752" s="76"/>
      <c r="O752" s="76"/>
      <c r="P752" s="66"/>
      <c r="Q752" s="130"/>
      <c r="R752" s="114"/>
      <c r="S752" s="113"/>
      <c r="T752" s="113"/>
      <c r="U752" s="133"/>
      <c r="V752" s="114"/>
      <c r="W752" s="135"/>
      <c r="X752" s="135"/>
      <c r="Y752" s="136"/>
      <c r="Z752" s="132"/>
      <c r="AA752" s="112"/>
      <c r="AB752" s="133"/>
      <c r="AC752" s="113"/>
      <c r="AD752" s="114"/>
      <c r="AE752" s="135"/>
      <c r="AF752" s="133"/>
      <c r="AG752" s="133"/>
      <c r="AH752" s="40"/>
      <c r="AI752" s="60"/>
    </row>
    <row r="753" spans="1:35" s="43" customFormat="1" ht="18" customHeight="1" x14ac:dyDescent="0.3">
      <c r="A753" s="41"/>
      <c r="B753" s="40"/>
      <c r="C753" s="41"/>
      <c r="D753" s="86"/>
      <c r="E753" s="86"/>
      <c r="F753" s="86"/>
      <c r="G753" s="86"/>
      <c r="H753" s="66"/>
      <c r="I753" s="66"/>
      <c r="J753" s="66"/>
      <c r="K753" s="66"/>
      <c r="L753" s="64"/>
      <c r="M753" s="66"/>
      <c r="N753" s="76"/>
      <c r="O753" s="76"/>
      <c r="P753" s="66"/>
      <c r="Q753" s="130"/>
      <c r="R753" s="114"/>
      <c r="S753" s="113"/>
      <c r="T753" s="113"/>
      <c r="U753" s="133"/>
      <c r="V753" s="114"/>
      <c r="W753" s="135"/>
      <c r="X753" s="135"/>
      <c r="Y753" s="136"/>
      <c r="Z753" s="132"/>
      <c r="AA753" s="112"/>
      <c r="AB753" s="133"/>
      <c r="AC753" s="113"/>
      <c r="AD753" s="114"/>
      <c r="AE753" s="135"/>
      <c r="AF753" s="133"/>
      <c r="AG753" s="133"/>
      <c r="AH753" s="40"/>
      <c r="AI753" s="60"/>
    </row>
    <row r="754" spans="1:35" s="43" customFormat="1" ht="18" customHeight="1" x14ac:dyDescent="0.3">
      <c r="A754" s="41"/>
      <c r="B754" s="40"/>
      <c r="C754" s="41"/>
      <c r="D754" s="86"/>
      <c r="E754" s="86"/>
      <c r="F754" s="86"/>
      <c r="G754" s="86"/>
      <c r="H754" s="66"/>
      <c r="I754" s="66"/>
      <c r="J754" s="66"/>
      <c r="K754" s="66"/>
      <c r="L754" s="64"/>
      <c r="M754" s="66"/>
      <c r="N754" s="76"/>
      <c r="O754" s="76"/>
      <c r="P754" s="66"/>
      <c r="Q754" s="130"/>
      <c r="R754" s="114"/>
      <c r="S754" s="113"/>
      <c r="T754" s="113"/>
      <c r="U754" s="133"/>
      <c r="V754" s="114"/>
      <c r="W754" s="135"/>
      <c r="X754" s="135"/>
      <c r="Y754" s="136"/>
      <c r="Z754" s="132"/>
      <c r="AA754" s="112"/>
      <c r="AB754" s="133"/>
      <c r="AC754" s="113"/>
      <c r="AD754" s="114"/>
      <c r="AE754" s="135"/>
      <c r="AF754" s="133"/>
      <c r="AG754" s="133"/>
      <c r="AH754" s="40"/>
      <c r="AI754" s="60"/>
    </row>
    <row r="755" spans="1:35" s="43" customFormat="1" ht="18" customHeight="1" x14ac:dyDescent="0.3">
      <c r="A755" s="41"/>
      <c r="B755" s="40"/>
      <c r="C755" s="41"/>
      <c r="D755" s="86"/>
      <c r="E755" s="86"/>
      <c r="F755" s="86"/>
      <c r="G755" s="86"/>
      <c r="H755" s="66"/>
      <c r="I755" s="66"/>
      <c r="J755" s="66"/>
      <c r="K755" s="66"/>
      <c r="L755" s="64"/>
      <c r="M755" s="66"/>
      <c r="N755" s="76"/>
      <c r="O755" s="76"/>
      <c r="P755" s="66"/>
      <c r="Q755" s="130"/>
      <c r="R755" s="114"/>
      <c r="S755" s="113"/>
      <c r="T755" s="113"/>
      <c r="U755" s="133"/>
      <c r="V755" s="114"/>
      <c r="W755" s="135"/>
      <c r="X755" s="135"/>
      <c r="Y755" s="136"/>
      <c r="Z755" s="132"/>
      <c r="AA755" s="112"/>
      <c r="AB755" s="133"/>
      <c r="AC755" s="113"/>
      <c r="AD755" s="114"/>
      <c r="AE755" s="135"/>
      <c r="AF755" s="133"/>
      <c r="AG755" s="133"/>
      <c r="AH755" s="40"/>
      <c r="AI755" s="60"/>
    </row>
    <row r="756" spans="1:35" s="43" customFormat="1" ht="18" customHeight="1" x14ac:dyDescent="0.3">
      <c r="A756" s="41"/>
      <c r="B756" s="40"/>
      <c r="C756" s="41"/>
      <c r="D756" s="86"/>
      <c r="E756" s="86"/>
      <c r="F756" s="86"/>
      <c r="G756" s="86"/>
      <c r="H756" s="66"/>
      <c r="I756" s="66"/>
      <c r="J756" s="66"/>
      <c r="K756" s="66"/>
      <c r="L756" s="64"/>
      <c r="M756" s="66"/>
      <c r="N756" s="76"/>
      <c r="O756" s="76"/>
      <c r="P756" s="66"/>
      <c r="Q756" s="130"/>
      <c r="R756" s="114"/>
      <c r="S756" s="113"/>
      <c r="T756" s="113"/>
      <c r="U756" s="133"/>
      <c r="V756" s="114"/>
      <c r="W756" s="135"/>
      <c r="X756" s="135"/>
      <c r="Y756" s="136"/>
      <c r="Z756" s="132"/>
      <c r="AA756" s="112"/>
      <c r="AB756" s="133"/>
      <c r="AC756" s="113"/>
      <c r="AD756" s="114"/>
      <c r="AE756" s="135"/>
      <c r="AF756" s="133"/>
      <c r="AG756" s="133"/>
      <c r="AH756" s="40"/>
      <c r="AI756" s="60"/>
    </row>
    <row r="757" spans="1:35" s="43" customFormat="1" ht="18" customHeight="1" x14ac:dyDescent="0.3">
      <c r="A757" s="41"/>
      <c r="B757" s="40"/>
      <c r="C757" s="41"/>
      <c r="D757" s="86"/>
      <c r="E757" s="86"/>
      <c r="F757" s="86"/>
      <c r="G757" s="86"/>
      <c r="H757" s="66"/>
      <c r="I757" s="66"/>
      <c r="J757" s="66"/>
      <c r="K757" s="66"/>
      <c r="L757" s="64"/>
      <c r="M757" s="66"/>
      <c r="N757" s="76"/>
      <c r="O757" s="76"/>
      <c r="P757" s="66"/>
      <c r="Q757" s="130"/>
      <c r="R757" s="114"/>
      <c r="S757" s="113"/>
      <c r="T757" s="113"/>
      <c r="U757" s="133"/>
      <c r="V757" s="114"/>
      <c r="W757" s="135"/>
      <c r="X757" s="135"/>
      <c r="Y757" s="136"/>
      <c r="Z757" s="132"/>
      <c r="AA757" s="112"/>
      <c r="AB757" s="133"/>
      <c r="AC757" s="113"/>
      <c r="AD757" s="114"/>
      <c r="AE757" s="135"/>
      <c r="AF757" s="133"/>
      <c r="AG757" s="133"/>
      <c r="AH757" s="40"/>
      <c r="AI757" s="60"/>
    </row>
    <row r="758" spans="1:35" s="43" customFormat="1" ht="18" customHeight="1" x14ac:dyDescent="0.3">
      <c r="A758" s="41"/>
      <c r="B758" s="40"/>
      <c r="C758" s="41"/>
      <c r="D758" s="86"/>
      <c r="E758" s="86"/>
      <c r="F758" s="86"/>
      <c r="G758" s="86"/>
      <c r="H758" s="66"/>
      <c r="I758" s="66"/>
      <c r="J758" s="66"/>
      <c r="K758" s="66"/>
      <c r="L758" s="64"/>
      <c r="M758" s="66"/>
      <c r="N758" s="76"/>
      <c r="O758" s="76"/>
      <c r="P758" s="66"/>
      <c r="Q758" s="130"/>
      <c r="R758" s="114"/>
      <c r="S758" s="113"/>
      <c r="T758" s="113"/>
      <c r="U758" s="133"/>
      <c r="V758" s="114"/>
      <c r="W758" s="135"/>
      <c r="X758" s="135"/>
      <c r="Y758" s="136"/>
      <c r="Z758" s="132"/>
      <c r="AA758" s="112"/>
      <c r="AB758" s="133"/>
      <c r="AC758" s="113"/>
      <c r="AD758" s="114"/>
      <c r="AE758" s="135"/>
      <c r="AF758" s="133"/>
      <c r="AG758" s="133"/>
      <c r="AH758" s="40"/>
      <c r="AI758" s="60"/>
    </row>
    <row r="759" spans="1:35" s="43" customFormat="1" ht="18" customHeight="1" x14ac:dyDescent="0.3">
      <c r="A759" s="41"/>
      <c r="B759" s="40"/>
      <c r="C759" s="41"/>
      <c r="D759" s="86"/>
      <c r="E759" s="86"/>
      <c r="F759" s="86"/>
      <c r="G759" s="86"/>
      <c r="H759" s="66"/>
      <c r="I759" s="66"/>
      <c r="J759" s="66"/>
      <c r="K759" s="66"/>
      <c r="L759" s="64"/>
      <c r="M759" s="66"/>
      <c r="N759" s="76"/>
      <c r="O759" s="76"/>
      <c r="P759" s="66"/>
      <c r="Q759" s="130"/>
      <c r="R759" s="114"/>
      <c r="S759" s="113"/>
      <c r="T759" s="113"/>
      <c r="U759" s="133"/>
      <c r="V759" s="114"/>
      <c r="W759" s="135"/>
      <c r="X759" s="135"/>
      <c r="Y759" s="136"/>
      <c r="Z759" s="132"/>
      <c r="AA759" s="112"/>
      <c r="AB759" s="133"/>
      <c r="AC759" s="113"/>
      <c r="AD759" s="114"/>
      <c r="AE759" s="135"/>
      <c r="AF759" s="133"/>
      <c r="AG759" s="133"/>
      <c r="AH759" s="40"/>
      <c r="AI759" s="60"/>
    </row>
    <row r="760" spans="1:35" s="43" customFormat="1" ht="18" customHeight="1" x14ac:dyDescent="0.3">
      <c r="A760" s="41"/>
      <c r="B760" s="40"/>
      <c r="C760" s="41"/>
      <c r="D760" s="86"/>
      <c r="E760" s="86"/>
      <c r="F760" s="86"/>
      <c r="G760" s="86"/>
      <c r="H760" s="66"/>
      <c r="I760" s="66"/>
      <c r="J760" s="66"/>
      <c r="K760" s="66"/>
      <c r="L760" s="64"/>
      <c r="M760" s="66"/>
      <c r="N760" s="76"/>
      <c r="O760" s="76"/>
      <c r="P760" s="66"/>
      <c r="Q760" s="130"/>
      <c r="R760" s="114"/>
      <c r="S760" s="113"/>
      <c r="T760" s="113"/>
      <c r="U760" s="133"/>
      <c r="V760" s="114"/>
      <c r="W760" s="135"/>
      <c r="X760" s="135"/>
      <c r="Y760" s="136"/>
      <c r="Z760" s="132"/>
      <c r="AA760" s="112"/>
      <c r="AB760" s="133"/>
      <c r="AC760" s="113"/>
      <c r="AD760" s="114"/>
      <c r="AE760" s="135"/>
      <c r="AF760" s="133"/>
      <c r="AG760" s="133"/>
      <c r="AH760" s="40"/>
      <c r="AI760" s="60"/>
    </row>
    <row r="761" spans="1:35" s="43" customFormat="1" ht="18" customHeight="1" x14ac:dyDescent="0.3">
      <c r="A761" s="41"/>
      <c r="B761" s="40"/>
      <c r="C761" s="41"/>
      <c r="D761" s="86"/>
      <c r="E761" s="86"/>
      <c r="F761" s="86"/>
      <c r="G761" s="86"/>
      <c r="H761" s="66"/>
      <c r="I761" s="66"/>
      <c r="J761" s="66"/>
      <c r="K761" s="66"/>
      <c r="L761" s="64"/>
      <c r="M761" s="66"/>
      <c r="N761" s="76"/>
      <c r="O761" s="76"/>
      <c r="P761" s="66"/>
      <c r="Q761" s="130"/>
      <c r="R761" s="114"/>
      <c r="S761" s="113"/>
      <c r="T761" s="113"/>
      <c r="U761" s="133"/>
      <c r="V761" s="114"/>
      <c r="W761" s="135"/>
      <c r="X761" s="135"/>
      <c r="Y761" s="136"/>
      <c r="Z761" s="132"/>
      <c r="AA761" s="112"/>
      <c r="AB761" s="133"/>
      <c r="AC761" s="113"/>
      <c r="AD761" s="114"/>
      <c r="AE761" s="135"/>
      <c r="AF761" s="133"/>
      <c r="AG761" s="133"/>
      <c r="AH761" s="40"/>
      <c r="AI761" s="60"/>
    </row>
    <row r="762" spans="1:35" s="43" customFormat="1" ht="18" customHeight="1" x14ac:dyDescent="0.3">
      <c r="A762" s="41"/>
      <c r="B762" s="40"/>
      <c r="C762" s="41"/>
      <c r="D762" s="86"/>
      <c r="E762" s="86"/>
      <c r="F762" s="86"/>
      <c r="G762" s="86"/>
      <c r="H762" s="66"/>
      <c r="I762" s="66"/>
      <c r="J762" s="66"/>
      <c r="K762" s="66"/>
      <c r="L762" s="64"/>
      <c r="M762" s="66"/>
      <c r="N762" s="76"/>
      <c r="O762" s="76"/>
      <c r="P762" s="66"/>
      <c r="Q762" s="130"/>
      <c r="R762" s="114"/>
      <c r="S762" s="113"/>
      <c r="T762" s="113"/>
      <c r="U762" s="133"/>
      <c r="V762" s="114"/>
      <c r="W762" s="135"/>
      <c r="X762" s="135"/>
      <c r="Y762" s="136"/>
      <c r="Z762" s="132"/>
      <c r="AA762" s="112"/>
      <c r="AB762" s="133"/>
      <c r="AC762" s="113"/>
      <c r="AD762" s="114"/>
      <c r="AE762" s="135"/>
      <c r="AF762" s="133"/>
      <c r="AG762" s="133"/>
      <c r="AH762" s="40"/>
      <c r="AI762" s="60"/>
    </row>
    <row r="763" spans="1:35" s="43" customFormat="1" ht="18" customHeight="1" x14ac:dyDescent="0.3">
      <c r="A763" s="41"/>
      <c r="B763" s="40"/>
      <c r="C763" s="41"/>
      <c r="D763" s="86"/>
      <c r="E763" s="86"/>
      <c r="F763" s="86"/>
      <c r="G763" s="86"/>
      <c r="H763" s="66"/>
      <c r="I763" s="66"/>
      <c r="J763" s="66"/>
      <c r="K763" s="66"/>
      <c r="L763" s="64"/>
      <c r="M763" s="66"/>
      <c r="N763" s="76"/>
      <c r="O763" s="76"/>
      <c r="P763" s="66"/>
      <c r="Q763" s="130"/>
      <c r="R763" s="114"/>
      <c r="S763" s="113"/>
      <c r="T763" s="113"/>
      <c r="U763" s="133"/>
      <c r="V763" s="114"/>
      <c r="W763" s="135"/>
      <c r="X763" s="135"/>
      <c r="Y763" s="136"/>
      <c r="Z763" s="132"/>
      <c r="AA763" s="112"/>
      <c r="AB763" s="133"/>
      <c r="AC763" s="113"/>
      <c r="AD763" s="114"/>
      <c r="AE763" s="135"/>
      <c r="AF763" s="133"/>
      <c r="AG763" s="133"/>
      <c r="AH763" s="40"/>
      <c r="AI763" s="60"/>
    </row>
    <row r="764" spans="1:35" s="43" customFormat="1" ht="18" customHeight="1" x14ac:dyDescent="0.3">
      <c r="A764" s="41"/>
      <c r="B764" s="40"/>
      <c r="C764" s="41"/>
      <c r="D764" s="86"/>
      <c r="E764" s="86"/>
      <c r="F764" s="86"/>
      <c r="G764" s="86"/>
      <c r="H764" s="66"/>
      <c r="I764" s="66"/>
      <c r="J764" s="66"/>
      <c r="K764" s="66"/>
      <c r="L764" s="64"/>
      <c r="M764" s="66"/>
      <c r="N764" s="76"/>
      <c r="O764" s="76"/>
      <c r="P764" s="66"/>
      <c r="Q764" s="130"/>
      <c r="R764" s="114"/>
      <c r="S764" s="113"/>
      <c r="T764" s="113"/>
      <c r="U764" s="133"/>
      <c r="V764" s="114"/>
      <c r="W764" s="135"/>
      <c r="X764" s="135"/>
      <c r="Y764" s="136"/>
      <c r="Z764" s="132"/>
      <c r="AA764" s="112"/>
      <c r="AB764" s="133"/>
      <c r="AC764" s="113"/>
      <c r="AD764" s="114"/>
      <c r="AE764" s="135"/>
      <c r="AF764" s="133"/>
      <c r="AG764" s="133"/>
      <c r="AH764" s="40"/>
      <c r="AI764" s="60"/>
    </row>
    <row r="765" spans="1:35" s="43" customFormat="1" ht="18" customHeight="1" x14ac:dyDescent="0.3">
      <c r="A765" s="41"/>
      <c r="B765" s="40"/>
      <c r="C765" s="41"/>
      <c r="D765" s="86"/>
      <c r="E765" s="86"/>
      <c r="F765" s="86"/>
      <c r="G765" s="86"/>
      <c r="H765" s="66"/>
      <c r="I765" s="66"/>
      <c r="J765" s="66"/>
      <c r="K765" s="66"/>
      <c r="L765" s="64"/>
      <c r="M765" s="66"/>
      <c r="N765" s="76"/>
      <c r="O765" s="76"/>
      <c r="P765" s="66"/>
      <c r="Q765" s="130"/>
      <c r="R765" s="114"/>
      <c r="S765" s="113"/>
      <c r="T765" s="113"/>
      <c r="U765" s="133"/>
      <c r="V765" s="114"/>
      <c r="W765" s="135"/>
      <c r="X765" s="135"/>
      <c r="Y765" s="136"/>
      <c r="Z765" s="132"/>
      <c r="AA765" s="112"/>
      <c r="AB765" s="133"/>
      <c r="AC765" s="113"/>
      <c r="AD765" s="114"/>
      <c r="AE765" s="135"/>
      <c r="AF765" s="133"/>
      <c r="AG765" s="133"/>
      <c r="AH765" s="40"/>
      <c r="AI765" s="60"/>
    </row>
    <row r="766" spans="1:35" s="43" customFormat="1" ht="18" customHeight="1" x14ac:dyDescent="0.3">
      <c r="A766" s="41"/>
      <c r="B766" s="40"/>
      <c r="C766" s="41"/>
      <c r="D766" s="86"/>
      <c r="E766" s="86"/>
      <c r="F766" s="86"/>
      <c r="G766" s="86"/>
      <c r="H766" s="66"/>
      <c r="I766" s="66"/>
      <c r="J766" s="66"/>
      <c r="K766" s="66"/>
      <c r="L766" s="64"/>
      <c r="M766" s="66"/>
      <c r="N766" s="76"/>
      <c r="O766" s="76"/>
      <c r="P766" s="66"/>
      <c r="Q766" s="130"/>
      <c r="R766" s="114"/>
      <c r="S766" s="113"/>
      <c r="T766" s="113"/>
      <c r="U766" s="133"/>
      <c r="V766" s="114"/>
      <c r="W766" s="135"/>
      <c r="X766" s="135"/>
      <c r="Y766" s="136"/>
      <c r="Z766" s="132"/>
      <c r="AA766" s="112"/>
      <c r="AB766" s="133"/>
      <c r="AC766" s="113"/>
      <c r="AD766" s="114"/>
      <c r="AE766" s="135"/>
      <c r="AF766" s="133"/>
      <c r="AG766" s="133"/>
      <c r="AH766" s="40"/>
      <c r="AI766" s="60"/>
    </row>
    <row r="767" spans="1:35" s="43" customFormat="1" ht="18" customHeight="1" x14ac:dyDescent="0.3">
      <c r="A767" s="41"/>
      <c r="B767" s="40"/>
      <c r="C767" s="41"/>
      <c r="D767" s="86"/>
      <c r="E767" s="86"/>
      <c r="F767" s="86"/>
      <c r="G767" s="86"/>
      <c r="H767" s="66"/>
      <c r="I767" s="66"/>
      <c r="J767" s="66"/>
      <c r="K767" s="66"/>
      <c r="L767" s="64"/>
      <c r="M767" s="66"/>
      <c r="N767" s="76"/>
      <c r="O767" s="76"/>
      <c r="P767" s="66"/>
      <c r="Q767" s="130"/>
      <c r="R767" s="114"/>
      <c r="S767" s="113"/>
      <c r="T767" s="113"/>
      <c r="U767" s="133"/>
      <c r="V767" s="114"/>
      <c r="W767" s="135"/>
      <c r="X767" s="135"/>
      <c r="Y767" s="136"/>
      <c r="Z767" s="132"/>
      <c r="AA767" s="112"/>
      <c r="AB767" s="133"/>
      <c r="AC767" s="113"/>
      <c r="AD767" s="114"/>
      <c r="AE767" s="135"/>
      <c r="AF767" s="133"/>
      <c r="AG767" s="133"/>
      <c r="AH767" s="40"/>
      <c r="AI767" s="60"/>
    </row>
    <row r="768" spans="1:35" s="43" customFormat="1" ht="18" customHeight="1" x14ac:dyDescent="0.3">
      <c r="A768" s="41"/>
      <c r="B768" s="40"/>
      <c r="C768" s="41"/>
      <c r="D768" s="86"/>
      <c r="E768" s="86"/>
      <c r="F768" s="86"/>
      <c r="G768" s="86"/>
      <c r="H768" s="66"/>
      <c r="I768" s="66"/>
      <c r="J768" s="66"/>
      <c r="K768" s="66"/>
      <c r="L768" s="64"/>
      <c r="M768" s="66"/>
      <c r="N768" s="76"/>
      <c r="O768" s="76"/>
      <c r="P768" s="66"/>
      <c r="Q768" s="130"/>
      <c r="R768" s="114"/>
      <c r="S768" s="113"/>
      <c r="T768" s="113"/>
      <c r="U768" s="133"/>
      <c r="V768" s="114"/>
      <c r="W768" s="135"/>
      <c r="X768" s="135"/>
      <c r="Y768" s="136"/>
      <c r="Z768" s="132"/>
      <c r="AA768" s="112"/>
      <c r="AB768" s="133"/>
      <c r="AC768" s="113"/>
      <c r="AD768" s="114"/>
      <c r="AE768" s="135"/>
      <c r="AF768" s="133"/>
      <c r="AG768" s="133"/>
      <c r="AH768" s="40"/>
      <c r="AI768" s="60"/>
    </row>
    <row r="769" spans="1:35" s="43" customFormat="1" ht="18" customHeight="1" x14ac:dyDescent="0.3">
      <c r="A769" s="41"/>
      <c r="B769" s="40"/>
      <c r="C769" s="41"/>
      <c r="D769" s="86"/>
      <c r="E769" s="86"/>
      <c r="F769" s="86"/>
      <c r="G769" s="86"/>
      <c r="H769" s="66"/>
      <c r="I769" s="66"/>
      <c r="J769" s="66"/>
      <c r="K769" s="66"/>
      <c r="L769" s="64"/>
      <c r="M769" s="66"/>
      <c r="N769" s="76"/>
      <c r="O769" s="76"/>
      <c r="P769" s="66"/>
      <c r="Q769" s="130"/>
      <c r="R769" s="114"/>
      <c r="S769" s="113"/>
      <c r="T769" s="113"/>
      <c r="U769" s="133"/>
      <c r="V769" s="114"/>
      <c r="W769" s="135"/>
      <c r="X769" s="135"/>
      <c r="Y769" s="136"/>
      <c r="Z769" s="132"/>
      <c r="AA769" s="112"/>
      <c r="AB769" s="133"/>
      <c r="AC769" s="113"/>
      <c r="AD769" s="114"/>
      <c r="AE769" s="135"/>
      <c r="AF769" s="133"/>
      <c r="AG769" s="133"/>
      <c r="AH769" s="40"/>
      <c r="AI769" s="60"/>
    </row>
    <row r="770" spans="1:35" s="43" customFormat="1" ht="18" customHeight="1" x14ac:dyDescent="0.3">
      <c r="A770" s="41"/>
      <c r="B770" s="40"/>
      <c r="C770" s="41"/>
      <c r="D770" s="86"/>
      <c r="E770" s="86"/>
      <c r="F770" s="86"/>
      <c r="G770" s="86"/>
      <c r="H770" s="66"/>
      <c r="I770" s="66"/>
      <c r="J770" s="66"/>
      <c r="K770" s="66"/>
      <c r="L770" s="64"/>
      <c r="M770" s="66"/>
      <c r="N770" s="76"/>
      <c r="O770" s="76"/>
      <c r="P770" s="66"/>
      <c r="Q770" s="130"/>
      <c r="R770" s="114"/>
      <c r="S770" s="113"/>
      <c r="T770" s="113"/>
      <c r="U770" s="133"/>
      <c r="V770" s="114"/>
      <c r="W770" s="135"/>
      <c r="X770" s="135"/>
      <c r="Y770" s="136"/>
      <c r="Z770" s="132"/>
      <c r="AA770" s="112"/>
      <c r="AB770" s="133"/>
      <c r="AC770" s="113"/>
      <c r="AD770" s="114"/>
      <c r="AE770" s="135"/>
      <c r="AF770" s="133"/>
      <c r="AG770" s="133"/>
      <c r="AH770" s="40"/>
      <c r="AI770" s="60"/>
    </row>
    <row r="771" spans="1:35" s="43" customFormat="1" ht="18" customHeight="1" x14ac:dyDescent="0.3">
      <c r="A771" s="41"/>
      <c r="B771" s="40"/>
      <c r="C771" s="41"/>
      <c r="D771" s="86"/>
      <c r="E771" s="86"/>
      <c r="F771" s="86"/>
      <c r="G771" s="86"/>
      <c r="H771" s="66"/>
      <c r="I771" s="66"/>
      <c r="J771" s="66"/>
      <c r="K771" s="66"/>
      <c r="L771" s="64"/>
      <c r="M771" s="66"/>
      <c r="N771" s="76"/>
      <c r="O771" s="76"/>
      <c r="P771" s="66"/>
      <c r="Q771" s="130"/>
      <c r="R771" s="114"/>
      <c r="S771" s="113"/>
      <c r="T771" s="113"/>
      <c r="U771" s="133"/>
      <c r="V771" s="114"/>
      <c r="W771" s="135"/>
      <c r="X771" s="135"/>
      <c r="Y771" s="136"/>
      <c r="Z771" s="132"/>
      <c r="AA771" s="112"/>
      <c r="AB771" s="133"/>
      <c r="AC771" s="113"/>
      <c r="AD771" s="114"/>
      <c r="AE771" s="135"/>
      <c r="AF771" s="133"/>
      <c r="AG771" s="133"/>
      <c r="AH771" s="40"/>
      <c r="AI771" s="60"/>
    </row>
    <row r="772" spans="1:35" s="43" customFormat="1" ht="18" customHeight="1" x14ac:dyDescent="0.3">
      <c r="A772" s="41"/>
      <c r="B772" s="40"/>
      <c r="C772" s="41"/>
      <c r="D772" s="86"/>
      <c r="E772" s="86"/>
      <c r="F772" s="86"/>
      <c r="G772" s="86"/>
      <c r="H772" s="66"/>
      <c r="I772" s="66"/>
      <c r="J772" s="66"/>
      <c r="K772" s="66"/>
      <c r="L772" s="64"/>
      <c r="M772" s="66"/>
      <c r="N772" s="76"/>
      <c r="O772" s="76"/>
      <c r="P772" s="66"/>
      <c r="Q772" s="130"/>
      <c r="R772" s="114"/>
      <c r="S772" s="113"/>
      <c r="T772" s="113"/>
      <c r="U772" s="133"/>
      <c r="V772" s="114"/>
      <c r="W772" s="135"/>
      <c r="X772" s="135"/>
      <c r="Y772" s="136"/>
      <c r="Z772" s="132"/>
      <c r="AA772" s="112"/>
      <c r="AB772" s="133"/>
      <c r="AC772" s="113"/>
      <c r="AD772" s="114"/>
      <c r="AE772" s="135"/>
      <c r="AF772" s="133"/>
      <c r="AG772" s="133"/>
      <c r="AH772" s="40"/>
      <c r="AI772" s="60"/>
    </row>
    <row r="773" spans="1:35" s="43" customFormat="1" ht="18" customHeight="1" x14ac:dyDescent="0.3">
      <c r="A773" s="41"/>
      <c r="B773" s="40"/>
      <c r="C773" s="41"/>
      <c r="D773" s="86"/>
      <c r="E773" s="86"/>
      <c r="F773" s="86"/>
      <c r="G773" s="86"/>
      <c r="H773" s="66"/>
      <c r="I773" s="66"/>
      <c r="J773" s="66"/>
      <c r="K773" s="66"/>
      <c r="L773" s="64"/>
      <c r="M773" s="66"/>
      <c r="N773" s="76"/>
      <c r="O773" s="76"/>
      <c r="P773" s="66"/>
      <c r="Q773" s="130"/>
      <c r="R773" s="114"/>
      <c r="S773" s="113"/>
      <c r="T773" s="113"/>
      <c r="U773" s="133"/>
      <c r="V773" s="114"/>
      <c r="W773" s="135"/>
      <c r="X773" s="135"/>
      <c r="Y773" s="136"/>
      <c r="Z773" s="132"/>
      <c r="AA773" s="112"/>
      <c r="AB773" s="133"/>
      <c r="AC773" s="113"/>
      <c r="AD773" s="114"/>
      <c r="AE773" s="135"/>
      <c r="AF773" s="133"/>
      <c r="AG773" s="133"/>
      <c r="AH773" s="40"/>
      <c r="AI773" s="60"/>
    </row>
    <row r="774" spans="1:35" s="43" customFormat="1" ht="18" customHeight="1" x14ac:dyDescent="0.3">
      <c r="A774" s="41"/>
      <c r="B774" s="40"/>
      <c r="C774" s="41"/>
      <c r="D774" s="86"/>
      <c r="E774" s="86"/>
      <c r="F774" s="86"/>
      <c r="G774" s="86"/>
      <c r="H774" s="66"/>
      <c r="I774" s="66"/>
      <c r="J774" s="66"/>
      <c r="K774" s="66"/>
      <c r="L774" s="64"/>
      <c r="M774" s="66"/>
      <c r="N774" s="76"/>
      <c r="O774" s="76"/>
      <c r="P774" s="66"/>
      <c r="Q774" s="130"/>
      <c r="R774" s="114"/>
      <c r="S774" s="113"/>
      <c r="T774" s="113"/>
      <c r="U774" s="133"/>
      <c r="V774" s="114"/>
      <c r="W774" s="135"/>
      <c r="X774" s="135"/>
      <c r="Y774" s="136"/>
      <c r="Z774" s="132"/>
      <c r="AA774" s="112"/>
      <c r="AB774" s="133"/>
      <c r="AC774" s="113"/>
      <c r="AD774" s="114"/>
      <c r="AE774" s="135"/>
      <c r="AF774" s="133"/>
      <c r="AG774" s="133"/>
      <c r="AH774" s="40"/>
      <c r="AI774" s="60"/>
    </row>
    <row r="775" spans="1:35" s="43" customFormat="1" ht="18" customHeight="1" x14ac:dyDescent="0.3">
      <c r="A775" s="41"/>
      <c r="B775" s="40"/>
      <c r="C775" s="41"/>
      <c r="D775" s="86"/>
      <c r="E775" s="86"/>
      <c r="F775" s="86"/>
      <c r="G775" s="86"/>
      <c r="H775" s="66"/>
      <c r="I775" s="66"/>
      <c r="J775" s="66"/>
      <c r="K775" s="66"/>
      <c r="L775" s="64"/>
      <c r="M775" s="66"/>
      <c r="N775" s="76"/>
      <c r="O775" s="76"/>
      <c r="P775" s="66"/>
      <c r="Q775" s="130"/>
      <c r="R775" s="114"/>
      <c r="S775" s="113"/>
      <c r="T775" s="113"/>
      <c r="U775" s="133"/>
      <c r="V775" s="114"/>
      <c r="W775" s="135"/>
      <c r="X775" s="135"/>
      <c r="Y775" s="136"/>
      <c r="Z775" s="132"/>
      <c r="AA775" s="112"/>
      <c r="AB775" s="133"/>
      <c r="AC775" s="113"/>
      <c r="AD775" s="114"/>
      <c r="AE775" s="135"/>
      <c r="AF775" s="133"/>
      <c r="AG775" s="133"/>
      <c r="AH775" s="40"/>
      <c r="AI775" s="60"/>
    </row>
    <row r="776" spans="1:35" s="43" customFormat="1" ht="18" customHeight="1" x14ac:dyDescent="0.3">
      <c r="A776" s="41"/>
      <c r="B776" s="40"/>
      <c r="C776" s="41"/>
      <c r="D776" s="86"/>
      <c r="E776" s="86"/>
      <c r="F776" s="86"/>
      <c r="G776" s="86"/>
      <c r="H776" s="66"/>
      <c r="I776" s="66"/>
      <c r="J776" s="66"/>
      <c r="K776" s="66"/>
      <c r="L776" s="64"/>
      <c r="M776" s="66"/>
      <c r="N776" s="76"/>
      <c r="O776" s="76"/>
      <c r="P776" s="66"/>
      <c r="Q776" s="130"/>
      <c r="R776" s="114"/>
      <c r="S776" s="113"/>
      <c r="T776" s="113"/>
      <c r="U776" s="133"/>
      <c r="V776" s="114"/>
      <c r="W776" s="135"/>
      <c r="X776" s="135"/>
      <c r="Y776" s="136"/>
      <c r="Z776" s="132"/>
      <c r="AA776" s="112"/>
      <c r="AB776" s="133"/>
      <c r="AC776" s="113"/>
      <c r="AD776" s="114"/>
      <c r="AE776" s="135"/>
      <c r="AF776" s="133"/>
      <c r="AG776" s="133"/>
      <c r="AH776" s="40"/>
      <c r="AI776" s="60"/>
    </row>
    <row r="777" spans="1:35" s="43" customFormat="1" ht="18" customHeight="1" x14ac:dyDescent="0.3">
      <c r="A777" s="41"/>
      <c r="B777" s="40"/>
      <c r="C777" s="41"/>
      <c r="D777" s="86"/>
      <c r="E777" s="86"/>
      <c r="F777" s="86"/>
      <c r="G777" s="86"/>
      <c r="H777" s="66"/>
      <c r="I777" s="66"/>
      <c r="J777" s="66"/>
      <c r="K777" s="66"/>
      <c r="L777" s="64"/>
      <c r="M777" s="66"/>
      <c r="N777" s="76"/>
      <c r="O777" s="76"/>
      <c r="P777" s="66"/>
      <c r="Q777" s="130"/>
      <c r="R777" s="114"/>
      <c r="S777" s="113"/>
      <c r="T777" s="113"/>
      <c r="U777" s="133"/>
      <c r="V777" s="114"/>
      <c r="W777" s="135"/>
      <c r="X777" s="135"/>
      <c r="Y777" s="136"/>
      <c r="Z777" s="132"/>
      <c r="AA777" s="112"/>
      <c r="AB777" s="133"/>
      <c r="AC777" s="113"/>
      <c r="AD777" s="114"/>
      <c r="AE777" s="135"/>
      <c r="AF777" s="133"/>
      <c r="AG777" s="133"/>
      <c r="AH777" s="40"/>
      <c r="AI777" s="60"/>
    </row>
    <row r="778" spans="1:35" s="43" customFormat="1" ht="18" customHeight="1" x14ac:dyDescent="0.3">
      <c r="A778" s="41"/>
      <c r="B778" s="40"/>
      <c r="C778" s="41"/>
      <c r="D778" s="86"/>
      <c r="E778" s="86"/>
      <c r="F778" s="86"/>
      <c r="G778" s="86"/>
      <c r="H778" s="66"/>
      <c r="I778" s="66"/>
      <c r="J778" s="66"/>
      <c r="K778" s="66"/>
      <c r="L778" s="64"/>
      <c r="M778" s="66"/>
      <c r="N778" s="76"/>
      <c r="O778" s="76"/>
      <c r="P778" s="66"/>
      <c r="Q778" s="130"/>
      <c r="R778" s="114"/>
      <c r="S778" s="113"/>
      <c r="T778" s="113"/>
      <c r="U778" s="133"/>
      <c r="V778" s="114"/>
      <c r="W778" s="135"/>
      <c r="X778" s="135"/>
      <c r="Y778" s="136"/>
      <c r="Z778" s="132"/>
      <c r="AA778" s="112"/>
      <c r="AB778" s="133"/>
      <c r="AC778" s="113"/>
      <c r="AD778" s="114"/>
      <c r="AE778" s="135"/>
      <c r="AF778" s="133"/>
      <c r="AG778" s="133"/>
      <c r="AH778" s="40"/>
      <c r="AI778" s="60"/>
    </row>
    <row r="779" spans="1:35" s="43" customFormat="1" ht="18" customHeight="1" x14ac:dyDescent="0.3">
      <c r="A779" s="41"/>
      <c r="B779" s="40"/>
      <c r="C779" s="41"/>
      <c r="D779" s="86"/>
      <c r="E779" s="86"/>
      <c r="F779" s="86"/>
      <c r="G779" s="86"/>
      <c r="H779" s="66"/>
      <c r="I779" s="66"/>
      <c r="J779" s="66"/>
      <c r="K779" s="66"/>
      <c r="L779" s="64"/>
      <c r="M779" s="66"/>
      <c r="N779" s="76"/>
      <c r="O779" s="76"/>
      <c r="P779" s="66"/>
      <c r="Q779" s="130"/>
      <c r="R779" s="114"/>
      <c r="S779" s="113"/>
      <c r="T779" s="113"/>
      <c r="U779" s="133"/>
      <c r="V779" s="114"/>
      <c r="W779" s="135"/>
      <c r="X779" s="135"/>
      <c r="Y779" s="136"/>
      <c r="Z779" s="132"/>
      <c r="AA779" s="112"/>
      <c r="AB779" s="133"/>
      <c r="AC779" s="113"/>
      <c r="AD779" s="114"/>
      <c r="AE779" s="135"/>
      <c r="AF779" s="133"/>
      <c r="AG779" s="133"/>
      <c r="AH779" s="40"/>
      <c r="AI779" s="60"/>
    </row>
    <row r="780" spans="1:35" s="43" customFormat="1" ht="18" customHeight="1" x14ac:dyDescent="0.3">
      <c r="A780" s="41"/>
      <c r="B780" s="40"/>
      <c r="C780" s="41"/>
      <c r="D780" s="86"/>
      <c r="E780" s="86"/>
      <c r="F780" s="86"/>
      <c r="G780" s="86"/>
      <c r="H780" s="66"/>
      <c r="I780" s="66"/>
      <c r="J780" s="66"/>
      <c r="K780" s="66"/>
      <c r="L780" s="64"/>
      <c r="M780" s="66"/>
      <c r="N780" s="76"/>
      <c r="O780" s="76"/>
      <c r="P780" s="66"/>
      <c r="Q780" s="130"/>
      <c r="R780" s="114"/>
      <c r="S780" s="113"/>
      <c r="T780" s="113"/>
      <c r="U780" s="133"/>
      <c r="V780" s="114"/>
      <c r="W780" s="135"/>
      <c r="X780" s="135"/>
      <c r="Y780" s="136"/>
      <c r="Z780" s="132"/>
      <c r="AA780" s="112"/>
      <c r="AB780" s="133"/>
      <c r="AC780" s="113"/>
      <c r="AD780" s="114"/>
      <c r="AE780" s="135"/>
      <c r="AF780" s="133"/>
      <c r="AG780" s="133"/>
      <c r="AH780" s="40"/>
      <c r="AI780" s="60"/>
    </row>
    <row r="781" spans="1:35" s="43" customFormat="1" ht="18" customHeight="1" x14ac:dyDescent="0.3">
      <c r="A781" s="41"/>
      <c r="B781" s="40"/>
      <c r="C781" s="41"/>
      <c r="D781" s="86"/>
      <c r="E781" s="86"/>
      <c r="F781" s="86"/>
      <c r="G781" s="86"/>
      <c r="H781" s="66"/>
      <c r="I781" s="66"/>
      <c r="J781" s="66"/>
      <c r="K781" s="66"/>
      <c r="L781" s="64"/>
      <c r="M781" s="66"/>
      <c r="N781" s="76"/>
      <c r="O781" s="76"/>
      <c r="P781" s="66"/>
      <c r="Q781" s="130"/>
      <c r="R781" s="114"/>
      <c r="S781" s="113"/>
      <c r="T781" s="113"/>
      <c r="U781" s="133"/>
      <c r="V781" s="114"/>
      <c r="W781" s="135"/>
      <c r="X781" s="135"/>
      <c r="Y781" s="136"/>
      <c r="Z781" s="132"/>
      <c r="AA781" s="112"/>
      <c r="AB781" s="133"/>
      <c r="AC781" s="113"/>
      <c r="AD781" s="114"/>
      <c r="AE781" s="135"/>
      <c r="AF781" s="133"/>
      <c r="AG781" s="133"/>
      <c r="AH781" s="40"/>
      <c r="AI781" s="60"/>
    </row>
    <row r="782" spans="1:35" s="43" customFormat="1" ht="18" customHeight="1" x14ac:dyDescent="0.3">
      <c r="A782" s="41"/>
      <c r="B782" s="40"/>
      <c r="C782" s="41"/>
      <c r="D782" s="86"/>
      <c r="E782" s="86"/>
      <c r="F782" s="86"/>
      <c r="G782" s="86"/>
      <c r="H782" s="66"/>
      <c r="I782" s="66"/>
      <c r="J782" s="66"/>
      <c r="K782" s="66"/>
      <c r="L782" s="64"/>
      <c r="M782" s="66"/>
      <c r="N782" s="76"/>
      <c r="O782" s="76"/>
      <c r="P782" s="66"/>
      <c r="Q782" s="130"/>
      <c r="R782" s="114"/>
      <c r="S782" s="113"/>
      <c r="T782" s="113"/>
      <c r="U782" s="133"/>
      <c r="V782" s="114"/>
      <c r="W782" s="135"/>
      <c r="X782" s="135"/>
      <c r="Y782" s="136"/>
      <c r="Z782" s="132"/>
      <c r="AA782" s="112"/>
      <c r="AB782" s="133"/>
      <c r="AC782" s="113"/>
      <c r="AD782" s="114"/>
      <c r="AE782" s="135"/>
      <c r="AF782" s="133"/>
      <c r="AG782" s="133"/>
      <c r="AH782" s="40"/>
      <c r="AI782" s="60"/>
    </row>
    <row r="783" spans="1:35" s="43" customFormat="1" ht="18" customHeight="1" x14ac:dyDescent="0.3">
      <c r="A783" s="41"/>
      <c r="B783" s="40"/>
      <c r="C783" s="41"/>
      <c r="D783" s="86"/>
      <c r="E783" s="86"/>
      <c r="F783" s="86"/>
      <c r="G783" s="86"/>
      <c r="H783" s="66"/>
      <c r="I783" s="66"/>
      <c r="J783" s="66"/>
      <c r="K783" s="66"/>
      <c r="L783" s="64"/>
      <c r="M783" s="66"/>
      <c r="N783" s="76"/>
      <c r="O783" s="76"/>
      <c r="P783" s="66"/>
      <c r="Q783" s="130"/>
      <c r="R783" s="114"/>
      <c r="S783" s="113"/>
      <c r="T783" s="113"/>
      <c r="U783" s="133"/>
      <c r="V783" s="114"/>
      <c r="W783" s="135"/>
      <c r="X783" s="135"/>
      <c r="Y783" s="136"/>
      <c r="Z783" s="132"/>
      <c r="AA783" s="112"/>
      <c r="AB783" s="133"/>
      <c r="AC783" s="113"/>
      <c r="AD783" s="114"/>
      <c r="AE783" s="135"/>
      <c r="AF783" s="133"/>
      <c r="AG783" s="133"/>
      <c r="AH783" s="40"/>
      <c r="AI783" s="60"/>
    </row>
    <row r="784" spans="1:35" s="43" customFormat="1" ht="18" customHeight="1" x14ac:dyDescent="0.3">
      <c r="A784" s="41"/>
      <c r="B784" s="40"/>
      <c r="C784" s="41"/>
      <c r="D784" s="86"/>
      <c r="E784" s="86"/>
      <c r="F784" s="86"/>
      <c r="G784" s="86"/>
      <c r="H784" s="66"/>
      <c r="I784" s="66"/>
      <c r="J784" s="66"/>
      <c r="K784" s="66"/>
      <c r="L784" s="64"/>
      <c r="M784" s="66"/>
      <c r="N784" s="76"/>
      <c r="O784" s="76"/>
      <c r="P784" s="66"/>
      <c r="Q784" s="130"/>
      <c r="R784" s="114"/>
      <c r="S784" s="113"/>
      <c r="T784" s="113"/>
      <c r="U784" s="133"/>
      <c r="V784" s="114"/>
      <c r="W784" s="135"/>
      <c r="X784" s="135"/>
      <c r="Y784" s="136"/>
      <c r="Z784" s="132"/>
      <c r="AA784" s="112"/>
      <c r="AB784" s="133"/>
      <c r="AC784" s="113"/>
      <c r="AD784" s="114"/>
      <c r="AE784" s="135"/>
      <c r="AF784" s="133"/>
      <c r="AG784" s="133"/>
      <c r="AH784" s="40"/>
      <c r="AI784" s="60"/>
    </row>
    <row r="785" spans="1:35" s="43" customFormat="1" ht="18" customHeight="1" x14ac:dyDescent="0.3">
      <c r="A785" s="41"/>
      <c r="B785" s="40"/>
      <c r="C785" s="41"/>
      <c r="D785" s="86"/>
      <c r="E785" s="86"/>
      <c r="F785" s="86"/>
      <c r="G785" s="86"/>
      <c r="H785" s="66"/>
      <c r="I785" s="66"/>
      <c r="J785" s="66"/>
      <c r="K785" s="66"/>
      <c r="L785" s="64"/>
      <c r="M785" s="66"/>
      <c r="N785" s="76"/>
      <c r="O785" s="76"/>
      <c r="P785" s="66"/>
      <c r="Q785" s="130"/>
      <c r="R785" s="114"/>
      <c r="S785" s="113"/>
      <c r="T785" s="113"/>
      <c r="U785" s="133"/>
      <c r="V785" s="114"/>
      <c r="W785" s="135"/>
      <c r="X785" s="135"/>
      <c r="Y785" s="136"/>
      <c r="Z785" s="132"/>
      <c r="AA785" s="112"/>
      <c r="AB785" s="133"/>
      <c r="AC785" s="113"/>
      <c r="AD785" s="114"/>
      <c r="AE785" s="135"/>
      <c r="AF785" s="133"/>
      <c r="AG785" s="133"/>
      <c r="AH785" s="40"/>
      <c r="AI785" s="60"/>
    </row>
    <row r="786" spans="1:35" s="43" customFormat="1" ht="18" customHeight="1" x14ac:dyDescent="0.3">
      <c r="A786" s="41"/>
      <c r="B786" s="40"/>
      <c r="C786" s="41"/>
      <c r="D786" s="86"/>
      <c r="E786" s="86"/>
      <c r="F786" s="86"/>
      <c r="G786" s="86"/>
      <c r="H786" s="66"/>
      <c r="I786" s="66"/>
      <c r="J786" s="66"/>
      <c r="K786" s="66"/>
      <c r="L786" s="64"/>
      <c r="M786" s="66"/>
      <c r="N786" s="76"/>
      <c r="O786" s="76"/>
      <c r="P786" s="66"/>
      <c r="Q786" s="130"/>
      <c r="R786" s="114"/>
      <c r="S786" s="113"/>
      <c r="T786" s="113"/>
      <c r="U786" s="133"/>
      <c r="V786" s="114"/>
      <c r="W786" s="135"/>
      <c r="X786" s="135"/>
      <c r="Y786" s="136"/>
      <c r="Z786" s="132"/>
      <c r="AA786" s="112"/>
      <c r="AB786" s="133"/>
      <c r="AC786" s="113"/>
      <c r="AD786" s="114"/>
      <c r="AE786" s="135"/>
      <c r="AF786" s="133"/>
      <c r="AG786" s="133"/>
      <c r="AH786" s="40"/>
      <c r="AI786" s="60"/>
    </row>
    <row r="787" spans="1:35" s="43" customFormat="1" ht="18" customHeight="1" x14ac:dyDescent="0.3">
      <c r="A787" s="41"/>
      <c r="B787" s="40"/>
      <c r="C787" s="41"/>
      <c r="D787" s="86"/>
      <c r="E787" s="86"/>
      <c r="F787" s="86"/>
      <c r="G787" s="86"/>
      <c r="H787" s="66"/>
      <c r="I787" s="66"/>
      <c r="J787" s="66"/>
      <c r="K787" s="66"/>
      <c r="L787" s="64"/>
      <c r="M787" s="66"/>
      <c r="N787" s="76"/>
      <c r="O787" s="76"/>
      <c r="P787" s="66"/>
      <c r="Q787" s="130"/>
      <c r="R787" s="114"/>
      <c r="S787" s="113"/>
      <c r="T787" s="113"/>
      <c r="U787" s="133"/>
      <c r="V787" s="114"/>
      <c r="W787" s="135"/>
      <c r="X787" s="135"/>
      <c r="Y787" s="136"/>
      <c r="Z787" s="132"/>
      <c r="AA787" s="112"/>
      <c r="AB787" s="133"/>
      <c r="AC787" s="113"/>
      <c r="AD787" s="114"/>
      <c r="AE787" s="135"/>
      <c r="AF787" s="133"/>
      <c r="AG787" s="133"/>
      <c r="AH787" s="40"/>
      <c r="AI787" s="60"/>
    </row>
    <row r="788" spans="1:35" s="43" customFormat="1" ht="18" customHeight="1" x14ac:dyDescent="0.3">
      <c r="A788" s="41"/>
      <c r="B788" s="40"/>
      <c r="C788" s="41"/>
      <c r="D788" s="86"/>
      <c r="E788" s="86"/>
      <c r="F788" s="86"/>
      <c r="G788" s="86"/>
      <c r="H788" s="66"/>
      <c r="I788" s="66"/>
      <c r="J788" s="66"/>
      <c r="K788" s="66"/>
      <c r="L788" s="64"/>
      <c r="M788" s="66"/>
      <c r="N788" s="76"/>
      <c r="O788" s="76"/>
      <c r="P788" s="66"/>
      <c r="Q788" s="130"/>
      <c r="R788" s="114"/>
      <c r="S788" s="113"/>
      <c r="T788" s="113"/>
      <c r="U788" s="133"/>
      <c r="V788" s="114"/>
      <c r="W788" s="135"/>
      <c r="X788" s="135"/>
      <c r="Y788" s="136"/>
      <c r="Z788" s="132"/>
      <c r="AA788" s="112"/>
      <c r="AB788" s="133"/>
      <c r="AC788" s="113"/>
      <c r="AD788" s="114"/>
      <c r="AE788" s="135"/>
      <c r="AF788" s="133"/>
      <c r="AG788" s="133"/>
      <c r="AH788" s="40"/>
      <c r="AI788" s="60"/>
    </row>
    <row r="789" spans="1:35" s="43" customFormat="1" ht="18" customHeight="1" x14ac:dyDescent="0.3">
      <c r="A789" s="41"/>
      <c r="B789" s="40"/>
      <c r="C789" s="41"/>
      <c r="D789" s="86"/>
      <c r="E789" s="86"/>
      <c r="F789" s="86"/>
      <c r="G789" s="86"/>
      <c r="H789" s="66"/>
      <c r="I789" s="66"/>
      <c r="J789" s="66"/>
      <c r="K789" s="66"/>
      <c r="L789" s="64"/>
      <c r="M789" s="66"/>
      <c r="N789" s="76"/>
      <c r="O789" s="76"/>
      <c r="P789" s="66"/>
      <c r="Q789" s="130"/>
      <c r="R789" s="114"/>
      <c r="S789" s="113"/>
      <c r="T789" s="113"/>
      <c r="U789" s="133"/>
      <c r="V789" s="114"/>
      <c r="W789" s="135"/>
      <c r="X789" s="135"/>
      <c r="Y789" s="136"/>
      <c r="Z789" s="132"/>
      <c r="AA789" s="112"/>
      <c r="AB789" s="133"/>
      <c r="AC789" s="113"/>
      <c r="AD789" s="114"/>
      <c r="AE789" s="135"/>
      <c r="AF789" s="133"/>
      <c r="AG789" s="133"/>
      <c r="AH789" s="40"/>
      <c r="AI789" s="60"/>
    </row>
    <row r="790" spans="1:35" s="43" customFormat="1" ht="18" customHeight="1" x14ac:dyDescent="0.3">
      <c r="A790" s="41"/>
      <c r="B790" s="40"/>
      <c r="C790" s="41"/>
      <c r="D790" s="86"/>
      <c r="E790" s="86"/>
      <c r="F790" s="86"/>
      <c r="G790" s="86"/>
      <c r="H790" s="66"/>
      <c r="I790" s="66"/>
      <c r="J790" s="66"/>
      <c r="K790" s="66"/>
      <c r="L790" s="64"/>
      <c r="M790" s="66"/>
      <c r="N790" s="76"/>
      <c r="O790" s="76"/>
      <c r="P790" s="66"/>
      <c r="Q790" s="130"/>
      <c r="R790" s="114"/>
      <c r="S790" s="113"/>
      <c r="T790" s="113"/>
      <c r="U790" s="133"/>
      <c r="V790" s="114"/>
      <c r="W790" s="135"/>
      <c r="X790" s="135"/>
      <c r="Y790" s="136"/>
      <c r="Z790" s="132"/>
      <c r="AA790" s="112"/>
      <c r="AB790" s="133"/>
      <c r="AC790" s="113"/>
      <c r="AD790" s="114"/>
      <c r="AE790" s="135"/>
      <c r="AF790" s="133"/>
      <c r="AG790" s="133"/>
      <c r="AH790" s="40"/>
      <c r="AI790" s="60"/>
    </row>
    <row r="791" spans="1:35" s="43" customFormat="1" ht="18" customHeight="1" x14ac:dyDescent="0.3">
      <c r="A791" s="41"/>
      <c r="B791" s="40"/>
      <c r="C791" s="41"/>
      <c r="D791" s="86"/>
      <c r="E791" s="86"/>
      <c r="F791" s="86"/>
      <c r="G791" s="86"/>
      <c r="H791" s="66"/>
      <c r="I791" s="66"/>
      <c r="J791" s="66"/>
      <c r="K791" s="66"/>
      <c r="L791" s="64"/>
      <c r="M791" s="66"/>
      <c r="N791" s="76"/>
      <c r="O791" s="76"/>
      <c r="P791" s="66"/>
      <c r="Q791" s="130"/>
      <c r="R791" s="114"/>
      <c r="S791" s="113"/>
      <c r="T791" s="113"/>
      <c r="U791" s="133"/>
      <c r="V791" s="114"/>
      <c r="W791" s="135"/>
      <c r="X791" s="135"/>
      <c r="Y791" s="136"/>
      <c r="Z791" s="132"/>
      <c r="AA791" s="112"/>
      <c r="AB791" s="133"/>
      <c r="AC791" s="113"/>
      <c r="AD791" s="114"/>
      <c r="AE791" s="135"/>
      <c r="AF791" s="133"/>
      <c r="AG791" s="133"/>
      <c r="AH791" s="40"/>
      <c r="AI791" s="60"/>
    </row>
    <row r="792" spans="1:35" s="43" customFormat="1" ht="18" customHeight="1" x14ac:dyDescent="0.3">
      <c r="A792" s="41"/>
      <c r="B792" s="40"/>
      <c r="C792" s="41"/>
      <c r="D792" s="86"/>
      <c r="E792" s="86"/>
      <c r="F792" s="86"/>
      <c r="G792" s="86"/>
      <c r="H792" s="66"/>
      <c r="I792" s="66"/>
      <c r="J792" s="66"/>
      <c r="K792" s="66"/>
      <c r="L792" s="64"/>
      <c r="M792" s="66"/>
      <c r="N792" s="76"/>
      <c r="O792" s="76"/>
      <c r="P792" s="66"/>
      <c r="Q792" s="130"/>
      <c r="R792" s="114"/>
      <c r="S792" s="113"/>
      <c r="T792" s="113"/>
      <c r="U792" s="133"/>
      <c r="V792" s="114"/>
      <c r="W792" s="135"/>
      <c r="X792" s="135"/>
      <c r="Y792" s="136"/>
      <c r="Z792" s="132"/>
      <c r="AA792" s="112"/>
      <c r="AB792" s="133"/>
      <c r="AC792" s="113"/>
      <c r="AD792" s="114"/>
      <c r="AE792" s="135"/>
      <c r="AF792" s="133"/>
      <c r="AG792" s="133"/>
      <c r="AH792" s="40"/>
      <c r="AI792" s="60"/>
    </row>
    <row r="793" spans="1:35" s="43" customFormat="1" ht="18" customHeight="1" x14ac:dyDescent="0.3">
      <c r="A793" s="41"/>
      <c r="B793" s="40"/>
      <c r="C793" s="41"/>
      <c r="D793" s="86"/>
      <c r="E793" s="86"/>
      <c r="F793" s="86"/>
      <c r="G793" s="86"/>
      <c r="H793" s="66"/>
      <c r="I793" s="66"/>
      <c r="J793" s="66"/>
      <c r="K793" s="66"/>
      <c r="L793" s="64"/>
      <c r="M793" s="66"/>
      <c r="N793" s="76"/>
      <c r="O793" s="76"/>
      <c r="P793" s="66"/>
      <c r="Q793" s="130"/>
      <c r="R793" s="114"/>
      <c r="S793" s="113"/>
      <c r="T793" s="113"/>
      <c r="U793" s="133"/>
      <c r="V793" s="114"/>
      <c r="W793" s="135"/>
      <c r="X793" s="135"/>
      <c r="Y793" s="136"/>
      <c r="Z793" s="132"/>
      <c r="AA793" s="112"/>
      <c r="AB793" s="133"/>
      <c r="AC793" s="113"/>
      <c r="AD793" s="114"/>
      <c r="AE793" s="135"/>
      <c r="AF793" s="133"/>
      <c r="AG793" s="133"/>
      <c r="AH793" s="40"/>
      <c r="AI793" s="60"/>
    </row>
    <row r="794" spans="1:35" s="43" customFormat="1" ht="18" customHeight="1" x14ac:dyDescent="0.3">
      <c r="A794" s="41"/>
      <c r="B794" s="40"/>
      <c r="C794" s="41"/>
      <c r="D794" s="86"/>
      <c r="E794" s="86"/>
      <c r="F794" s="86"/>
      <c r="G794" s="86"/>
      <c r="H794" s="66"/>
      <c r="I794" s="66"/>
      <c r="J794" s="66"/>
      <c r="K794" s="66"/>
      <c r="L794" s="64"/>
      <c r="M794" s="66"/>
      <c r="N794" s="76"/>
      <c r="O794" s="76"/>
      <c r="P794" s="66"/>
      <c r="Q794" s="130"/>
      <c r="R794" s="114"/>
      <c r="S794" s="113"/>
      <c r="T794" s="113"/>
      <c r="U794" s="133"/>
      <c r="V794" s="114"/>
      <c r="W794" s="135"/>
      <c r="X794" s="135"/>
      <c r="Y794" s="136"/>
      <c r="Z794" s="132"/>
      <c r="AA794" s="112"/>
      <c r="AB794" s="133"/>
      <c r="AC794" s="113"/>
      <c r="AD794" s="114"/>
      <c r="AE794" s="135"/>
      <c r="AF794" s="133"/>
      <c r="AG794" s="133"/>
      <c r="AH794" s="40"/>
      <c r="AI794" s="60"/>
    </row>
    <row r="795" spans="1:35" s="43" customFormat="1" ht="18" customHeight="1" x14ac:dyDescent="0.3">
      <c r="A795" s="41"/>
      <c r="B795" s="40"/>
      <c r="C795" s="41"/>
      <c r="D795" s="86"/>
      <c r="E795" s="86"/>
      <c r="F795" s="86"/>
      <c r="G795" s="86"/>
      <c r="H795" s="66"/>
      <c r="I795" s="66"/>
      <c r="J795" s="66"/>
      <c r="K795" s="66"/>
      <c r="L795" s="64"/>
      <c r="M795" s="66"/>
      <c r="N795" s="76"/>
      <c r="O795" s="76"/>
      <c r="P795" s="66"/>
      <c r="Q795" s="130"/>
      <c r="R795" s="114"/>
      <c r="S795" s="113"/>
      <c r="T795" s="113"/>
      <c r="U795" s="133"/>
      <c r="V795" s="114"/>
      <c r="W795" s="135"/>
      <c r="X795" s="135"/>
      <c r="Y795" s="136"/>
      <c r="Z795" s="132"/>
      <c r="AA795" s="112"/>
      <c r="AB795" s="133"/>
      <c r="AC795" s="113"/>
      <c r="AD795" s="114"/>
      <c r="AE795" s="135"/>
      <c r="AF795" s="133"/>
      <c r="AG795" s="133"/>
      <c r="AH795" s="40"/>
      <c r="AI795" s="60"/>
    </row>
    <row r="796" spans="1:35" s="43" customFormat="1" ht="18" customHeight="1" x14ac:dyDescent="0.3">
      <c r="A796" s="41"/>
      <c r="B796" s="40"/>
      <c r="C796" s="41"/>
      <c r="D796" s="86"/>
      <c r="E796" s="86"/>
      <c r="F796" s="86"/>
      <c r="G796" s="86"/>
      <c r="H796" s="66"/>
      <c r="I796" s="66"/>
      <c r="J796" s="66"/>
      <c r="K796" s="66"/>
      <c r="L796" s="64"/>
      <c r="M796" s="66"/>
      <c r="N796" s="76"/>
      <c r="O796" s="76"/>
      <c r="P796" s="66"/>
      <c r="Q796" s="130"/>
      <c r="R796" s="114"/>
      <c r="S796" s="113"/>
      <c r="T796" s="113"/>
      <c r="U796" s="133"/>
      <c r="V796" s="114"/>
      <c r="W796" s="135"/>
      <c r="X796" s="135"/>
      <c r="Y796" s="136"/>
      <c r="Z796" s="132"/>
      <c r="AA796" s="112"/>
      <c r="AB796" s="133"/>
      <c r="AC796" s="113"/>
      <c r="AD796" s="114"/>
      <c r="AE796" s="135"/>
      <c r="AF796" s="133"/>
      <c r="AG796" s="133"/>
      <c r="AH796" s="40"/>
      <c r="AI796" s="60"/>
    </row>
    <row r="797" spans="1:35" s="43" customFormat="1" ht="18" customHeight="1" x14ac:dyDescent="0.3">
      <c r="A797" s="41"/>
      <c r="B797" s="40"/>
      <c r="C797" s="41"/>
      <c r="D797" s="86"/>
      <c r="E797" s="86"/>
      <c r="F797" s="86"/>
      <c r="G797" s="86"/>
      <c r="H797" s="66"/>
      <c r="I797" s="66"/>
      <c r="J797" s="66"/>
      <c r="K797" s="66"/>
      <c r="L797" s="64"/>
      <c r="M797" s="66"/>
      <c r="N797" s="76"/>
      <c r="O797" s="76"/>
      <c r="P797" s="66"/>
      <c r="Q797" s="130"/>
      <c r="R797" s="114"/>
      <c r="S797" s="113"/>
      <c r="T797" s="113"/>
      <c r="U797" s="133"/>
      <c r="V797" s="114"/>
      <c r="W797" s="135"/>
      <c r="X797" s="135"/>
      <c r="Y797" s="136"/>
      <c r="Z797" s="132"/>
      <c r="AA797" s="112"/>
      <c r="AB797" s="133"/>
      <c r="AC797" s="113"/>
      <c r="AD797" s="114"/>
      <c r="AE797" s="135"/>
      <c r="AF797" s="133"/>
      <c r="AG797" s="133"/>
      <c r="AH797" s="40"/>
      <c r="AI797" s="60"/>
    </row>
    <row r="798" spans="1:35" s="43" customFormat="1" ht="18" customHeight="1" x14ac:dyDescent="0.3">
      <c r="A798" s="41"/>
      <c r="B798" s="40"/>
      <c r="C798" s="41"/>
      <c r="D798" s="86"/>
      <c r="E798" s="86"/>
      <c r="F798" s="86"/>
      <c r="G798" s="86"/>
      <c r="H798" s="66"/>
      <c r="I798" s="66"/>
      <c r="J798" s="66"/>
      <c r="K798" s="66"/>
      <c r="L798" s="64"/>
      <c r="M798" s="66"/>
      <c r="N798" s="76"/>
      <c r="O798" s="76"/>
      <c r="P798" s="66"/>
      <c r="Q798" s="130"/>
      <c r="R798" s="114"/>
      <c r="S798" s="113"/>
      <c r="T798" s="113"/>
      <c r="U798" s="133"/>
      <c r="V798" s="114"/>
      <c r="W798" s="135"/>
      <c r="X798" s="135"/>
      <c r="Y798" s="136"/>
      <c r="Z798" s="132"/>
      <c r="AA798" s="112"/>
      <c r="AB798" s="133"/>
      <c r="AC798" s="113"/>
      <c r="AD798" s="114"/>
      <c r="AE798" s="135"/>
      <c r="AF798" s="133"/>
      <c r="AG798" s="133"/>
      <c r="AH798" s="40"/>
      <c r="AI798" s="60"/>
    </row>
    <row r="799" spans="1:35" s="43" customFormat="1" ht="18" customHeight="1" x14ac:dyDescent="0.3">
      <c r="A799" s="41"/>
      <c r="B799" s="40"/>
      <c r="C799" s="41"/>
      <c r="D799" s="86"/>
      <c r="E799" s="86"/>
      <c r="F799" s="86"/>
      <c r="G799" s="86"/>
      <c r="H799" s="66"/>
      <c r="I799" s="66"/>
      <c r="J799" s="66"/>
      <c r="K799" s="66"/>
      <c r="L799" s="64"/>
      <c r="M799" s="66"/>
      <c r="N799" s="76"/>
      <c r="O799" s="76"/>
      <c r="P799" s="66"/>
      <c r="Q799" s="130"/>
      <c r="R799" s="114"/>
      <c r="S799" s="113"/>
      <c r="T799" s="113"/>
      <c r="U799" s="133"/>
      <c r="V799" s="114"/>
      <c r="W799" s="135"/>
      <c r="X799" s="135"/>
      <c r="Y799" s="136"/>
      <c r="Z799" s="132"/>
      <c r="AA799" s="112"/>
      <c r="AB799" s="133"/>
      <c r="AC799" s="113"/>
      <c r="AD799" s="114"/>
      <c r="AE799" s="135"/>
      <c r="AF799" s="133"/>
      <c r="AG799" s="133"/>
      <c r="AH799" s="40"/>
      <c r="AI799" s="60"/>
    </row>
    <row r="800" spans="1:35" s="43" customFormat="1" ht="18" customHeight="1" x14ac:dyDescent="0.3">
      <c r="A800" s="41"/>
      <c r="B800" s="40"/>
      <c r="C800" s="41"/>
      <c r="D800" s="86"/>
      <c r="E800" s="86"/>
      <c r="F800" s="86"/>
      <c r="G800" s="86"/>
      <c r="H800" s="66"/>
      <c r="I800" s="66"/>
      <c r="J800" s="66"/>
      <c r="K800" s="66"/>
      <c r="L800" s="64"/>
      <c r="M800" s="66"/>
      <c r="N800" s="76"/>
      <c r="O800" s="76"/>
      <c r="P800" s="66"/>
      <c r="Q800" s="130"/>
      <c r="R800" s="114"/>
      <c r="S800" s="113"/>
      <c r="T800" s="113"/>
      <c r="U800" s="133"/>
      <c r="V800" s="114"/>
      <c r="W800" s="135"/>
      <c r="X800" s="135"/>
      <c r="Y800" s="136"/>
      <c r="Z800" s="132"/>
      <c r="AA800" s="112"/>
      <c r="AB800" s="133"/>
      <c r="AC800" s="113"/>
      <c r="AD800" s="114"/>
      <c r="AE800" s="135"/>
      <c r="AF800" s="133"/>
      <c r="AG800" s="133"/>
      <c r="AH800" s="40"/>
      <c r="AI800" s="60"/>
    </row>
    <row r="801" spans="1:35" s="43" customFormat="1" ht="18" customHeight="1" x14ac:dyDescent="0.3">
      <c r="A801" s="41"/>
      <c r="B801" s="40"/>
      <c r="C801" s="41"/>
      <c r="D801" s="86"/>
      <c r="E801" s="86"/>
      <c r="F801" s="86"/>
      <c r="G801" s="86"/>
      <c r="H801" s="66"/>
      <c r="I801" s="66"/>
      <c r="J801" s="66"/>
      <c r="K801" s="66"/>
      <c r="L801" s="64"/>
      <c r="M801" s="66"/>
      <c r="N801" s="76"/>
      <c r="O801" s="76"/>
      <c r="P801" s="66"/>
      <c r="Q801" s="130"/>
      <c r="R801" s="114"/>
      <c r="S801" s="113"/>
      <c r="T801" s="113"/>
      <c r="U801" s="133"/>
      <c r="V801" s="114"/>
      <c r="W801" s="135"/>
      <c r="X801" s="135"/>
      <c r="Y801" s="136"/>
      <c r="Z801" s="132"/>
      <c r="AA801" s="112"/>
      <c r="AB801" s="133"/>
      <c r="AC801" s="113"/>
      <c r="AD801" s="114"/>
      <c r="AE801" s="135"/>
      <c r="AF801" s="133"/>
      <c r="AG801" s="133"/>
      <c r="AH801" s="40"/>
      <c r="AI801" s="60"/>
    </row>
    <row r="802" spans="1:35" s="43" customFormat="1" ht="18" customHeight="1" x14ac:dyDescent="0.3">
      <c r="A802" s="41"/>
      <c r="B802" s="40"/>
      <c r="C802" s="41"/>
      <c r="D802" s="86"/>
      <c r="E802" s="86"/>
      <c r="F802" s="86"/>
      <c r="G802" s="86"/>
      <c r="H802" s="66"/>
      <c r="I802" s="66"/>
      <c r="J802" s="66"/>
      <c r="K802" s="66"/>
      <c r="L802" s="64"/>
      <c r="M802" s="66"/>
      <c r="N802" s="76"/>
      <c r="O802" s="76"/>
      <c r="P802" s="66"/>
      <c r="Q802" s="130"/>
      <c r="R802" s="114"/>
      <c r="S802" s="113"/>
      <c r="T802" s="113"/>
      <c r="U802" s="133"/>
      <c r="V802" s="114"/>
      <c r="W802" s="135"/>
      <c r="X802" s="135"/>
      <c r="Y802" s="136"/>
      <c r="Z802" s="132"/>
      <c r="AA802" s="112"/>
      <c r="AB802" s="133"/>
      <c r="AC802" s="113"/>
      <c r="AD802" s="114"/>
      <c r="AE802" s="135"/>
      <c r="AF802" s="133"/>
      <c r="AG802" s="133"/>
      <c r="AH802" s="40"/>
      <c r="AI802" s="60"/>
    </row>
    <row r="803" spans="1:35" s="43" customFormat="1" ht="18" customHeight="1" x14ac:dyDescent="0.3">
      <c r="A803" s="41"/>
      <c r="B803" s="40"/>
      <c r="C803" s="41"/>
      <c r="D803" s="86"/>
      <c r="E803" s="86"/>
      <c r="F803" s="86"/>
      <c r="G803" s="86"/>
      <c r="H803" s="66"/>
      <c r="I803" s="66"/>
      <c r="J803" s="66"/>
      <c r="K803" s="66"/>
      <c r="L803" s="64"/>
      <c r="M803" s="66"/>
      <c r="N803" s="76"/>
      <c r="O803" s="76"/>
      <c r="P803" s="66"/>
      <c r="Q803" s="130"/>
      <c r="R803" s="114"/>
      <c r="S803" s="113"/>
      <c r="T803" s="113"/>
      <c r="U803" s="133"/>
      <c r="V803" s="114"/>
      <c r="W803" s="135"/>
      <c r="X803" s="135"/>
      <c r="Y803" s="136"/>
      <c r="Z803" s="132"/>
      <c r="AA803" s="112"/>
      <c r="AB803" s="133"/>
      <c r="AC803" s="113"/>
      <c r="AD803" s="114"/>
      <c r="AE803" s="135"/>
      <c r="AF803" s="133"/>
      <c r="AG803" s="133"/>
      <c r="AH803" s="40"/>
      <c r="AI803" s="60"/>
    </row>
    <row r="804" spans="1:35" s="43" customFormat="1" ht="18" customHeight="1" x14ac:dyDescent="0.3">
      <c r="A804" s="41"/>
      <c r="B804" s="40"/>
      <c r="C804" s="41"/>
      <c r="D804" s="86"/>
      <c r="E804" s="86"/>
      <c r="F804" s="86"/>
      <c r="G804" s="86"/>
      <c r="H804" s="66"/>
      <c r="I804" s="66"/>
      <c r="J804" s="66"/>
      <c r="K804" s="66"/>
      <c r="L804" s="64"/>
      <c r="M804" s="66"/>
      <c r="N804" s="76"/>
      <c r="O804" s="76"/>
      <c r="P804" s="66"/>
      <c r="Q804" s="130"/>
      <c r="R804" s="114"/>
      <c r="S804" s="113"/>
      <c r="T804" s="113"/>
      <c r="U804" s="133"/>
      <c r="V804" s="114"/>
      <c r="W804" s="135"/>
      <c r="X804" s="135"/>
      <c r="Y804" s="136"/>
      <c r="Z804" s="132"/>
      <c r="AA804" s="112"/>
      <c r="AB804" s="133"/>
      <c r="AC804" s="113"/>
      <c r="AD804" s="114"/>
      <c r="AE804" s="135"/>
      <c r="AF804" s="133"/>
      <c r="AG804" s="133"/>
      <c r="AH804" s="40"/>
      <c r="AI804" s="60"/>
    </row>
    <row r="805" spans="1:35" s="43" customFormat="1" ht="18" customHeight="1" x14ac:dyDescent="0.3">
      <c r="A805" s="41"/>
      <c r="B805" s="40"/>
      <c r="C805" s="41"/>
      <c r="D805" s="86"/>
      <c r="E805" s="86"/>
      <c r="F805" s="86"/>
      <c r="G805" s="86"/>
      <c r="H805" s="66"/>
      <c r="I805" s="66"/>
      <c r="J805" s="66"/>
      <c r="K805" s="66"/>
      <c r="L805" s="64"/>
      <c r="M805" s="66"/>
      <c r="N805" s="76"/>
      <c r="O805" s="76"/>
      <c r="P805" s="66"/>
      <c r="Q805" s="130"/>
      <c r="R805" s="114"/>
      <c r="S805" s="113"/>
      <c r="T805" s="113"/>
      <c r="U805" s="133"/>
      <c r="V805" s="114"/>
      <c r="W805" s="135"/>
      <c r="X805" s="135"/>
      <c r="Y805" s="136"/>
      <c r="Z805" s="132"/>
      <c r="AA805" s="112"/>
      <c r="AB805" s="133"/>
      <c r="AC805" s="113"/>
      <c r="AD805" s="114"/>
      <c r="AE805" s="135"/>
      <c r="AF805" s="133"/>
      <c r="AG805" s="133"/>
      <c r="AH805" s="40"/>
      <c r="AI805" s="60"/>
    </row>
    <row r="806" spans="1:35" s="43" customFormat="1" ht="18" customHeight="1" x14ac:dyDescent="0.3">
      <c r="A806" s="41"/>
      <c r="B806" s="40"/>
      <c r="C806" s="41"/>
      <c r="D806" s="86"/>
      <c r="E806" s="86"/>
      <c r="F806" s="86"/>
      <c r="G806" s="86"/>
      <c r="H806" s="66"/>
      <c r="I806" s="66"/>
      <c r="J806" s="66"/>
      <c r="K806" s="66"/>
      <c r="L806" s="64"/>
      <c r="M806" s="66"/>
      <c r="N806" s="76"/>
      <c r="O806" s="76"/>
      <c r="P806" s="66"/>
      <c r="Q806" s="130"/>
      <c r="R806" s="114"/>
      <c r="S806" s="113"/>
      <c r="T806" s="113"/>
      <c r="U806" s="133"/>
      <c r="V806" s="114"/>
      <c r="W806" s="135"/>
      <c r="X806" s="135"/>
      <c r="Y806" s="136"/>
      <c r="Z806" s="132"/>
      <c r="AA806" s="112"/>
      <c r="AB806" s="133"/>
      <c r="AC806" s="113"/>
      <c r="AD806" s="114"/>
      <c r="AE806" s="135"/>
      <c r="AF806" s="133"/>
      <c r="AG806" s="133"/>
      <c r="AH806" s="40"/>
      <c r="AI806" s="60"/>
    </row>
    <row r="807" spans="1:35" s="43" customFormat="1" ht="18" customHeight="1" x14ac:dyDescent="0.3">
      <c r="A807" s="41"/>
      <c r="B807" s="40"/>
      <c r="C807" s="41"/>
      <c r="D807" s="86"/>
      <c r="E807" s="86"/>
      <c r="F807" s="86"/>
      <c r="G807" s="86"/>
      <c r="H807" s="66"/>
      <c r="I807" s="66"/>
      <c r="J807" s="66"/>
      <c r="K807" s="66"/>
      <c r="L807" s="64"/>
      <c r="M807" s="66"/>
      <c r="N807" s="76"/>
      <c r="O807" s="76"/>
      <c r="P807" s="66"/>
      <c r="Q807" s="130"/>
      <c r="R807" s="114"/>
      <c r="S807" s="113"/>
      <c r="T807" s="113"/>
      <c r="U807" s="133"/>
      <c r="V807" s="114"/>
      <c r="W807" s="135"/>
      <c r="X807" s="135"/>
      <c r="Y807" s="136"/>
      <c r="Z807" s="132"/>
      <c r="AA807" s="112"/>
      <c r="AB807" s="133"/>
      <c r="AC807" s="113"/>
      <c r="AD807" s="114"/>
      <c r="AE807" s="135"/>
      <c r="AF807" s="133"/>
      <c r="AG807" s="133"/>
      <c r="AH807" s="40"/>
      <c r="AI807" s="60"/>
    </row>
    <row r="808" spans="1:35" s="43" customFormat="1" ht="18" customHeight="1" x14ac:dyDescent="0.3">
      <c r="A808" s="41"/>
      <c r="B808" s="40"/>
      <c r="C808" s="41"/>
      <c r="D808" s="86"/>
      <c r="E808" s="86"/>
      <c r="F808" s="86"/>
      <c r="G808" s="86"/>
      <c r="H808" s="66"/>
      <c r="I808" s="66"/>
      <c r="J808" s="66"/>
      <c r="K808" s="66"/>
      <c r="L808" s="64"/>
      <c r="M808" s="66"/>
      <c r="N808" s="76"/>
      <c r="O808" s="76"/>
      <c r="P808" s="66"/>
      <c r="Q808" s="130"/>
      <c r="R808" s="114"/>
      <c r="S808" s="113"/>
      <c r="T808" s="113"/>
      <c r="U808" s="133"/>
      <c r="V808" s="114"/>
      <c r="W808" s="135"/>
      <c r="X808" s="135"/>
      <c r="Y808" s="136"/>
      <c r="Z808" s="132"/>
      <c r="AA808" s="112"/>
      <c r="AB808" s="133"/>
      <c r="AC808" s="113"/>
      <c r="AD808" s="114"/>
      <c r="AE808" s="135"/>
      <c r="AF808" s="133"/>
      <c r="AG808" s="133"/>
      <c r="AH808" s="40"/>
      <c r="AI808" s="60"/>
    </row>
    <row r="809" spans="1:35" s="43" customFormat="1" ht="18" customHeight="1" x14ac:dyDescent="0.3">
      <c r="A809" s="41"/>
      <c r="B809" s="40"/>
      <c r="C809" s="41"/>
      <c r="D809" s="86"/>
      <c r="E809" s="86"/>
      <c r="F809" s="86"/>
      <c r="G809" s="86"/>
      <c r="H809" s="66"/>
      <c r="I809" s="66"/>
      <c r="J809" s="66"/>
      <c r="K809" s="66"/>
      <c r="L809" s="64"/>
      <c r="M809" s="66"/>
      <c r="N809" s="76"/>
      <c r="O809" s="76"/>
      <c r="P809" s="66"/>
      <c r="Q809" s="130"/>
      <c r="R809" s="114"/>
      <c r="S809" s="113"/>
      <c r="T809" s="113"/>
      <c r="U809" s="133"/>
      <c r="V809" s="114"/>
      <c r="W809" s="135"/>
      <c r="X809" s="135"/>
      <c r="Y809" s="136"/>
      <c r="Z809" s="132"/>
      <c r="AA809" s="112"/>
      <c r="AB809" s="133"/>
      <c r="AC809" s="113"/>
      <c r="AD809" s="114"/>
      <c r="AE809" s="135"/>
      <c r="AF809" s="133"/>
      <c r="AG809" s="133"/>
      <c r="AH809" s="40"/>
      <c r="AI809" s="60"/>
    </row>
    <row r="810" spans="1:35" s="43" customFormat="1" ht="18" customHeight="1" x14ac:dyDescent="0.3">
      <c r="A810" s="41"/>
      <c r="B810" s="40"/>
      <c r="C810" s="41"/>
      <c r="D810" s="86"/>
      <c r="E810" s="86"/>
      <c r="F810" s="86"/>
      <c r="G810" s="86"/>
      <c r="H810" s="66"/>
      <c r="I810" s="66"/>
      <c r="J810" s="66"/>
      <c r="K810" s="66"/>
      <c r="L810" s="64"/>
      <c r="M810" s="66"/>
      <c r="N810" s="76"/>
      <c r="O810" s="76"/>
      <c r="P810" s="66"/>
      <c r="Q810" s="130"/>
      <c r="R810" s="114"/>
      <c r="S810" s="113"/>
      <c r="T810" s="113"/>
      <c r="U810" s="133"/>
      <c r="V810" s="114"/>
      <c r="W810" s="135"/>
      <c r="X810" s="135"/>
      <c r="Y810" s="136"/>
      <c r="Z810" s="132"/>
      <c r="AA810" s="112"/>
      <c r="AB810" s="133"/>
      <c r="AC810" s="113"/>
      <c r="AD810" s="114"/>
      <c r="AE810" s="135"/>
      <c r="AF810" s="133"/>
      <c r="AG810" s="133"/>
      <c r="AH810" s="40"/>
      <c r="AI810" s="60"/>
    </row>
    <row r="811" spans="1:35" s="43" customFormat="1" ht="18" customHeight="1" x14ac:dyDescent="0.3">
      <c r="A811" s="41"/>
      <c r="B811" s="40"/>
      <c r="C811" s="41"/>
      <c r="D811" s="86"/>
      <c r="E811" s="86"/>
      <c r="F811" s="86"/>
      <c r="G811" s="86"/>
      <c r="H811" s="66"/>
      <c r="I811" s="66"/>
      <c r="J811" s="66"/>
      <c r="K811" s="66"/>
      <c r="L811" s="64"/>
      <c r="M811" s="66"/>
      <c r="N811" s="76"/>
      <c r="O811" s="76"/>
      <c r="P811" s="66"/>
      <c r="Q811" s="130"/>
      <c r="R811" s="114"/>
      <c r="S811" s="113"/>
      <c r="T811" s="113"/>
      <c r="U811" s="133"/>
      <c r="V811" s="114"/>
      <c r="W811" s="135"/>
      <c r="X811" s="135"/>
      <c r="Y811" s="136"/>
      <c r="Z811" s="132"/>
      <c r="AA811" s="112"/>
      <c r="AB811" s="133"/>
      <c r="AC811" s="113"/>
      <c r="AD811" s="114"/>
      <c r="AE811" s="135"/>
      <c r="AF811" s="133"/>
      <c r="AG811" s="133"/>
      <c r="AH811" s="40"/>
      <c r="AI811" s="60"/>
    </row>
    <row r="812" spans="1:35" s="43" customFormat="1" ht="18" customHeight="1" x14ac:dyDescent="0.3">
      <c r="A812" s="41"/>
      <c r="B812" s="40"/>
      <c r="C812" s="41"/>
      <c r="D812" s="86"/>
      <c r="E812" s="86"/>
      <c r="F812" s="86"/>
      <c r="G812" s="86"/>
      <c r="H812" s="66"/>
      <c r="I812" s="66"/>
      <c r="J812" s="66"/>
      <c r="K812" s="66"/>
      <c r="L812" s="64"/>
      <c r="M812" s="66"/>
      <c r="N812" s="76"/>
      <c r="O812" s="76"/>
      <c r="P812" s="66"/>
      <c r="Q812" s="130"/>
      <c r="R812" s="114"/>
      <c r="S812" s="113"/>
      <c r="T812" s="113"/>
      <c r="U812" s="133"/>
      <c r="V812" s="114"/>
      <c r="W812" s="135"/>
      <c r="X812" s="135"/>
      <c r="Y812" s="136"/>
      <c r="Z812" s="132"/>
      <c r="AA812" s="112"/>
      <c r="AB812" s="133"/>
      <c r="AC812" s="113"/>
      <c r="AD812" s="114"/>
      <c r="AE812" s="135"/>
      <c r="AF812" s="133"/>
      <c r="AG812" s="133"/>
      <c r="AH812" s="40"/>
      <c r="AI812" s="60"/>
    </row>
    <row r="813" spans="1:35" s="43" customFormat="1" ht="18" customHeight="1" x14ac:dyDescent="0.3">
      <c r="A813" s="41"/>
      <c r="B813" s="40"/>
      <c r="C813" s="41"/>
      <c r="D813" s="86"/>
      <c r="E813" s="86"/>
      <c r="F813" s="86"/>
      <c r="G813" s="86"/>
      <c r="H813" s="66"/>
      <c r="I813" s="66"/>
      <c r="J813" s="66"/>
      <c r="K813" s="66"/>
      <c r="L813" s="64"/>
      <c r="M813" s="66"/>
      <c r="N813" s="76"/>
      <c r="O813" s="76"/>
      <c r="P813" s="66"/>
      <c r="Q813" s="130"/>
      <c r="R813" s="114"/>
      <c r="S813" s="113"/>
      <c r="T813" s="113"/>
      <c r="U813" s="133"/>
      <c r="V813" s="114"/>
      <c r="W813" s="135"/>
      <c r="X813" s="135"/>
      <c r="Y813" s="136"/>
      <c r="Z813" s="132"/>
      <c r="AA813" s="112"/>
      <c r="AB813" s="133"/>
      <c r="AC813" s="113"/>
      <c r="AD813" s="114"/>
      <c r="AE813" s="135"/>
      <c r="AF813" s="133"/>
      <c r="AG813" s="133"/>
      <c r="AH813" s="40"/>
      <c r="AI813" s="60"/>
    </row>
    <row r="814" spans="1:35" s="43" customFormat="1" ht="18" customHeight="1" x14ac:dyDescent="0.3">
      <c r="A814" s="41"/>
      <c r="B814" s="40"/>
      <c r="C814" s="41"/>
      <c r="D814" s="86"/>
      <c r="E814" s="86"/>
      <c r="F814" s="86"/>
      <c r="G814" s="86"/>
      <c r="H814" s="66"/>
      <c r="I814" s="66"/>
      <c r="J814" s="66"/>
      <c r="K814" s="66"/>
      <c r="L814" s="64"/>
      <c r="M814" s="66"/>
      <c r="N814" s="76"/>
      <c r="O814" s="76"/>
      <c r="P814" s="66"/>
      <c r="Q814" s="130"/>
      <c r="R814" s="114"/>
      <c r="S814" s="113"/>
      <c r="T814" s="113"/>
      <c r="U814" s="133"/>
      <c r="V814" s="114"/>
      <c r="W814" s="135"/>
      <c r="X814" s="135"/>
      <c r="Y814" s="136"/>
      <c r="Z814" s="132"/>
      <c r="AA814" s="112"/>
      <c r="AB814" s="133"/>
      <c r="AC814" s="113"/>
      <c r="AD814" s="114"/>
      <c r="AE814" s="135"/>
      <c r="AF814" s="133"/>
      <c r="AG814" s="133"/>
      <c r="AH814" s="40"/>
      <c r="AI814" s="60"/>
    </row>
    <row r="815" spans="1:35" s="43" customFormat="1" ht="18" customHeight="1" x14ac:dyDescent="0.3">
      <c r="A815" s="41"/>
      <c r="B815" s="40"/>
      <c r="C815" s="41"/>
      <c r="D815" s="86"/>
      <c r="E815" s="86"/>
      <c r="F815" s="86"/>
      <c r="G815" s="86"/>
      <c r="H815" s="66"/>
      <c r="I815" s="66"/>
      <c r="J815" s="66"/>
      <c r="K815" s="66"/>
      <c r="L815" s="64"/>
      <c r="M815" s="66"/>
      <c r="N815" s="76"/>
      <c r="O815" s="76"/>
      <c r="P815" s="66"/>
      <c r="Q815" s="130"/>
      <c r="R815" s="114"/>
      <c r="S815" s="113"/>
      <c r="T815" s="113"/>
      <c r="U815" s="133"/>
      <c r="V815" s="114"/>
      <c r="W815" s="135"/>
      <c r="X815" s="135"/>
      <c r="Y815" s="136"/>
      <c r="Z815" s="132"/>
      <c r="AA815" s="112"/>
      <c r="AB815" s="133"/>
      <c r="AC815" s="113"/>
      <c r="AD815" s="114"/>
      <c r="AE815" s="135"/>
      <c r="AF815" s="133"/>
      <c r="AG815" s="133"/>
      <c r="AH815" s="40"/>
      <c r="AI815" s="60"/>
    </row>
    <row r="816" spans="1:35" s="43" customFormat="1" ht="18" customHeight="1" x14ac:dyDescent="0.3">
      <c r="A816" s="41"/>
      <c r="B816" s="40"/>
      <c r="C816" s="41"/>
      <c r="D816" s="86"/>
      <c r="E816" s="86"/>
      <c r="F816" s="86"/>
      <c r="G816" s="86"/>
      <c r="H816" s="66"/>
      <c r="I816" s="66"/>
      <c r="J816" s="66"/>
      <c r="K816" s="66"/>
      <c r="L816" s="64"/>
      <c r="M816" s="66"/>
      <c r="N816" s="76"/>
      <c r="O816" s="76"/>
      <c r="P816" s="66"/>
      <c r="Q816" s="130"/>
      <c r="R816" s="114"/>
      <c r="S816" s="113"/>
      <c r="T816" s="113"/>
      <c r="U816" s="133"/>
      <c r="V816" s="114"/>
      <c r="W816" s="135"/>
      <c r="X816" s="135"/>
      <c r="Y816" s="136"/>
      <c r="Z816" s="132"/>
      <c r="AA816" s="112"/>
      <c r="AB816" s="133"/>
      <c r="AC816" s="113"/>
      <c r="AD816" s="114"/>
      <c r="AE816" s="135"/>
      <c r="AF816" s="133"/>
      <c r="AG816" s="133"/>
      <c r="AH816" s="40"/>
      <c r="AI816" s="60"/>
    </row>
    <row r="817" spans="1:35" s="43" customFormat="1" ht="18" customHeight="1" x14ac:dyDescent="0.3">
      <c r="A817" s="41"/>
      <c r="B817" s="40"/>
      <c r="C817" s="41"/>
      <c r="D817" s="86"/>
      <c r="E817" s="86"/>
      <c r="F817" s="86"/>
      <c r="G817" s="86"/>
      <c r="H817" s="66"/>
      <c r="I817" s="66"/>
      <c r="J817" s="66"/>
      <c r="K817" s="66"/>
      <c r="L817" s="64"/>
      <c r="M817" s="66"/>
      <c r="N817" s="76"/>
      <c r="O817" s="76"/>
      <c r="P817" s="66"/>
      <c r="Q817" s="130"/>
      <c r="R817" s="114"/>
      <c r="S817" s="113"/>
      <c r="T817" s="113"/>
      <c r="U817" s="133"/>
      <c r="V817" s="114"/>
      <c r="W817" s="135"/>
      <c r="X817" s="135"/>
      <c r="Y817" s="136"/>
      <c r="Z817" s="132"/>
      <c r="AA817" s="112"/>
      <c r="AB817" s="133"/>
      <c r="AC817" s="113"/>
      <c r="AD817" s="114"/>
      <c r="AE817" s="135"/>
      <c r="AF817" s="133"/>
      <c r="AG817" s="133"/>
      <c r="AH817" s="40"/>
      <c r="AI817" s="60"/>
    </row>
    <row r="818" spans="1:35" s="43" customFormat="1" ht="18" customHeight="1" x14ac:dyDescent="0.3">
      <c r="A818" s="41"/>
      <c r="B818" s="40"/>
      <c r="C818" s="41"/>
      <c r="D818" s="86"/>
      <c r="E818" s="86"/>
      <c r="F818" s="86"/>
      <c r="G818" s="86"/>
      <c r="H818" s="66"/>
      <c r="I818" s="66"/>
      <c r="J818" s="66"/>
      <c r="K818" s="66"/>
      <c r="L818" s="64"/>
      <c r="M818" s="66"/>
      <c r="N818" s="76"/>
      <c r="O818" s="76"/>
      <c r="P818" s="66"/>
      <c r="Q818" s="130"/>
      <c r="R818" s="114"/>
      <c r="S818" s="113"/>
      <c r="T818" s="113"/>
      <c r="U818" s="133"/>
      <c r="V818" s="114"/>
      <c r="W818" s="135"/>
      <c r="X818" s="135"/>
      <c r="Y818" s="136"/>
      <c r="Z818" s="132"/>
      <c r="AA818" s="112"/>
      <c r="AB818" s="133"/>
      <c r="AC818" s="113"/>
      <c r="AD818" s="114"/>
      <c r="AE818" s="135"/>
      <c r="AF818" s="133"/>
      <c r="AG818" s="133"/>
      <c r="AH818" s="40"/>
      <c r="AI818" s="60"/>
    </row>
    <row r="819" spans="1:35" s="43" customFormat="1" ht="18" customHeight="1" x14ac:dyDescent="0.3">
      <c r="A819" s="41"/>
      <c r="B819" s="40"/>
      <c r="C819" s="41"/>
      <c r="D819" s="86"/>
      <c r="E819" s="86"/>
      <c r="F819" s="86"/>
      <c r="G819" s="86"/>
      <c r="H819" s="66"/>
      <c r="I819" s="66"/>
      <c r="J819" s="66"/>
      <c r="K819" s="66"/>
      <c r="L819" s="64"/>
      <c r="M819" s="66"/>
      <c r="N819" s="76"/>
      <c r="O819" s="76"/>
      <c r="P819" s="66"/>
      <c r="Q819" s="130"/>
      <c r="R819" s="114"/>
      <c r="S819" s="113"/>
      <c r="T819" s="113"/>
      <c r="U819" s="133"/>
      <c r="V819" s="114"/>
      <c r="W819" s="135"/>
      <c r="X819" s="135"/>
      <c r="Y819" s="136"/>
      <c r="Z819" s="132"/>
      <c r="AA819" s="112"/>
      <c r="AB819" s="133"/>
      <c r="AC819" s="113"/>
      <c r="AD819" s="114"/>
      <c r="AE819" s="135"/>
      <c r="AF819" s="133"/>
      <c r="AG819" s="133"/>
      <c r="AH819" s="40"/>
      <c r="AI819" s="60"/>
    </row>
    <row r="820" spans="1:35" s="43" customFormat="1" ht="18" customHeight="1" x14ac:dyDescent="0.3">
      <c r="A820" s="41"/>
      <c r="B820" s="40"/>
      <c r="C820" s="41"/>
      <c r="D820" s="86"/>
      <c r="E820" s="86"/>
      <c r="F820" s="86"/>
      <c r="G820" s="86"/>
      <c r="H820" s="66"/>
      <c r="I820" s="66"/>
      <c r="J820" s="66"/>
      <c r="K820" s="66"/>
      <c r="L820" s="64"/>
      <c r="M820" s="66"/>
      <c r="N820" s="76"/>
      <c r="O820" s="76"/>
      <c r="P820" s="66"/>
      <c r="Q820" s="130"/>
      <c r="R820" s="114"/>
      <c r="S820" s="113"/>
      <c r="T820" s="113"/>
      <c r="U820" s="133"/>
      <c r="V820" s="114"/>
      <c r="W820" s="135"/>
      <c r="X820" s="135"/>
      <c r="Y820" s="136"/>
      <c r="Z820" s="132"/>
      <c r="AA820" s="112"/>
      <c r="AB820" s="133"/>
      <c r="AC820" s="113"/>
      <c r="AD820" s="114"/>
      <c r="AE820" s="135"/>
      <c r="AF820" s="133"/>
      <c r="AG820" s="133"/>
      <c r="AH820" s="40"/>
      <c r="AI820" s="60"/>
    </row>
    <row r="821" spans="1:35" s="43" customFormat="1" ht="18" customHeight="1" x14ac:dyDescent="0.3">
      <c r="A821" s="41"/>
      <c r="B821" s="40"/>
      <c r="C821" s="41"/>
      <c r="D821" s="86"/>
      <c r="E821" s="86"/>
      <c r="F821" s="86"/>
      <c r="G821" s="86"/>
      <c r="H821" s="66"/>
      <c r="I821" s="66"/>
      <c r="J821" s="66"/>
      <c r="K821" s="66"/>
      <c r="L821" s="64"/>
      <c r="M821" s="66"/>
      <c r="N821" s="76"/>
      <c r="O821" s="76"/>
      <c r="P821" s="66"/>
      <c r="Q821" s="130"/>
      <c r="R821" s="114"/>
      <c r="S821" s="113"/>
      <c r="T821" s="113"/>
      <c r="U821" s="133"/>
      <c r="V821" s="114"/>
      <c r="W821" s="135"/>
      <c r="X821" s="135"/>
      <c r="Y821" s="136"/>
      <c r="Z821" s="132"/>
      <c r="AA821" s="112"/>
      <c r="AB821" s="133"/>
      <c r="AC821" s="113"/>
      <c r="AD821" s="114"/>
      <c r="AE821" s="135"/>
      <c r="AF821" s="133"/>
      <c r="AG821" s="133"/>
      <c r="AH821" s="40"/>
      <c r="AI821" s="60"/>
    </row>
    <row r="822" spans="1:35" s="43" customFormat="1" ht="18" customHeight="1" x14ac:dyDescent="0.3">
      <c r="A822" s="41"/>
      <c r="B822" s="40"/>
      <c r="C822" s="41"/>
      <c r="D822" s="86"/>
      <c r="E822" s="86"/>
      <c r="F822" s="86"/>
      <c r="G822" s="86"/>
      <c r="H822" s="66"/>
      <c r="I822" s="66"/>
      <c r="J822" s="66"/>
      <c r="K822" s="66"/>
      <c r="L822" s="64"/>
      <c r="M822" s="66"/>
      <c r="N822" s="76"/>
      <c r="O822" s="76"/>
      <c r="P822" s="66"/>
      <c r="Q822" s="130"/>
      <c r="R822" s="114"/>
      <c r="S822" s="113"/>
      <c r="T822" s="113"/>
      <c r="U822" s="133"/>
      <c r="V822" s="114"/>
      <c r="W822" s="135"/>
      <c r="X822" s="135"/>
      <c r="Y822" s="136"/>
      <c r="Z822" s="132"/>
      <c r="AA822" s="112"/>
      <c r="AB822" s="133"/>
      <c r="AC822" s="113"/>
      <c r="AD822" s="114"/>
      <c r="AE822" s="135"/>
      <c r="AF822" s="133"/>
      <c r="AG822" s="133"/>
      <c r="AH822" s="40"/>
      <c r="AI822" s="60"/>
    </row>
    <row r="823" spans="1:35" s="43" customFormat="1" ht="18" customHeight="1" x14ac:dyDescent="0.3">
      <c r="A823" s="41"/>
      <c r="B823" s="40"/>
      <c r="C823" s="41"/>
      <c r="D823" s="86"/>
      <c r="E823" s="86"/>
      <c r="F823" s="86"/>
      <c r="G823" s="86"/>
      <c r="H823" s="66"/>
      <c r="I823" s="66"/>
      <c r="J823" s="66"/>
      <c r="K823" s="66"/>
      <c r="L823" s="64"/>
      <c r="M823" s="66"/>
      <c r="N823" s="76"/>
      <c r="O823" s="76"/>
      <c r="P823" s="66"/>
      <c r="Q823" s="130"/>
      <c r="R823" s="114"/>
      <c r="S823" s="113"/>
      <c r="T823" s="113"/>
      <c r="U823" s="133"/>
      <c r="V823" s="114"/>
      <c r="W823" s="135"/>
      <c r="X823" s="135"/>
      <c r="Y823" s="136"/>
      <c r="Z823" s="132"/>
      <c r="AA823" s="112"/>
      <c r="AB823" s="133"/>
      <c r="AC823" s="113"/>
      <c r="AD823" s="114"/>
      <c r="AE823" s="135"/>
      <c r="AF823" s="133"/>
      <c r="AG823" s="133"/>
      <c r="AH823" s="40"/>
      <c r="AI823" s="60"/>
    </row>
    <row r="824" spans="1:35" s="43" customFormat="1" ht="18" customHeight="1" x14ac:dyDescent="0.3">
      <c r="A824" s="41"/>
      <c r="B824" s="40"/>
      <c r="C824" s="41"/>
      <c r="D824" s="86"/>
      <c r="E824" s="86"/>
      <c r="F824" s="86"/>
      <c r="G824" s="86"/>
      <c r="H824" s="66"/>
      <c r="I824" s="66"/>
      <c r="J824" s="66"/>
      <c r="K824" s="66"/>
      <c r="L824" s="64"/>
      <c r="M824" s="66"/>
      <c r="N824" s="76"/>
      <c r="O824" s="76"/>
      <c r="P824" s="66"/>
      <c r="Q824" s="130"/>
      <c r="R824" s="114"/>
      <c r="S824" s="113"/>
      <c r="T824" s="113"/>
      <c r="U824" s="133"/>
      <c r="V824" s="114"/>
      <c r="W824" s="135"/>
      <c r="X824" s="135"/>
      <c r="Y824" s="136"/>
      <c r="Z824" s="132"/>
      <c r="AA824" s="112"/>
      <c r="AB824" s="133"/>
      <c r="AC824" s="113"/>
      <c r="AD824" s="114"/>
      <c r="AE824" s="135"/>
      <c r="AF824" s="133"/>
      <c r="AG824" s="133"/>
      <c r="AH824" s="40"/>
      <c r="AI824" s="60"/>
    </row>
    <row r="825" spans="1:35" s="43" customFormat="1" ht="18" customHeight="1" x14ac:dyDescent="0.3">
      <c r="A825" s="41"/>
      <c r="B825" s="40"/>
      <c r="C825" s="41"/>
      <c r="D825" s="86"/>
      <c r="E825" s="86"/>
      <c r="F825" s="86"/>
      <c r="G825" s="86"/>
      <c r="H825" s="66"/>
      <c r="I825" s="66"/>
      <c r="J825" s="66"/>
      <c r="K825" s="66"/>
      <c r="L825" s="64"/>
      <c r="M825" s="66"/>
      <c r="N825" s="76"/>
      <c r="O825" s="76"/>
      <c r="P825" s="66"/>
      <c r="Q825" s="130"/>
      <c r="R825" s="114"/>
      <c r="S825" s="113"/>
      <c r="T825" s="113"/>
      <c r="U825" s="133"/>
      <c r="V825" s="114"/>
      <c r="W825" s="135"/>
      <c r="X825" s="135"/>
      <c r="Y825" s="136"/>
      <c r="Z825" s="132"/>
      <c r="AA825" s="112"/>
      <c r="AB825" s="133"/>
      <c r="AC825" s="113"/>
      <c r="AD825" s="114"/>
      <c r="AE825" s="135"/>
      <c r="AF825" s="133"/>
      <c r="AG825" s="133"/>
      <c r="AH825" s="40"/>
      <c r="AI825" s="60"/>
    </row>
    <row r="826" spans="1:35" s="43" customFormat="1" ht="18" customHeight="1" x14ac:dyDescent="0.3">
      <c r="A826" s="41"/>
      <c r="B826" s="40"/>
      <c r="C826" s="41"/>
      <c r="D826" s="86"/>
      <c r="E826" s="86"/>
      <c r="F826" s="86"/>
      <c r="G826" s="86"/>
      <c r="H826" s="66"/>
      <c r="I826" s="66"/>
      <c r="J826" s="66"/>
      <c r="K826" s="66"/>
      <c r="L826" s="64"/>
      <c r="M826" s="66"/>
      <c r="N826" s="76"/>
      <c r="O826" s="76"/>
      <c r="P826" s="66"/>
      <c r="Q826" s="130"/>
      <c r="R826" s="114"/>
      <c r="S826" s="113"/>
      <c r="T826" s="113"/>
      <c r="U826" s="133"/>
      <c r="V826" s="114"/>
      <c r="W826" s="135"/>
      <c r="X826" s="135"/>
      <c r="Y826" s="136"/>
      <c r="Z826" s="132"/>
      <c r="AA826" s="112"/>
      <c r="AB826" s="133"/>
      <c r="AC826" s="113"/>
      <c r="AD826" s="114"/>
      <c r="AE826" s="135"/>
      <c r="AF826" s="133"/>
      <c r="AG826" s="133"/>
      <c r="AH826" s="40"/>
      <c r="AI826" s="60"/>
    </row>
  </sheetData>
  <sheetProtection formatCells="0" formatColumns="0" formatRows="0" insertColumns="0" insertRows="0" insertHyperlinks="0" deleteColumns="0" deleteRows="0" sort="0" autoFilter="0" pivotTables="0"/>
  <mergeCells count="6">
    <mergeCell ref="AG1:AH1"/>
    <mergeCell ref="H1:R1"/>
    <mergeCell ref="A1:B1"/>
    <mergeCell ref="C1:F1"/>
    <mergeCell ref="W1:Z1"/>
    <mergeCell ref="AA1:AF1"/>
  </mergeCells>
  <phoneticPr fontId="1" type="noConversion"/>
  <conditionalFormatting sqref="J2 J42:J1048576">
    <cfRule type="cellIs" dxfId="58" priority="857" operator="equal">
      <formula>"女"</formula>
    </cfRule>
  </conditionalFormatting>
  <conditionalFormatting sqref="I2 I42:I1048576">
    <cfRule type="containsText" dxfId="57" priority="359" operator="containsText" text="主任">
      <formula>NOT(ISERROR(SEARCH("主任",I2)))</formula>
    </cfRule>
  </conditionalFormatting>
  <conditionalFormatting sqref="I1:I2 I42:I1048576">
    <cfRule type="containsText" dxfId="56" priority="358" operator="containsText" text="长">
      <formula>NOT(ISERROR(SEARCH("长",I1)))</formula>
    </cfRule>
    <cfRule type="containsText" dxfId="55" priority="360" operator="containsText" text="姐">
      <formula>NOT(ISERROR(SEARCH("姐",I1)))</formula>
    </cfRule>
    <cfRule type="containsText" dxfId="54" priority="361" operator="containsText" text="博士">
      <formula>NOT(ISERROR(SEARCH("博士",I1)))</formula>
    </cfRule>
    <cfRule type="containsText" dxfId="53" priority="362" operator="containsText" text="总">
      <formula>NOT(ISERROR(SEARCH("总",I1)))</formula>
    </cfRule>
  </conditionalFormatting>
  <conditionalFormatting sqref="A4:A41">
    <cfRule type="colorScale" priority="4">
      <colorScale>
        <cfvo type="min"/>
        <cfvo type="percentile" val="50"/>
        <cfvo type="max"/>
        <color rgb="FFF8696B"/>
        <color rgb="FFFCFCFF"/>
        <color rgb="FF63BE7B"/>
      </colorScale>
    </cfRule>
  </conditionalFormatting>
  <conditionalFormatting sqref="C4:C41">
    <cfRule type="colorScale" priority="3">
      <colorScale>
        <cfvo type="min"/>
        <cfvo type="percentile" val="50"/>
        <cfvo type="max"/>
        <color rgb="FFF8696B"/>
        <color rgb="FFFCFCFF"/>
        <color rgb="FF63BE7B"/>
      </colorScale>
    </cfRule>
  </conditionalFormatting>
  <conditionalFormatting sqref="A42:A1048576 A1:A2">
    <cfRule type="colorScale" priority="106630">
      <colorScale>
        <cfvo type="min"/>
        <cfvo type="percentile" val="50"/>
        <cfvo type="max"/>
        <color rgb="FFF8696B"/>
        <color rgb="FFFCFCFF"/>
        <color rgb="FF63BE7B"/>
      </colorScale>
    </cfRule>
  </conditionalFormatting>
  <conditionalFormatting sqref="C42:C1048576 C1:C2">
    <cfRule type="colorScale" priority="106633">
      <colorScale>
        <cfvo type="min"/>
        <cfvo type="percentile" val="50"/>
        <cfvo type="max"/>
        <color rgb="FFF8696B"/>
        <color rgb="FFFCFCFF"/>
        <color rgb="FF63BE7B"/>
      </colorScale>
    </cfRule>
  </conditionalFormatting>
  <pageMargins left="0.7" right="0.7" top="0.75" bottom="0.75" header="0.3" footer="0.3"/>
  <pageSetup paperSize="9"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10770" id="{AE65A886-ADA1-42BF-B7B1-3A20CAF0F42B}">
            <x14:iconSet iconSet="3Symbols" showValue="0" custom="1">
              <x14:cfvo type="percent">
                <xm:f>0</xm:f>
              </x14:cfvo>
              <x14:cfvo type="num">
                <xm:f>0</xm:f>
              </x14:cfvo>
              <x14:cfvo type="num">
                <xm:f>1</xm:f>
              </x14:cfvo>
              <x14:cfIcon iconSet="3Symbols" iconId="0"/>
              <x14:cfIcon iconSet="3Symbols" iconId="0"/>
              <x14:cfIcon iconSet="3Symbols" iconId="2"/>
            </x14:iconSet>
          </x14:cfRule>
          <xm:sqref>U42:X1048576 S1:V2</xm:sqref>
        </x14:conditionalFormatting>
        <x14:conditionalFormatting xmlns:xm="http://schemas.microsoft.com/office/excel/2006/main">
          <x14:cfRule type="iconSet" priority="12467" id="{39E9D13C-943D-4E0A-96E0-01DCD7445644}">
            <x14:iconSet iconSet="3Stars" showValue="0" custom="1">
              <x14:cfvo type="percent">
                <xm:f>0</xm:f>
              </x14:cfvo>
              <x14:cfvo type="num">
                <xm:f>0</xm:f>
              </x14:cfvo>
              <x14:cfvo type="num">
                <xm:f>1</xm:f>
              </x14:cfvo>
              <x14:cfIcon iconSet="NoIcons" iconId="0"/>
              <x14:cfIcon iconSet="NoIcons" iconId="0"/>
              <x14:cfIcon iconSet="3Stars" iconId="0"/>
            </x14:iconSet>
          </x14:cfRule>
          <xm:sqref>AE42:AH1048576 AC1:AF2</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5"/>
  <sheetViews>
    <sheetView showGridLines="0" workbookViewId="0">
      <pane ySplit="1" topLeftCell="A2" activePane="bottomLeft" state="frozen"/>
      <selection pane="bottomLeft" activeCell="A2" sqref="A2"/>
    </sheetView>
  </sheetViews>
  <sheetFormatPr defaultRowHeight="18" x14ac:dyDescent="0.3"/>
  <cols>
    <col min="1" max="1" width="10" customWidth="1"/>
    <col min="2" max="2" width="7.6640625" style="76" customWidth="1"/>
    <col min="3" max="3" width="4.6640625" style="76" customWidth="1"/>
    <col min="4" max="4" width="2.44140625" style="65" customWidth="1"/>
    <col min="5" max="5" width="6.44140625" style="76" customWidth="1"/>
    <col min="6" max="6" width="13.33203125" style="76" customWidth="1"/>
    <col min="7" max="7" width="12" style="76" customWidth="1"/>
    <col min="8" max="8" width="7.77734375" style="65" customWidth="1"/>
    <col min="9" max="9" width="31" style="76" customWidth="1"/>
    <col min="10" max="10" width="29.44140625" style="81" customWidth="1"/>
    <col min="11" max="11" width="4.88671875" style="5" customWidth="1"/>
  </cols>
  <sheetData>
    <row r="1" spans="1:11" s="6" customFormat="1" x14ac:dyDescent="0.3">
      <c r="A1" s="10" t="s">
        <v>28</v>
      </c>
      <c r="B1" s="78" t="s">
        <v>418</v>
      </c>
      <c r="C1" s="78" t="s">
        <v>116</v>
      </c>
      <c r="D1" s="79" t="s">
        <v>871</v>
      </c>
      <c r="E1" s="83" t="s">
        <v>126</v>
      </c>
      <c r="F1" s="83" t="s">
        <v>127</v>
      </c>
      <c r="G1" s="83" t="s">
        <v>124</v>
      </c>
      <c r="H1" s="83" t="s">
        <v>860</v>
      </c>
      <c r="I1" s="78" t="s">
        <v>62</v>
      </c>
      <c r="J1" s="78" t="s">
        <v>873</v>
      </c>
      <c r="K1" s="8" t="s">
        <v>866</v>
      </c>
    </row>
    <row r="2" spans="1:11" s="6" customFormat="1" ht="18" customHeight="1" x14ac:dyDescent="0.3">
      <c r="A2" s="2">
        <v>40970</v>
      </c>
      <c r="B2" s="75" t="s">
        <v>599</v>
      </c>
      <c r="C2" s="65" t="s">
        <v>11</v>
      </c>
      <c r="D2" s="65"/>
      <c r="E2" s="82"/>
      <c r="F2" s="70"/>
      <c r="G2" s="82"/>
      <c r="H2" s="82">
        <v>350</v>
      </c>
      <c r="I2" s="76" t="s">
        <v>600</v>
      </c>
      <c r="J2" s="81" t="s">
        <v>947</v>
      </c>
      <c r="K2" s="5" t="s">
        <v>868</v>
      </c>
    </row>
    <row r="3" spans="1:11" s="6" customFormat="1" ht="18" customHeight="1" x14ac:dyDescent="0.3">
      <c r="A3" s="2">
        <v>40970</v>
      </c>
      <c r="B3" s="75" t="s">
        <v>597</v>
      </c>
      <c r="C3" s="65" t="s">
        <v>11</v>
      </c>
      <c r="D3" s="65"/>
      <c r="E3" s="82" t="s">
        <v>595</v>
      </c>
      <c r="F3" s="70" t="s">
        <v>858</v>
      </c>
      <c r="G3" s="82">
        <v>13811511100</v>
      </c>
      <c r="H3" s="82">
        <v>600</v>
      </c>
      <c r="I3" s="76" t="s">
        <v>608</v>
      </c>
      <c r="J3" s="81" t="s">
        <v>948</v>
      </c>
      <c r="K3" s="5" t="s">
        <v>869</v>
      </c>
    </row>
    <row r="4" spans="1:11" s="6" customFormat="1" ht="18" customHeight="1" x14ac:dyDescent="0.3">
      <c r="A4" s="2">
        <v>40970</v>
      </c>
      <c r="B4" s="75" t="s">
        <v>596</v>
      </c>
      <c r="C4" s="65" t="s">
        <v>11</v>
      </c>
      <c r="D4" s="65"/>
      <c r="E4" s="82" t="s">
        <v>595</v>
      </c>
      <c r="F4" s="70" t="s">
        <v>859</v>
      </c>
      <c r="G4" s="82">
        <v>13811511100</v>
      </c>
      <c r="H4" s="82">
        <v>600</v>
      </c>
      <c r="I4" s="76" t="s">
        <v>609</v>
      </c>
      <c r="J4" s="81" t="s">
        <v>949</v>
      </c>
      <c r="K4" s="5" t="s">
        <v>870</v>
      </c>
    </row>
    <row r="5" spans="1:11" s="6" customFormat="1" ht="18" customHeight="1" x14ac:dyDescent="0.3">
      <c r="A5" s="2">
        <v>41333</v>
      </c>
      <c r="B5" s="74" t="s">
        <v>861</v>
      </c>
      <c r="C5" s="65" t="s">
        <v>11</v>
      </c>
      <c r="D5" s="65">
        <v>1</v>
      </c>
      <c r="E5" s="65" t="s">
        <v>3116</v>
      </c>
      <c r="F5" s="76"/>
      <c r="G5" s="65">
        <v>13436842980</v>
      </c>
      <c r="H5" s="65">
        <v>550</v>
      </c>
      <c r="I5" s="76" t="s">
        <v>862</v>
      </c>
      <c r="J5" s="81" t="s">
        <v>950</v>
      </c>
      <c r="K5" s="5"/>
    </row>
    <row r="6" spans="1:11" s="6" customFormat="1" ht="18" customHeight="1" x14ac:dyDescent="0.3">
      <c r="A6" s="2">
        <v>41530</v>
      </c>
      <c r="B6" s="91" t="s">
        <v>4038</v>
      </c>
      <c r="C6" s="65" t="s">
        <v>11</v>
      </c>
      <c r="D6" s="65">
        <v>1</v>
      </c>
      <c r="E6" s="65" t="s">
        <v>4039</v>
      </c>
      <c r="F6" s="76"/>
      <c r="G6" s="65">
        <v>15901187153</v>
      </c>
      <c r="H6" s="65">
        <v>550</v>
      </c>
      <c r="I6" s="76" t="s">
        <v>4040</v>
      </c>
      <c r="J6" s="81"/>
      <c r="K6" s="16"/>
    </row>
    <row r="7" spans="1:11" x14ac:dyDescent="0.3">
      <c r="A7" s="2">
        <v>40970</v>
      </c>
      <c r="B7" s="74" t="s">
        <v>851</v>
      </c>
      <c r="C7" s="65" t="s">
        <v>1</v>
      </c>
      <c r="E7" s="82"/>
      <c r="F7" s="70"/>
      <c r="G7" s="82"/>
      <c r="H7" s="82"/>
      <c r="I7" s="76" t="s">
        <v>854</v>
      </c>
      <c r="J7" s="81" t="s">
        <v>951</v>
      </c>
    </row>
    <row r="8" spans="1:11" x14ac:dyDescent="0.3">
      <c r="A8" s="2">
        <v>40970</v>
      </c>
      <c r="B8" s="74" t="s">
        <v>852</v>
      </c>
      <c r="C8" s="65" t="s">
        <v>1</v>
      </c>
      <c r="E8" s="82"/>
      <c r="F8" s="70" t="s">
        <v>853</v>
      </c>
      <c r="G8" s="82"/>
      <c r="H8" s="82"/>
      <c r="I8" s="76" t="s">
        <v>855</v>
      </c>
      <c r="J8" s="81" t="s">
        <v>951</v>
      </c>
    </row>
    <row r="9" spans="1:11" s="6" customFormat="1" x14ac:dyDescent="0.3">
      <c r="A9" s="2">
        <v>41157</v>
      </c>
      <c r="B9" s="91" t="s">
        <v>2503</v>
      </c>
      <c r="C9" s="65" t="s">
        <v>1</v>
      </c>
      <c r="D9" s="65"/>
      <c r="E9" s="82"/>
      <c r="F9" s="70" t="s">
        <v>2506</v>
      </c>
      <c r="G9" s="82"/>
      <c r="H9" s="82">
        <v>270</v>
      </c>
      <c r="I9" s="76" t="s">
        <v>2504</v>
      </c>
      <c r="J9" s="81" t="s">
        <v>2505</v>
      </c>
      <c r="K9" s="14"/>
    </row>
    <row r="10" spans="1:11" x14ac:dyDescent="0.3">
      <c r="A10" s="2">
        <v>40970</v>
      </c>
      <c r="B10" s="75" t="s">
        <v>598</v>
      </c>
      <c r="C10" s="65" t="s">
        <v>53</v>
      </c>
      <c r="E10" s="82"/>
      <c r="F10" s="70"/>
      <c r="G10" s="82"/>
      <c r="H10" s="82"/>
      <c r="I10" s="76" t="s">
        <v>607</v>
      </c>
      <c r="J10" s="81" t="s">
        <v>952</v>
      </c>
    </row>
    <row r="11" spans="1:11" s="6" customFormat="1" x14ac:dyDescent="0.3">
      <c r="A11" s="2">
        <v>41157</v>
      </c>
      <c r="B11" s="92" t="s">
        <v>2499</v>
      </c>
      <c r="C11" s="65" t="s">
        <v>53</v>
      </c>
      <c r="D11" s="65"/>
      <c r="E11" s="82"/>
      <c r="F11" s="70" t="s">
        <v>2502</v>
      </c>
      <c r="G11" s="82"/>
      <c r="H11" s="82">
        <v>428</v>
      </c>
      <c r="I11" s="76" t="s">
        <v>5603</v>
      </c>
      <c r="J11" s="81" t="s">
        <v>2500</v>
      </c>
      <c r="K11" s="14" t="s">
        <v>2501</v>
      </c>
    </row>
    <row r="12" spans="1:11" s="6" customFormat="1" x14ac:dyDescent="0.3">
      <c r="A12" s="2">
        <v>41702</v>
      </c>
      <c r="B12" s="92" t="s">
        <v>5601</v>
      </c>
      <c r="C12" s="65" t="s">
        <v>53</v>
      </c>
      <c r="D12" s="65"/>
      <c r="E12" s="82"/>
      <c r="F12" s="70"/>
      <c r="G12" s="82"/>
      <c r="H12" s="82">
        <v>600</v>
      </c>
      <c r="I12" s="76" t="s">
        <v>5602</v>
      </c>
      <c r="J12" s="81" t="s">
        <v>5604</v>
      </c>
      <c r="K12" s="16" t="s">
        <v>2501</v>
      </c>
    </row>
    <row r="13" spans="1:11" x14ac:dyDescent="0.3">
      <c r="A13" s="2">
        <v>40970</v>
      </c>
      <c r="B13" s="74" t="s">
        <v>863</v>
      </c>
      <c r="C13" s="65" t="s">
        <v>11</v>
      </c>
      <c r="E13" s="65"/>
      <c r="F13" s="76" t="s">
        <v>865</v>
      </c>
      <c r="G13" s="65"/>
      <c r="H13" s="65">
        <v>750</v>
      </c>
      <c r="I13" s="76" t="s">
        <v>864</v>
      </c>
      <c r="J13" s="81" t="s">
        <v>867</v>
      </c>
    </row>
    <row r="14" spans="1:11" x14ac:dyDescent="0.3">
      <c r="A14" s="2">
        <v>40970</v>
      </c>
      <c r="B14" s="74" t="s">
        <v>900</v>
      </c>
      <c r="C14" s="65" t="s">
        <v>901</v>
      </c>
      <c r="E14" s="65"/>
      <c r="F14" s="76" t="s">
        <v>903</v>
      </c>
      <c r="G14" s="65"/>
      <c r="H14" s="65">
        <v>600</v>
      </c>
      <c r="I14" s="76" t="s">
        <v>902</v>
      </c>
      <c r="J14" s="81" t="s">
        <v>953</v>
      </c>
      <c r="K14" s="5" t="s">
        <v>904</v>
      </c>
    </row>
    <row r="15" spans="1:11" x14ac:dyDescent="0.3">
      <c r="A15" s="2">
        <v>41157</v>
      </c>
      <c r="B15" s="91" t="s">
        <v>2494</v>
      </c>
      <c r="C15" s="65" t="s">
        <v>2495</v>
      </c>
      <c r="E15" s="65"/>
      <c r="F15" s="76" t="s">
        <v>2497</v>
      </c>
      <c r="G15" s="65"/>
      <c r="H15" s="65">
        <v>300</v>
      </c>
      <c r="I15" s="76" t="s">
        <v>2496</v>
      </c>
      <c r="J15" s="81" t="s">
        <v>2498</v>
      </c>
      <c r="K15" s="14"/>
    </row>
  </sheetData>
  <phoneticPr fontId="1" type="noConversion"/>
  <conditionalFormatting sqref="A2:A15">
    <cfRule type="colorScale" priority="4">
      <colorScale>
        <cfvo type="min"/>
        <cfvo type="percentile" val="50"/>
        <cfvo type="max"/>
        <color rgb="FFF8696B"/>
        <color rgb="FFFCFCFF"/>
        <color rgb="FF63BE7B"/>
      </colorScale>
    </cfRule>
  </conditionalFormatting>
  <conditionalFormatting sqref="A1">
    <cfRule type="colorScale" priority="769">
      <colorScale>
        <cfvo type="min"/>
        <cfvo type="percentile" val="50"/>
        <cfvo type="max"/>
        <color rgb="FFF8696B"/>
        <color rgb="FFFCFCFF"/>
        <color rgb="FF63BE7B"/>
      </colorScale>
    </cfRule>
  </conditionalFormatting>
  <hyperlinks>
    <hyperlink ref="B2" r:id="rId1"/>
    <hyperlink ref="B7" r:id="rId2"/>
    <hyperlink ref="B8" r:id="rId3"/>
    <hyperlink ref="B3" r:id="rId4"/>
    <hyperlink ref="B4" r:id="rId5"/>
    <hyperlink ref="B10" r:id="rId6"/>
    <hyperlink ref="B5" r:id="rId7"/>
    <hyperlink ref="B13" r:id="rId8"/>
    <hyperlink ref="B14" r:id="rId9"/>
  </hyperlinks>
  <pageMargins left="0.7" right="0.7" top="0.75" bottom="0.75" header="0.3" footer="0.3"/>
  <pageSetup paperSize="9" orientation="portrait" r:id="rId10"/>
  <tableParts count="1">
    <tablePart r:id="rId11"/>
  </tableParts>
  <extLst>
    <ext xmlns:x14="http://schemas.microsoft.com/office/spreadsheetml/2009/9/main" uri="{78C0D931-6437-407d-A8EE-F0AAD7539E65}">
      <x14:conditionalFormattings>
        <x14:conditionalFormatting xmlns:xm="http://schemas.microsoft.com/office/excel/2006/main">
          <x14:cfRule type="iconSet" priority="1" id="{84991F10-408C-4B15-A2EE-7DC9E9C20894}">
            <x14:iconSet iconSet="3Stars" showValue="0" custom="1">
              <x14:cfvo type="percent">
                <xm:f>0</xm:f>
              </x14:cfvo>
              <x14:cfvo type="num">
                <xm:f>0</xm:f>
              </x14:cfvo>
              <x14:cfvo type="num">
                <xm:f>1</xm:f>
              </x14:cfvo>
              <x14:cfIcon iconSet="NoIcons" iconId="0"/>
              <x14:cfIcon iconSet="NoIcons" iconId="0"/>
              <x14:cfIcon iconSet="3Stars" iconId="2"/>
            </x14:iconSet>
          </x14:cfRule>
          <xm:sqref>D1:D1048576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V79"/>
  <sheetViews>
    <sheetView workbookViewId="0">
      <pane xSplit="1" ySplit="1" topLeftCell="B2" activePane="bottomRight" state="frozen"/>
      <selection pane="topRight" activeCell="B1" sqref="B1"/>
      <selection pane="bottomLeft" activeCell="A2" sqref="A2"/>
      <selection pane="bottomRight" activeCell="C2" sqref="C2"/>
    </sheetView>
  </sheetViews>
  <sheetFormatPr defaultRowHeight="18" x14ac:dyDescent="0.3"/>
  <cols>
    <col min="1" max="1" width="30" bestFit="1" customWidth="1"/>
    <col min="2" max="2" width="11" bestFit="1" customWidth="1"/>
    <col min="3" max="3" width="13.88671875" style="13" bestFit="1" customWidth="1"/>
    <col min="4" max="4" width="11.44140625" style="13" bestFit="1" customWidth="1"/>
    <col min="5" max="5" width="17.33203125" bestFit="1" customWidth="1"/>
    <col min="6" max="6" width="17.77734375" style="13" bestFit="1" customWidth="1"/>
    <col min="7" max="7" width="7.88671875" style="13" customWidth="1"/>
    <col min="8" max="8" width="4.33203125" customWidth="1"/>
    <col min="9" max="10" width="7.88671875" style="13" customWidth="1"/>
    <col min="11" max="12" width="6" customWidth="1"/>
    <col min="13" max="13" width="7.88671875" style="13" customWidth="1"/>
    <col min="14" max="14" width="11.88671875" bestFit="1" customWidth="1"/>
    <col min="15" max="16" width="15.21875" customWidth="1"/>
    <col min="17" max="17" width="6.77734375" customWidth="1"/>
    <col min="18" max="19" width="16.44140625" customWidth="1"/>
    <col min="20" max="21" width="19.44140625" customWidth="1"/>
    <col min="22" max="22" width="13.44140625" bestFit="1" customWidth="1"/>
  </cols>
  <sheetData>
    <row r="1" spans="1:22" x14ac:dyDescent="0.3">
      <c r="A1" s="22">
        <v>41841</v>
      </c>
      <c r="B1" s="12" t="s">
        <v>2799</v>
      </c>
      <c r="C1" s="17" t="s">
        <v>2800</v>
      </c>
      <c r="D1" s="17" t="s">
        <v>2801</v>
      </c>
      <c r="E1" s="17" t="s">
        <v>2802</v>
      </c>
      <c r="F1" s="17" t="s">
        <v>2803</v>
      </c>
      <c r="G1" s="17" t="s">
        <v>2804</v>
      </c>
      <c r="H1" s="17" t="s">
        <v>2805</v>
      </c>
      <c r="I1" s="17" t="s">
        <v>2806</v>
      </c>
      <c r="J1" s="17" t="s">
        <v>2807</v>
      </c>
      <c r="K1" s="17" t="s">
        <v>2808</v>
      </c>
      <c r="L1" s="17" t="s">
        <v>2809</v>
      </c>
      <c r="M1" s="17" t="s">
        <v>2810</v>
      </c>
      <c r="N1" s="17" t="s">
        <v>2811</v>
      </c>
      <c r="O1" s="17" t="s">
        <v>2812</v>
      </c>
      <c r="P1" s="17" t="s">
        <v>2813</v>
      </c>
      <c r="Q1" s="17" t="s">
        <v>2814</v>
      </c>
      <c r="R1" s="17" t="s">
        <v>2815</v>
      </c>
      <c r="S1" s="17" t="s">
        <v>2816</v>
      </c>
      <c r="T1" s="17" t="s">
        <v>2817</v>
      </c>
      <c r="U1" s="18" t="s">
        <v>2818</v>
      </c>
      <c r="V1" s="17" t="s">
        <v>2819</v>
      </c>
    </row>
    <row r="2" spans="1:22" x14ac:dyDescent="0.3">
      <c r="A2" s="6" t="s">
        <v>132</v>
      </c>
      <c r="B2" s="6" t="s">
        <v>5631</v>
      </c>
      <c r="C2" s="13">
        <v>13632185.133715</v>
      </c>
      <c r="D2" s="13">
        <v>55.706318391084032</v>
      </c>
      <c r="E2" s="6">
        <v>-3.8203251009311461</v>
      </c>
      <c r="F2" s="13">
        <v>9320923.2070339955</v>
      </c>
      <c r="G2" s="13">
        <v>38.088854484943433</v>
      </c>
      <c r="H2" s="6">
        <v>-16.775683091937452</v>
      </c>
      <c r="I2" s="13">
        <v>4015218.6302219997</v>
      </c>
      <c r="J2" s="13">
        <v>16.407717855281529</v>
      </c>
      <c r="K2" s="6">
        <v>-21.783808076085538</v>
      </c>
      <c r="L2" s="6"/>
      <c r="N2" s="6"/>
      <c r="O2" s="48">
        <v>5305704.5768119991</v>
      </c>
      <c r="P2" s="6">
        <v>21.681136629661921</v>
      </c>
      <c r="Q2" s="6">
        <v>-12.537635411110385</v>
      </c>
      <c r="R2" s="48">
        <v>1055758.163987</v>
      </c>
      <c r="S2" s="6">
        <v>4.3142313466380244</v>
      </c>
      <c r="T2" s="6">
        <v>79.822686537014775</v>
      </c>
      <c r="U2" s="48">
        <v>24471524.106135998</v>
      </c>
      <c r="V2" s="48">
        <v>25695915.426837001</v>
      </c>
    </row>
    <row r="3" spans="1:22" x14ac:dyDescent="0.3">
      <c r="A3" s="19" t="s">
        <v>133</v>
      </c>
      <c r="B3" s="19" t="s">
        <v>5631</v>
      </c>
      <c r="C3" s="20">
        <v>9470913.8694560006</v>
      </c>
      <c r="D3" s="20">
        <v>49.963889441198944</v>
      </c>
      <c r="E3" s="20">
        <v>0.28131494884900177</v>
      </c>
      <c r="F3" s="20">
        <v>6041172.0771950018</v>
      </c>
      <c r="G3" s="20">
        <v>31.870256442060395</v>
      </c>
      <c r="H3" s="20">
        <v>17.259789581712756</v>
      </c>
      <c r="I3" s="20">
        <v>3244949.7550149998</v>
      </c>
      <c r="J3" s="20">
        <v>17.118760980890187</v>
      </c>
      <c r="K3" s="20">
        <v>4.5136322540964713</v>
      </c>
      <c r="L3" s="20"/>
      <c r="M3" s="20"/>
      <c r="N3" s="20"/>
      <c r="O3" s="20">
        <v>2796222.3221800011</v>
      </c>
      <c r="P3" s="20">
        <v>14.751495461170208</v>
      </c>
      <c r="Q3" s="20">
        <v>36.591292848997689</v>
      </c>
      <c r="R3" s="20">
        <v>967987.71177400008</v>
      </c>
      <c r="S3" s="20">
        <v>5.1066276895930951</v>
      </c>
      <c r="T3" s="20">
        <v>70.195455475816544</v>
      </c>
      <c r="U3" s="21">
        <v>18955517.625588465</v>
      </c>
      <c r="V3" s="20">
        <v>18852817.543136999</v>
      </c>
    </row>
    <row r="4" spans="1:22" x14ac:dyDescent="0.3">
      <c r="A4" s="19" t="s">
        <v>134</v>
      </c>
      <c r="B4" s="19" t="s">
        <v>5631</v>
      </c>
      <c r="C4" s="20">
        <v>8329038.4315810008</v>
      </c>
      <c r="D4" s="20">
        <v>53.04777098334641</v>
      </c>
      <c r="E4" s="20">
        <v>-4.8410743847593274</v>
      </c>
      <c r="F4" s="20">
        <v>6060360.6769270003</v>
      </c>
      <c r="G4" s="20">
        <v>38.598528258330703</v>
      </c>
      <c r="H4" s="20">
        <v>2.3540191997194446</v>
      </c>
      <c r="I4" s="20">
        <v>2984924.4446690003</v>
      </c>
      <c r="J4" s="20">
        <v>19.011028661244531</v>
      </c>
      <c r="K4" s="20">
        <v>-10.267661982770065</v>
      </c>
      <c r="L4" s="20"/>
      <c r="M4" s="20"/>
      <c r="N4" s="20"/>
      <c r="O4" s="20">
        <v>3075436.2322579995</v>
      </c>
      <c r="P4" s="20">
        <v>19.587499597086175</v>
      </c>
      <c r="Q4" s="20">
        <v>18.536579300965325</v>
      </c>
      <c r="R4" s="20">
        <v>887220.33397200005</v>
      </c>
      <c r="S4" s="20">
        <v>5.6507196448823427</v>
      </c>
      <c r="T4" s="20">
        <v>215.29232779935731</v>
      </c>
      <c r="U4" s="21">
        <v>15701014.910119001</v>
      </c>
      <c r="V4" s="20">
        <v>16464193.396062</v>
      </c>
    </row>
    <row r="5" spans="1:22" x14ac:dyDescent="0.3">
      <c r="A5" s="19" t="s">
        <v>139</v>
      </c>
      <c r="B5" s="19" t="s">
        <v>5631</v>
      </c>
      <c r="C5" s="20">
        <v>6232446.6271609981</v>
      </c>
      <c r="D5" s="20">
        <v>51.764125810464904</v>
      </c>
      <c r="E5" s="20">
        <v>0.67016547747905175</v>
      </c>
      <c r="F5" s="20">
        <v>4619122.9302859986</v>
      </c>
      <c r="G5" s="20">
        <v>38.364525972081161</v>
      </c>
      <c r="H5" s="20">
        <v>-11.128136748052619</v>
      </c>
      <c r="I5" s="20">
        <v>1898218.6830389996</v>
      </c>
      <c r="J5" s="20">
        <v>15.765819846156464</v>
      </c>
      <c r="K5" s="20">
        <v>-19.042096618316354</v>
      </c>
      <c r="L5" s="20"/>
      <c r="M5" s="20"/>
      <c r="N5" s="20"/>
      <c r="O5" s="20">
        <v>2720904.2472470007</v>
      </c>
      <c r="P5" s="20">
        <v>22.598706125924711</v>
      </c>
      <c r="Q5" s="20">
        <v>-4.6237264874503774</v>
      </c>
      <c r="R5" s="20">
        <v>877401.91714600008</v>
      </c>
      <c r="S5" s="20">
        <v>7.2873376929627103</v>
      </c>
      <c r="T5" s="20">
        <v>124.11772353398007</v>
      </c>
      <c r="U5" s="21">
        <v>12040088.632002</v>
      </c>
      <c r="V5" s="20">
        <v>12078818.951832999</v>
      </c>
    </row>
    <row r="6" spans="1:22" x14ac:dyDescent="0.3">
      <c r="A6" s="19" t="s">
        <v>137</v>
      </c>
      <c r="B6" s="19" t="s">
        <v>5631</v>
      </c>
      <c r="C6" s="20">
        <v>5320131.157194999</v>
      </c>
      <c r="D6" s="20">
        <v>50.199236010522711</v>
      </c>
      <c r="E6" s="20">
        <v>-11.528055117194516</v>
      </c>
      <c r="F6" s="20">
        <v>5105799.9653040003</v>
      </c>
      <c r="G6" s="20">
        <v>48.17686818381943</v>
      </c>
      <c r="H6" s="20">
        <v>-4.0934190244806183</v>
      </c>
      <c r="I6" s="20">
        <v>2698751.9681680002</v>
      </c>
      <c r="J6" s="20">
        <v>25.464651712713881</v>
      </c>
      <c r="K6" s="20">
        <v>-16.421833647356419</v>
      </c>
      <c r="L6" s="20"/>
      <c r="M6" s="20"/>
      <c r="N6" s="20"/>
      <c r="O6" s="20">
        <v>2407047.9971360005</v>
      </c>
      <c r="P6" s="20">
        <v>22.712216471105549</v>
      </c>
      <c r="Q6" s="20">
        <v>14.910980152071613</v>
      </c>
      <c r="R6" s="20">
        <v>868314.2314269999</v>
      </c>
      <c r="S6" s="20">
        <v>8.1931647447732168</v>
      </c>
      <c r="T6" s="20">
        <v>170.47519842203488</v>
      </c>
      <c r="U6" s="21">
        <v>10598032.121603999</v>
      </c>
      <c r="V6" s="20">
        <v>11386961.974032003</v>
      </c>
    </row>
    <row r="7" spans="1:22" x14ac:dyDescent="0.3">
      <c r="A7" s="19" t="s">
        <v>143</v>
      </c>
      <c r="B7" s="19" t="s">
        <v>5631</v>
      </c>
      <c r="C7" s="20">
        <v>5027130.8806139994</v>
      </c>
      <c r="D7" s="20">
        <v>71.072363247361707</v>
      </c>
      <c r="E7" s="20">
        <v>-5.8975455581258034</v>
      </c>
      <c r="F7" s="20">
        <v>2263416.9859839999</v>
      </c>
      <c r="G7" s="20">
        <v>31.999643142065104</v>
      </c>
      <c r="H7" s="20">
        <v>-6.9846585467392419</v>
      </c>
      <c r="I7" s="20">
        <v>1563909.6783979998</v>
      </c>
      <c r="J7" s="20">
        <v>22.110177631896395</v>
      </c>
      <c r="K7" s="20">
        <v>-15.094038085215583</v>
      </c>
      <c r="L7" s="20"/>
      <c r="M7" s="20"/>
      <c r="N7" s="20"/>
      <c r="O7" s="20">
        <v>699507.30758600042</v>
      </c>
      <c r="P7" s="20">
        <v>9.8894655101687103</v>
      </c>
      <c r="Q7" s="20">
        <v>18.270144008451869</v>
      </c>
      <c r="R7" s="20">
        <v>330794.6989609999</v>
      </c>
      <c r="S7" s="20">
        <v>4.6766956268276756</v>
      </c>
      <c r="T7" s="20">
        <v>204.57145740476381</v>
      </c>
      <c r="U7" s="21">
        <v>7073256.9608210009</v>
      </c>
      <c r="V7" s="20">
        <v>7647683.0203050002</v>
      </c>
    </row>
    <row r="8" spans="1:22" x14ac:dyDescent="0.3">
      <c r="A8" s="19" t="s">
        <v>144</v>
      </c>
      <c r="B8" s="19" t="s">
        <v>5631</v>
      </c>
      <c r="C8" s="20">
        <v>4824554.6783359991</v>
      </c>
      <c r="D8" s="20">
        <v>57.529850204396851</v>
      </c>
      <c r="E8" s="20">
        <v>-1.5462586846722275</v>
      </c>
      <c r="F8" s="20">
        <v>3020209.4107960006</v>
      </c>
      <c r="G8" s="20">
        <v>36.014141526722447</v>
      </c>
      <c r="H8" s="20">
        <v>-9.3149375370799063</v>
      </c>
      <c r="I8" s="20">
        <v>1358436.3074650005</v>
      </c>
      <c r="J8" s="20">
        <v>16.198518307109293</v>
      </c>
      <c r="K8" s="20">
        <v>-28.218680600687147</v>
      </c>
      <c r="L8" s="20"/>
      <c r="M8" s="20"/>
      <c r="N8" s="20"/>
      <c r="O8" s="20">
        <v>1661773.1033309996</v>
      </c>
      <c r="P8" s="20">
        <v>19.815623219613151</v>
      </c>
      <c r="Q8" s="20">
        <v>15.56361018320707</v>
      </c>
      <c r="R8" s="20">
        <v>546777.03239099984</v>
      </c>
      <c r="S8" s="20">
        <v>6.5199801569060289</v>
      </c>
      <c r="T8" s="20">
        <v>73.759867468472649</v>
      </c>
      <c r="U8" s="21">
        <v>8386176.3261940004</v>
      </c>
      <c r="V8" s="20">
        <v>8505172.9275360014</v>
      </c>
    </row>
    <row r="9" spans="1:22" x14ac:dyDescent="0.3">
      <c r="A9" s="6" t="s">
        <v>135</v>
      </c>
      <c r="B9" s="6" t="s">
        <v>5631</v>
      </c>
      <c r="C9" s="13">
        <v>4660008.1401539994</v>
      </c>
      <c r="D9" s="13">
        <v>30.649273093111383</v>
      </c>
      <c r="E9" s="6">
        <v>-5.9435637423700554</v>
      </c>
      <c r="F9" s="13">
        <v>10041658.991803998</v>
      </c>
      <c r="G9" s="13">
        <v>66.044852174341344</v>
      </c>
      <c r="H9" s="6">
        <v>2.6292730710091869</v>
      </c>
      <c r="I9" s="13">
        <v>4994789.747351001</v>
      </c>
      <c r="J9" s="13">
        <v>32.85116042826796</v>
      </c>
      <c r="K9" s="6">
        <v>-4.8568412545654578</v>
      </c>
      <c r="L9" s="6"/>
      <c r="N9" s="6"/>
      <c r="O9" s="48">
        <v>5046869.244452999</v>
      </c>
      <c r="P9" s="6">
        <v>33.193691746073398</v>
      </c>
      <c r="Q9" s="6">
        <v>11.295967340019651</v>
      </c>
      <c r="R9" s="48">
        <v>958104.67852999992</v>
      </c>
      <c r="S9" s="6">
        <v>6.3015366198659093</v>
      </c>
      <c r="T9" s="6">
        <v>51.025819810382323</v>
      </c>
      <c r="U9" s="48">
        <v>15204302.320636</v>
      </c>
      <c r="V9" s="48">
        <v>16948749.030607998</v>
      </c>
    </row>
    <row r="10" spans="1:22" x14ac:dyDescent="0.3">
      <c r="A10" s="19" t="s">
        <v>164</v>
      </c>
      <c r="B10" s="19" t="s">
        <v>5631</v>
      </c>
      <c r="C10" s="20">
        <v>4350054.6968200002</v>
      </c>
      <c r="D10" s="20">
        <v>70.844383372213869</v>
      </c>
      <c r="E10" s="20">
        <v>-5.2866883364843256</v>
      </c>
      <c r="F10" s="20">
        <v>1240094.4179559997</v>
      </c>
      <c r="G10" s="20">
        <v>20.196004530159254</v>
      </c>
      <c r="H10" s="20">
        <v>66.995479258717566</v>
      </c>
      <c r="I10" s="20">
        <v>553955.59036999999</v>
      </c>
      <c r="J10" s="20">
        <v>9.0216433931376017</v>
      </c>
      <c r="K10" s="20">
        <v>96.961791531374757</v>
      </c>
      <c r="L10" s="20"/>
      <c r="M10" s="20"/>
      <c r="N10" s="20"/>
      <c r="O10" s="20">
        <v>686138.82758600009</v>
      </c>
      <c r="P10" s="20">
        <v>11.174361137021659</v>
      </c>
      <c r="Q10" s="20">
        <v>48.72693669587084</v>
      </c>
      <c r="R10" s="20">
        <v>365634.411395</v>
      </c>
      <c r="S10" s="20">
        <v>5.954670968591957</v>
      </c>
      <c r="T10" s="20">
        <v>105.57560251752749</v>
      </c>
      <c r="U10" s="21">
        <v>6140295.800112999</v>
      </c>
      <c r="V10" s="20">
        <v>5958111.5261709988</v>
      </c>
    </row>
    <row r="11" spans="1:22" x14ac:dyDescent="0.3">
      <c r="A11" s="19" t="s">
        <v>141</v>
      </c>
      <c r="B11" s="19" t="s">
        <v>5631</v>
      </c>
      <c r="C11" s="20">
        <v>4083879.4672699985</v>
      </c>
      <c r="D11" s="20">
        <v>49.284934908000736</v>
      </c>
      <c r="E11" s="20">
        <v>-4.7324131069174742</v>
      </c>
      <c r="F11" s="20">
        <v>2696111.5410360005</v>
      </c>
      <c r="G11" s="20">
        <v>32.537121349836319</v>
      </c>
      <c r="H11" s="20">
        <v>-1.378801240696693</v>
      </c>
      <c r="I11" s="20">
        <v>1096531.0176850001</v>
      </c>
      <c r="J11" s="20">
        <v>13.233118230919647</v>
      </c>
      <c r="K11" s="20">
        <v>2.5607682308043369</v>
      </c>
      <c r="L11" s="20"/>
      <c r="M11" s="20"/>
      <c r="N11" s="20"/>
      <c r="O11" s="20">
        <v>1599580.5233509997</v>
      </c>
      <c r="P11" s="20">
        <v>19.304003118916661</v>
      </c>
      <c r="Q11" s="20">
        <v>-3.9090589588535942</v>
      </c>
      <c r="R11" s="20">
        <v>1406499.0039370002</v>
      </c>
      <c r="S11" s="20">
        <v>16.973863311284649</v>
      </c>
      <c r="T11" s="20">
        <v>113.73082136455568</v>
      </c>
      <c r="U11" s="21">
        <v>8286263.286932</v>
      </c>
      <c r="V11" s="20">
        <v>8297475.4234440001</v>
      </c>
    </row>
    <row r="12" spans="1:22" x14ac:dyDescent="0.3">
      <c r="A12" s="19" t="s">
        <v>5634</v>
      </c>
      <c r="B12" s="19" t="s">
        <v>5631</v>
      </c>
      <c r="C12" s="20">
        <v>3695138.7408430004</v>
      </c>
      <c r="D12" s="20">
        <v>45.985269924877826</v>
      </c>
      <c r="E12" s="20">
        <v>-6.518271698545532</v>
      </c>
      <c r="F12" s="20">
        <v>3848874.3833529996</v>
      </c>
      <c r="G12" s="20">
        <v>47.898479553451608</v>
      </c>
      <c r="H12" s="20">
        <v>-1.1487159259722828</v>
      </c>
      <c r="I12" s="20">
        <v>1303992.9745999998</v>
      </c>
      <c r="J12" s="20">
        <v>16.227934354487918</v>
      </c>
      <c r="K12" s="20">
        <v>-4.7229555809805905</v>
      </c>
      <c r="L12" s="20"/>
      <c r="M12" s="20"/>
      <c r="N12" s="20"/>
      <c r="O12" s="20">
        <v>2544881.4087529997</v>
      </c>
      <c r="P12" s="20">
        <v>31.670545198963694</v>
      </c>
      <c r="Q12" s="20">
        <v>0.78866394487947522</v>
      </c>
      <c r="R12" s="20">
        <v>610260.38497699995</v>
      </c>
      <c r="S12" s="20">
        <v>7.5945696483442386</v>
      </c>
      <c r="T12" s="20">
        <v>147.64865084855168</v>
      </c>
      <c r="U12" s="21">
        <v>8035483.4208420003</v>
      </c>
      <c r="V12" s="20">
        <v>8180141.7228170019</v>
      </c>
    </row>
    <row r="13" spans="1:22" x14ac:dyDescent="0.3">
      <c r="A13" s="19" t="s">
        <v>149</v>
      </c>
      <c r="B13" s="19" t="s">
        <v>5631</v>
      </c>
      <c r="C13" s="20">
        <v>3686167.0869379989</v>
      </c>
      <c r="D13" s="20">
        <v>44.83732829576428</v>
      </c>
      <c r="E13" s="20">
        <v>-7.1095045050159555</v>
      </c>
      <c r="F13" s="20">
        <v>2252288.1426989995</v>
      </c>
      <c r="G13" s="20">
        <v>27.396094775166336</v>
      </c>
      <c r="H13" s="20">
        <v>2.791710746912178</v>
      </c>
      <c r="I13" s="20">
        <v>760352.21727199981</v>
      </c>
      <c r="J13" s="20">
        <v>9.2486751637068085</v>
      </c>
      <c r="K13" s="20">
        <v>-24.727958005454227</v>
      </c>
      <c r="L13" s="20"/>
      <c r="M13" s="20"/>
      <c r="N13" s="20"/>
      <c r="O13" s="20">
        <v>1491935.9254269996</v>
      </c>
      <c r="P13" s="20">
        <v>18.147419611459526</v>
      </c>
      <c r="Q13" s="20">
        <v>26.330383007385183</v>
      </c>
      <c r="R13" s="20">
        <v>2442093.4119739998</v>
      </c>
      <c r="S13" s="20">
        <v>29.704823861513439</v>
      </c>
      <c r="T13" s="20">
        <v>16.016973093843141</v>
      </c>
      <c r="U13" s="21">
        <v>8221201.4565690039</v>
      </c>
      <c r="V13" s="20">
        <v>8380579.8400640003</v>
      </c>
    </row>
    <row r="14" spans="1:22" x14ac:dyDescent="0.3">
      <c r="A14" s="19" t="s">
        <v>146</v>
      </c>
      <c r="B14" s="19" t="s">
        <v>5631</v>
      </c>
      <c r="C14" s="20">
        <v>3568984.1536100009</v>
      </c>
      <c r="D14" s="20">
        <v>50.531517031937</v>
      </c>
      <c r="E14" s="20">
        <v>2.8365767564608912</v>
      </c>
      <c r="F14" s="20">
        <v>4785889.4032979989</v>
      </c>
      <c r="G14" s="20">
        <v>67.761088726354274</v>
      </c>
      <c r="H14" s="20">
        <v>-3.3965185441759886</v>
      </c>
      <c r="I14" s="20">
        <v>4123149.2270689998</v>
      </c>
      <c r="J14" s="20">
        <v>58.377671747887028</v>
      </c>
      <c r="K14" s="20">
        <v>-6.1833559200344146</v>
      </c>
      <c r="L14" s="20">
        <v>3.2034919999999998</v>
      </c>
      <c r="M14" s="20">
        <v>4.5356690753568132E-5</v>
      </c>
      <c r="N14" s="20">
        <v>4.637987914421025</v>
      </c>
      <c r="O14" s="20">
        <v>662740.17622899998</v>
      </c>
      <c r="P14" s="20">
        <v>9.3834169784672472</v>
      </c>
      <c r="Q14" s="20">
        <v>18.503758690582302</v>
      </c>
      <c r="R14" s="20">
        <v>593073.20919500012</v>
      </c>
      <c r="S14" s="20">
        <v>8.3970361541979326</v>
      </c>
      <c r="T14" s="20">
        <v>7.7355256065576343</v>
      </c>
      <c r="U14" s="21">
        <v>7062887.4081780016</v>
      </c>
      <c r="V14" s="20">
        <v>8978294.147541998</v>
      </c>
    </row>
    <row r="15" spans="1:22" x14ac:dyDescent="0.3">
      <c r="A15" s="19" t="s">
        <v>153</v>
      </c>
      <c r="B15" s="19" t="s">
        <v>5631</v>
      </c>
      <c r="C15" s="20">
        <v>3244701.9328060001</v>
      </c>
      <c r="D15" s="20">
        <v>69.452909284693504</v>
      </c>
      <c r="E15" s="20">
        <v>-4.6876949988762151</v>
      </c>
      <c r="F15" s="20">
        <v>1269820.1913160004</v>
      </c>
      <c r="G15" s="20">
        <v>27.180526403260032</v>
      </c>
      <c r="H15" s="20">
        <v>-18.516333084189885</v>
      </c>
      <c r="I15" s="20">
        <v>831494.69750800007</v>
      </c>
      <c r="J15" s="20">
        <v>17.79816050677578</v>
      </c>
      <c r="K15" s="20">
        <v>-26.349080573463031</v>
      </c>
      <c r="L15" s="20"/>
      <c r="M15" s="20"/>
      <c r="N15" s="20"/>
      <c r="O15" s="20">
        <v>438325.493808</v>
      </c>
      <c r="P15" s="20">
        <v>9.3823658964842398</v>
      </c>
      <c r="Q15" s="20">
        <v>2.0769976499923342</v>
      </c>
      <c r="R15" s="20">
        <v>290676.387965</v>
      </c>
      <c r="S15" s="20">
        <v>6.2219338548230763</v>
      </c>
      <c r="T15" s="20">
        <v>250.05952527658343</v>
      </c>
      <c r="U15" s="21">
        <v>4671801.3200940005</v>
      </c>
      <c r="V15" s="20">
        <v>4837918.8272889992</v>
      </c>
    </row>
    <row r="16" spans="1:22" x14ac:dyDescent="0.3">
      <c r="A16" s="19" t="s">
        <v>151</v>
      </c>
      <c r="B16" s="19" t="s">
        <v>5631</v>
      </c>
      <c r="C16" s="20">
        <v>2960196.873497</v>
      </c>
      <c r="D16" s="20">
        <v>48.263416700551289</v>
      </c>
      <c r="E16" s="20">
        <v>-2.7756232935006118</v>
      </c>
      <c r="F16" s="20">
        <v>3970229.7259519994</v>
      </c>
      <c r="G16" s="20">
        <v>64.731117506442132</v>
      </c>
      <c r="H16" s="20">
        <v>-10.0188318402408</v>
      </c>
      <c r="I16" s="20">
        <v>2967113.1939699999</v>
      </c>
      <c r="J16" s="20">
        <v>48.3761812467244</v>
      </c>
      <c r="K16" s="20">
        <v>-21.766528263582966</v>
      </c>
      <c r="L16" s="20">
        <v>107.66</v>
      </c>
      <c r="M16" s="20">
        <v>1.7553019829532693E-3</v>
      </c>
      <c r="N16" s="20"/>
      <c r="O16" s="20">
        <v>1003116.5319819998</v>
      </c>
      <c r="P16" s="20">
        <v>16.354936259717729</v>
      </c>
      <c r="Q16" s="20">
        <v>61.884229548559979</v>
      </c>
      <c r="R16" s="20">
        <v>355308.92263200006</v>
      </c>
      <c r="S16" s="20">
        <v>5.7930007101703458</v>
      </c>
      <c r="T16" s="20">
        <v>86.501009198994396</v>
      </c>
      <c r="U16" s="21">
        <v>6133417.5569530018</v>
      </c>
      <c r="V16" s="20">
        <v>7323701.8381300028</v>
      </c>
    </row>
    <row r="17" spans="1:22" x14ac:dyDescent="0.3">
      <c r="A17" s="19" t="s">
        <v>155</v>
      </c>
      <c r="B17" s="19" t="s">
        <v>5631</v>
      </c>
      <c r="C17" s="20">
        <v>2817989.3852919997</v>
      </c>
      <c r="D17" s="20">
        <v>57.737671807837835</v>
      </c>
      <c r="E17" s="20">
        <v>-5.8534486703053323</v>
      </c>
      <c r="F17" s="20">
        <v>1620915.8157670004</v>
      </c>
      <c r="G17" s="20">
        <v>33.210879319615053</v>
      </c>
      <c r="H17" s="20">
        <v>-4.2396285069953477</v>
      </c>
      <c r="I17" s="20">
        <v>826324.13741699979</v>
      </c>
      <c r="J17" s="20">
        <v>16.930522202138711</v>
      </c>
      <c r="K17" s="20">
        <v>-23.428749283811126</v>
      </c>
      <c r="L17" s="20"/>
      <c r="M17" s="20"/>
      <c r="N17" s="20">
        <v>-100</v>
      </c>
      <c r="O17" s="20">
        <v>794591.67834999983</v>
      </c>
      <c r="P17" s="20">
        <v>16.280357117476321</v>
      </c>
      <c r="Q17" s="20">
        <v>29.513160382224292</v>
      </c>
      <c r="R17" s="20">
        <v>561482.61301500001</v>
      </c>
      <c r="S17" s="20">
        <v>11.504194801183775</v>
      </c>
      <c r="T17" s="20">
        <v>79.793838507770175</v>
      </c>
      <c r="U17" s="21">
        <v>4880677.2026950009</v>
      </c>
      <c r="V17" s="20">
        <v>5207273.7073009992</v>
      </c>
    </row>
    <row r="18" spans="1:22" x14ac:dyDescent="0.3">
      <c r="A18" s="19" t="s">
        <v>158</v>
      </c>
      <c r="B18" s="19" t="s">
        <v>5631</v>
      </c>
      <c r="C18" s="20">
        <v>2678781.7862079996</v>
      </c>
      <c r="D18" s="20">
        <v>63.699238007078016</v>
      </c>
      <c r="E18" s="20">
        <v>-10.713310370972914</v>
      </c>
      <c r="F18" s="20">
        <v>1209587.0943730003</v>
      </c>
      <c r="G18" s="20">
        <v>28.762990927986319</v>
      </c>
      <c r="H18" s="20">
        <v>-4.422794167847881</v>
      </c>
      <c r="I18" s="20">
        <v>400535.80905699998</v>
      </c>
      <c r="J18" s="20">
        <v>9.524413658044157</v>
      </c>
      <c r="K18" s="20">
        <v>-12.88390749864941</v>
      </c>
      <c r="L18" s="20">
        <v>0.23480399999999998</v>
      </c>
      <c r="M18" s="20">
        <v>5.583446907852236E-6</v>
      </c>
      <c r="N18" s="20"/>
      <c r="O18" s="20">
        <v>809051.28531599999</v>
      </c>
      <c r="P18" s="20">
        <v>19.238577269942155</v>
      </c>
      <c r="Q18" s="20">
        <v>0.40501187279018536</v>
      </c>
      <c r="R18" s="20">
        <v>351549.57880700001</v>
      </c>
      <c r="S18" s="20">
        <v>8.3595612031596591</v>
      </c>
      <c r="T18" s="20">
        <v>308.88207701920328</v>
      </c>
      <c r="U18" s="21">
        <v>4205359.2319430001</v>
      </c>
      <c r="V18" s="20">
        <v>4278894.2406790014</v>
      </c>
    </row>
    <row r="19" spans="1:22" x14ac:dyDescent="0.3">
      <c r="A19" s="19" t="s">
        <v>162</v>
      </c>
      <c r="B19" s="19" t="s">
        <v>5631</v>
      </c>
      <c r="C19" s="20">
        <v>2627093.9975090008</v>
      </c>
      <c r="D19" s="20">
        <v>60.96636976592027</v>
      </c>
      <c r="E19" s="20">
        <v>-0.68347348882152203</v>
      </c>
      <c r="F19" s="20">
        <v>1376744.215352</v>
      </c>
      <c r="G19" s="20">
        <v>31.949788239716089</v>
      </c>
      <c r="H19" s="20">
        <v>21.027152155574512</v>
      </c>
      <c r="I19" s="20">
        <v>803959.02984699991</v>
      </c>
      <c r="J19" s="20">
        <v>18.657293395964526</v>
      </c>
      <c r="K19" s="20">
        <v>-6.9150612334244856</v>
      </c>
      <c r="L19" s="20"/>
      <c r="M19" s="20"/>
      <c r="N19" s="20"/>
      <c r="O19" s="20">
        <v>572785.18550499994</v>
      </c>
      <c r="P19" s="20">
        <v>13.292494843751559</v>
      </c>
      <c r="Q19" s="20">
        <v>109.14750106082629</v>
      </c>
      <c r="R19" s="20">
        <v>143449.65622999999</v>
      </c>
      <c r="S19" s="20">
        <v>3.3290033751380315</v>
      </c>
      <c r="T19" s="20">
        <v>-7.5346303412322762</v>
      </c>
      <c r="U19" s="21">
        <v>4309087.1370489998</v>
      </c>
      <c r="V19" s="20">
        <v>4237099.359823999</v>
      </c>
    </row>
    <row r="20" spans="1:22" x14ac:dyDescent="0.3">
      <c r="A20" s="19" t="s">
        <v>187</v>
      </c>
      <c r="B20" s="19" t="s">
        <v>5631</v>
      </c>
      <c r="C20" s="20">
        <v>2315686.7372710002</v>
      </c>
      <c r="D20" s="20">
        <v>63.777419892939726</v>
      </c>
      <c r="E20" s="20">
        <v>-5.4614909341866351</v>
      </c>
      <c r="F20" s="20">
        <v>1052079.9228459999</v>
      </c>
      <c r="G20" s="20">
        <v>28.975829036079382</v>
      </c>
      <c r="H20" s="20">
        <v>61.84332739959585</v>
      </c>
      <c r="I20" s="20">
        <v>292064.620543</v>
      </c>
      <c r="J20" s="20">
        <v>8.0438893743437827</v>
      </c>
      <c r="K20" s="20">
        <v>8.071578827542373</v>
      </c>
      <c r="L20" s="20"/>
      <c r="M20" s="20"/>
      <c r="N20" s="20"/>
      <c r="O20" s="20">
        <v>760015.30230299989</v>
      </c>
      <c r="P20" s="20">
        <v>20.931939661735598</v>
      </c>
      <c r="Q20" s="20">
        <v>100.10426663447862</v>
      </c>
      <c r="R20" s="20">
        <v>274284.6801</v>
      </c>
      <c r="S20" s="20">
        <v>7.5542036543136959</v>
      </c>
      <c r="T20" s="20">
        <v>893.83152926487219</v>
      </c>
      <c r="U20" s="21">
        <v>3630888.0810139999</v>
      </c>
      <c r="V20" s="20">
        <v>3656890.9012950002</v>
      </c>
    </row>
    <row r="21" spans="1:22" x14ac:dyDescent="0.3">
      <c r="A21" s="6" t="s">
        <v>157</v>
      </c>
      <c r="B21" s="6" t="s">
        <v>5631</v>
      </c>
      <c r="C21" s="13">
        <v>2311089.6973160002</v>
      </c>
      <c r="D21" s="13">
        <v>49.85086462362711</v>
      </c>
      <c r="E21" s="6">
        <v>1.6005675057297017</v>
      </c>
      <c r="F21" s="13">
        <v>1941455.5392809997</v>
      </c>
      <c r="G21" s="13">
        <v>41.877750298436254</v>
      </c>
      <c r="H21" s="6">
        <v>4.7285242713824092</v>
      </c>
      <c r="I21" s="13">
        <v>1473410.721098</v>
      </c>
      <c r="J21" s="13">
        <v>31.78188993605907</v>
      </c>
      <c r="K21" s="6">
        <v>20.19162356987292</v>
      </c>
      <c r="L21" s="6"/>
      <c r="N21" s="6"/>
      <c r="O21" s="48">
        <v>468044.81818300008</v>
      </c>
      <c r="P21" s="6">
        <v>10.09586036237719</v>
      </c>
      <c r="Q21" s="6">
        <v>-25.460308328273147</v>
      </c>
      <c r="R21" s="48">
        <v>586716.02309199981</v>
      </c>
      <c r="S21" s="6">
        <v>12.655632134763039</v>
      </c>
      <c r="T21" s="6">
        <v>-19.923326906972953</v>
      </c>
      <c r="U21" s="48">
        <v>4636007.2483489998</v>
      </c>
      <c r="V21" s="48">
        <v>4975280.917462999</v>
      </c>
    </row>
    <row r="22" spans="1:22" x14ac:dyDescent="0.3">
      <c r="A22" s="19" t="s">
        <v>167</v>
      </c>
      <c r="B22" s="19" t="s">
        <v>5631</v>
      </c>
      <c r="C22" s="20">
        <v>2306102.7847060002</v>
      </c>
      <c r="D22" s="20">
        <v>81.460426200170716</v>
      </c>
      <c r="E22" s="20">
        <v>0.21834587054954707</v>
      </c>
      <c r="F22" s="20">
        <v>498502.37532999995</v>
      </c>
      <c r="G22" s="20">
        <v>17.609022557663803</v>
      </c>
      <c r="H22" s="20">
        <v>-0.69529713176107732</v>
      </c>
      <c r="I22" s="20">
        <v>271832.15015399997</v>
      </c>
      <c r="J22" s="20">
        <v>9.6021577846872397</v>
      </c>
      <c r="K22" s="20">
        <v>-6.7213745608362556</v>
      </c>
      <c r="L22" s="20"/>
      <c r="M22" s="20"/>
      <c r="N22" s="20"/>
      <c r="O22" s="20">
        <v>226670.22517600001</v>
      </c>
      <c r="P22" s="20">
        <v>8.006864772976563</v>
      </c>
      <c r="Q22" s="20">
        <v>7.644401597469896</v>
      </c>
      <c r="R22" s="20">
        <v>39381.965058000002</v>
      </c>
      <c r="S22" s="20">
        <v>1.3911225811359058</v>
      </c>
      <c r="T22" s="20">
        <v>-51.882251882644006</v>
      </c>
      <c r="U22" s="21">
        <v>2830948.5872800001</v>
      </c>
      <c r="V22" s="20">
        <v>2843987.1250939998</v>
      </c>
    </row>
    <row r="23" spans="1:22" x14ac:dyDescent="0.3">
      <c r="A23" s="19" t="s">
        <v>165</v>
      </c>
      <c r="B23" s="19" t="s">
        <v>5631</v>
      </c>
      <c r="C23" s="20">
        <v>2201035.6842109999</v>
      </c>
      <c r="D23" s="20">
        <v>68.283245700327441</v>
      </c>
      <c r="E23" s="20">
        <v>-11.280813125572385</v>
      </c>
      <c r="F23" s="20">
        <v>938286.17870499985</v>
      </c>
      <c r="G23" s="20">
        <v>29.108671948088656</v>
      </c>
      <c r="H23" s="20">
        <v>1.3453473133453744</v>
      </c>
      <c r="I23" s="20">
        <v>704402.00932299998</v>
      </c>
      <c r="J23" s="20">
        <v>21.852828565861547</v>
      </c>
      <c r="K23" s="20">
        <v>24.506597937677306</v>
      </c>
      <c r="L23" s="20"/>
      <c r="M23" s="20"/>
      <c r="N23" s="20"/>
      <c r="O23" s="20">
        <v>233884.16938200002</v>
      </c>
      <c r="P23" s="20">
        <v>7.2558433822271118</v>
      </c>
      <c r="Q23" s="20">
        <v>-35.045847728426139</v>
      </c>
      <c r="R23" s="20">
        <v>192630.57900799997</v>
      </c>
      <c r="S23" s="20">
        <v>5.9760235829682529</v>
      </c>
      <c r="T23" s="20">
        <v>38.748953414326834</v>
      </c>
      <c r="U23" s="21">
        <v>3223390.5427850001</v>
      </c>
      <c r="V23" s="20">
        <v>3331952.4419240002</v>
      </c>
    </row>
    <row r="24" spans="1:22" x14ac:dyDescent="0.3">
      <c r="A24" s="19" t="s">
        <v>147</v>
      </c>
      <c r="B24" s="19" t="s">
        <v>5631</v>
      </c>
      <c r="C24" s="20">
        <v>2187328.0969629996</v>
      </c>
      <c r="D24" s="20">
        <v>19.847148931395772</v>
      </c>
      <c r="E24" s="20">
        <v>-4.5861847044027284</v>
      </c>
      <c r="F24" s="20">
        <v>10326830.533592999</v>
      </c>
      <c r="G24" s="20">
        <v>93.702514896635805</v>
      </c>
      <c r="H24" s="20">
        <v>-14.913868169599198</v>
      </c>
      <c r="I24" s="20">
        <v>6307007.2485770006</v>
      </c>
      <c r="J24" s="20">
        <v>57.227862773628445</v>
      </c>
      <c r="K24" s="20">
        <v>5.7784751032132622</v>
      </c>
      <c r="L24" s="20">
        <v>5.9714999999999997E-2</v>
      </c>
      <c r="M24" s="20">
        <v>5.4183572189460457E-7</v>
      </c>
      <c r="N24" s="20"/>
      <c r="O24" s="20">
        <v>4019823.2850160003</v>
      </c>
      <c r="P24" s="20">
        <v>36.474652123007374</v>
      </c>
      <c r="Q24" s="20">
        <v>-34.895809672214462</v>
      </c>
      <c r="R24" s="20">
        <v>511550.42193199991</v>
      </c>
      <c r="S24" s="20">
        <v>4.6416527196351796</v>
      </c>
      <c r="T24" s="20">
        <v>165.80711201454622</v>
      </c>
      <c r="U24" s="21">
        <v>11020868.057793999</v>
      </c>
      <c r="V24" s="20">
        <v>13100790.038496001</v>
      </c>
    </row>
    <row r="25" spans="1:22" x14ac:dyDescent="0.3">
      <c r="A25" s="19" t="s">
        <v>176</v>
      </c>
      <c r="B25" s="19" t="s">
        <v>5631</v>
      </c>
      <c r="C25" s="20">
        <v>2185150.868576</v>
      </c>
      <c r="D25" s="20">
        <v>64.747112966089787</v>
      </c>
      <c r="E25" s="20">
        <v>3.5658522631036194</v>
      </c>
      <c r="F25" s="20">
        <v>970009.24942799995</v>
      </c>
      <c r="G25" s="20">
        <v>28.741859133870733</v>
      </c>
      <c r="H25" s="20">
        <v>-5.8512922419486353</v>
      </c>
      <c r="I25" s="20">
        <v>650423.04176100006</v>
      </c>
      <c r="J25" s="20">
        <v>19.272359984961152</v>
      </c>
      <c r="K25" s="20">
        <v>-7.2371511553855736</v>
      </c>
      <c r="L25" s="20"/>
      <c r="M25" s="20"/>
      <c r="N25" s="20"/>
      <c r="O25" s="20">
        <v>319586.20766700001</v>
      </c>
      <c r="P25" s="20">
        <v>9.4694991489095877</v>
      </c>
      <c r="Q25" s="20">
        <v>-2.8988794863188563</v>
      </c>
      <c r="R25" s="20">
        <v>313894.947766</v>
      </c>
      <c r="S25" s="20">
        <v>9.3008642720099619</v>
      </c>
      <c r="T25" s="20">
        <v>158.70234553208994</v>
      </c>
      <c r="U25" s="21">
        <v>3374900.8542209999</v>
      </c>
      <c r="V25" s="20">
        <v>3469055.0657699998</v>
      </c>
    </row>
    <row r="26" spans="1:22" x14ac:dyDescent="0.3">
      <c r="A26" s="19" t="s">
        <v>178</v>
      </c>
      <c r="B26" s="19" t="s">
        <v>5631</v>
      </c>
      <c r="C26" s="20">
        <v>2099224.2367329998</v>
      </c>
      <c r="D26" s="20">
        <v>83.732904903833898</v>
      </c>
      <c r="E26" s="20">
        <v>-3.1807355048294408</v>
      </c>
      <c r="F26" s="20">
        <v>413541.79324700002</v>
      </c>
      <c r="G26" s="20">
        <v>16.49516761563391</v>
      </c>
      <c r="H26" s="20">
        <v>-0.40254152082430833</v>
      </c>
      <c r="I26" s="20">
        <v>210994.427238</v>
      </c>
      <c r="J26" s="20">
        <v>8.4160500826979749</v>
      </c>
      <c r="K26" s="20">
        <v>2.9114864046034334</v>
      </c>
      <c r="L26" s="20"/>
      <c r="M26" s="20"/>
      <c r="N26" s="20"/>
      <c r="O26" s="20">
        <v>202547.36600900002</v>
      </c>
      <c r="P26" s="20">
        <v>8.0791175329359373</v>
      </c>
      <c r="Q26" s="20">
        <v>-3.6351661297546891</v>
      </c>
      <c r="R26" s="20">
        <v>88682.677435999998</v>
      </c>
      <c r="S26" s="20">
        <v>3.5373344430904798</v>
      </c>
      <c r="T26" s="20">
        <v>110.69870684508962</v>
      </c>
      <c r="U26" s="21">
        <v>2507048.1421180004</v>
      </c>
      <c r="V26" s="20">
        <v>2601448.7074160003</v>
      </c>
    </row>
    <row r="27" spans="1:22" x14ac:dyDescent="0.3">
      <c r="A27" s="19" t="s">
        <v>171</v>
      </c>
      <c r="B27" s="19" t="s">
        <v>5631</v>
      </c>
      <c r="C27" s="20">
        <v>1988427.7679079999</v>
      </c>
      <c r="D27" s="20">
        <v>69.418529410668711</v>
      </c>
      <c r="E27" s="20">
        <v>7.470083057511695E-2</v>
      </c>
      <c r="F27" s="20">
        <v>590632.18611999997</v>
      </c>
      <c r="G27" s="20">
        <v>20.619716966734586</v>
      </c>
      <c r="H27" s="20">
        <v>11.376702679087726</v>
      </c>
      <c r="I27" s="20">
        <v>317082.13474600005</v>
      </c>
      <c r="J27" s="20">
        <v>11.069738540022863</v>
      </c>
      <c r="K27" s="20">
        <v>15.406018628583324</v>
      </c>
      <c r="L27" s="20"/>
      <c r="M27" s="20"/>
      <c r="N27" s="20"/>
      <c r="O27" s="20">
        <v>273550.05137400003</v>
      </c>
      <c r="P27" s="20">
        <v>9.5499784267117285</v>
      </c>
      <c r="Q27" s="20">
        <v>7.0445630036193725</v>
      </c>
      <c r="R27" s="20">
        <v>39486.709553000001</v>
      </c>
      <c r="S27" s="20">
        <v>1.3785309945250617</v>
      </c>
      <c r="T27" s="20">
        <v>-49.799390367085309</v>
      </c>
      <c r="U27" s="21">
        <v>2864404.9143489995</v>
      </c>
      <c r="V27" s="20">
        <v>2618546.6635809997</v>
      </c>
    </row>
    <row r="28" spans="1:22" x14ac:dyDescent="0.3">
      <c r="A28" s="19" t="s">
        <v>6106</v>
      </c>
      <c r="B28" s="19" t="s">
        <v>5631</v>
      </c>
      <c r="C28" s="20">
        <v>1865914.5958570002</v>
      </c>
      <c r="D28" s="20">
        <v>25.544685366150937</v>
      </c>
      <c r="E28" s="20">
        <v>-6.5221503022860059</v>
      </c>
      <c r="F28" s="20">
        <v>4120829.8381239991</v>
      </c>
      <c r="G28" s="20">
        <v>56.414855157921473</v>
      </c>
      <c r="H28" s="20">
        <v>29.84532403754347</v>
      </c>
      <c r="I28" s="20">
        <v>1691457.7308990005</v>
      </c>
      <c r="J28" s="20">
        <v>23.156341475593408</v>
      </c>
      <c r="K28" s="20">
        <v>7.1121269754994607</v>
      </c>
      <c r="L28" s="20"/>
      <c r="M28" s="20"/>
      <c r="N28" s="20"/>
      <c r="O28" s="20">
        <v>2429372.1072249999</v>
      </c>
      <c r="P28" s="20">
        <v>33.258513682328086</v>
      </c>
      <c r="Q28" s="20">
        <v>52.359649912578618</v>
      </c>
      <c r="R28" s="20">
        <v>1818271.6265439992</v>
      </c>
      <c r="S28" s="20">
        <v>24.892445084783272</v>
      </c>
      <c r="T28" s="20">
        <v>153.79140406596227</v>
      </c>
      <c r="U28" s="21">
        <v>7304511.9527270012</v>
      </c>
      <c r="V28" s="20">
        <v>7861109.0226080008</v>
      </c>
    </row>
    <row r="29" spans="1:22" x14ac:dyDescent="0.3">
      <c r="A29" s="19" t="s">
        <v>172</v>
      </c>
      <c r="B29" s="19" t="s">
        <v>5631</v>
      </c>
      <c r="C29" s="20">
        <v>1846502.7152740001</v>
      </c>
      <c r="D29" s="20">
        <v>59.568131911318098</v>
      </c>
      <c r="E29" s="20">
        <v>-4.5260663650891928</v>
      </c>
      <c r="F29" s="20">
        <v>1010356.940146</v>
      </c>
      <c r="G29" s="20">
        <v>32.594089892362746</v>
      </c>
      <c r="H29" s="20">
        <v>-18.051122173143543</v>
      </c>
      <c r="I29" s="20">
        <v>735559.57864900003</v>
      </c>
      <c r="J29" s="20">
        <v>23.729133809096734</v>
      </c>
      <c r="K29" s="20">
        <v>-0.220705409667906</v>
      </c>
      <c r="L29" s="20"/>
      <c r="M29" s="20"/>
      <c r="N29" s="20"/>
      <c r="O29" s="20">
        <v>274797.36149699998</v>
      </c>
      <c r="P29" s="20">
        <v>8.8649560832660157</v>
      </c>
      <c r="Q29" s="20">
        <v>-44.566534787160975</v>
      </c>
      <c r="R29" s="20">
        <v>306517.5364349999</v>
      </c>
      <c r="S29" s="20">
        <v>9.8882481419925483</v>
      </c>
      <c r="T29" s="20">
        <v>139.53119152350376</v>
      </c>
      <c r="U29" s="21">
        <v>3099816.3884389997</v>
      </c>
      <c r="V29" s="20">
        <v>3277841.6102780001</v>
      </c>
    </row>
    <row r="30" spans="1:22" x14ac:dyDescent="0.3">
      <c r="A30" s="19" t="s">
        <v>180</v>
      </c>
      <c r="B30" s="19" t="s">
        <v>5631</v>
      </c>
      <c r="C30" s="20">
        <v>1620488.6772880002</v>
      </c>
      <c r="D30" s="20">
        <v>49.510401263525154</v>
      </c>
      <c r="E30" s="20">
        <v>-8.3830365844949952</v>
      </c>
      <c r="F30" s="20">
        <v>1585019.7295949999</v>
      </c>
      <c r="G30" s="20">
        <v>48.426727025446326</v>
      </c>
      <c r="H30" s="20">
        <v>-4.8639163102710752</v>
      </c>
      <c r="I30" s="20">
        <v>1353068.3959529998</v>
      </c>
      <c r="J30" s="20">
        <v>41.339973650875081</v>
      </c>
      <c r="K30" s="20">
        <v>-2.7843676339742407</v>
      </c>
      <c r="L30" s="20"/>
      <c r="M30" s="20"/>
      <c r="N30" s="20"/>
      <c r="O30" s="20">
        <v>231951.33364199995</v>
      </c>
      <c r="P30" s="20">
        <v>7.0867533745712379</v>
      </c>
      <c r="Q30" s="20">
        <v>-15.418286877629638</v>
      </c>
      <c r="R30" s="20">
        <v>188612.96315699996</v>
      </c>
      <c r="S30" s="20">
        <v>5.7626465524176629</v>
      </c>
      <c r="T30" s="20">
        <v>56.370615515210744</v>
      </c>
      <c r="U30" s="21">
        <v>3273026.7497990001</v>
      </c>
      <c r="V30" s="20">
        <v>3396913.2788800001</v>
      </c>
    </row>
    <row r="31" spans="1:22" x14ac:dyDescent="0.3">
      <c r="A31" s="19" t="s">
        <v>174</v>
      </c>
      <c r="B31" s="19" t="s">
        <v>5631</v>
      </c>
      <c r="C31" s="20">
        <v>1477142.4457510002</v>
      </c>
      <c r="D31" s="20">
        <v>12.13667105545801</v>
      </c>
      <c r="E31" s="20">
        <v>-14.122504047083345</v>
      </c>
      <c r="F31" s="20">
        <v>8499383.8147110008</v>
      </c>
      <c r="G31" s="20">
        <v>69.833634413495048</v>
      </c>
      <c r="H31" s="20">
        <v>53.560923944402241</v>
      </c>
      <c r="I31" s="20">
        <v>4028017.1283289995</v>
      </c>
      <c r="J31" s="20">
        <v>33.095466881276266</v>
      </c>
      <c r="K31" s="20">
        <v>5.1543027130268069</v>
      </c>
      <c r="L31" s="20"/>
      <c r="M31" s="20"/>
      <c r="N31" s="20"/>
      <c r="O31" s="20">
        <v>4471366.6863820013</v>
      </c>
      <c r="P31" s="20">
        <v>36.738167532218775</v>
      </c>
      <c r="Q31" s="20">
        <v>162.36049605984434</v>
      </c>
      <c r="R31" s="20">
        <v>1959609.565339</v>
      </c>
      <c r="S31" s="20">
        <v>16.100774004606446</v>
      </c>
      <c r="T31" s="20">
        <v>182.60097623196896</v>
      </c>
      <c r="U31" s="21">
        <v>12170902.869503999</v>
      </c>
      <c r="V31" s="20">
        <v>11957349.603715003</v>
      </c>
    </row>
    <row r="32" spans="1:22" x14ac:dyDescent="0.3">
      <c r="A32" s="19" t="s">
        <v>168</v>
      </c>
      <c r="B32" s="19" t="s">
        <v>5631</v>
      </c>
      <c r="C32" s="20">
        <v>1342862.139223</v>
      </c>
      <c r="D32" s="20">
        <v>36.003183833751834</v>
      </c>
      <c r="E32" s="20">
        <v>-7.3238476189226134</v>
      </c>
      <c r="F32" s="20">
        <v>1576982.5751570002</v>
      </c>
      <c r="G32" s="20">
        <v>42.280135762001983</v>
      </c>
      <c r="H32" s="20">
        <v>38.060473397679509</v>
      </c>
      <c r="I32" s="20">
        <v>919310.6854729997</v>
      </c>
      <c r="J32" s="20">
        <v>24.647438216232594</v>
      </c>
      <c r="K32" s="20">
        <v>2.6840114386381329</v>
      </c>
      <c r="L32" s="20"/>
      <c r="M32" s="20"/>
      <c r="N32" s="20"/>
      <c r="O32" s="20">
        <v>657671.88968400005</v>
      </c>
      <c r="P32" s="20">
        <v>17.632697545769378</v>
      </c>
      <c r="Q32" s="20">
        <v>166.30789381083537</v>
      </c>
      <c r="R32" s="20">
        <v>543241.67726000014</v>
      </c>
      <c r="S32" s="20">
        <v>14.56473408645229</v>
      </c>
      <c r="T32" s="20">
        <v>242.69586873663386</v>
      </c>
      <c r="U32" s="21">
        <v>3729842.7423080001</v>
      </c>
      <c r="V32" s="20">
        <v>3466799.9916400001</v>
      </c>
    </row>
    <row r="33" spans="1:22" x14ac:dyDescent="0.3">
      <c r="A33" s="6" t="s">
        <v>160</v>
      </c>
      <c r="B33" s="6" t="s">
        <v>5631</v>
      </c>
      <c r="C33" s="13">
        <v>1316081.7168810002</v>
      </c>
      <c r="D33" s="13">
        <v>55.944458239859827</v>
      </c>
      <c r="E33" s="6">
        <v>-8.5204704495323078</v>
      </c>
      <c r="F33" s="13">
        <v>750786.30386899994</v>
      </c>
      <c r="G33" s="13">
        <v>31.914684692527963</v>
      </c>
      <c r="H33" s="6">
        <v>-4.3372648910508449</v>
      </c>
      <c r="I33" s="13">
        <v>416419.06048499997</v>
      </c>
      <c r="J33" s="13">
        <v>17.701285900996368</v>
      </c>
      <c r="K33" s="6">
        <v>-17.951014380606264</v>
      </c>
      <c r="L33" s="6"/>
      <c r="N33" s="6"/>
      <c r="O33" s="48">
        <v>334367.24338400003</v>
      </c>
      <c r="P33" s="6">
        <v>14.213398791531597</v>
      </c>
      <c r="Q33" s="6">
        <v>20.579011011453428</v>
      </c>
      <c r="R33" s="48">
        <v>226903.15940300006</v>
      </c>
      <c r="S33" s="6">
        <v>9.6452782246660309</v>
      </c>
      <c r="T33" s="6">
        <v>19.340528924807483</v>
      </c>
      <c r="U33" s="48">
        <v>2352479.1521589998</v>
      </c>
      <c r="V33" s="48">
        <v>2316438.4928290001</v>
      </c>
    </row>
    <row r="34" spans="1:22" x14ac:dyDescent="0.3">
      <c r="A34" s="19" t="s">
        <v>193</v>
      </c>
      <c r="B34" s="19" t="s">
        <v>5631</v>
      </c>
      <c r="C34" s="20">
        <v>1194459.206518</v>
      </c>
      <c r="D34" s="20">
        <v>32.970421417455931</v>
      </c>
      <c r="E34" s="20">
        <v>-6.0287283141999746</v>
      </c>
      <c r="F34" s="20">
        <v>1486854.3862699999</v>
      </c>
      <c r="G34" s="20">
        <v>41.041347778314403</v>
      </c>
      <c r="H34" s="20">
        <v>176.82537689421761</v>
      </c>
      <c r="I34" s="20">
        <v>312954.218506</v>
      </c>
      <c r="J34" s="20">
        <v>8.6384134445180099</v>
      </c>
      <c r="K34" s="20">
        <v>60.572965218609454</v>
      </c>
      <c r="L34" s="20"/>
      <c r="M34" s="20"/>
      <c r="N34" s="20"/>
      <c r="O34" s="20">
        <v>1173900.1677640001</v>
      </c>
      <c r="P34" s="20">
        <v>32.402934333796395</v>
      </c>
      <c r="Q34" s="20">
        <v>243.03434012873902</v>
      </c>
      <c r="R34" s="20">
        <v>527356.39816300001</v>
      </c>
      <c r="S34" s="20">
        <v>14.556514437451218</v>
      </c>
      <c r="T34" s="20">
        <v>204.26157524425412</v>
      </c>
      <c r="U34" s="21">
        <v>3622820.5620860001</v>
      </c>
      <c r="V34" s="20">
        <v>3208669.9909510002</v>
      </c>
    </row>
    <row r="35" spans="1:22" x14ac:dyDescent="0.3">
      <c r="A35" s="19" t="s">
        <v>169</v>
      </c>
      <c r="B35" s="19" t="s">
        <v>5631</v>
      </c>
      <c r="C35" s="20">
        <v>1174624.3762159997</v>
      </c>
      <c r="D35" s="20">
        <v>21.278740118103613</v>
      </c>
      <c r="E35" s="20">
        <v>-11.186459727434563</v>
      </c>
      <c r="F35" s="20">
        <v>5242317.9307859987</v>
      </c>
      <c r="G35" s="20">
        <v>94.966461725426711</v>
      </c>
      <c r="H35" s="20">
        <v>-21.196785485487244</v>
      </c>
      <c r="I35" s="20">
        <v>3725310.5175090004</v>
      </c>
      <c r="J35" s="20">
        <v>67.485330601325174</v>
      </c>
      <c r="K35" s="20">
        <v>-6.175725009393302</v>
      </c>
      <c r="L35" s="20"/>
      <c r="M35" s="20"/>
      <c r="N35" s="20"/>
      <c r="O35" s="20">
        <v>1517007.4132770002</v>
      </c>
      <c r="P35" s="20">
        <v>27.481131124101566</v>
      </c>
      <c r="Q35" s="20">
        <v>-43.435295114928905</v>
      </c>
      <c r="R35" s="20">
        <v>213165.41590299996</v>
      </c>
      <c r="S35" s="20">
        <v>3.8615676458031469</v>
      </c>
      <c r="T35" s="20">
        <v>31.216563100401267</v>
      </c>
      <c r="U35" s="21">
        <v>5520178.2140129991</v>
      </c>
      <c r="V35" s="20">
        <v>6740706.3007529983</v>
      </c>
    </row>
    <row r="36" spans="1:22" x14ac:dyDescent="0.3">
      <c r="A36" s="19" t="s">
        <v>293</v>
      </c>
      <c r="B36" s="19" t="s">
        <v>5631</v>
      </c>
      <c r="C36" s="20">
        <v>1110463.0339139998</v>
      </c>
      <c r="D36" s="20">
        <v>69.886702927534031</v>
      </c>
      <c r="E36" s="20">
        <v>-8.9782078822098033</v>
      </c>
      <c r="F36" s="20">
        <v>444590.13700400002</v>
      </c>
      <c r="G36" s="20">
        <v>27.980164922551126</v>
      </c>
      <c r="H36" s="20">
        <v>29.227542508691684</v>
      </c>
      <c r="I36" s="20">
        <v>234693.76595599999</v>
      </c>
      <c r="J36" s="20">
        <v>14.770391268676331</v>
      </c>
      <c r="K36" s="20">
        <v>9.4596084661428481</v>
      </c>
      <c r="L36" s="20"/>
      <c r="M36" s="20"/>
      <c r="N36" s="20"/>
      <c r="O36" s="20">
        <v>209896.37104799997</v>
      </c>
      <c r="P36" s="20">
        <v>13.209773653874796</v>
      </c>
      <c r="Q36" s="20">
        <v>61.925371570611354</v>
      </c>
      <c r="R36" s="20">
        <v>71719.543942000018</v>
      </c>
      <c r="S36" s="20">
        <v>4.5136508902114008</v>
      </c>
      <c r="T36" s="20">
        <v>35.223280719574042</v>
      </c>
      <c r="U36" s="21">
        <v>1588947.5213409998</v>
      </c>
      <c r="V36" s="20">
        <v>1626772.7148600002</v>
      </c>
    </row>
    <row r="37" spans="1:22" x14ac:dyDescent="0.3">
      <c r="A37" s="19" t="s">
        <v>197</v>
      </c>
      <c r="B37" s="19" t="s">
        <v>5631</v>
      </c>
      <c r="C37" s="20">
        <v>1047743.408491</v>
      </c>
      <c r="D37" s="20">
        <v>48.858407173244331</v>
      </c>
      <c r="E37" s="20">
        <v>14.219423366746774</v>
      </c>
      <c r="F37" s="20">
        <v>1145595.165793</v>
      </c>
      <c r="G37" s="20">
        <v>53.421433733119542</v>
      </c>
      <c r="H37" s="20">
        <v>-6.616942244422475</v>
      </c>
      <c r="I37" s="20">
        <v>898109.54686499992</v>
      </c>
      <c r="J37" s="20">
        <v>41.88067571821432</v>
      </c>
      <c r="K37" s="20">
        <v>-9.5698897019606832</v>
      </c>
      <c r="L37" s="20"/>
      <c r="M37" s="20"/>
      <c r="N37" s="20"/>
      <c r="O37" s="20">
        <v>247485.61892799995</v>
      </c>
      <c r="P37" s="20">
        <v>11.540758014905206</v>
      </c>
      <c r="Q37" s="20">
        <v>5.93665725808372</v>
      </c>
      <c r="R37" s="20">
        <v>153662.042728</v>
      </c>
      <c r="S37" s="20">
        <v>7.1655737366937426</v>
      </c>
      <c r="T37" s="20">
        <v>119.24519626070429</v>
      </c>
      <c r="U37" s="21">
        <v>2144448.5588239999</v>
      </c>
      <c r="V37" s="20">
        <v>2347000.6170119992</v>
      </c>
    </row>
    <row r="38" spans="1:22" x14ac:dyDescent="0.3">
      <c r="A38" s="19" t="s">
        <v>189</v>
      </c>
      <c r="B38" s="19" t="s">
        <v>5631</v>
      </c>
      <c r="C38" s="20">
        <v>950857.63485299982</v>
      </c>
      <c r="D38" s="20">
        <v>65.428089146799522</v>
      </c>
      <c r="E38" s="20">
        <v>-14.61012253947297</v>
      </c>
      <c r="F38" s="20">
        <v>262744.90693200001</v>
      </c>
      <c r="G38" s="20">
        <v>18.079359689079126</v>
      </c>
      <c r="H38" s="20">
        <v>-1.98358310846833</v>
      </c>
      <c r="I38" s="20">
        <v>100736.04113700001</v>
      </c>
      <c r="J38" s="20">
        <v>6.9316019961560782</v>
      </c>
      <c r="K38" s="20">
        <v>9.019159339663954</v>
      </c>
      <c r="L38" s="20"/>
      <c r="M38" s="20"/>
      <c r="N38" s="20"/>
      <c r="O38" s="20">
        <v>162008.86579500005</v>
      </c>
      <c r="P38" s="20">
        <v>11.147757692923049</v>
      </c>
      <c r="Q38" s="20">
        <v>-7.7713379197334174</v>
      </c>
      <c r="R38" s="20">
        <v>194760.61152200002</v>
      </c>
      <c r="S38" s="20">
        <v>13.401390687593958</v>
      </c>
      <c r="T38" s="20">
        <v>121.65175055031878</v>
      </c>
      <c r="U38" s="21">
        <v>1453286.573477</v>
      </c>
      <c r="V38" s="20">
        <v>1408544.3534799998</v>
      </c>
    </row>
    <row r="39" spans="1:22" x14ac:dyDescent="0.3">
      <c r="A39" s="19" t="s">
        <v>188</v>
      </c>
      <c r="B39" s="19" t="s">
        <v>5631</v>
      </c>
      <c r="C39" s="20">
        <v>946681.70385699999</v>
      </c>
      <c r="D39" s="20">
        <v>45.474823146396822</v>
      </c>
      <c r="E39" s="20">
        <v>0.72706149220357563</v>
      </c>
      <c r="F39" s="20">
        <v>992674.24412399996</v>
      </c>
      <c r="G39" s="20">
        <v>47.684121822154573</v>
      </c>
      <c r="H39" s="20">
        <v>-16.284209954647128</v>
      </c>
      <c r="I39" s="20">
        <v>649766.21924200002</v>
      </c>
      <c r="J39" s="20">
        <v>31.212184397509173</v>
      </c>
      <c r="K39" s="20">
        <v>-35.278208886715923</v>
      </c>
      <c r="L39" s="20"/>
      <c r="M39" s="20"/>
      <c r="N39" s="20"/>
      <c r="O39" s="20">
        <v>342908.02488200006</v>
      </c>
      <c r="P39" s="20">
        <v>16.471937424645404</v>
      </c>
      <c r="Q39" s="20">
        <v>88.587454339265534</v>
      </c>
      <c r="R39" s="20">
        <v>380204.13100500009</v>
      </c>
      <c r="S39" s="20">
        <v>18.263493998605416</v>
      </c>
      <c r="T39" s="20">
        <v>232.14955661569988</v>
      </c>
      <c r="U39" s="21">
        <v>2081771.0512239998</v>
      </c>
      <c r="V39" s="20">
        <v>2342068.2528179996</v>
      </c>
    </row>
    <row r="40" spans="1:22" x14ac:dyDescent="0.3">
      <c r="A40" s="19" t="s">
        <v>6103</v>
      </c>
      <c r="B40" s="19" t="s">
        <v>5631</v>
      </c>
      <c r="C40" s="20">
        <v>798713.30608799995</v>
      </c>
      <c r="D40" s="20">
        <v>58.486043910414097</v>
      </c>
      <c r="E40" s="20">
        <v>-8.4495717336349649</v>
      </c>
      <c r="F40" s="20">
        <v>360909.870154</v>
      </c>
      <c r="G40" s="20">
        <v>26.427743663009736</v>
      </c>
      <c r="H40" s="20">
        <v>-27.423027262874918</v>
      </c>
      <c r="I40" s="20">
        <v>274296.28239000007</v>
      </c>
      <c r="J40" s="20">
        <v>20.085435279523654</v>
      </c>
      <c r="K40" s="20">
        <v>-37.529831632589023</v>
      </c>
      <c r="L40" s="20"/>
      <c r="M40" s="20"/>
      <c r="N40" s="20"/>
      <c r="O40" s="20">
        <v>86613.587763999996</v>
      </c>
      <c r="P40" s="20">
        <v>6.3423083834860838</v>
      </c>
      <c r="Q40" s="20">
        <v>48.833048915747398</v>
      </c>
      <c r="R40" s="20">
        <v>246959.91526199999</v>
      </c>
      <c r="S40" s="20">
        <v>18.083720827024898</v>
      </c>
      <c r="T40" s="20">
        <v>66.782226560834175</v>
      </c>
      <c r="U40" s="21">
        <v>1365647.6873550001</v>
      </c>
      <c r="V40" s="20">
        <v>1406583.0915040001</v>
      </c>
    </row>
    <row r="41" spans="1:22" x14ac:dyDescent="0.3">
      <c r="A41" s="19" t="s">
        <v>190</v>
      </c>
      <c r="B41" s="19" t="s">
        <v>5631</v>
      </c>
      <c r="C41" s="20">
        <v>793914.1327190001</v>
      </c>
      <c r="D41" s="20">
        <v>43.029188832874084</v>
      </c>
      <c r="E41" s="20">
        <v>-8.1073225456256015</v>
      </c>
      <c r="F41" s="20">
        <v>1088471.5273209999</v>
      </c>
      <c r="G41" s="20">
        <v>58.993844495371171</v>
      </c>
      <c r="H41" s="20">
        <v>-34.780221354827255</v>
      </c>
      <c r="I41" s="20">
        <v>808736.19456899981</v>
      </c>
      <c r="J41" s="20">
        <v>43.832526715337387</v>
      </c>
      <c r="K41" s="20">
        <v>-37.976424395852263</v>
      </c>
      <c r="L41" s="20"/>
      <c r="M41" s="20"/>
      <c r="N41" s="20"/>
      <c r="O41" s="20">
        <v>279735.33275200002</v>
      </c>
      <c r="P41" s="20">
        <v>15.161317780033778</v>
      </c>
      <c r="Q41" s="20">
        <v>-23.36253071517336</v>
      </c>
      <c r="R41" s="20">
        <v>165684.51277700003</v>
      </c>
      <c r="S41" s="20">
        <v>8.979900839588181</v>
      </c>
      <c r="T41" s="20">
        <v>33.054692544081554</v>
      </c>
      <c r="U41" s="21">
        <v>1845059.4915989998</v>
      </c>
      <c r="V41" s="20">
        <v>2051668.8154390003</v>
      </c>
    </row>
    <row r="42" spans="1:22" x14ac:dyDescent="0.3">
      <c r="A42" s="19" t="s">
        <v>207</v>
      </c>
      <c r="B42" s="19" t="s">
        <v>5631</v>
      </c>
      <c r="C42" s="20">
        <v>771902.146634</v>
      </c>
      <c r="D42" s="20">
        <v>46.350502582123674</v>
      </c>
      <c r="E42" s="20">
        <v>10.440527851151304</v>
      </c>
      <c r="F42" s="20">
        <v>927098.86652700009</v>
      </c>
      <c r="G42" s="20">
        <v>55.669618997987747</v>
      </c>
      <c r="H42" s="20">
        <v>-30.458143174533209</v>
      </c>
      <c r="I42" s="20">
        <v>444360.68026200001</v>
      </c>
      <c r="J42" s="20">
        <v>26.682580101236447</v>
      </c>
      <c r="K42" s="20">
        <v>-43.074337857838501</v>
      </c>
      <c r="L42" s="20"/>
      <c r="M42" s="20"/>
      <c r="N42" s="20"/>
      <c r="O42" s="20">
        <v>482738.18626500003</v>
      </c>
      <c r="P42" s="20">
        <v>28.987038896751301</v>
      </c>
      <c r="Q42" s="20">
        <v>-12.635131720388825</v>
      </c>
      <c r="R42" s="20">
        <v>123609.210693</v>
      </c>
      <c r="S42" s="20">
        <v>7.4223773886157574</v>
      </c>
      <c r="T42" s="20">
        <v>755.34342251615851</v>
      </c>
      <c r="U42" s="21">
        <v>1665358.741831</v>
      </c>
      <c r="V42" s="20">
        <v>1822610.2238539997</v>
      </c>
    </row>
    <row r="43" spans="1:22" x14ac:dyDescent="0.3">
      <c r="A43" s="19" t="s">
        <v>199</v>
      </c>
      <c r="B43" s="19" t="s">
        <v>5631</v>
      </c>
      <c r="C43" s="20">
        <v>771383.48256699997</v>
      </c>
      <c r="D43" s="20">
        <v>59.919528665304064</v>
      </c>
      <c r="E43" s="20">
        <v>5.6781742949132363</v>
      </c>
      <c r="F43" s="20">
        <v>453976.32118100004</v>
      </c>
      <c r="G43" s="20">
        <v>35.263974151807858</v>
      </c>
      <c r="H43" s="20">
        <v>-11.190728998328883</v>
      </c>
      <c r="I43" s="20">
        <v>231682.88970100004</v>
      </c>
      <c r="J43" s="20">
        <v>17.996664259003982</v>
      </c>
      <c r="K43" s="20">
        <v>-15.445087098901888</v>
      </c>
      <c r="L43" s="20"/>
      <c r="M43" s="20"/>
      <c r="N43" s="20"/>
      <c r="O43" s="20">
        <v>222293.43147999994</v>
      </c>
      <c r="P43" s="20">
        <v>17.267309892803869</v>
      </c>
      <c r="Q43" s="20">
        <v>-6.2758355737118423</v>
      </c>
      <c r="R43" s="20">
        <v>157827.338896</v>
      </c>
      <c r="S43" s="20">
        <v>12.259712543593556</v>
      </c>
      <c r="T43" s="20">
        <v>278.87388343929064</v>
      </c>
      <c r="U43" s="21">
        <v>1287365.7382650001</v>
      </c>
      <c r="V43" s="20">
        <v>1383187.1426439998</v>
      </c>
    </row>
    <row r="44" spans="1:22" x14ac:dyDescent="0.3">
      <c r="A44" s="19" t="s">
        <v>203</v>
      </c>
      <c r="B44" s="19" t="s">
        <v>5631</v>
      </c>
      <c r="C44" s="20">
        <v>742617.77577399998</v>
      </c>
      <c r="D44" s="20">
        <v>75.232543865658414</v>
      </c>
      <c r="E44" s="20">
        <v>-6.0926371317965855E-2</v>
      </c>
      <c r="F44" s="20">
        <v>183421.84310999999</v>
      </c>
      <c r="G44" s="20">
        <v>18.581957378155341</v>
      </c>
      <c r="H44" s="20">
        <v>2.1198861968469647</v>
      </c>
      <c r="I44" s="20">
        <v>54767.266706000009</v>
      </c>
      <c r="J44" s="20">
        <v>5.548319646088407</v>
      </c>
      <c r="K44" s="20">
        <v>-18.27223332334189</v>
      </c>
      <c r="L44" s="20"/>
      <c r="M44" s="20"/>
      <c r="N44" s="20"/>
      <c r="O44" s="20">
        <v>128654.57640399999</v>
      </c>
      <c r="P44" s="20">
        <v>13.033637732066939</v>
      </c>
      <c r="Q44" s="20">
        <v>14.255622936385107</v>
      </c>
      <c r="R44" s="20">
        <v>77174.159107999993</v>
      </c>
      <c r="S44" s="20">
        <v>7.8182996688121928</v>
      </c>
      <c r="T44" s="20">
        <v>41.249090002591345</v>
      </c>
      <c r="U44" s="21">
        <v>987096.458017</v>
      </c>
      <c r="V44" s="20">
        <v>1003213.7779920002</v>
      </c>
    </row>
    <row r="45" spans="1:22" x14ac:dyDescent="0.3">
      <c r="A45" s="6" t="s">
        <v>191</v>
      </c>
      <c r="B45" s="6" t="s">
        <v>5631</v>
      </c>
      <c r="C45" s="13">
        <v>631272.75724299997</v>
      </c>
      <c r="D45" s="13">
        <v>25.40449456903594</v>
      </c>
      <c r="E45" s="6">
        <v>8.17004735063448</v>
      </c>
      <c r="F45" s="13">
        <v>1616238.0959920001</v>
      </c>
      <c r="G45" s="13">
        <v>65.042743347931875</v>
      </c>
      <c r="H45" s="6">
        <v>-24.667769923747304</v>
      </c>
      <c r="I45" s="13">
        <v>1190671.6683700001</v>
      </c>
      <c r="J45" s="13">
        <v>47.91654888564581</v>
      </c>
      <c r="K45" s="6">
        <v>-30.796990012891069</v>
      </c>
      <c r="L45" s="6"/>
      <c r="N45" s="6"/>
      <c r="O45" s="48">
        <v>425566.42762200005</v>
      </c>
      <c r="P45" s="6">
        <v>17.126194462286072</v>
      </c>
      <c r="Q45" s="6">
        <v>0.1494751639642464</v>
      </c>
      <c r="R45" s="48">
        <v>382812.31875899999</v>
      </c>
      <c r="S45" s="6">
        <v>15.40562832989402</v>
      </c>
      <c r="T45" s="6">
        <v>59.355721353376687</v>
      </c>
      <c r="U45" s="48">
        <v>2484886.1115010004</v>
      </c>
      <c r="V45" s="48">
        <v>2630323.1719939997</v>
      </c>
    </row>
    <row r="46" spans="1:22" x14ac:dyDescent="0.3">
      <c r="A46" s="6" t="s">
        <v>182</v>
      </c>
      <c r="B46" s="6" t="s">
        <v>5631</v>
      </c>
      <c r="C46" s="13">
        <v>619008.94565000013</v>
      </c>
      <c r="D46" s="13">
        <v>36.860876943402296</v>
      </c>
      <c r="E46" s="6">
        <v>-5.6517564503568565</v>
      </c>
      <c r="F46" s="13">
        <v>687190.9315239999</v>
      </c>
      <c r="G46" s="13">
        <v>40.920992404931248</v>
      </c>
      <c r="H46" s="6">
        <v>11.078110878522708</v>
      </c>
      <c r="I46" s="13">
        <v>558615.47436500003</v>
      </c>
      <c r="J46" s="13">
        <v>33.264553612592138</v>
      </c>
      <c r="K46" s="6">
        <v>12.750975300270209</v>
      </c>
      <c r="L46" s="6"/>
      <c r="N46" s="6"/>
      <c r="O46" s="48">
        <v>128575.457159</v>
      </c>
      <c r="P46" s="6">
        <v>7.6564387923391095</v>
      </c>
      <c r="Q46" s="6">
        <v>4.3515332728973943</v>
      </c>
      <c r="R46" s="48">
        <v>315403.57329800003</v>
      </c>
      <c r="S46" s="6">
        <v>18.781719366977523</v>
      </c>
      <c r="T46" s="6">
        <v>34.959438000260029</v>
      </c>
      <c r="U46" s="48">
        <v>1679311.5003760001</v>
      </c>
      <c r="V46" s="48">
        <v>1621603.4504720003</v>
      </c>
    </row>
    <row r="47" spans="1:22" x14ac:dyDescent="0.3">
      <c r="A47" s="19" t="s">
        <v>201</v>
      </c>
      <c r="B47" s="19" t="s">
        <v>5631</v>
      </c>
      <c r="C47" s="20">
        <v>610751.57100099989</v>
      </c>
      <c r="D47" s="20">
        <v>75.036277648723143</v>
      </c>
      <c r="E47" s="20">
        <v>-1.1156290484317015</v>
      </c>
      <c r="F47" s="20">
        <v>135054.36468200001</v>
      </c>
      <c r="G47" s="20">
        <v>16.592633219659572</v>
      </c>
      <c r="H47" s="20">
        <v>-11.490923343915128</v>
      </c>
      <c r="I47" s="20">
        <v>74275.020401000002</v>
      </c>
      <c r="J47" s="20">
        <v>9.125348697899442</v>
      </c>
      <c r="K47" s="20">
        <v>-17.368711684585524</v>
      </c>
      <c r="L47" s="20"/>
      <c r="M47" s="20"/>
      <c r="N47" s="20"/>
      <c r="O47" s="20">
        <v>60779.344280999998</v>
      </c>
      <c r="P47" s="20">
        <v>7.4672845217601296</v>
      </c>
      <c r="Q47" s="20">
        <v>-3.0645899083207211</v>
      </c>
      <c r="R47" s="20">
        <v>82832.668430999998</v>
      </c>
      <c r="S47" s="20">
        <v>10.176732082057903</v>
      </c>
      <c r="T47" s="20">
        <v>20.930529397445135</v>
      </c>
      <c r="U47" s="21">
        <v>813941.72277600004</v>
      </c>
      <c r="V47" s="20">
        <v>828638.60411400022</v>
      </c>
    </row>
    <row r="48" spans="1:22" x14ac:dyDescent="0.3">
      <c r="A48" s="19" t="s">
        <v>214</v>
      </c>
      <c r="B48" s="19" t="s">
        <v>5631</v>
      </c>
      <c r="C48" s="20">
        <v>608831.86317400006</v>
      </c>
      <c r="D48" s="20">
        <v>60.024820009655691</v>
      </c>
      <c r="E48" s="20">
        <v>9.1114482222461923</v>
      </c>
      <c r="F48" s="20">
        <v>187304.851375</v>
      </c>
      <c r="G48" s="20">
        <v>18.466411945175292</v>
      </c>
      <c r="H48" s="20">
        <v>15.870757276531236</v>
      </c>
      <c r="I48" s="20">
        <v>82648.507893000002</v>
      </c>
      <c r="J48" s="20">
        <v>8.1483281516856536</v>
      </c>
      <c r="K48" s="20">
        <v>-22.477787390639715</v>
      </c>
      <c r="L48" s="20"/>
      <c r="M48" s="20"/>
      <c r="N48" s="20"/>
      <c r="O48" s="20">
        <v>104656.343482</v>
      </c>
      <c r="P48" s="20">
        <v>10.318083793489642</v>
      </c>
      <c r="Q48" s="20">
        <v>90.155908531931757</v>
      </c>
      <c r="R48" s="20">
        <v>184061.43202199999</v>
      </c>
      <c r="S48" s="20">
        <v>18.146642769717374</v>
      </c>
      <c r="T48" s="20">
        <v>104.84816142738944</v>
      </c>
      <c r="U48" s="21">
        <v>1014300.1896149999</v>
      </c>
      <c r="V48" s="20">
        <v>980198.14657099976</v>
      </c>
    </row>
    <row r="49" spans="1:22" x14ac:dyDescent="0.3">
      <c r="A49" s="19" t="s">
        <v>216</v>
      </c>
      <c r="B49" s="19" t="s">
        <v>5631</v>
      </c>
      <c r="C49" s="20">
        <v>593032.96472200006</v>
      </c>
      <c r="D49" s="20">
        <v>51.493170753375196</v>
      </c>
      <c r="E49" s="20">
        <v>9.9017978636803683</v>
      </c>
      <c r="F49" s="20">
        <v>320961.62681600003</v>
      </c>
      <c r="G49" s="20">
        <v>27.869162151323245</v>
      </c>
      <c r="H49" s="20">
        <v>9.0673519332051384</v>
      </c>
      <c r="I49" s="20">
        <v>207149.36863600003</v>
      </c>
      <c r="J49" s="20">
        <v>17.986821045652579</v>
      </c>
      <c r="K49" s="20">
        <v>-13.334206426039547</v>
      </c>
      <c r="L49" s="20"/>
      <c r="M49" s="20"/>
      <c r="N49" s="20"/>
      <c r="O49" s="20">
        <v>113812.25817999999</v>
      </c>
      <c r="P49" s="20">
        <v>9.8823411056706654</v>
      </c>
      <c r="Q49" s="20">
        <v>105.96722335879582</v>
      </c>
      <c r="R49" s="20">
        <v>156372.66376300005</v>
      </c>
      <c r="S49" s="20">
        <v>13.577869621603472</v>
      </c>
      <c r="T49" s="20">
        <v>46.474313292760783</v>
      </c>
      <c r="U49" s="21">
        <v>1151673.0394450002</v>
      </c>
      <c r="V49" s="20">
        <v>1070367.2553009999</v>
      </c>
    </row>
    <row r="50" spans="1:22" x14ac:dyDescent="0.3">
      <c r="A50" s="19" t="s">
        <v>195</v>
      </c>
      <c r="B50" s="19" t="s">
        <v>5631</v>
      </c>
      <c r="C50" s="20">
        <v>582823.80755000003</v>
      </c>
      <c r="D50" s="20">
        <v>68.09778471375148</v>
      </c>
      <c r="E50" s="20">
        <v>-7.2930074321793912</v>
      </c>
      <c r="F50" s="20">
        <v>332769.64496400004</v>
      </c>
      <c r="G50" s="20">
        <v>38.881177035798984</v>
      </c>
      <c r="H50" s="20">
        <v>-14.16442314835078</v>
      </c>
      <c r="I50" s="20">
        <v>232270.10848900003</v>
      </c>
      <c r="J50" s="20">
        <v>27.13869893169505</v>
      </c>
      <c r="K50" s="20">
        <v>-19.43429129218903</v>
      </c>
      <c r="L50" s="20"/>
      <c r="M50" s="20"/>
      <c r="N50" s="20"/>
      <c r="O50" s="20">
        <v>100499.53647500002</v>
      </c>
      <c r="P50" s="20">
        <v>11.742478104103943</v>
      </c>
      <c r="Q50" s="20">
        <v>1.1227694187741761</v>
      </c>
      <c r="R50" s="20">
        <v>36111.712803999995</v>
      </c>
      <c r="S50" s="20">
        <v>4.2193328623773629</v>
      </c>
      <c r="T50" s="20">
        <v>-28.419347445455713</v>
      </c>
      <c r="U50" s="21">
        <v>855863.09451900003</v>
      </c>
      <c r="V50" s="20">
        <v>951705.16531800013</v>
      </c>
    </row>
    <row r="51" spans="1:22" x14ac:dyDescent="0.3">
      <c r="A51" s="19" t="s">
        <v>6104</v>
      </c>
      <c r="B51" s="19" t="s">
        <v>5631</v>
      </c>
      <c r="C51" s="20">
        <v>542921.76769400004</v>
      </c>
      <c r="D51" s="20">
        <v>60.010549096724105</v>
      </c>
      <c r="E51" s="20">
        <v>1.6851459433826006</v>
      </c>
      <c r="F51" s="20">
        <v>285261.56834100001</v>
      </c>
      <c r="G51" s="20">
        <v>31.530699947887324</v>
      </c>
      <c r="H51" s="20">
        <v>-12.937557529266538</v>
      </c>
      <c r="I51" s="20">
        <v>220381.48836500003</v>
      </c>
      <c r="J51" s="20">
        <v>24.359336675170713</v>
      </c>
      <c r="K51" s="20">
        <v>-17.623414800892348</v>
      </c>
      <c r="L51" s="20"/>
      <c r="M51" s="20"/>
      <c r="N51" s="20"/>
      <c r="O51" s="20">
        <v>64880.079976000001</v>
      </c>
      <c r="P51" s="20">
        <v>7.1713632727166177</v>
      </c>
      <c r="Q51" s="20">
        <v>7.9133035163379564</v>
      </c>
      <c r="R51" s="20">
        <v>111948.29565</v>
      </c>
      <c r="S51" s="20">
        <v>12.373935053172035</v>
      </c>
      <c r="T51" s="20">
        <v>-16.792368888203768</v>
      </c>
      <c r="U51" s="21">
        <v>904710.54817200021</v>
      </c>
      <c r="V51" s="20">
        <v>940131.63168499991</v>
      </c>
    </row>
    <row r="52" spans="1:22" x14ac:dyDescent="0.3">
      <c r="A52" s="19" t="s">
        <v>209</v>
      </c>
      <c r="B52" s="19" t="s">
        <v>5631</v>
      </c>
      <c r="C52" s="20">
        <v>438626.76382699999</v>
      </c>
      <c r="D52" s="20">
        <v>82.552325900300758</v>
      </c>
      <c r="E52" s="20">
        <v>-6.2127481961379694</v>
      </c>
      <c r="F52" s="20">
        <v>103472.67803800001</v>
      </c>
      <c r="G52" s="20">
        <v>19.474211205540819</v>
      </c>
      <c r="H52" s="20">
        <v>-0.65883966839744201</v>
      </c>
      <c r="I52" s="20">
        <v>49875.571131999997</v>
      </c>
      <c r="J52" s="20">
        <v>9.3868973398450208</v>
      </c>
      <c r="K52" s="20">
        <v>-6.0525357487882268</v>
      </c>
      <c r="L52" s="20"/>
      <c r="M52" s="20"/>
      <c r="N52" s="20"/>
      <c r="O52" s="20">
        <v>53597.106905999994</v>
      </c>
      <c r="P52" s="20">
        <v>10.087313865695796</v>
      </c>
      <c r="Q52" s="20">
        <v>4.9480541807035197</v>
      </c>
      <c r="R52" s="20">
        <v>10623.860864999999</v>
      </c>
      <c r="S52" s="20">
        <v>1.9994776807391552</v>
      </c>
      <c r="T52" s="20">
        <v>-4.9002418517168005</v>
      </c>
      <c r="U52" s="21">
        <v>531331.8056679999</v>
      </c>
      <c r="V52" s="20">
        <v>552723.30273</v>
      </c>
    </row>
    <row r="53" spans="1:22" x14ac:dyDescent="0.3">
      <c r="A53" s="19" t="s">
        <v>212</v>
      </c>
      <c r="B53" s="19" t="s">
        <v>5631</v>
      </c>
      <c r="C53" s="20">
        <v>331538.68415299995</v>
      </c>
      <c r="D53" s="20">
        <v>36.075973800502126</v>
      </c>
      <c r="E53" s="20">
        <v>-8.1295005634803221</v>
      </c>
      <c r="F53" s="20">
        <v>931122.21605200006</v>
      </c>
      <c r="G53" s="20">
        <v>101.31891775216084</v>
      </c>
      <c r="H53" s="20">
        <v>1.521445443857578</v>
      </c>
      <c r="I53" s="20">
        <v>812483.63794099994</v>
      </c>
      <c r="J53" s="20">
        <v>88.409406916055488</v>
      </c>
      <c r="K53" s="20">
        <v>-5.1211313639577458</v>
      </c>
      <c r="L53" s="20"/>
      <c r="M53" s="20"/>
      <c r="N53" s="20"/>
      <c r="O53" s="20">
        <v>118638.578111</v>
      </c>
      <c r="P53" s="20">
        <v>12.909510836105348</v>
      </c>
      <c r="Q53" s="20">
        <v>95.032421921490979</v>
      </c>
      <c r="R53" s="20">
        <v>181504.778559</v>
      </c>
      <c r="S53" s="20">
        <v>19.750219051176067</v>
      </c>
      <c r="T53" s="20">
        <v>27.238973038775171</v>
      </c>
      <c r="U53" s="21">
        <v>919001.34418100002</v>
      </c>
      <c r="V53" s="20">
        <v>1444165.6787639998</v>
      </c>
    </row>
    <row r="54" spans="1:22" x14ac:dyDescent="0.3">
      <c r="A54" s="19" t="s">
        <v>223</v>
      </c>
      <c r="B54" s="19" t="s">
        <v>5631</v>
      </c>
      <c r="C54" s="20">
        <v>309791.87073099997</v>
      </c>
      <c r="D54" s="20">
        <v>20.195679170125015</v>
      </c>
      <c r="E54" s="20">
        <v>-12.417099966311456</v>
      </c>
      <c r="F54" s="20">
        <v>1534514.4893999998</v>
      </c>
      <c r="G54" s="20">
        <v>100.03671896458664</v>
      </c>
      <c r="H54" s="20">
        <v>19.09568386439857</v>
      </c>
      <c r="I54" s="20">
        <v>1218894.4791250003</v>
      </c>
      <c r="J54" s="20">
        <v>79.461096847244846</v>
      </c>
      <c r="K54" s="20">
        <v>36.968191094939158</v>
      </c>
      <c r="L54" s="20"/>
      <c r="M54" s="20"/>
      <c r="N54" s="20"/>
      <c r="O54" s="20">
        <v>315620.01027500007</v>
      </c>
      <c r="P54" s="20">
        <v>20.575622117341823</v>
      </c>
      <c r="Q54" s="20">
        <v>-20.810178822222163</v>
      </c>
      <c r="R54" s="20">
        <v>145856.00409599999</v>
      </c>
      <c r="S54" s="20">
        <v>9.5085163364956298</v>
      </c>
      <c r="T54" s="20">
        <v>110.09700954638471</v>
      </c>
      <c r="U54" s="21">
        <v>1533951.2383879998</v>
      </c>
      <c r="V54" s="20">
        <v>1990162.3642269997</v>
      </c>
    </row>
    <row r="55" spans="1:22" x14ac:dyDescent="0.3">
      <c r="A55" s="19" t="s">
        <v>215</v>
      </c>
      <c r="B55" s="19" t="s">
        <v>5631</v>
      </c>
      <c r="C55" s="20">
        <v>306267.60817299999</v>
      </c>
      <c r="D55" s="20">
        <v>59.091938187302404</v>
      </c>
      <c r="E55" s="20">
        <v>-16.492140044750581</v>
      </c>
      <c r="F55" s="20">
        <v>63369.779691999996</v>
      </c>
      <c r="G55" s="20">
        <v>12.226703068080958</v>
      </c>
      <c r="H55" s="20">
        <v>-12.075652681977452</v>
      </c>
      <c r="I55" s="20">
        <v>42105.923745</v>
      </c>
      <c r="J55" s="20">
        <v>8.1240084712234921</v>
      </c>
      <c r="K55" s="20">
        <v>-23.993069512992744</v>
      </c>
      <c r="L55" s="20"/>
      <c r="M55" s="20"/>
      <c r="N55" s="20"/>
      <c r="O55" s="20">
        <v>21263.855947</v>
      </c>
      <c r="P55" s="20">
        <v>4.1026945968574671</v>
      </c>
      <c r="Q55" s="20">
        <v>27.514831778340003</v>
      </c>
      <c r="R55" s="20">
        <v>47125.259552000003</v>
      </c>
      <c r="S55" s="20">
        <v>9.0924500345278858</v>
      </c>
      <c r="T55" s="20">
        <v>192.05160932055446</v>
      </c>
      <c r="U55" s="21">
        <v>518290.00294799998</v>
      </c>
      <c r="V55" s="20">
        <v>416762.64741700009</v>
      </c>
    </row>
    <row r="56" spans="1:22" x14ac:dyDescent="0.3">
      <c r="A56" s="19" t="s">
        <v>219</v>
      </c>
      <c r="B56" s="19" t="s">
        <v>5631</v>
      </c>
      <c r="C56" s="20">
        <v>256992.28294200002</v>
      </c>
      <c r="D56" s="20">
        <v>43.241099715382909</v>
      </c>
      <c r="E56" s="20">
        <v>-10.433015216593493</v>
      </c>
      <c r="F56" s="20">
        <v>340309.12123299995</v>
      </c>
      <c r="G56" s="20">
        <v>57.259854174732361</v>
      </c>
      <c r="H56" s="20">
        <v>66.338564122475759</v>
      </c>
      <c r="I56" s="20">
        <v>168199.46034399999</v>
      </c>
      <c r="J56" s="20">
        <v>28.300965124505129</v>
      </c>
      <c r="K56" s="20">
        <v>10.614817510300306</v>
      </c>
      <c r="L56" s="20"/>
      <c r="M56" s="20"/>
      <c r="N56" s="20"/>
      <c r="O56" s="20">
        <v>172109.66088899999</v>
      </c>
      <c r="P56" s="20">
        <v>28.958889050227242</v>
      </c>
      <c r="Q56" s="20">
        <v>227.64368319693381</v>
      </c>
      <c r="R56" s="20">
        <v>45379.968563999995</v>
      </c>
      <c r="S56" s="20">
        <v>7.6355590264931328</v>
      </c>
      <c r="T56" s="20">
        <v>106.41573965517786</v>
      </c>
      <c r="U56" s="21">
        <v>594324.11440399999</v>
      </c>
      <c r="V56" s="20">
        <v>642681.3727389999</v>
      </c>
    </row>
    <row r="57" spans="1:22" x14ac:dyDescent="0.3">
      <c r="A57" s="6" t="s">
        <v>205</v>
      </c>
      <c r="B57" s="6" t="s">
        <v>5631</v>
      </c>
      <c r="C57" s="13">
        <v>247383.056644</v>
      </c>
      <c r="D57" s="13">
        <v>37.872049154238177</v>
      </c>
      <c r="E57" s="6">
        <v>-13.190040052897606</v>
      </c>
      <c r="F57" s="13">
        <v>383549.7201080001</v>
      </c>
      <c r="G57" s="13">
        <v>58.71790109671111</v>
      </c>
      <c r="H57" s="6">
        <v>-2.0941175600461577</v>
      </c>
      <c r="I57" s="13">
        <v>323839.66552899999</v>
      </c>
      <c r="J57" s="13">
        <v>49.576846116246735</v>
      </c>
      <c r="K57" s="6">
        <v>-0.23837643424620153</v>
      </c>
      <c r="L57" s="6"/>
      <c r="N57" s="6"/>
      <c r="O57" s="48">
        <v>59710.054578999996</v>
      </c>
      <c r="P57" s="6">
        <v>9.1410549804643573</v>
      </c>
      <c r="Q57" s="6">
        <v>-11.066388637228576</v>
      </c>
      <c r="R57" s="48">
        <v>58907.704208000003</v>
      </c>
      <c r="S57" s="6">
        <v>9.0182225880537423</v>
      </c>
      <c r="T57" s="6">
        <v>101.40503105535852</v>
      </c>
      <c r="U57" s="48">
        <v>653207.47667100001</v>
      </c>
      <c r="V57" s="48">
        <v>689840.48096000007</v>
      </c>
    </row>
    <row r="58" spans="1:22" x14ac:dyDescent="0.3">
      <c r="A58" s="19" t="s">
        <v>221</v>
      </c>
      <c r="B58" s="19" t="s">
        <v>5631</v>
      </c>
      <c r="C58" s="20">
        <v>239624.752886</v>
      </c>
      <c r="D58" s="20">
        <v>73.6050498378588</v>
      </c>
      <c r="E58" s="20">
        <v>-5.0050577642652936</v>
      </c>
      <c r="F58" s="20">
        <v>83354.980477000019</v>
      </c>
      <c r="G58" s="20">
        <v>25.60398046675164</v>
      </c>
      <c r="H58" s="20">
        <v>-1.2604387082339936</v>
      </c>
      <c r="I58" s="20">
        <v>68657.631328000003</v>
      </c>
      <c r="J58" s="20">
        <v>21.08942550710097</v>
      </c>
      <c r="K58" s="20">
        <v>-0.30232428571275971</v>
      </c>
      <c r="L58" s="20"/>
      <c r="M58" s="20"/>
      <c r="N58" s="20"/>
      <c r="O58" s="20">
        <v>14697.349149</v>
      </c>
      <c r="P58" s="20">
        <v>4.514554959650666</v>
      </c>
      <c r="Q58" s="20">
        <v>-5.5027386525808426</v>
      </c>
      <c r="R58" s="20">
        <v>19122.254460999997</v>
      </c>
      <c r="S58" s="20">
        <v>5.8737441589923272</v>
      </c>
      <c r="T58" s="20">
        <v>-31.018128950805789</v>
      </c>
      <c r="U58" s="21">
        <v>325554.77295900002</v>
      </c>
      <c r="V58" s="20">
        <v>342101.98782399995</v>
      </c>
    </row>
    <row r="59" spans="1:22" x14ac:dyDescent="0.3">
      <c r="A59" s="19" t="s">
        <v>211</v>
      </c>
      <c r="B59" s="19" t="s">
        <v>5631</v>
      </c>
      <c r="C59" s="20">
        <v>191922.87685299997</v>
      </c>
      <c r="D59" s="20">
        <v>0.98745262340315787</v>
      </c>
      <c r="E59" s="20">
        <v>-9.8175079059942583</v>
      </c>
      <c r="F59" s="20">
        <v>19815659.156036004</v>
      </c>
      <c r="G59" s="20">
        <v>101.95253916018352</v>
      </c>
      <c r="H59" s="20">
        <v>231.10400323236294</v>
      </c>
      <c r="I59" s="20">
        <v>2104564.8463729997</v>
      </c>
      <c r="J59" s="20">
        <v>10.828089453165148</v>
      </c>
      <c r="K59" s="20">
        <v>74.772960904419506</v>
      </c>
      <c r="L59" s="20"/>
      <c r="M59" s="20"/>
      <c r="N59" s="20"/>
      <c r="O59" s="20">
        <v>17711094.309662998</v>
      </c>
      <c r="P59" s="20">
        <v>91.124449707018329</v>
      </c>
      <c r="Q59" s="20">
        <v>270.48214096056552</v>
      </c>
      <c r="R59" s="20">
        <v>245966.79988400001</v>
      </c>
      <c r="S59" s="20">
        <v>1.2655112605547569</v>
      </c>
      <c r="T59" s="20">
        <v>-54.455720813882358</v>
      </c>
      <c r="U59" s="21">
        <v>19436160.510826003</v>
      </c>
      <c r="V59" s="20">
        <v>20253548.832773</v>
      </c>
    </row>
    <row r="60" spans="1:22" x14ac:dyDescent="0.3">
      <c r="A60" s="19" t="s">
        <v>225</v>
      </c>
      <c r="B60" s="19" t="s">
        <v>5631</v>
      </c>
      <c r="C60" s="20">
        <v>100787.13980099998</v>
      </c>
      <c r="D60" s="20">
        <v>14.320744946529073</v>
      </c>
      <c r="E60" s="20">
        <v>-14.692735980979045</v>
      </c>
      <c r="F60" s="20">
        <v>818215.10269300011</v>
      </c>
      <c r="G60" s="20">
        <v>116.25937416420552</v>
      </c>
      <c r="H60" s="20">
        <v>-44.221472056318049</v>
      </c>
      <c r="I60" s="20">
        <v>704068.17947899993</v>
      </c>
      <c r="J60" s="20">
        <v>100.04035081453691</v>
      </c>
      <c r="K60" s="20">
        <v>-47.763195459688177</v>
      </c>
      <c r="L60" s="20"/>
      <c r="M60" s="20"/>
      <c r="N60" s="20"/>
      <c r="O60" s="20">
        <v>114146.92321399999</v>
      </c>
      <c r="P60" s="20">
        <v>16.219023349668603</v>
      </c>
      <c r="Q60" s="20">
        <v>-4.1269422328968641</v>
      </c>
      <c r="R60" s="20">
        <v>32582.865076000002</v>
      </c>
      <c r="S60" s="20">
        <v>4.6296670517872567</v>
      </c>
      <c r="T60" s="20">
        <v>0.35606618327012723</v>
      </c>
      <c r="U60" s="21">
        <v>703784.19682299986</v>
      </c>
      <c r="V60" s="20">
        <v>951585.10757000011</v>
      </c>
    </row>
    <row r="61" spans="1:22" x14ac:dyDescent="0.3">
      <c r="A61" s="19" t="s">
        <v>602</v>
      </c>
      <c r="B61" s="19" t="s">
        <v>5631</v>
      </c>
      <c r="C61" s="20">
        <v>71804.128601000004</v>
      </c>
      <c r="D61" s="20">
        <v>40.274279758944338</v>
      </c>
      <c r="E61" s="20">
        <v>-25.470185644445699</v>
      </c>
      <c r="F61" s="20">
        <v>75056.243725000008</v>
      </c>
      <c r="G61" s="20">
        <v>42.098361421992976</v>
      </c>
      <c r="H61" s="20">
        <v>-24.012593125430641</v>
      </c>
      <c r="I61" s="20">
        <v>63686.628423999995</v>
      </c>
      <c r="J61" s="20">
        <v>35.721248067849828</v>
      </c>
      <c r="K61" s="20">
        <v>-30.254991664114971</v>
      </c>
      <c r="L61" s="20"/>
      <c r="M61" s="20"/>
      <c r="N61" s="20"/>
      <c r="O61" s="20">
        <v>11369.615301000002</v>
      </c>
      <c r="P61" s="20">
        <v>6.3771133541431366</v>
      </c>
      <c r="Q61" s="20">
        <v>52.386196696690192</v>
      </c>
      <c r="R61" s="20">
        <v>17479.123261000001</v>
      </c>
      <c r="S61" s="20">
        <v>9.8038805549237118</v>
      </c>
      <c r="T61" s="20">
        <v>35.288462761411743</v>
      </c>
      <c r="U61" s="21">
        <v>178287.80311099999</v>
      </c>
      <c r="V61" s="20">
        <v>164339.49558699995</v>
      </c>
    </row>
    <row r="62" spans="1:22" x14ac:dyDescent="0.3">
      <c r="A62" s="6" t="s">
        <v>603</v>
      </c>
      <c r="B62" s="6" t="s">
        <v>5631</v>
      </c>
      <c r="C62" s="13">
        <v>48543.636283000007</v>
      </c>
      <c r="D62" s="13">
        <v>77.627872405770788</v>
      </c>
      <c r="E62" s="6">
        <v>-10.876661373956829</v>
      </c>
      <c r="F62" s="13">
        <v>8405.1443230000004</v>
      </c>
      <c r="G62" s="13">
        <v>13.440968188994715</v>
      </c>
      <c r="H62" s="6">
        <v>-49.939369949674081</v>
      </c>
      <c r="I62" s="13">
        <v>3932.5717399999999</v>
      </c>
      <c r="J62" s="13">
        <v>6.2887167224052423</v>
      </c>
      <c r="K62" s="6">
        <v>-59.346451584197581</v>
      </c>
      <c r="L62" s="6"/>
      <c r="N62" s="6"/>
      <c r="O62" s="48">
        <v>4472.5725830000001</v>
      </c>
      <c r="P62" s="6">
        <v>7.1522514665894708</v>
      </c>
      <c r="Q62" s="6">
        <v>-37.15251961206318</v>
      </c>
      <c r="R62" s="48">
        <v>6165.0804889999999</v>
      </c>
      <c r="S62" s="6">
        <v>9.8588016518037094</v>
      </c>
      <c r="T62" s="6">
        <v>26.46728423027902</v>
      </c>
      <c r="U62" s="48">
        <v>62533.771413000002</v>
      </c>
      <c r="V62" s="48">
        <v>63113.861095</v>
      </c>
    </row>
    <row r="63" spans="1:22" x14ac:dyDescent="0.3">
      <c r="A63" s="19" t="s">
        <v>1295</v>
      </c>
      <c r="B63" s="19" t="s">
        <v>5631</v>
      </c>
      <c r="C63" s="20">
        <v>45122.193013999997</v>
      </c>
      <c r="D63" s="20">
        <v>47.02712382148659</v>
      </c>
      <c r="E63" s="20">
        <v>-8.0578379562790854</v>
      </c>
      <c r="F63" s="20">
        <v>61549.258627000003</v>
      </c>
      <c r="G63" s="20">
        <v>64.147693479227911</v>
      </c>
      <c r="H63" s="20">
        <v>-8.6996980065781653</v>
      </c>
      <c r="I63" s="20">
        <v>58114.848488999996</v>
      </c>
      <c r="J63" s="20">
        <v>60.568292301555019</v>
      </c>
      <c r="K63" s="20">
        <v>-7.243827818907504</v>
      </c>
      <c r="L63" s="20"/>
      <c r="M63" s="20"/>
      <c r="N63" s="20"/>
      <c r="O63" s="20">
        <v>3434.4101380000006</v>
      </c>
      <c r="P63" s="20">
        <v>3.579401177672886</v>
      </c>
      <c r="Q63" s="20">
        <v>-27.8596017460026</v>
      </c>
      <c r="R63" s="20">
        <v>9307.1455100000003</v>
      </c>
      <c r="S63" s="20">
        <v>9.7000667540153032</v>
      </c>
      <c r="T63" s="20">
        <v>-24.161457712667662</v>
      </c>
      <c r="U63" s="21">
        <v>95949.293401999996</v>
      </c>
      <c r="V63" s="20">
        <v>115978.59715099999</v>
      </c>
    </row>
    <row r="64" spans="1:22" x14ac:dyDescent="0.3">
      <c r="A64" s="19" t="s">
        <v>227</v>
      </c>
      <c r="B64" s="19" t="s">
        <v>5631</v>
      </c>
      <c r="C64" s="20">
        <v>27199.42297</v>
      </c>
      <c r="D64" s="20">
        <v>58.138296239086472</v>
      </c>
      <c r="E64" s="20">
        <v>-10.46537439386338</v>
      </c>
      <c r="F64" s="20">
        <v>8413.0000529999998</v>
      </c>
      <c r="G64" s="20">
        <v>17.982642127380551</v>
      </c>
      <c r="H64" s="20">
        <v>-11.520751999521748</v>
      </c>
      <c r="I64" s="20">
        <v>4329.7550000000001</v>
      </c>
      <c r="J64" s="20">
        <v>9.2547764380997766</v>
      </c>
      <c r="K64" s="20">
        <v>-22.539905450411567</v>
      </c>
      <c r="L64" s="20"/>
      <c r="M64" s="20"/>
      <c r="N64" s="20"/>
      <c r="O64" s="20">
        <v>4083.2450529999996</v>
      </c>
      <c r="P64" s="20">
        <v>8.7278656892807724</v>
      </c>
      <c r="Q64" s="20">
        <v>4.1966960828328803</v>
      </c>
      <c r="R64" s="20">
        <v>13575.016016000001</v>
      </c>
      <c r="S64" s="20">
        <v>29.016361981614182</v>
      </c>
      <c r="T64" s="20">
        <v>6.1512783953764067</v>
      </c>
      <c r="U64" s="21">
        <v>46784.004227000005</v>
      </c>
      <c r="V64" s="20">
        <v>49187.439039000004</v>
      </c>
    </row>
    <row r="65" spans="1:22" x14ac:dyDescent="0.3">
      <c r="A65" s="19" t="s">
        <v>601</v>
      </c>
      <c r="B65" s="19" t="s">
        <v>5631</v>
      </c>
      <c r="C65" s="20">
        <v>23714.358034000001</v>
      </c>
      <c r="D65" s="20">
        <v>31.411653051810166</v>
      </c>
      <c r="E65" s="20">
        <v>-16.623672496312683</v>
      </c>
      <c r="F65" s="20">
        <v>43661.652344999995</v>
      </c>
      <c r="G65" s="20">
        <v>57.833514749315761</v>
      </c>
      <c r="H65" s="20">
        <v>102.42474998789679</v>
      </c>
      <c r="I65" s="20">
        <v>13670.17137</v>
      </c>
      <c r="J65" s="20">
        <v>18.107286717084257</v>
      </c>
      <c r="K65" s="20">
        <v>-12.323300289395732</v>
      </c>
      <c r="L65" s="20"/>
      <c r="M65" s="20"/>
      <c r="N65" s="20"/>
      <c r="O65" s="20">
        <v>29991.480975000002</v>
      </c>
      <c r="P65" s="20">
        <v>39.726228032231518</v>
      </c>
      <c r="Q65" s="20">
        <v>401.717877817116</v>
      </c>
      <c r="R65" s="20">
        <v>15667.173424000001</v>
      </c>
      <c r="S65" s="20">
        <v>20.752483166174869</v>
      </c>
      <c r="T65" s="20">
        <v>145.81752630343817</v>
      </c>
      <c r="U65" s="21">
        <v>75495.41565000001</v>
      </c>
      <c r="V65" s="20">
        <v>83043.183802999993</v>
      </c>
    </row>
    <row r="66" spans="1:22" x14ac:dyDescent="0.3">
      <c r="A66" s="19" t="s">
        <v>2481</v>
      </c>
      <c r="B66" s="19" t="s">
        <v>5631</v>
      </c>
      <c r="C66" s="20">
        <v>20246.373206</v>
      </c>
      <c r="D66" s="20">
        <v>65.428531190364836</v>
      </c>
      <c r="E66" s="20">
        <v>-30.485172136867416</v>
      </c>
      <c r="F66" s="20">
        <v>2872.3624739999996</v>
      </c>
      <c r="G66" s="20">
        <v>9.2823764438189968</v>
      </c>
      <c r="H66" s="20">
        <v>-2.6672733335786005</v>
      </c>
      <c r="I66" s="20">
        <v>1367.9400519999999</v>
      </c>
      <c r="J66" s="20">
        <v>4.4206588235915421</v>
      </c>
      <c r="K66" s="20">
        <v>13.335802974576636</v>
      </c>
      <c r="L66" s="20"/>
      <c r="M66" s="20"/>
      <c r="N66" s="20"/>
      <c r="O66" s="20">
        <v>1504.4224219999999</v>
      </c>
      <c r="P66" s="20">
        <v>4.8617176202274539</v>
      </c>
      <c r="Q66" s="20">
        <v>-13.741999686126242</v>
      </c>
      <c r="R66" s="20">
        <v>1316.9993939999999</v>
      </c>
      <c r="S66" s="20">
        <v>4.256038108715904</v>
      </c>
      <c r="T66" s="20">
        <v>43.252728448521523</v>
      </c>
      <c r="U66" s="21">
        <v>30944.257554999997</v>
      </c>
      <c r="V66" s="20">
        <v>24435.735074</v>
      </c>
    </row>
    <row r="67" spans="1:22" x14ac:dyDescent="0.3">
      <c r="A67" s="19" t="s">
        <v>847</v>
      </c>
      <c r="B67" s="19" t="s">
        <v>5631</v>
      </c>
      <c r="C67" s="20">
        <v>16178.915312000001</v>
      </c>
      <c r="D67" s="20">
        <v>20.674632055531408</v>
      </c>
      <c r="E67" s="20">
        <v>-36.468025467458595</v>
      </c>
      <c r="F67" s="20">
        <v>103518.62398199999</v>
      </c>
      <c r="G67" s="20">
        <v>132.28386578767447</v>
      </c>
      <c r="H67" s="20">
        <v>-7.7692764706682294</v>
      </c>
      <c r="I67" s="20">
        <v>100232.958032</v>
      </c>
      <c r="J67" s="20">
        <v>128.08519527956855</v>
      </c>
      <c r="K67" s="20">
        <v>-3.0073317863975126</v>
      </c>
      <c r="L67" s="20"/>
      <c r="M67" s="20"/>
      <c r="N67" s="20"/>
      <c r="O67" s="20">
        <v>3285.6659500000001</v>
      </c>
      <c r="P67" s="20">
        <v>4.198670508105943</v>
      </c>
      <c r="Q67" s="20">
        <v>-63.074133550072695</v>
      </c>
      <c r="R67" s="20">
        <v>5082.5984290000006</v>
      </c>
      <c r="S67" s="20">
        <v>6.4949256720354969</v>
      </c>
      <c r="T67" s="20">
        <v>47.317523099175077</v>
      </c>
      <c r="U67" s="21">
        <v>78254.912921999989</v>
      </c>
      <c r="V67" s="20">
        <v>124780.13772299999</v>
      </c>
    </row>
    <row r="68" spans="1:22" x14ac:dyDescent="0.3">
      <c r="A68" s="19" t="s">
        <v>1296</v>
      </c>
      <c r="B68" s="19" t="s">
        <v>5631</v>
      </c>
      <c r="C68" s="20">
        <v>8862.0220699999991</v>
      </c>
      <c r="D68" s="20">
        <v>15.341093544606979</v>
      </c>
      <c r="E68" s="20">
        <v>-4.4570538713067709</v>
      </c>
      <c r="F68" s="20">
        <v>36710.311429000001</v>
      </c>
      <c r="G68" s="20">
        <v>63.549415385730782</v>
      </c>
      <c r="H68" s="20">
        <v>-10.587459522069091</v>
      </c>
      <c r="I68" s="20">
        <v>11002.409775</v>
      </c>
      <c r="J68" s="20">
        <v>19.046330085970236</v>
      </c>
      <c r="K68" s="20">
        <v>-8.4152944930197044</v>
      </c>
      <c r="L68" s="20"/>
      <c r="M68" s="20"/>
      <c r="N68" s="20"/>
      <c r="O68" s="20">
        <v>25707.901653999998</v>
      </c>
      <c r="P68" s="20">
        <v>44.503085299760542</v>
      </c>
      <c r="Q68" s="20">
        <v>-11.48592907690848</v>
      </c>
      <c r="R68" s="20">
        <v>13967.81518</v>
      </c>
      <c r="S68" s="20">
        <v>24.179759156271359</v>
      </c>
      <c r="T68" s="20">
        <v>50.107682742182135</v>
      </c>
      <c r="U68" s="21">
        <v>57766.560409999991</v>
      </c>
      <c r="V68" s="20">
        <v>59540.148678999991</v>
      </c>
    </row>
    <row r="69" spans="1:22" x14ac:dyDescent="0.3">
      <c r="A69" s="19" t="s">
        <v>6102</v>
      </c>
      <c r="B69" s="19" t="s">
        <v>5631</v>
      </c>
      <c r="C69" s="20">
        <v>5328.2468659999995</v>
      </c>
      <c r="D69" s="20">
        <v>1.1373174066688407</v>
      </c>
      <c r="E69" s="20">
        <v>-32.865938809303522</v>
      </c>
      <c r="F69" s="20">
        <v>495164.21659600007</v>
      </c>
      <c r="G69" s="20">
        <v>105.693091340744</v>
      </c>
      <c r="H69" s="20">
        <v>15.164455648794744</v>
      </c>
      <c r="I69" s="20">
        <v>315749.30494</v>
      </c>
      <c r="J69" s="20">
        <v>67.396873621480168</v>
      </c>
      <c r="K69" s="20">
        <v>42.663685039563767</v>
      </c>
      <c r="L69" s="20"/>
      <c r="M69" s="20"/>
      <c r="N69" s="20"/>
      <c r="O69" s="20">
        <v>179414.91165600001</v>
      </c>
      <c r="P69" s="20">
        <v>38.296217719263815</v>
      </c>
      <c r="Q69" s="20">
        <v>-14.006797023624316</v>
      </c>
      <c r="R69" s="20">
        <v>41879.142067000008</v>
      </c>
      <c r="S69" s="20">
        <v>8.9391273428201554</v>
      </c>
      <c r="T69" s="20">
        <v>361.33839517830233</v>
      </c>
      <c r="U69" s="21">
        <v>468492.51007299992</v>
      </c>
      <c r="V69" s="20">
        <v>542371.60552899993</v>
      </c>
    </row>
    <row r="70" spans="1:22" x14ac:dyDescent="0.3">
      <c r="A70" s="19" t="s">
        <v>2194</v>
      </c>
      <c r="B70" s="19" t="s">
        <v>5631</v>
      </c>
      <c r="C70" s="20">
        <v>4237.4967229999993</v>
      </c>
      <c r="D70" s="20">
        <v>10.077197251951354</v>
      </c>
      <c r="E70" s="20">
        <v>29.221873391439896</v>
      </c>
      <c r="F70" s="20">
        <v>40092.40284000001</v>
      </c>
      <c r="G70" s="20">
        <v>95.343802752806226</v>
      </c>
      <c r="H70" s="20">
        <v>490.04767743223522</v>
      </c>
      <c r="I70" s="20">
        <v>33046.644630000003</v>
      </c>
      <c r="J70" s="20">
        <v>78.588274686825997</v>
      </c>
      <c r="K70" s="20">
        <v>1216.1608370904485</v>
      </c>
      <c r="L70" s="20"/>
      <c r="M70" s="20"/>
      <c r="N70" s="20"/>
      <c r="O70" s="20">
        <v>7045.75821</v>
      </c>
      <c r="P70" s="20">
        <v>16.755528065980215</v>
      </c>
      <c r="Q70" s="20">
        <v>64.469226757730354</v>
      </c>
      <c r="R70" s="20">
        <v>6163.2744320000002</v>
      </c>
      <c r="S70" s="20">
        <v>14.656892082550513</v>
      </c>
      <c r="T70" s="20">
        <v>76.067806842707</v>
      </c>
      <c r="U70" s="21">
        <v>42050.350082999998</v>
      </c>
      <c r="V70" s="20">
        <v>50493.173995000005</v>
      </c>
    </row>
    <row r="71" spans="1:22" x14ac:dyDescent="0.3">
      <c r="A71" s="19" t="s">
        <v>4185</v>
      </c>
      <c r="B71" s="19" t="s">
        <v>5631</v>
      </c>
      <c r="C71" s="20">
        <v>3528.127125</v>
      </c>
      <c r="D71" s="20">
        <v>21.136308623202773</v>
      </c>
      <c r="E71" s="20">
        <v>5.6322377333745077</v>
      </c>
      <c r="F71" s="20">
        <v>12797.768072999999</v>
      </c>
      <c r="G71" s="20">
        <v>76.668885812638905</v>
      </c>
      <c r="H71" s="20">
        <v>3094.337060349586</v>
      </c>
      <c r="I71" s="20">
        <v>11478.33592</v>
      </c>
      <c r="J71" s="20">
        <v>68.764429934171972</v>
      </c>
      <c r="K71" s="20"/>
      <c r="L71" s="20"/>
      <c r="M71" s="20"/>
      <c r="N71" s="20"/>
      <c r="O71" s="20">
        <v>1319.432153</v>
      </c>
      <c r="P71" s="20">
        <v>7.9044558784669343</v>
      </c>
      <c r="Q71" s="20">
        <v>229.33172416498948</v>
      </c>
      <c r="R71" s="20">
        <v>641.42056100000002</v>
      </c>
      <c r="S71" s="20">
        <v>3.8426231409005309</v>
      </c>
      <c r="T71" s="20">
        <v>29.309224525585918</v>
      </c>
      <c r="U71" s="21">
        <v>16692.257801</v>
      </c>
      <c r="V71" s="20">
        <v>16967.315759000001</v>
      </c>
    </row>
    <row r="72" spans="1:22" x14ac:dyDescent="0.3">
      <c r="A72" s="19" t="s">
        <v>2633</v>
      </c>
      <c r="B72" s="19" t="s">
        <v>5631</v>
      </c>
      <c r="C72" s="20">
        <v>1658.3174260000001</v>
      </c>
      <c r="D72" s="20">
        <v>2.3021571897841877</v>
      </c>
      <c r="E72" s="20">
        <v>-78.685410758290203</v>
      </c>
      <c r="F72" s="20">
        <v>43347.289564999999</v>
      </c>
      <c r="G72" s="20">
        <v>60.176823064827289</v>
      </c>
      <c r="H72" s="20">
        <v>7.6582902571837046</v>
      </c>
      <c r="I72" s="20">
        <v>36750.797439999995</v>
      </c>
      <c r="J72" s="20">
        <v>51.019250735895184</v>
      </c>
      <c r="K72" s="20">
        <v>6.0399225518650637</v>
      </c>
      <c r="L72" s="20"/>
      <c r="M72" s="20"/>
      <c r="N72" s="20"/>
      <c r="O72" s="20">
        <v>6596.4921250000007</v>
      </c>
      <c r="P72" s="20">
        <v>9.1575723289321118</v>
      </c>
      <c r="Q72" s="20">
        <v>17.662923063034331</v>
      </c>
      <c r="R72" s="20">
        <v>35322.324627000002</v>
      </c>
      <c r="S72" s="20">
        <v>49.036175056113244</v>
      </c>
      <c r="T72" s="20">
        <v>486.58894649779762</v>
      </c>
      <c r="U72" s="21">
        <v>72033.197096999997</v>
      </c>
      <c r="V72" s="20">
        <v>80327.931618000002</v>
      </c>
    </row>
    <row r="73" spans="1:22" x14ac:dyDescent="0.3">
      <c r="A73" s="19" t="s">
        <v>5633</v>
      </c>
      <c r="B73" s="19" t="s">
        <v>5631</v>
      </c>
      <c r="C73" s="20">
        <v>278.977844</v>
      </c>
      <c r="D73" s="20">
        <v>0.28874467402808585</v>
      </c>
      <c r="E73" s="20"/>
      <c r="F73" s="20">
        <v>77547.730427000002</v>
      </c>
      <c r="G73" s="20">
        <v>80.262625241888344</v>
      </c>
      <c r="H73" s="20"/>
      <c r="I73" s="20">
        <v>11383.06898</v>
      </c>
      <c r="J73" s="20">
        <v>11.781582705432749</v>
      </c>
      <c r="K73" s="20"/>
      <c r="L73" s="20"/>
      <c r="M73" s="20"/>
      <c r="N73" s="20"/>
      <c r="O73" s="20">
        <v>66164.661447000006</v>
      </c>
      <c r="P73" s="20">
        <v>68.48104253645559</v>
      </c>
      <c r="Q73" s="20"/>
      <c r="R73" s="20">
        <v>20381.049546999999</v>
      </c>
      <c r="S73" s="20">
        <v>21.094576628095172</v>
      </c>
      <c r="T73" s="20"/>
      <c r="U73" s="21">
        <v>96617.485652000003</v>
      </c>
      <c r="V73" s="20">
        <v>98207.757817999998</v>
      </c>
    </row>
    <row r="74" spans="1:22" x14ac:dyDescent="0.3">
      <c r="A74" s="19" t="s">
        <v>4186</v>
      </c>
      <c r="B74" s="19" t="s">
        <v>5631</v>
      </c>
      <c r="C74" s="20">
        <v>0</v>
      </c>
      <c r="D74" s="20">
        <v>0</v>
      </c>
      <c r="E74" s="20"/>
      <c r="F74" s="20">
        <v>58575.264802000005</v>
      </c>
      <c r="G74" s="20">
        <v>157.47265796440274</v>
      </c>
      <c r="H74" s="20">
        <v>-33.117276252705821</v>
      </c>
      <c r="I74" s="20">
        <v>55795.299422000004</v>
      </c>
      <c r="J74" s="20">
        <v>149.99905047978623</v>
      </c>
      <c r="K74" s="20">
        <v>-33.85786795095315</v>
      </c>
      <c r="L74" s="20"/>
      <c r="M74" s="20"/>
      <c r="N74" s="20"/>
      <c r="O74" s="20">
        <v>2779.9653800000001</v>
      </c>
      <c r="P74" s="20">
        <v>7.4736074846165037</v>
      </c>
      <c r="Q74" s="20">
        <v>-13.729892102528451</v>
      </c>
      <c r="R74" s="20">
        <v>3724.9209780000001</v>
      </c>
      <c r="S74" s="20">
        <v>10.014008627972853</v>
      </c>
      <c r="T74" s="20">
        <v>23.566596385438373</v>
      </c>
      <c r="U74" s="21">
        <v>37197.101744</v>
      </c>
      <c r="V74" s="20">
        <v>62300.185779999993</v>
      </c>
    </row>
    <row r="75" spans="1:22" x14ac:dyDescent="0.3">
      <c r="A75" s="19" t="s">
        <v>5637</v>
      </c>
      <c r="B75" s="19" t="s">
        <v>5631</v>
      </c>
      <c r="C75" s="20">
        <v>0</v>
      </c>
      <c r="D75" s="20">
        <v>0</v>
      </c>
      <c r="E75" s="20"/>
      <c r="F75" s="20">
        <v>334698.47725499998</v>
      </c>
      <c r="G75" s="20">
        <v>92.834292003953607</v>
      </c>
      <c r="H75" s="20"/>
      <c r="I75" s="20">
        <v>90164.947484999997</v>
      </c>
      <c r="J75" s="20">
        <v>25.008775456622097</v>
      </c>
      <c r="K75" s="20"/>
      <c r="L75" s="20"/>
      <c r="M75" s="20"/>
      <c r="N75" s="20"/>
      <c r="O75" s="20">
        <v>244533.52976999999</v>
      </c>
      <c r="P75" s="20">
        <v>67.825516547331517</v>
      </c>
      <c r="Q75" s="20"/>
      <c r="R75" s="20">
        <v>49941.562593000002</v>
      </c>
      <c r="S75" s="20">
        <v>13.852138327357832</v>
      </c>
      <c r="T75" s="20"/>
      <c r="U75" s="21">
        <v>360533.23618899996</v>
      </c>
      <c r="V75" s="20">
        <v>384640.03984799999</v>
      </c>
    </row>
    <row r="76" spans="1:22" x14ac:dyDescent="0.3">
      <c r="A76" s="19" t="s">
        <v>5632</v>
      </c>
      <c r="B76" s="19" t="s">
        <v>5631</v>
      </c>
      <c r="C76" s="20"/>
      <c r="D76" s="20"/>
      <c r="E76" s="20"/>
      <c r="F76" s="20"/>
      <c r="G76" s="20"/>
      <c r="H76" s="20"/>
      <c r="I76" s="20"/>
      <c r="J76" s="20"/>
      <c r="K76" s="20"/>
      <c r="L76" s="20"/>
      <c r="M76" s="20"/>
      <c r="N76" s="20"/>
      <c r="O76" s="20"/>
      <c r="P76" s="20"/>
      <c r="Q76" s="20"/>
      <c r="R76" s="20"/>
      <c r="S76" s="20"/>
      <c r="T76" s="20"/>
      <c r="U76" s="21">
        <v>44734.001262999998</v>
      </c>
      <c r="V76" s="20"/>
    </row>
    <row r="77" spans="1:22" x14ac:dyDescent="0.3">
      <c r="A77" s="19" t="s">
        <v>6105</v>
      </c>
      <c r="B77" s="19" t="s">
        <v>5631</v>
      </c>
      <c r="C77" s="20"/>
      <c r="D77" s="20"/>
      <c r="E77" s="20"/>
      <c r="F77" s="20"/>
      <c r="G77" s="20"/>
      <c r="H77" s="20"/>
      <c r="I77" s="20"/>
      <c r="J77" s="20"/>
      <c r="K77" s="20"/>
      <c r="L77" s="20"/>
      <c r="M77" s="20"/>
      <c r="N77" s="20"/>
      <c r="O77" s="20"/>
      <c r="P77" s="20"/>
      <c r="Q77" s="20"/>
      <c r="R77" s="20"/>
      <c r="S77" s="20"/>
      <c r="T77" s="20"/>
      <c r="U77" s="21">
        <v>51740.051202999995</v>
      </c>
      <c r="V77" s="20"/>
    </row>
    <row r="78" spans="1:22" x14ac:dyDescent="0.3">
      <c r="A78" s="19" t="s">
        <v>5635</v>
      </c>
      <c r="B78" s="19" t="s">
        <v>5631</v>
      </c>
      <c r="C78" s="20"/>
      <c r="D78" s="20"/>
      <c r="E78" s="20"/>
      <c r="F78" s="20"/>
      <c r="G78" s="20"/>
      <c r="H78" s="20"/>
      <c r="I78" s="20"/>
      <c r="J78" s="20"/>
      <c r="K78" s="20"/>
      <c r="L78" s="20"/>
      <c r="M78" s="20"/>
      <c r="N78" s="20"/>
      <c r="O78" s="20"/>
      <c r="P78" s="20"/>
      <c r="Q78" s="20"/>
      <c r="R78" s="20"/>
      <c r="S78" s="20"/>
      <c r="T78" s="20"/>
      <c r="U78" s="21">
        <v>12860.465898999999</v>
      </c>
      <c r="V78" s="20"/>
    </row>
    <row r="79" spans="1:22" x14ac:dyDescent="0.3">
      <c r="A79" s="19" t="s">
        <v>5636</v>
      </c>
      <c r="B79" s="19" t="s">
        <v>5631</v>
      </c>
      <c r="C79" s="20"/>
      <c r="D79" s="20"/>
      <c r="E79" s="20"/>
      <c r="F79" s="20"/>
      <c r="G79" s="20"/>
      <c r="H79" s="20"/>
      <c r="I79" s="20"/>
      <c r="J79" s="20"/>
      <c r="K79" s="20"/>
      <c r="L79" s="20"/>
      <c r="M79" s="20"/>
      <c r="N79" s="20"/>
      <c r="O79" s="20"/>
      <c r="P79" s="20"/>
      <c r="Q79" s="20"/>
      <c r="R79" s="20"/>
      <c r="S79" s="20"/>
      <c r="T79" s="20"/>
      <c r="U79" s="21">
        <v>245470.25444499997</v>
      </c>
      <c r="V79" s="20"/>
    </row>
  </sheetData>
  <sortState ref="A2:V79">
    <sortCondition descending="1" ref="C2"/>
  </sortState>
  <phoneticPr fontId="1" type="noConversion"/>
  <pageMargins left="0.7" right="0.7" top="0.75" bottom="0.75" header="0.3" footer="0.3"/>
  <pageSetup paperSize="9"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E87"/>
  <sheetViews>
    <sheetView workbookViewId="0">
      <pane xSplit="1" ySplit="1" topLeftCell="B23" activePane="bottomRight" state="frozen"/>
      <selection pane="topRight" activeCell="B1" sqref="B1"/>
      <selection pane="bottomLeft" activeCell="A2" sqref="A2"/>
      <selection pane="bottomRight" activeCell="B12" sqref="B12"/>
    </sheetView>
  </sheetViews>
  <sheetFormatPr defaultRowHeight="18" x14ac:dyDescent="0.3"/>
  <cols>
    <col min="1" max="1" width="20.21875" bestFit="1" customWidth="1"/>
    <col min="3" max="3" width="13.88671875" style="13" bestFit="1" customWidth="1"/>
    <col min="4" max="4" width="17.77734375" style="13" bestFit="1" customWidth="1"/>
    <col min="5" max="5" width="12.44140625" bestFit="1" customWidth="1"/>
  </cols>
  <sheetData>
    <row r="1" spans="1:5" x14ac:dyDescent="0.3">
      <c r="A1" s="23" t="s">
        <v>6107</v>
      </c>
      <c r="B1" t="s">
        <v>2823</v>
      </c>
      <c r="C1" s="13" t="s">
        <v>2824</v>
      </c>
      <c r="D1" s="13" t="s">
        <v>2825</v>
      </c>
      <c r="E1" s="24" t="s">
        <v>6109</v>
      </c>
    </row>
    <row r="2" spans="1:5" x14ac:dyDescent="0.3">
      <c r="A2" t="s">
        <v>5638</v>
      </c>
      <c r="B2" s="6">
        <v>63</v>
      </c>
      <c r="C2" s="13">
        <v>141.14115315160004</v>
      </c>
      <c r="D2" s="13">
        <v>144.96676829840004</v>
      </c>
    </row>
    <row r="3" spans="1:5" x14ac:dyDescent="0.3">
      <c r="A3" t="s">
        <v>1691</v>
      </c>
      <c r="B3">
        <v>27</v>
      </c>
      <c r="C3" s="13">
        <v>102.28190631029999</v>
      </c>
      <c r="D3" s="13">
        <v>91.67197227150001</v>
      </c>
    </row>
    <row r="4" spans="1:5" x14ac:dyDescent="0.3">
      <c r="A4" t="s">
        <v>1782</v>
      </c>
      <c r="B4">
        <v>55</v>
      </c>
      <c r="C4" s="13">
        <v>73.954734448799996</v>
      </c>
      <c r="D4" s="13">
        <v>75.993197623300006</v>
      </c>
    </row>
    <row r="5" spans="1:5" x14ac:dyDescent="0.3">
      <c r="A5" t="s">
        <v>5639</v>
      </c>
      <c r="B5">
        <v>31</v>
      </c>
      <c r="C5" s="13">
        <v>74.613492602200012</v>
      </c>
      <c r="D5" s="13">
        <v>75.985867887999987</v>
      </c>
    </row>
    <row r="6" spans="1:5" x14ac:dyDescent="0.3">
      <c r="A6" t="s">
        <v>2832</v>
      </c>
      <c r="B6">
        <v>19</v>
      </c>
      <c r="C6" s="13">
        <v>57.1587082888</v>
      </c>
      <c r="D6" s="13">
        <v>73.975875256000009</v>
      </c>
    </row>
    <row r="7" spans="1:5" x14ac:dyDescent="0.3">
      <c r="A7" t="s">
        <v>1674</v>
      </c>
      <c r="B7">
        <v>15</v>
      </c>
      <c r="C7" s="13">
        <v>68.277690195600002</v>
      </c>
      <c r="D7" s="13">
        <v>64.668920395400008</v>
      </c>
    </row>
    <row r="8" spans="1:5" x14ac:dyDescent="0.3">
      <c r="A8" t="s">
        <v>2826</v>
      </c>
      <c r="B8">
        <v>17</v>
      </c>
      <c r="C8" s="13">
        <v>59.969318303999998</v>
      </c>
      <c r="D8" s="13">
        <v>62.350923022399989</v>
      </c>
    </row>
    <row r="9" spans="1:5" x14ac:dyDescent="0.3">
      <c r="A9" t="s">
        <v>1455</v>
      </c>
      <c r="B9">
        <v>28</v>
      </c>
      <c r="C9" s="13">
        <v>53.405165942499998</v>
      </c>
      <c r="D9" s="13">
        <v>48.430405538499997</v>
      </c>
    </row>
    <row r="10" spans="1:5" x14ac:dyDescent="0.3">
      <c r="A10" t="s">
        <v>1074</v>
      </c>
      <c r="B10">
        <v>26</v>
      </c>
      <c r="C10" s="13">
        <v>43.3106455251</v>
      </c>
      <c r="D10" s="13">
        <v>43.938379389200001</v>
      </c>
    </row>
    <row r="11" spans="1:5" x14ac:dyDescent="0.3">
      <c r="A11" t="s">
        <v>2842</v>
      </c>
      <c r="B11">
        <v>4</v>
      </c>
      <c r="C11" s="13">
        <v>40.206225124500001</v>
      </c>
      <c r="D11" s="13">
        <v>41.4191183342</v>
      </c>
    </row>
    <row r="12" spans="1:5" x14ac:dyDescent="0.3">
      <c r="A12" t="s">
        <v>1689</v>
      </c>
      <c r="B12" s="49">
        <v>29</v>
      </c>
      <c r="C12" s="13">
        <v>43.794919086499995</v>
      </c>
      <c r="D12" s="13">
        <v>40.566066785299995</v>
      </c>
    </row>
    <row r="13" spans="1:5" x14ac:dyDescent="0.3">
      <c r="A13" t="s">
        <v>1932</v>
      </c>
      <c r="B13">
        <v>16</v>
      </c>
      <c r="C13" s="13">
        <v>44.281624047700006</v>
      </c>
      <c r="D13" s="13">
        <v>36.896122258699997</v>
      </c>
    </row>
    <row r="14" spans="1:5" x14ac:dyDescent="0.3">
      <c r="A14" t="s">
        <v>2827</v>
      </c>
      <c r="B14">
        <v>18</v>
      </c>
      <c r="C14" s="13">
        <v>14.6111399483</v>
      </c>
      <c r="D14" s="13">
        <v>29.027322998999992</v>
      </c>
    </row>
    <row r="15" spans="1:5" x14ac:dyDescent="0.3">
      <c r="A15" t="s">
        <v>2853</v>
      </c>
      <c r="B15">
        <v>5</v>
      </c>
      <c r="C15" s="13">
        <v>27.2209127948</v>
      </c>
      <c r="D15" s="13">
        <v>27.765062376500001</v>
      </c>
    </row>
    <row r="16" spans="1:5" x14ac:dyDescent="0.3">
      <c r="A16" t="s">
        <v>2837</v>
      </c>
      <c r="B16">
        <v>11</v>
      </c>
      <c r="C16" s="13">
        <v>27.2458497987</v>
      </c>
      <c r="D16" s="13">
        <v>26.426608106300005</v>
      </c>
    </row>
    <row r="17" spans="1:4" x14ac:dyDescent="0.3">
      <c r="A17" t="s">
        <v>2829</v>
      </c>
      <c r="B17">
        <v>17</v>
      </c>
      <c r="C17" s="13">
        <v>27.849392956800003</v>
      </c>
      <c r="D17" s="13">
        <v>25.907890941599998</v>
      </c>
    </row>
    <row r="18" spans="1:4" x14ac:dyDescent="0.3">
      <c r="A18" t="s">
        <v>1688</v>
      </c>
      <c r="B18">
        <v>9</v>
      </c>
      <c r="C18" s="13">
        <v>28.165999951500005</v>
      </c>
      <c r="D18" s="13">
        <v>25.715580347400003</v>
      </c>
    </row>
    <row r="19" spans="1:4" x14ac:dyDescent="0.3">
      <c r="A19" t="s">
        <v>1130</v>
      </c>
      <c r="B19">
        <v>9</v>
      </c>
      <c r="C19" s="13">
        <v>28.9719500287</v>
      </c>
      <c r="D19" s="13">
        <v>24.270792074199996</v>
      </c>
    </row>
    <row r="20" spans="1:4" x14ac:dyDescent="0.3">
      <c r="A20" t="s">
        <v>1743</v>
      </c>
      <c r="B20">
        <v>21</v>
      </c>
      <c r="C20" s="13">
        <v>23.401652646599995</v>
      </c>
      <c r="D20" s="13">
        <v>22.602336976699991</v>
      </c>
    </row>
    <row r="21" spans="1:4" x14ac:dyDescent="0.3">
      <c r="A21" t="s">
        <v>709</v>
      </c>
      <c r="B21">
        <v>15</v>
      </c>
      <c r="C21" s="13">
        <v>24.847779025999998</v>
      </c>
      <c r="D21" s="13">
        <v>21.832077251799998</v>
      </c>
    </row>
    <row r="22" spans="1:4" x14ac:dyDescent="0.3">
      <c r="A22" t="s">
        <v>1690</v>
      </c>
      <c r="B22">
        <v>13</v>
      </c>
      <c r="C22" s="13">
        <v>21.812730228900005</v>
      </c>
      <c r="D22" s="13">
        <v>20.008056967399998</v>
      </c>
    </row>
    <row r="23" spans="1:4" x14ac:dyDescent="0.3">
      <c r="A23" t="s">
        <v>2855</v>
      </c>
      <c r="B23">
        <v>18</v>
      </c>
      <c r="C23" s="13">
        <v>24.462098866199998</v>
      </c>
      <c r="D23" s="13">
        <v>19.497451453499998</v>
      </c>
    </row>
    <row r="24" spans="1:4" x14ac:dyDescent="0.3">
      <c r="A24" t="s">
        <v>2834</v>
      </c>
      <c r="B24">
        <v>11</v>
      </c>
      <c r="C24" s="13">
        <v>19.155189731100002</v>
      </c>
      <c r="D24" s="13">
        <v>19.377172180900001</v>
      </c>
    </row>
    <row r="25" spans="1:4" x14ac:dyDescent="0.3">
      <c r="A25" t="s">
        <v>994</v>
      </c>
      <c r="B25">
        <v>8</v>
      </c>
      <c r="C25" s="13">
        <v>24.347141703599995</v>
      </c>
      <c r="D25" s="13">
        <v>18.772837480699998</v>
      </c>
    </row>
    <row r="26" spans="1:4" x14ac:dyDescent="0.3">
      <c r="A26" t="s">
        <v>2828</v>
      </c>
      <c r="B26">
        <v>12</v>
      </c>
      <c r="C26" s="13">
        <v>22.063368755700001</v>
      </c>
      <c r="D26" s="13">
        <v>17.2165865224</v>
      </c>
    </row>
    <row r="27" spans="1:4" x14ac:dyDescent="0.3">
      <c r="A27" t="s">
        <v>2847</v>
      </c>
      <c r="B27">
        <v>13</v>
      </c>
      <c r="C27" s="13">
        <v>16.1665815444</v>
      </c>
      <c r="D27" s="13">
        <v>16.1721860054</v>
      </c>
    </row>
    <row r="28" spans="1:4" x14ac:dyDescent="0.3">
      <c r="A28" t="s">
        <v>2846</v>
      </c>
      <c r="B28">
        <v>17</v>
      </c>
      <c r="C28" s="13">
        <v>16.031183002599999</v>
      </c>
      <c r="D28" s="13">
        <v>15.886077717899999</v>
      </c>
    </row>
    <row r="29" spans="1:4" x14ac:dyDescent="0.3">
      <c r="A29" t="s">
        <v>2862</v>
      </c>
      <c r="B29">
        <v>10</v>
      </c>
      <c r="C29" s="13">
        <v>14.733094396000002</v>
      </c>
      <c r="D29" s="13">
        <v>14.683568181300002</v>
      </c>
    </row>
    <row r="30" spans="1:4" x14ac:dyDescent="0.3">
      <c r="A30" t="s">
        <v>2852</v>
      </c>
      <c r="B30">
        <v>13</v>
      </c>
      <c r="C30" s="13">
        <v>4.9817378025000005</v>
      </c>
      <c r="D30" s="13">
        <v>13.035605718800001</v>
      </c>
    </row>
    <row r="31" spans="1:4" x14ac:dyDescent="0.3">
      <c r="A31" t="s">
        <v>2849</v>
      </c>
      <c r="B31">
        <v>6</v>
      </c>
      <c r="C31" s="13">
        <v>12.505835382699999</v>
      </c>
      <c r="D31" s="13">
        <v>11.472042513999998</v>
      </c>
    </row>
    <row r="32" spans="1:4" x14ac:dyDescent="0.3">
      <c r="A32" t="s">
        <v>2831</v>
      </c>
      <c r="B32">
        <v>6</v>
      </c>
      <c r="C32" s="13">
        <v>11.0502501305</v>
      </c>
      <c r="D32" s="13">
        <v>11.361218340799999</v>
      </c>
    </row>
    <row r="33" spans="1:4" x14ac:dyDescent="0.3">
      <c r="A33" t="s">
        <v>2833</v>
      </c>
      <c r="B33">
        <v>15</v>
      </c>
      <c r="C33" s="13">
        <v>10.425299264400001</v>
      </c>
      <c r="D33" s="13">
        <v>11.3276199809</v>
      </c>
    </row>
    <row r="34" spans="1:4" x14ac:dyDescent="0.3">
      <c r="A34" t="s">
        <v>2844</v>
      </c>
      <c r="B34">
        <v>5</v>
      </c>
      <c r="C34" s="13">
        <v>10.1686390989</v>
      </c>
      <c r="D34" s="13">
        <v>9.5198065643999996</v>
      </c>
    </row>
    <row r="35" spans="1:4" x14ac:dyDescent="0.3">
      <c r="A35" t="s">
        <v>1773</v>
      </c>
      <c r="B35">
        <v>8</v>
      </c>
      <c r="C35" s="13">
        <v>9.4460338939999993</v>
      </c>
      <c r="D35" s="13">
        <v>9.1359939665999992</v>
      </c>
    </row>
    <row r="36" spans="1:4" x14ac:dyDescent="0.3">
      <c r="A36" t="s">
        <v>1908</v>
      </c>
      <c r="B36">
        <v>10</v>
      </c>
      <c r="C36" s="13">
        <v>12.6668478103</v>
      </c>
      <c r="D36" s="13">
        <v>9.0547357971000011</v>
      </c>
    </row>
    <row r="37" spans="1:4" x14ac:dyDescent="0.3">
      <c r="A37" t="s">
        <v>1687</v>
      </c>
      <c r="B37">
        <v>6</v>
      </c>
      <c r="C37" s="13">
        <v>8.3309971282999999</v>
      </c>
      <c r="D37" s="13">
        <v>8.7536054108000005</v>
      </c>
    </row>
    <row r="38" spans="1:4" x14ac:dyDescent="0.3">
      <c r="A38" t="s">
        <v>2830</v>
      </c>
      <c r="B38">
        <v>7</v>
      </c>
      <c r="C38" s="13">
        <v>9.3928776509000009</v>
      </c>
      <c r="D38" s="13">
        <v>8.6055625657999997</v>
      </c>
    </row>
    <row r="39" spans="1:4" x14ac:dyDescent="0.3">
      <c r="A39" t="s">
        <v>1700</v>
      </c>
      <c r="B39">
        <v>4</v>
      </c>
      <c r="C39" s="13">
        <v>7.7910006684999988</v>
      </c>
      <c r="D39" s="13">
        <v>8.5762594912000001</v>
      </c>
    </row>
    <row r="40" spans="1:4" x14ac:dyDescent="0.3">
      <c r="A40" t="s">
        <v>2856</v>
      </c>
      <c r="B40">
        <v>10</v>
      </c>
      <c r="C40" s="13">
        <v>8.7517785611000001</v>
      </c>
      <c r="D40" s="13">
        <v>8.2268444478000013</v>
      </c>
    </row>
    <row r="41" spans="1:4" x14ac:dyDescent="0.3">
      <c r="A41" t="s">
        <v>2845</v>
      </c>
      <c r="B41">
        <v>5</v>
      </c>
      <c r="C41" s="13">
        <v>7.5777469126000003</v>
      </c>
      <c r="D41" s="13">
        <v>7.7948060646999995</v>
      </c>
    </row>
    <row r="42" spans="1:4" x14ac:dyDescent="0.3">
      <c r="A42" t="s">
        <v>2839</v>
      </c>
      <c r="B42">
        <v>7</v>
      </c>
      <c r="C42" s="13">
        <v>8.8035673044000013</v>
      </c>
      <c r="D42" s="13">
        <v>7.4378722323000011</v>
      </c>
    </row>
    <row r="43" spans="1:4" x14ac:dyDescent="0.3">
      <c r="A43" t="s">
        <v>2841</v>
      </c>
      <c r="B43">
        <v>5</v>
      </c>
      <c r="C43" s="13">
        <v>7.9128703015000008</v>
      </c>
      <c r="D43" s="13">
        <v>7.1128890614999998</v>
      </c>
    </row>
    <row r="44" spans="1:4" x14ac:dyDescent="0.3">
      <c r="A44" t="s">
        <v>2835</v>
      </c>
      <c r="B44">
        <v>7</v>
      </c>
      <c r="C44" s="13">
        <v>8.1306088227999993</v>
      </c>
      <c r="D44" s="13">
        <v>7.0248745491999998</v>
      </c>
    </row>
    <row r="45" spans="1:4" x14ac:dyDescent="0.3">
      <c r="A45" t="s">
        <v>2838</v>
      </c>
      <c r="B45">
        <v>7</v>
      </c>
      <c r="C45" s="13">
        <v>7.3821074950999988</v>
      </c>
      <c r="D45" s="13">
        <v>6.8855500136999996</v>
      </c>
    </row>
    <row r="46" spans="1:4" x14ac:dyDescent="0.3">
      <c r="A46" t="s">
        <v>4190</v>
      </c>
      <c r="B46">
        <v>3</v>
      </c>
      <c r="C46" s="13">
        <v>6.3658999999999999</v>
      </c>
      <c r="D46" s="13">
        <v>6.3712940251000001</v>
      </c>
    </row>
    <row r="47" spans="1:4" x14ac:dyDescent="0.3">
      <c r="A47" t="s">
        <v>2840</v>
      </c>
      <c r="B47">
        <v>1</v>
      </c>
      <c r="C47" s="13">
        <v>9.5461463837</v>
      </c>
      <c r="D47" s="13">
        <v>6.2253189539999996</v>
      </c>
    </row>
    <row r="48" spans="1:4" x14ac:dyDescent="0.3">
      <c r="A48" t="s">
        <v>2861</v>
      </c>
      <c r="B48">
        <v>8</v>
      </c>
      <c r="C48" s="13">
        <v>6.0629097116999997</v>
      </c>
      <c r="D48" s="13">
        <v>5.9443390224000003</v>
      </c>
    </row>
    <row r="49" spans="1:4" x14ac:dyDescent="0.3">
      <c r="A49" t="s">
        <v>4191</v>
      </c>
      <c r="B49">
        <v>3</v>
      </c>
      <c r="C49" s="13">
        <v>5.596789521899999</v>
      </c>
      <c r="D49" s="13">
        <v>5.6014544963999997</v>
      </c>
    </row>
    <row r="50" spans="1:4" x14ac:dyDescent="0.3">
      <c r="A50" t="s">
        <v>1731</v>
      </c>
      <c r="B50">
        <v>4</v>
      </c>
      <c r="C50" s="13">
        <v>6.4001360739999997</v>
      </c>
      <c r="D50" s="13">
        <v>5.3593509631000007</v>
      </c>
    </row>
    <row r="51" spans="1:4" x14ac:dyDescent="0.3">
      <c r="A51" t="s">
        <v>2857</v>
      </c>
      <c r="B51">
        <v>8</v>
      </c>
      <c r="C51" s="13">
        <v>5.6945370346000006</v>
      </c>
      <c r="D51" s="13">
        <v>5.3258252515999995</v>
      </c>
    </row>
    <row r="52" spans="1:4" x14ac:dyDescent="0.3">
      <c r="A52" t="s">
        <v>3679</v>
      </c>
      <c r="B52">
        <v>10</v>
      </c>
      <c r="C52" s="13">
        <v>5.2430668663999995</v>
      </c>
      <c r="D52" s="13">
        <v>5.2403447232999989</v>
      </c>
    </row>
    <row r="53" spans="1:4" x14ac:dyDescent="0.3">
      <c r="A53" t="s">
        <v>2865</v>
      </c>
      <c r="B53">
        <v>6</v>
      </c>
      <c r="C53" s="13">
        <v>5.6403779230999991</v>
      </c>
      <c r="D53" s="13">
        <v>5.0689375535000005</v>
      </c>
    </row>
    <row r="54" spans="1:4" x14ac:dyDescent="0.3">
      <c r="A54" t="s">
        <v>3678</v>
      </c>
      <c r="B54">
        <v>5</v>
      </c>
      <c r="C54" s="13">
        <v>4.7400848380000005</v>
      </c>
      <c r="D54" s="13">
        <v>4.8921020472999999</v>
      </c>
    </row>
    <row r="55" spans="1:4" x14ac:dyDescent="0.3">
      <c r="A55" t="s">
        <v>1858</v>
      </c>
      <c r="B55">
        <v>4</v>
      </c>
      <c r="C55" s="13">
        <v>4.6436784649999998</v>
      </c>
      <c r="D55" s="13">
        <v>4.5938692608</v>
      </c>
    </row>
    <row r="56" spans="1:4" x14ac:dyDescent="0.3">
      <c r="A56" t="s">
        <v>3529</v>
      </c>
      <c r="B56">
        <v>2</v>
      </c>
      <c r="C56" s="13">
        <v>0.58399999999999996</v>
      </c>
      <c r="D56" s="13">
        <v>4.4277130813999994</v>
      </c>
    </row>
    <row r="57" spans="1:4" x14ac:dyDescent="0.3">
      <c r="A57" t="s">
        <v>4188</v>
      </c>
      <c r="B57">
        <v>6</v>
      </c>
      <c r="C57" s="13">
        <v>3.8877417619000001</v>
      </c>
      <c r="D57" s="13">
        <v>4.2667842833000007</v>
      </c>
    </row>
    <row r="58" spans="1:4" x14ac:dyDescent="0.3">
      <c r="A58" t="s">
        <v>2851</v>
      </c>
      <c r="B58">
        <v>4</v>
      </c>
      <c r="C58" s="13">
        <v>3.9146132046000002</v>
      </c>
      <c r="D58" s="13">
        <v>3.9436070547000002</v>
      </c>
    </row>
    <row r="59" spans="1:4" x14ac:dyDescent="0.3">
      <c r="A59" t="s">
        <v>1155</v>
      </c>
      <c r="B59">
        <v>4</v>
      </c>
      <c r="C59" s="13">
        <v>3.8892730515999996</v>
      </c>
      <c r="D59" s="13">
        <v>3.9091926448999996</v>
      </c>
    </row>
    <row r="60" spans="1:4" x14ac:dyDescent="0.3">
      <c r="A60" t="s">
        <v>2836</v>
      </c>
      <c r="B60">
        <v>5</v>
      </c>
      <c r="C60" s="13">
        <v>3.6611980404000004</v>
      </c>
      <c r="D60" s="13">
        <v>3.6325114106999994</v>
      </c>
    </row>
    <row r="61" spans="1:4" x14ac:dyDescent="0.3">
      <c r="A61" t="s">
        <v>3680</v>
      </c>
      <c r="B61">
        <v>3</v>
      </c>
      <c r="C61" s="13">
        <v>3.4975190448000002</v>
      </c>
      <c r="D61" s="13">
        <v>3.4131746349999998</v>
      </c>
    </row>
    <row r="62" spans="1:4" x14ac:dyDescent="0.3">
      <c r="A62" t="s">
        <v>1608</v>
      </c>
      <c r="B62">
        <v>1</v>
      </c>
      <c r="C62" s="13">
        <v>3.7063857694999998</v>
      </c>
      <c r="D62" s="13">
        <v>3.0993603887000001</v>
      </c>
    </row>
    <row r="63" spans="1:4" x14ac:dyDescent="0.3">
      <c r="A63" t="s">
        <v>1928</v>
      </c>
      <c r="B63">
        <v>2</v>
      </c>
      <c r="C63" s="13">
        <v>3.6730752926999997</v>
      </c>
      <c r="D63" s="13">
        <v>2.9681172952999999</v>
      </c>
    </row>
    <row r="64" spans="1:4" x14ac:dyDescent="0.3">
      <c r="A64" t="s">
        <v>4189</v>
      </c>
      <c r="B64">
        <v>2</v>
      </c>
      <c r="C64" s="13">
        <v>2.8826027288999998</v>
      </c>
      <c r="D64" s="13">
        <v>2.8826027288999998</v>
      </c>
    </row>
    <row r="65" spans="1:4" x14ac:dyDescent="0.3">
      <c r="A65" t="s">
        <v>2858</v>
      </c>
      <c r="B65">
        <v>4</v>
      </c>
      <c r="C65" s="13">
        <v>2.7137958348</v>
      </c>
      <c r="D65" s="13">
        <v>2.6925972043000002</v>
      </c>
    </row>
    <row r="66" spans="1:4" x14ac:dyDescent="0.3">
      <c r="A66" t="s">
        <v>2859</v>
      </c>
      <c r="B66">
        <v>2</v>
      </c>
      <c r="C66" s="13">
        <v>2.4893642555</v>
      </c>
      <c r="D66" s="13">
        <v>2.4980918695000001</v>
      </c>
    </row>
    <row r="67" spans="1:4" x14ac:dyDescent="0.3">
      <c r="A67" t="s">
        <v>1678</v>
      </c>
      <c r="B67">
        <v>2</v>
      </c>
      <c r="C67" s="13">
        <v>1.5109320827000001</v>
      </c>
      <c r="D67" s="13">
        <v>2.0717855563000001</v>
      </c>
    </row>
    <row r="68" spans="1:4" x14ac:dyDescent="0.3">
      <c r="A68" t="s">
        <v>2021</v>
      </c>
      <c r="B68">
        <v>3</v>
      </c>
      <c r="C68" s="13">
        <v>2.2788164998</v>
      </c>
      <c r="D68" s="13">
        <v>2.0350257296000001</v>
      </c>
    </row>
    <row r="69" spans="1:4" x14ac:dyDescent="0.3">
      <c r="A69" t="s">
        <v>1003</v>
      </c>
      <c r="B69">
        <v>3</v>
      </c>
      <c r="C69" s="13">
        <v>1.9073867996</v>
      </c>
      <c r="D69" s="13">
        <v>1.9504229250999998</v>
      </c>
    </row>
    <row r="70" spans="1:4" x14ac:dyDescent="0.3">
      <c r="A70" t="s">
        <v>4192</v>
      </c>
      <c r="B70">
        <v>2</v>
      </c>
      <c r="C70" s="13">
        <v>1.8492129475999999</v>
      </c>
      <c r="D70" s="13">
        <v>1.8484596969999998</v>
      </c>
    </row>
    <row r="71" spans="1:4" x14ac:dyDescent="0.3">
      <c r="A71" t="s">
        <v>2863</v>
      </c>
      <c r="B71">
        <v>2</v>
      </c>
      <c r="C71" s="13">
        <v>1.6656119530000002</v>
      </c>
      <c r="D71" s="13">
        <v>1.6848165628</v>
      </c>
    </row>
    <row r="72" spans="1:4" x14ac:dyDescent="0.3">
      <c r="A72" t="s">
        <v>3681</v>
      </c>
      <c r="B72">
        <v>3</v>
      </c>
      <c r="C72" s="13">
        <v>1.5807706738</v>
      </c>
      <c r="D72" s="13">
        <v>1.5704182286000001</v>
      </c>
    </row>
    <row r="73" spans="1:4" x14ac:dyDescent="0.3">
      <c r="A73" t="s">
        <v>2868</v>
      </c>
      <c r="B73">
        <v>4</v>
      </c>
      <c r="C73" s="13">
        <v>2.7340735477</v>
      </c>
      <c r="D73" s="13">
        <v>1.5499992927999997</v>
      </c>
    </row>
    <row r="74" spans="1:4" x14ac:dyDescent="0.3">
      <c r="A74" t="s">
        <v>2843</v>
      </c>
      <c r="B74">
        <v>4</v>
      </c>
      <c r="C74" s="13">
        <v>1.4093974678999999</v>
      </c>
      <c r="D74" s="13">
        <v>1.4541458300999999</v>
      </c>
    </row>
    <row r="75" spans="1:4" x14ac:dyDescent="0.3">
      <c r="A75" t="s">
        <v>2867</v>
      </c>
      <c r="B75">
        <v>1</v>
      </c>
      <c r="C75" s="13">
        <v>1.5137079144999999</v>
      </c>
      <c r="D75" s="13">
        <v>1.3609320356999999</v>
      </c>
    </row>
    <row r="76" spans="1:4" x14ac:dyDescent="0.3">
      <c r="A76" t="s">
        <v>2860</v>
      </c>
      <c r="B76">
        <v>2</v>
      </c>
      <c r="C76" s="13">
        <v>1.2312410359999999</v>
      </c>
      <c r="D76" s="13">
        <v>1.3243876496</v>
      </c>
    </row>
    <row r="77" spans="1:4" x14ac:dyDescent="0.3">
      <c r="A77" t="s">
        <v>2866</v>
      </c>
      <c r="B77" s="6">
        <v>2</v>
      </c>
      <c r="C77" s="13">
        <v>1.2170339295000001</v>
      </c>
      <c r="D77" s="13">
        <v>1.198502798</v>
      </c>
    </row>
    <row r="78" spans="1:4" x14ac:dyDescent="0.3">
      <c r="A78" t="s">
        <v>4193</v>
      </c>
      <c r="B78">
        <v>4</v>
      </c>
      <c r="C78" s="13">
        <v>1.1887322384999999</v>
      </c>
      <c r="D78" s="13">
        <v>1.1887322384999999</v>
      </c>
    </row>
    <row r="79" spans="1:4" x14ac:dyDescent="0.3">
      <c r="A79" t="s">
        <v>2864</v>
      </c>
      <c r="B79">
        <v>2</v>
      </c>
      <c r="C79" s="13">
        <v>1.00922635</v>
      </c>
      <c r="D79" s="13">
        <v>1.0080139315999999</v>
      </c>
    </row>
    <row r="80" spans="1:4" x14ac:dyDescent="0.3">
      <c r="A80" t="s">
        <v>2869</v>
      </c>
      <c r="B80">
        <v>1</v>
      </c>
      <c r="C80" s="13">
        <v>1.0832491975</v>
      </c>
      <c r="D80" s="13">
        <v>0.96180560810000004</v>
      </c>
    </row>
    <row r="81" spans="1:4" x14ac:dyDescent="0.3">
      <c r="A81" t="s">
        <v>1720</v>
      </c>
      <c r="B81">
        <v>2</v>
      </c>
      <c r="C81" s="13">
        <v>0.72600777760000001</v>
      </c>
      <c r="D81" s="13">
        <v>0.77491679609999997</v>
      </c>
    </row>
    <row r="82" spans="1:4" x14ac:dyDescent="0.3">
      <c r="A82" t="s">
        <v>2848</v>
      </c>
      <c r="B82">
        <v>2</v>
      </c>
      <c r="C82" s="13">
        <v>0.91813433289999991</v>
      </c>
      <c r="D82" s="13">
        <v>0.7586949181</v>
      </c>
    </row>
    <row r="83" spans="1:4" x14ac:dyDescent="0.3">
      <c r="A83" t="s">
        <v>6108</v>
      </c>
      <c r="B83">
        <v>1</v>
      </c>
      <c r="C83" s="13">
        <v>0.50003600000000004</v>
      </c>
      <c r="D83" s="13">
        <v>0.50003600000000004</v>
      </c>
    </row>
    <row r="84" spans="1:4" x14ac:dyDescent="0.3">
      <c r="A84" t="s">
        <v>4194</v>
      </c>
      <c r="B84">
        <v>1</v>
      </c>
      <c r="C84" s="13">
        <v>0.33735485049999997</v>
      </c>
      <c r="D84" s="13">
        <v>0.33735485049999997</v>
      </c>
    </row>
    <row r="85" spans="1:4" x14ac:dyDescent="0.3">
      <c r="A85" t="s">
        <v>5640</v>
      </c>
      <c r="B85">
        <v>1</v>
      </c>
      <c r="C85" s="13">
        <v>0.30192707739999997</v>
      </c>
      <c r="D85" s="13">
        <v>0.3027888957</v>
      </c>
    </row>
    <row r="86" spans="1:4" x14ac:dyDescent="0.3">
      <c r="A86" t="s">
        <v>2854</v>
      </c>
      <c r="B86">
        <v>1</v>
      </c>
      <c r="C86" s="13">
        <v>0.22637291510000002</v>
      </c>
      <c r="D86" s="13">
        <v>0.2223076427</v>
      </c>
    </row>
    <row r="87" spans="1:4" x14ac:dyDescent="0.3">
      <c r="A87" t="s">
        <v>2850</v>
      </c>
      <c r="B87">
        <v>3</v>
      </c>
      <c r="C87" s="13">
        <v>0.22014786980000001</v>
      </c>
      <c r="D87" s="13">
        <v>0.21798147780000002</v>
      </c>
    </row>
  </sheetData>
  <sortState ref="A2:E87">
    <sortCondition descending="1" ref="D1"/>
  </sortState>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850"/>
  <sheetViews>
    <sheetView workbookViewId="0">
      <pane ySplit="1" topLeftCell="A91" activePane="bottomLeft" state="frozen"/>
      <selection pane="bottomLeft" activeCell="C96" sqref="C96"/>
    </sheetView>
  </sheetViews>
  <sheetFormatPr defaultRowHeight="18" x14ac:dyDescent="0.3"/>
  <cols>
    <col min="1" max="1" width="35.21875" customWidth="1"/>
    <col min="3" max="3" width="9.21875" style="61" bestFit="1" customWidth="1"/>
    <col min="4" max="4" width="10.6640625" style="45" bestFit="1" customWidth="1"/>
    <col min="6" max="6" width="13.44140625" customWidth="1"/>
    <col min="7" max="7" width="38.33203125" bestFit="1" customWidth="1"/>
  </cols>
  <sheetData>
    <row r="1" spans="1:7" x14ac:dyDescent="0.3">
      <c r="A1" s="46">
        <v>41841</v>
      </c>
      <c r="B1" t="s">
        <v>2823</v>
      </c>
      <c r="C1" s="61" t="s">
        <v>4199</v>
      </c>
      <c r="D1" s="45" t="s">
        <v>4200</v>
      </c>
      <c r="E1" t="s">
        <v>131</v>
      </c>
      <c r="F1" t="s">
        <v>4201</v>
      </c>
      <c r="G1" t="s">
        <v>5641</v>
      </c>
    </row>
    <row r="2" spans="1:7" x14ac:dyDescent="0.3">
      <c r="A2" t="s">
        <v>4344</v>
      </c>
      <c r="B2">
        <v>10</v>
      </c>
      <c r="C2" s="61">
        <v>577907.47400000005</v>
      </c>
      <c r="D2" s="45">
        <v>39989</v>
      </c>
      <c r="E2" t="s">
        <v>392</v>
      </c>
      <c r="F2" t="s">
        <v>4345</v>
      </c>
      <c r="G2" t="s">
        <v>4346</v>
      </c>
    </row>
    <row r="3" spans="1:7" x14ac:dyDescent="0.3">
      <c r="A3" t="s">
        <v>4264</v>
      </c>
      <c r="B3">
        <v>17</v>
      </c>
      <c r="C3" s="61">
        <v>264255</v>
      </c>
      <c r="D3" s="45">
        <v>40388</v>
      </c>
      <c r="E3" t="s">
        <v>1696</v>
      </c>
      <c r="F3" t="s">
        <v>4265</v>
      </c>
      <c r="G3" t="s">
        <v>4266</v>
      </c>
    </row>
    <row r="4" spans="1:7" x14ac:dyDescent="0.3">
      <c r="A4" t="s">
        <v>6704</v>
      </c>
      <c r="B4">
        <v>1</v>
      </c>
      <c r="C4" s="61">
        <v>200000</v>
      </c>
      <c r="D4" s="45">
        <v>39147</v>
      </c>
      <c r="E4" t="s">
        <v>392</v>
      </c>
      <c r="F4" t="s">
        <v>6705</v>
      </c>
      <c r="G4" t="s">
        <v>6706</v>
      </c>
    </row>
    <row r="5" spans="1:7" x14ac:dyDescent="0.3">
      <c r="A5" t="s">
        <v>4664</v>
      </c>
      <c r="B5">
        <v>7</v>
      </c>
      <c r="C5" s="61">
        <v>195340</v>
      </c>
      <c r="D5" s="45">
        <v>40644</v>
      </c>
      <c r="E5" t="s">
        <v>392</v>
      </c>
      <c r="F5" t="s">
        <v>6158</v>
      </c>
      <c r="G5" t="s">
        <v>4665</v>
      </c>
    </row>
    <row r="6" spans="1:7" x14ac:dyDescent="0.3">
      <c r="A6" t="s">
        <v>4317</v>
      </c>
      <c r="B6">
        <v>10</v>
      </c>
      <c r="C6" s="61">
        <v>184939</v>
      </c>
      <c r="D6" s="45">
        <v>38512</v>
      </c>
      <c r="E6" t="s">
        <v>4318</v>
      </c>
      <c r="F6" t="s">
        <v>4319</v>
      </c>
      <c r="G6" t="s">
        <v>4320</v>
      </c>
    </row>
    <row r="7" spans="1:7" x14ac:dyDescent="0.3">
      <c r="A7" t="s">
        <v>6110</v>
      </c>
      <c r="B7">
        <v>82</v>
      </c>
      <c r="C7" s="61">
        <v>183860</v>
      </c>
      <c r="D7" s="45">
        <v>33896</v>
      </c>
      <c r="E7" t="s">
        <v>6111</v>
      </c>
      <c r="F7" t="s">
        <v>6112</v>
      </c>
      <c r="G7" t="s">
        <v>6113</v>
      </c>
    </row>
    <row r="8" spans="1:7" x14ac:dyDescent="0.3">
      <c r="A8" t="s">
        <v>6294</v>
      </c>
      <c r="B8">
        <v>2</v>
      </c>
      <c r="C8" s="61">
        <v>171523.02369999999</v>
      </c>
      <c r="D8" s="45">
        <v>38225</v>
      </c>
      <c r="E8" t="s">
        <v>6295</v>
      </c>
      <c r="F8" t="s">
        <v>6296</v>
      </c>
      <c r="G8" t="s">
        <v>6297</v>
      </c>
    </row>
    <row r="9" spans="1:7" x14ac:dyDescent="0.3">
      <c r="A9" t="s">
        <v>4249</v>
      </c>
      <c r="B9">
        <v>18</v>
      </c>
      <c r="C9" s="61">
        <v>157248.95610000001</v>
      </c>
      <c r="D9" s="45">
        <v>41103</v>
      </c>
      <c r="E9" t="s">
        <v>4250</v>
      </c>
      <c r="F9" t="s">
        <v>4251</v>
      </c>
      <c r="G9" t="s">
        <v>4252</v>
      </c>
    </row>
    <row r="10" spans="1:7" x14ac:dyDescent="0.3">
      <c r="A10" t="s">
        <v>5025</v>
      </c>
      <c r="B10">
        <v>1</v>
      </c>
      <c r="C10" s="61">
        <v>150000</v>
      </c>
      <c r="D10" s="45">
        <v>41180</v>
      </c>
      <c r="E10" t="s">
        <v>5026</v>
      </c>
      <c r="F10" t="s">
        <v>392</v>
      </c>
      <c r="G10" t="s">
        <v>392</v>
      </c>
    </row>
    <row r="11" spans="1:7" x14ac:dyDescent="0.3">
      <c r="A11" t="s">
        <v>4424</v>
      </c>
      <c r="B11">
        <v>5</v>
      </c>
      <c r="C11" s="61">
        <v>139827</v>
      </c>
      <c r="D11" s="45">
        <v>41016</v>
      </c>
      <c r="E11" t="s">
        <v>392</v>
      </c>
      <c r="F11" t="s">
        <v>6190</v>
      </c>
      <c r="G11" t="s">
        <v>6191</v>
      </c>
    </row>
    <row r="12" spans="1:7" x14ac:dyDescent="0.3">
      <c r="A12" t="s">
        <v>132</v>
      </c>
      <c r="B12">
        <v>14</v>
      </c>
      <c r="C12" s="61">
        <v>127200</v>
      </c>
      <c r="D12" s="45">
        <v>35894</v>
      </c>
      <c r="E12" t="s">
        <v>6126</v>
      </c>
      <c r="F12" t="s">
        <v>6127</v>
      </c>
      <c r="G12" t="s">
        <v>6128</v>
      </c>
    </row>
    <row r="13" spans="1:7" x14ac:dyDescent="0.3">
      <c r="A13" t="s">
        <v>6215</v>
      </c>
      <c r="B13">
        <v>3</v>
      </c>
      <c r="C13" s="61">
        <v>124320</v>
      </c>
      <c r="D13" s="45">
        <v>34114</v>
      </c>
      <c r="E13" t="s">
        <v>6216</v>
      </c>
      <c r="F13" t="s">
        <v>6217</v>
      </c>
      <c r="G13" t="s">
        <v>6218</v>
      </c>
    </row>
    <row r="14" spans="1:7" x14ac:dyDescent="0.3">
      <c r="A14" t="s">
        <v>4331</v>
      </c>
      <c r="B14">
        <v>5</v>
      </c>
      <c r="C14" s="61">
        <v>121412</v>
      </c>
      <c r="D14" s="45">
        <v>38972</v>
      </c>
      <c r="E14" t="s">
        <v>392</v>
      </c>
      <c r="F14" t="s">
        <v>4332</v>
      </c>
      <c r="G14" t="s">
        <v>4333</v>
      </c>
    </row>
    <row r="15" spans="1:7" x14ac:dyDescent="0.3">
      <c r="A15" t="s">
        <v>6207</v>
      </c>
      <c r="B15">
        <v>3</v>
      </c>
      <c r="C15" s="61">
        <v>110000</v>
      </c>
      <c r="D15" s="45">
        <v>33406</v>
      </c>
      <c r="E15" t="s">
        <v>6208</v>
      </c>
      <c r="F15" t="s">
        <v>6209</v>
      </c>
      <c r="G15" t="s">
        <v>6210</v>
      </c>
    </row>
    <row r="16" spans="1:7" x14ac:dyDescent="0.3">
      <c r="A16" t="s">
        <v>144</v>
      </c>
      <c r="B16">
        <v>4</v>
      </c>
      <c r="C16" s="61">
        <v>106682</v>
      </c>
      <c r="D16" s="45">
        <v>35950</v>
      </c>
      <c r="E16" t="s">
        <v>6192</v>
      </c>
      <c r="F16" t="s">
        <v>6193</v>
      </c>
      <c r="G16" t="s">
        <v>145</v>
      </c>
    </row>
    <row r="17" spans="1:7" x14ac:dyDescent="0.3">
      <c r="A17" t="s">
        <v>4272</v>
      </c>
      <c r="B17">
        <v>16</v>
      </c>
      <c r="C17" s="61">
        <v>105336</v>
      </c>
      <c r="D17" s="45">
        <v>34445</v>
      </c>
      <c r="E17" t="s">
        <v>4273</v>
      </c>
      <c r="F17" t="s">
        <v>4274</v>
      </c>
      <c r="G17" t="s">
        <v>4275</v>
      </c>
    </row>
    <row r="18" spans="1:7" x14ac:dyDescent="0.3">
      <c r="A18" t="s">
        <v>4296</v>
      </c>
      <c r="B18">
        <v>32</v>
      </c>
      <c r="C18" s="61">
        <v>100400</v>
      </c>
      <c r="D18" s="45">
        <v>40512</v>
      </c>
      <c r="E18" t="s">
        <v>392</v>
      </c>
      <c r="F18" t="s">
        <v>4297</v>
      </c>
      <c r="G18" t="s">
        <v>4298</v>
      </c>
    </row>
    <row r="19" spans="1:7" x14ac:dyDescent="0.3">
      <c r="A19" t="s">
        <v>4224</v>
      </c>
      <c r="B19">
        <v>34</v>
      </c>
      <c r="C19" s="61">
        <v>97090</v>
      </c>
      <c r="D19" s="45">
        <v>40844</v>
      </c>
      <c r="E19" t="s">
        <v>4225</v>
      </c>
      <c r="F19" t="s">
        <v>4226</v>
      </c>
      <c r="G19" t="s">
        <v>4227</v>
      </c>
    </row>
    <row r="20" spans="1:7" x14ac:dyDescent="0.3">
      <c r="A20" t="s">
        <v>6751</v>
      </c>
      <c r="B20">
        <v>1</v>
      </c>
      <c r="C20" s="61">
        <v>90000</v>
      </c>
      <c r="D20" s="45">
        <v>35279</v>
      </c>
      <c r="E20" t="s">
        <v>6752</v>
      </c>
      <c r="F20" t="s">
        <v>6753</v>
      </c>
      <c r="G20" t="s">
        <v>6754</v>
      </c>
    </row>
    <row r="21" spans="1:7" x14ac:dyDescent="0.3">
      <c r="A21" t="s">
        <v>5100</v>
      </c>
      <c r="B21">
        <v>1</v>
      </c>
      <c r="C21" s="61">
        <v>83000</v>
      </c>
      <c r="D21" s="45">
        <v>36518</v>
      </c>
      <c r="E21" t="s">
        <v>392</v>
      </c>
      <c r="F21" t="s">
        <v>392</v>
      </c>
      <c r="G21" t="s">
        <v>392</v>
      </c>
    </row>
    <row r="22" spans="1:7" x14ac:dyDescent="0.3">
      <c r="A22" t="s">
        <v>6143</v>
      </c>
      <c r="B22">
        <v>9</v>
      </c>
      <c r="C22" s="61">
        <v>80095.3</v>
      </c>
      <c r="D22" s="45">
        <v>35678</v>
      </c>
      <c r="E22" t="s">
        <v>6144</v>
      </c>
      <c r="F22" t="s">
        <v>6145</v>
      </c>
      <c r="G22" t="s">
        <v>6146</v>
      </c>
    </row>
    <row r="23" spans="1:7" x14ac:dyDescent="0.3">
      <c r="A23" t="s">
        <v>4393</v>
      </c>
      <c r="B23">
        <v>6</v>
      </c>
      <c r="C23" s="61">
        <v>73905</v>
      </c>
      <c r="D23" s="45">
        <v>38826</v>
      </c>
      <c r="E23" t="s">
        <v>392</v>
      </c>
      <c r="F23" t="s">
        <v>4394</v>
      </c>
      <c r="G23" t="s">
        <v>4395</v>
      </c>
    </row>
    <row r="24" spans="1:7" x14ac:dyDescent="0.3">
      <c r="A24" t="s">
        <v>4899</v>
      </c>
      <c r="B24">
        <v>2</v>
      </c>
      <c r="C24" s="61">
        <v>67500</v>
      </c>
      <c r="D24" s="45">
        <v>37209</v>
      </c>
      <c r="E24" t="s">
        <v>4900</v>
      </c>
      <c r="F24" t="s">
        <v>4901</v>
      </c>
      <c r="G24" t="s">
        <v>4902</v>
      </c>
    </row>
    <row r="25" spans="1:7" x14ac:dyDescent="0.3">
      <c r="A25" t="s">
        <v>4722</v>
      </c>
      <c r="B25">
        <v>2</v>
      </c>
      <c r="C25" s="61">
        <v>66930</v>
      </c>
      <c r="D25" s="45">
        <v>40555</v>
      </c>
      <c r="E25" t="s">
        <v>6333</v>
      </c>
      <c r="F25" t="s">
        <v>392</v>
      </c>
      <c r="G25" t="s">
        <v>392</v>
      </c>
    </row>
    <row r="26" spans="1:7" x14ac:dyDescent="0.3">
      <c r="A26" t="s">
        <v>5673</v>
      </c>
      <c r="B26">
        <v>7</v>
      </c>
      <c r="C26" s="61">
        <v>66640</v>
      </c>
      <c r="D26" s="45">
        <v>36909</v>
      </c>
      <c r="E26" t="s">
        <v>5674</v>
      </c>
      <c r="F26" t="s">
        <v>5675</v>
      </c>
      <c r="G26" t="s">
        <v>5676</v>
      </c>
    </row>
    <row r="27" spans="1:7" x14ac:dyDescent="0.3">
      <c r="A27" t="s">
        <v>6327</v>
      </c>
      <c r="B27">
        <v>2</v>
      </c>
      <c r="C27" s="61">
        <v>63336</v>
      </c>
      <c r="E27" t="s">
        <v>392</v>
      </c>
      <c r="F27" t="s">
        <v>392</v>
      </c>
      <c r="G27" t="s">
        <v>392</v>
      </c>
    </row>
    <row r="28" spans="1:7" x14ac:dyDescent="0.3">
      <c r="A28" t="s">
        <v>4210</v>
      </c>
      <c r="B28">
        <v>40</v>
      </c>
      <c r="C28" s="61">
        <v>58311</v>
      </c>
      <c r="D28" s="45">
        <v>39259</v>
      </c>
      <c r="E28" t="s">
        <v>392</v>
      </c>
      <c r="F28" t="s">
        <v>4211</v>
      </c>
      <c r="G28" t="s">
        <v>4212</v>
      </c>
    </row>
    <row r="29" spans="1:7" x14ac:dyDescent="0.3">
      <c r="A29" t="s">
        <v>6523</v>
      </c>
      <c r="B29">
        <v>1</v>
      </c>
      <c r="C29" s="61">
        <v>58200</v>
      </c>
      <c r="D29" s="45">
        <v>32377</v>
      </c>
      <c r="E29" t="s">
        <v>6524</v>
      </c>
      <c r="F29" t="s">
        <v>6525</v>
      </c>
      <c r="G29" t="s">
        <v>6526</v>
      </c>
    </row>
    <row r="30" spans="1:7" x14ac:dyDescent="0.3">
      <c r="A30" t="s">
        <v>4213</v>
      </c>
      <c r="B30">
        <v>36</v>
      </c>
      <c r="C30" s="61">
        <v>57140</v>
      </c>
      <c r="D30" s="45">
        <v>39295</v>
      </c>
      <c r="E30" t="s">
        <v>4214</v>
      </c>
      <c r="F30" t="s">
        <v>4215</v>
      </c>
      <c r="G30" t="s">
        <v>4216</v>
      </c>
    </row>
    <row r="31" spans="1:7" x14ac:dyDescent="0.3">
      <c r="A31" t="s">
        <v>4918</v>
      </c>
      <c r="B31">
        <v>3</v>
      </c>
      <c r="C31" s="61">
        <v>56530</v>
      </c>
      <c r="D31" s="45">
        <v>40617</v>
      </c>
      <c r="E31" t="s">
        <v>392</v>
      </c>
      <c r="F31" t="s">
        <v>4919</v>
      </c>
      <c r="G31" t="s">
        <v>4920</v>
      </c>
    </row>
    <row r="32" spans="1:7" x14ac:dyDescent="0.3">
      <c r="A32" t="s">
        <v>4299</v>
      </c>
      <c r="B32">
        <v>22</v>
      </c>
      <c r="C32" s="61">
        <v>56168</v>
      </c>
      <c r="D32" s="45">
        <v>41295</v>
      </c>
      <c r="E32" t="s">
        <v>4300</v>
      </c>
      <c r="F32" t="s">
        <v>4301</v>
      </c>
      <c r="G32" t="s">
        <v>6116</v>
      </c>
    </row>
    <row r="33" spans="1:7" x14ac:dyDescent="0.3">
      <c r="A33" t="s">
        <v>573</v>
      </c>
      <c r="B33">
        <v>17</v>
      </c>
      <c r="C33" s="61">
        <v>55751.9</v>
      </c>
      <c r="D33" s="45">
        <v>39730</v>
      </c>
      <c r="E33" t="s">
        <v>4246</v>
      </c>
      <c r="F33" t="s">
        <v>4247</v>
      </c>
      <c r="G33" t="s">
        <v>4248</v>
      </c>
    </row>
    <row r="34" spans="1:7" x14ac:dyDescent="0.3">
      <c r="A34" t="s">
        <v>4231</v>
      </c>
      <c r="B34">
        <v>24</v>
      </c>
      <c r="C34" s="61">
        <v>55646</v>
      </c>
      <c r="D34" s="45">
        <v>39308</v>
      </c>
      <c r="E34" t="s">
        <v>4232</v>
      </c>
      <c r="F34" t="s">
        <v>4233</v>
      </c>
      <c r="G34" t="s">
        <v>4234</v>
      </c>
    </row>
    <row r="35" spans="1:7" x14ac:dyDescent="0.3">
      <c r="A35" t="s">
        <v>4350</v>
      </c>
      <c r="B35">
        <v>9</v>
      </c>
      <c r="C35" s="61">
        <v>53996</v>
      </c>
      <c r="D35" s="45">
        <v>40483</v>
      </c>
      <c r="E35" t="s">
        <v>392</v>
      </c>
      <c r="F35" t="s">
        <v>6140</v>
      </c>
      <c r="G35" t="s">
        <v>392</v>
      </c>
    </row>
    <row r="36" spans="1:7" x14ac:dyDescent="0.3">
      <c r="A36" t="s">
        <v>4220</v>
      </c>
      <c r="B36">
        <v>39</v>
      </c>
      <c r="C36" s="61">
        <v>50550</v>
      </c>
      <c r="D36" s="45">
        <v>39191</v>
      </c>
      <c r="E36" t="s">
        <v>4221</v>
      </c>
      <c r="F36" t="s">
        <v>4222</v>
      </c>
      <c r="G36" t="s">
        <v>4223</v>
      </c>
    </row>
    <row r="37" spans="1:7" x14ac:dyDescent="0.3">
      <c r="A37" t="s">
        <v>6150</v>
      </c>
      <c r="B37">
        <v>7</v>
      </c>
      <c r="C37" s="61">
        <v>50300</v>
      </c>
      <c r="D37" s="45">
        <v>39100</v>
      </c>
      <c r="E37" t="s">
        <v>392</v>
      </c>
      <c r="F37" t="s">
        <v>6151</v>
      </c>
      <c r="G37" t="s">
        <v>6152</v>
      </c>
    </row>
    <row r="38" spans="1:7" x14ac:dyDescent="0.3">
      <c r="A38" t="s">
        <v>188</v>
      </c>
      <c r="B38">
        <v>1</v>
      </c>
      <c r="C38" s="61">
        <v>50000</v>
      </c>
      <c r="D38" s="45">
        <v>37714</v>
      </c>
      <c r="E38" t="s">
        <v>6562</v>
      </c>
      <c r="F38" t="s">
        <v>6563</v>
      </c>
      <c r="G38" t="s">
        <v>461</v>
      </c>
    </row>
    <row r="39" spans="1:7" x14ac:dyDescent="0.3">
      <c r="A39" t="s">
        <v>6701</v>
      </c>
      <c r="B39">
        <v>1</v>
      </c>
      <c r="C39" s="61">
        <v>50000</v>
      </c>
      <c r="E39" t="s">
        <v>392</v>
      </c>
      <c r="F39" t="s">
        <v>6702</v>
      </c>
      <c r="G39" t="s">
        <v>6703</v>
      </c>
    </row>
    <row r="40" spans="1:7" x14ac:dyDescent="0.3">
      <c r="A40" t="s">
        <v>4596</v>
      </c>
      <c r="B40">
        <v>3</v>
      </c>
      <c r="C40" s="61">
        <v>48000</v>
      </c>
      <c r="D40" s="45">
        <v>39059</v>
      </c>
      <c r="E40" t="s">
        <v>392</v>
      </c>
      <c r="F40" t="s">
        <v>4597</v>
      </c>
      <c r="G40" t="s">
        <v>4598</v>
      </c>
    </row>
    <row r="41" spans="1:7" x14ac:dyDescent="0.3">
      <c r="A41" t="s">
        <v>4328</v>
      </c>
      <c r="B41">
        <v>10</v>
      </c>
      <c r="C41" s="61">
        <v>45752</v>
      </c>
      <c r="D41" s="45">
        <v>39201</v>
      </c>
      <c r="E41" t="s">
        <v>392</v>
      </c>
      <c r="F41" t="s">
        <v>4329</v>
      </c>
      <c r="G41" t="s">
        <v>4330</v>
      </c>
    </row>
    <row r="42" spans="1:7" x14ac:dyDescent="0.3">
      <c r="A42" t="s">
        <v>4611</v>
      </c>
      <c r="B42">
        <v>3</v>
      </c>
      <c r="C42" s="61">
        <v>45000</v>
      </c>
      <c r="D42" s="45">
        <v>39178</v>
      </c>
      <c r="E42" t="s">
        <v>392</v>
      </c>
      <c r="F42" t="s">
        <v>4612</v>
      </c>
      <c r="G42" t="s">
        <v>4613</v>
      </c>
    </row>
    <row r="43" spans="1:7" x14ac:dyDescent="0.3">
      <c r="A43" t="s">
        <v>293</v>
      </c>
      <c r="B43">
        <v>2</v>
      </c>
      <c r="C43" s="61">
        <v>45000</v>
      </c>
      <c r="D43" s="45">
        <v>38001</v>
      </c>
      <c r="E43" t="s">
        <v>6323</v>
      </c>
      <c r="F43" t="s">
        <v>6324</v>
      </c>
      <c r="G43" t="s">
        <v>6325</v>
      </c>
    </row>
    <row r="44" spans="1:7" x14ac:dyDescent="0.3">
      <c r="A44" t="s">
        <v>4970</v>
      </c>
      <c r="B44">
        <v>1</v>
      </c>
      <c r="C44" s="61">
        <v>43490</v>
      </c>
      <c r="D44" s="45">
        <v>40755</v>
      </c>
      <c r="E44" t="s">
        <v>392</v>
      </c>
      <c r="F44" t="s">
        <v>392</v>
      </c>
      <c r="G44" t="s">
        <v>392</v>
      </c>
    </row>
    <row r="45" spans="1:7" x14ac:dyDescent="0.3">
      <c r="A45" t="s">
        <v>4572</v>
      </c>
      <c r="B45">
        <v>3</v>
      </c>
      <c r="C45" s="61">
        <v>43310</v>
      </c>
      <c r="D45" s="45">
        <v>37804</v>
      </c>
      <c r="E45" t="s">
        <v>392</v>
      </c>
      <c r="F45" t="s">
        <v>4573</v>
      </c>
      <c r="G45" t="s">
        <v>4574</v>
      </c>
    </row>
    <row r="46" spans="1:7" x14ac:dyDescent="0.3">
      <c r="A46" t="s">
        <v>5068</v>
      </c>
      <c r="B46">
        <v>1</v>
      </c>
      <c r="C46" s="61">
        <v>40000</v>
      </c>
      <c r="E46" t="s">
        <v>392</v>
      </c>
      <c r="F46" t="s">
        <v>392</v>
      </c>
      <c r="G46" t="s">
        <v>392</v>
      </c>
    </row>
    <row r="47" spans="1:7" x14ac:dyDescent="0.3">
      <c r="A47" t="s">
        <v>5008</v>
      </c>
      <c r="B47">
        <v>13</v>
      </c>
      <c r="C47" s="61">
        <v>36525</v>
      </c>
      <c r="D47" s="45">
        <v>40630</v>
      </c>
      <c r="E47" t="s">
        <v>6129</v>
      </c>
      <c r="F47" t="s">
        <v>5009</v>
      </c>
      <c r="G47" t="s">
        <v>5010</v>
      </c>
    </row>
    <row r="48" spans="1:7" x14ac:dyDescent="0.3">
      <c r="A48" t="s">
        <v>4308</v>
      </c>
      <c r="B48">
        <v>16</v>
      </c>
      <c r="C48" s="61">
        <v>36389.800000000003</v>
      </c>
      <c r="D48" s="45">
        <v>39248</v>
      </c>
      <c r="E48" t="s">
        <v>392</v>
      </c>
      <c r="F48" t="s">
        <v>4309</v>
      </c>
      <c r="G48" t="s">
        <v>4310</v>
      </c>
    </row>
    <row r="49" spans="1:7" x14ac:dyDescent="0.3">
      <c r="A49" t="s">
        <v>4949</v>
      </c>
      <c r="B49">
        <v>1</v>
      </c>
      <c r="C49" s="61">
        <v>33750</v>
      </c>
      <c r="E49" t="s">
        <v>392</v>
      </c>
      <c r="F49" t="s">
        <v>392</v>
      </c>
      <c r="G49" t="s">
        <v>392</v>
      </c>
    </row>
    <row r="50" spans="1:7" x14ac:dyDescent="0.3">
      <c r="A50" t="s">
        <v>6263</v>
      </c>
      <c r="B50">
        <v>3</v>
      </c>
      <c r="C50" s="61">
        <v>33220</v>
      </c>
      <c r="D50" s="45">
        <v>31589</v>
      </c>
      <c r="E50" t="s">
        <v>6264</v>
      </c>
      <c r="F50" t="s">
        <v>6265</v>
      </c>
      <c r="G50" t="s">
        <v>6266</v>
      </c>
    </row>
    <row r="51" spans="1:7" x14ac:dyDescent="0.3">
      <c r="A51" t="s">
        <v>5244</v>
      </c>
      <c r="B51">
        <v>1</v>
      </c>
      <c r="C51" s="61">
        <v>31880</v>
      </c>
      <c r="D51" s="45">
        <v>40326</v>
      </c>
      <c r="E51" t="s">
        <v>392</v>
      </c>
      <c r="F51" t="s">
        <v>5245</v>
      </c>
      <c r="G51" t="s">
        <v>392</v>
      </c>
    </row>
    <row r="52" spans="1:7" x14ac:dyDescent="0.3">
      <c r="A52" t="s">
        <v>4228</v>
      </c>
      <c r="B52">
        <v>26</v>
      </c>
      <c r="C52" s="61">
        <v>31250</v>
      </c>
      <c r="D52" s="45">
        <v>39392</v>
      </c>
      <c r="E52" t="s">
        <v>6115</v>
      </c>
      <c r="F52" t="s">
        <v>4229</v>
      </c>
      <c r="G52" t="s">
        <v>4230</v>
      </c>
    </row>
    <row r="53" spans="1:7" x14ac:dyDescent="0.3">
      <c r="A53" t="s">
        <v>4474</v>
      </c>
      <c r="B53">
        <v>6</v>
      </c>
      <c r="C53" s="61">
        <v>30000</v>
      </c>
      <c r="E53" t="s">
        <v>392</v>
      </c>
      <c r="F53" t="s">
        <v>392</v>
      </c>
      <c r="G53" t="s">
        <v>392</v>
      </c>
    </row>
    <row r="54" spans="1:7" x14ac:dyDescent="0.3">
      <c r="A54" t="s">
        <v>4428</v>
      </c>
      <c r="B54">
        <v>3</v>
      </c>
      <c r="C54" s="61">
        <v>30000</v>
      </c>
      <c r="E54" t="s">
        <v>392</v>
      </c>
      <c r="F54" t="s">
        <v>392</v>
      </c>
      <c r="G54" t="s">
        <v>392</v>
      </c>
    </row>
    <row r="55" spans="1:7" x14ac:dyDescent="0.3">
      <c r="A55" t="s">
        <v>4759</v>
      </c>
      <c r="B55">
        <v>2</v>
      </c>
      <c r="C55" s="61">
        <v>30000</v>
      </c>
      <c r="E55" t="s">
        <v>392</v>
      </c>
      <c r="F55" t="s">
        <v>392</v>
      </c>
      <c r="G55" t="s">
        <v>392</v>
      </c>
    </row>
    <row r="56" spans="1:7" x14ac:dyDescent="0.3">
      <c r="A56" t="s">
        <v>4803</v>
      </c>
      <c r="B56">
        <v>2</v>
      </c>
      <c r="C56" s="61">
        <v>30000</v>
      </c>
      <c r="D56" s="45">
        <v>39255</v>
      </c>
      <c r="E56" t="s">
        <v>4804</v>
      </c>
      <c r="F56" t="s">
        <v>4805</v>
      </c>
      <c r="G56" t="s">
        <v>6365</v>
      </c>
    </row>
    <row r="57" spans="1:7" x14ac:dyDescent="0.3">
      <c r="A57" t="s">
        <v>5757</v>
      </c>
      <c r="B57">
        <v>1</v>
      </c>
      <c r="C57" s="61">
        <v>30000</v>
      </c>
      <c r="E57" t="s">
        <v>392</v>
      </c>
      <c r="F57" t="s">
        <v>392</v>
      </c>
      <c r="G57" t="s">
        <v>392</v>
      </c>
    </row>
    <row r="58" spans="1:7" x14ac:dyDescent="0.3">
      <c r="A58" t="s">
        <v>5468</v>
      </c>
      <c r="B58">
        <v>1</v>
      </c>
      <c r="C58" s="61">
        <v>30000</v>
      </c>
      <c r="D58" s="45">
        <v>35465</v>
      </c>
      <c r="E58" t="s">
        <v>392</v>
      </c>
      <c r="F58" t="s">
        <v>5469</v>
      </c>
      <c r="G58" t="s">
        <v>5470</v>
      </c>
    </row>
    <row r="59" spans="1:7" x14ac:dyDescent="0.3">
      <c r="A59" t="s">
        <v>5383</v>
      </c>
      <c r="B59">
        <v>1</v>
      </c>
      <c r="C59" s="61">
        <v>30000</v>
      </c>
      <c r="E59" t="s">
        <v>392</v>
      </c>
      <c r="F59" t="s">
        <v>392</v>
      </c>
      <c r="G59" t="s">
        <v>392</v>
      </c>
    </row>
    <row r="60" spans="1:7" x14ac:dyDescent="0.3">
      <c r="A60" t="s">
        <v>4260</v>
      </c>
      <c r="B60">
        <v>16</v>
      </c>
      <c r="C60" s="61">
        <v>29520</v>
      </c>
      <c r="D60" s="45">
        <v>40196</v>
      </c>
      <c r="E60" t="s">
        <v>4261</v>
      </c>
      <c r="F60" t="s">
        <v>4262</v>
      </c>
      <c r="G60" t="s">
        <v>4263</v>
      </c>
    </row>
    <row r="61" spans="1:7" x14ac:dyDescent="0.3">
      <c r="A61" t="s">
        <v>4470</v>
      </c>
      <c r="B61">
        <v>4</v>
      </c>
      <c r="C61" s="61">
        <v>28850</v>
      </c>
      <c r="D61" s="45">
        <v>39259</v>
      </c>
      <c r="E61" t="s">
        <v>4471</v>
      </c>
      <c r="F61" t="s">
        <v>4472</v>
      </c>
      <c r="G61" t="s">
        <v>4473</v>
      </c>
    </row>
    <row r="62" spans="1:7" x14ac:dyDescent="0.3">
      <c r="A62" t="s">
        <v>4446</v>
      </c>
      <c r="B62">
        <v>6</v>
      </c>
      <c r="C62" s="61">
        <v>27770</v>
      </c>
      <c r="D62" s="45">
        <v>40646</v>
      </c>
      <c r="E62" t="s">
        <v>6161</v>
      </c>
      <c r="F62" t="s">
        <v>4447</v>
      </c>
      <c r="G62" t="s">
        <v>4448</v>
      </c>
    </row>
    <row r="63" spans="1:7" x14ac:dyDescent="0.3">
      <c r="A63" t="s">
        <v>4417</v>
      </c>
      <c r="B63">
        <v>6</v>
      </c>
      <c r="C63" s="61">
        <v>27495</v>
      </c>
      <c r="D63" s="45">
        <v>37075</v>
      </c>
      <c r="E63" t="s">
        <v>392</v>
      </c>
      <c r="F63" t="s">
        <v>4418</v>
      </c>
      <c r="G63" t="s">
        <v>4419</v>
      </c>
    </row>
    <row r="64" spans="1:7" x14ac:dyDescent="0.3">
      <c r="A64" t="s">
        <v>6302</v>
      </c>
      <c r="B64">
        <v>2</v>
      </c>
      <c r="C64" s="61">
        <v>27000</v>
      </c>
      <c r="D64" s="45">
        <v>37278</v>
      </c>
      <c r="E64" t="s">
        <v>6303</v>
      </c>
      <c r="F64" t="s">
        <v>6304</v>
      </c>
      <c r="G64" t="s">
        <v>6305</v>
      </c>
    </row>
    <row r="65" spans="1:7" x14ac:dyDescent="0.3">
      <c r="A65" t="s">
        <v>4206</v>
      </c>
      <c r="B65">
        <v>64</v>
      </c>
      <c r="C65" s="61">
        <v>26900</v>
      </c>
      <c r="D65" s="45">
        <v>39990</v>
      </c>
      <c r="E65" t="s">
        <v>4207</v>
      </c>
      <c r="F65" t="s">
        <v>4208</v>
      </c>
      <c r="G65" t="s">
        <v>4209</v>
      </c>
    </row>
    <row r="66" spans="1:7" x14ac:dyDescent="0.3">
      <c r="A66" t="s">
        <v>594</v>
      </c>
      <c r="B66">
        <v>17</v>
      </c>
      <c r="C66" s="61">
        <v>26610</v>
      </c>
      <c r="D66" s="45">
        <v>39854</v>
      </c>
      <c r="E66" t="s">
        <v>4276</v>
      </c>
      <c r="F66" t="s">
        <v>4277</v>
      </c>
      <c r="G66" t="s">
        <v>593</v>
      </c>
    </row>
    <row r="67" spans="1:7" x14ac:dyDescent="0.3">
      <c r="A67" t="s">
        <v>5011</v>
      </c>
      <c r="B67">
        <v>2</v>
      </c>
      <c r="C67" s="61">
        <v>26179</v>
      </c>
      <c r="D67" s="45">
        <v>39868</v>
      </c>
      <c r="E67" t="s">
        <v>392</v>
      </c>
      <c r="F67" t="s">
        <v>5012</v>
      </c>
      <c r="G67" t="s">
        <v>5013</v>
      </c>
    </row>
    <row r="68" spans="1:7" x14ac:dyDescent="0.3">
      <c r="A68" t="s">
        <v>4288</v>
      </c>
      <c r="B68">
        <v>12</v>
      </c>
      <c r="C68" s="61">
        <v>25204</v>
      </c>
      <c r="D68" s="45">
        <v>39408</v>
      </c>
      <c r="E68" t="s">
        <v>4289</v>
      </c>
      <c r="F68" t="s">
        <v>4290</v>
      </c>
      <c r="G68" t="s">
        <v>4291</v>
      </c>
    </row>
    <row r="69" spans="1:7" x14ac:dyDescent="0.3">
      <c r="A69" t="s">
        <v>6259</v>
      </c>
      <c r="B69">
        <v>3</v>
      </c>
      <c r="C69" s="61">
        <v>25000</v>
      </c>
      <c r="D69" s="45">
        <v>41338</v>
      </c>
      <c r="E69" t="s">
        <v>392</v>
      </c>
      <c r="F69" t="s">
        <v>392</v>
      </c>
      <c r="G69" t="s">
        <v>392</v>
      </c>
    </row>
    <row r="70" spans="1:7" x14ac:dyDescent="0.3">
      <c r="A70" t="s">
        <v>4821</v>
      </c>
      <c r="B70">
        <v>2</v>
      </c>
      <c r="C70" s="61">
        <v>25000</v>
      </c>
      <c r="D70" s="45">
        <v>39503</v>
      </c>
      <c r="E70" t="s">
        <v>392</v>
      </c>
      <c r="F70" t="s">
        <v>4822</v>
      </c>
      <c r="G70" t="s">
        <v>4823</v>
      </c>
    </row>
    <row r="71" spans="1:7" x14ac:dyDescent="0.3">
      <c r="A71" t="s">
        <v>4827</v>
      </c>
      <c r="B71">
        <v>2</v>
      </c>
      <c r="C71" s="61">
        <v>24630</v>
      </c>
      <c r="E71" t="s">
        <v>392</v>
      </c>
      <c r="F71" t="s">
        <v>392</v>
      </c>
      <c r="G71" t="s">
        <v>392</v>
      </c>
    </row>
    <row r="72" spans="1:7" x14ac:dyDescent="0.3">
      <c r="A72" t="s">
        <v>4389</v>
      </c>
      <c r="B72">
        <v>9</v>
      </c>
      <c r="C72" s="61">
        <v>23710</v>
      </c>
      <c r="D72" s="45">
        <v>40241</v>
      </c>
      <c r="E72" t="s">
        <v>4390</v>
      </c>
      <c r="F72" t="s">
        <v>4391</v>
      </c>
      <c r="G72" t="s">
        <v>4392</v>
      </c>
    </row>
    <row r="73" spans="1:7" x14ac:dyDescent="0.3">
      <c r="A73" t="s">
        <v>4909</v>
      </c>
      <c r="B73">
        <v>6</v>
      </c>
      <c r="C73" s="61">
        <v>23600</v>
      </c>
      <c r="D73" s="45">
        <v>41446</v>
      </c>
      <c r="E73" t="s">
        <v>1924</v>
      </c>
      <c r="F73" t="s">
        <v>392</v>
      </c>
      <c r="G73" t="s">
        <v>392</v>
      </c>
    </row>
    <row r="74" spans="1:7" x14ac:dyDescent="0.3">
      <c r="A74" t="s">
        <v>5731</v>
      </c>
      <c r="B74">
        <v>1</v>
      </c>
      <c r="C74" s="61">
        <v>23450</v>
      </c>
      <c r="E74" t="s">
        <v>392</v>
      </c>
      <c r="F74" t="s">
        <v>392</v>
      </c>
      <c r="G74" t="s">
        <v>392</v>
      </c>
    </row>
    <row r="75" spans="1:7" x14ac:dyDescent="0.3">
      <c r="A75" t="s">
        <v>4637</v>
      </c>
      <c r="B75">
        <v>4</v>
      </c>
      <c r="C75" s="61">
        <v>22670</v>
      </c>
      <c r="D75" s="45">
        <v>40536</v>
      </c>
      <c r="E75" t="s">
        <v>392</v>
      </c>
      <c r="F75" t="s">
        <v>4638</v>
      </c>
      <c r="G75" t="s">
        <v>392</v>
      </c>
    </row>
    <row r="76" spans="1:7" x14ac:dyDescent="0.3">
      <c r="A76" t="s">
        <v>141</v>
      </c>
      <c r="B76">
        <v>2</v>
      </c>
      <c r="C76" s="61">
        <v>22590</v>
      </c>
      <c r="D76" s="45">
        <v>36262</v>
      </c>
      <c r="E76" t="s">
        <v>6393</v>
      </c>
      <c r="F76" t="s">
        <v>6394</v>
      </c>
      <c r="G76" t="s">
        <v>142</v>
      </c>
    </row>
    <row r="77" spans="1:7" x14ac:dyDescent="0.3">
      <c r="A77" t="s">
        <v>4238</v>
      </c>
      <c r="B77">
        <v>20</v>
      </c>
      <c r="C77" s="61">
        <v>22228</v>
      </c>
      <c r="D77" s="45">
        <v>39240</v>
      </c>
      <c r="E77" t="s">
        <v>4239</v>
      </c>
      <c r="F77" t="s">
        <v>4240</v>
      </c>
      <c r="G77" t="s">
        <v>4241</v>
      </c>
    </row>
    <row r="78" spans="1:7" x14ac:dyDescent="0.3">
      <c r="A78" t="s">
        <v>4278</v>
      </c>
      <c r="B78">
        <v>15</v>
      </c>
      <c r="C78" s="61">
        <v>22090</v>
      </c>
      <c r="D78" s="45">
        <v>40029</v>
      </c>
      <c r="E78" t="s">
        <v>4279</v>
      </c>
      <c r="F78" t="s">
        <v>6117</v>
      </c>
      <c r="G78" t="s">
        <v>4280</v>
      </c>
    </row>
    <row r="79" spans="1:7" x14ac:dyDescent="0.3">
      <c r="A79" t="s">
        <v>4817</v>
      </c>
      <c r="B79">
        <v>2</v>
      </c>
      <c r="C79" s="61">
        <v>22020</v>
      </c>
      <c r="D79" s="45">
        <v>40232</v>
      </c>
      <c r="E79" t="s">
        <v>4818</v>
      </c>
      <c r="F79" t="s">
        <v>4819</v>
      </c>
      <c r="G79" t="s">
        <v>4820</v>
      </c>
    </row>
    <row r="80" spans="1:7" x14ac:dyDescent="0.3">
      <c r="A80" t="s">
        <v>5121</v>
      </c>
      <c r="B80">
        <v>4</v>
      </c>
      <c r="C80" s="61">
        <v>22000</v>
      </c>
      <c r="D80" s="45">
        <v>40701</v>
      </c>
      <c r="E80" t="s">
        <v>5122</v>
      </c>
      <c r="F80" t="s">
        <v>5123</v>
      </c>
      <c r="G80" t="s">
        <v>6194</v>
      </c>
    </row>
    <row r="81" spans="1:7" x14ac:dyDescent="0.3">
      <c r="A81" t="s">
        <v>4430</v>
      </c>
      <c r="B81">
        <v>3</v>
      </c>
      <c r="C81" s="61">
        <v>21730</v>
      </c>
      <c r="D81" s="45">
        <v>39289</v>
      </c>
      <c r="E81" t="s">
        <v>4431</v>
      </c>
      <c r="F81" t="s">
        <v>4432</v>
      </c>
      <c r="G81" t="s">
        <v>6221</v>
      </c>
    </row>
    <row r="82" spans="1:7" x14ac:dyDescent="0.3">
      <c r="A82" t="s">
        <v>4892</v>
      </c>
      <c r="B82">
        <v>2</v>
      </c>
      <c r="C82" s="61">
        <v>21560</v>
      </c>
      <c r="D82" s="45">
        <v>40332</v>
      </c>
      <c r="E82" t="s">
        <v>4893</v>
      </c>
      <c r="F82" t="s">
        <v>4894</v>
      </c>
      <c r="G82" t="s">
        <v>4895</v>
      </c>
    </row>
    <row r="83" spans="1:7" x14ac:dyDescent="0.3">
      <c r="A83" t="s">
        <v>4242</v>
      </c>
      <c r="B83">
        <v>19</v>
      </c>
      <c r="C83" s="61">
        <v>21168</v>
      </c>
      <c r="D83" s="45">
        <v>39478</v>
      </c>
      <c r="E83" t="s">
        <v>4243</v>
      </c>
      <c r="F83" t="s">
        <v>4244</v>
      </c>
      <c r="G83" t="s">
        <v>4245</v>
      </c>
    </row>
    <row r="84" spans="1:7" x14ac:dyDescent="0.3">
      <c r="A84" t="s">
        <v>4202</v>
      </c>
      <c r="B84">
        <v>34</v>
      </c>
      <c r="C84" s="61">
        <v>21140</v>
      </c>
      <c r="D84" s="45">
        <v>39265</v>
      </c>
      <c r="E84" t="s">
        <v>4203</v>
      </c>
      <c r="F84" t="s">
        <v>4204</v>
      </c>
      <c r="G84" t="s">
        <v>4205</v>
      </c>
    </row>
    <row r="85" spans="1:7" x14ac:dyDescent="0.3">
      <c r="A85" t="s">
        <v>5661</v>
      </c>
      <c r="B85">
        <v>6</v>
      </c>
      <c r="C85" s="61">
        <v>21000</v>
      </c>
      <c r="D85" s="45">
        <v>40886</v>
      </c>
      <c r="E85" t="s">
        <v>392</v>
      </c>
      <c r="F85" t="s">
        <v>5662</v>
      </c>
      <c r="G85" t="s">
        <v>5663</v>
      </c>
    </row>
    <row r="86" spans="1:7" x14ac:dyDescent="0.3">
      <c r="A86" t="s">
        <v>4386</v>
      </c>
      <c r="B86">
        <v>6</v>
      </c>
      <c r="C86" s="61">
        <v>20865</v>
      </c>
      <c r="D86" s="45">
        <v>38947</v>
      </c>
      <c r="E86" t="s">
        <v>392</v>
      </c>
      <c r="F86" t="s">
        <v>4387</v>
      </c>
      <c r="G86" t="s">
        <v>4388</v>
      </c>
    </row>
    <row r="87" spans="1:7" x14ac:dyDescent="0.3">
      <c r="A87" t="s">
        <v>4378</v>
      </c>
      <c r="B87">
        <v>14</v>
      </c>
      <c r="C87" s="61">
        <v>20700</v>
      </c>
      <c r="D87" s="45">
        <v>40725</v>
      </c>
      <c r="E87" t="s">
        <v>392</v>
      </c>
      <c r="F87" t="s">
        <v>4379</v>
      </c>
      <c r="G87" t="s">
        <v>4380</v>
      </c>
    </row>
    <row r="88" spans="1:7" x14ac:dyDescent="0.3">
      <c r="A88" t="s">
        <v>5683</v>
      </c>
      <c r="B88">
        <v>2</v>
      </c>
      <c r="C88" s="61">
        <v>20500</v>
      </c>
      <c r="D88" s="45">
        <v>41434</v>
      </c>
      <c r="E88" t="s">
        <v>392</v>
      </c>
      <c r="F88" t="s">
        <v>392</v>
      </c>
      <c r="G88" t="s">
        <v>392</v>
      </c>
    </row>
    <row r="89" spans="1:7" x14ac:dyDescent="0.3">
      <c r="A89" t="s">
        <v>6178</v>
      </c>
      <c r="B89">
        <v>5</v>
      </c>
      <c r="C89" s="61">
        <v>20370</v>
      </c>
      <c r="D89" s="45">
        <v>30187</v>
      </c>
      <c r="E89" t="s">
        <v>6179</v>
      </c>
      <c r="F89" t="s">
        <v>6180</v>
      </c>
      <c r="G89" t="s">
        <v>6181</v>
      </c>
    </row>
    <row r="90" spans="1:7" x14ac:dyDescent="0.3">
      <c r="A90" t="s">
        <v>4744</v>
      </c>
      <c r="B90">
        <v>2</v>
      </c>
      <c r="C90" s="61">
        <v>19560</v>
      </c>
      <c r="D90" s="45">
        <v>41200</v>
      </c>
      <c r="E90" t="s">
        <v>4745</v>
      </c>
      <c r="F90" t="s">
        <v>4746</v>
      </c>
      <c r="G90" t="s">
        <v>4747</v>
      </c>
    </row>
    <row r="91" spans="1:7" x14ac:dyDescent="0.3">
      <c r="A91" t="s">
        <v>4728</v>
      </c>
      <c r="B91">
        <v>3</v>
      </c>
      <c r="C91" s="61">
        <v>18700</v>
      </c>
      <c r="D91" s="45">
        <v>40623</v>
      </c>
      <c r="E91" t="s">
        <v>392</v>
      </c>
      <c r="F91" t="s">
        <v>4729</v>
      </c>
      <c r="G91" t="s">
        <v>4730</v>
      </c>
    </row>
    <row r="92" spans="1:7" x14ac:dyDescent="0.3">
      <c r="A92" t="s">
        <v>4284</v>
      </c>
      <c r="B92">
        <v>13</v>
      </c>
      <c r="C92" s="61">
        <v>18200</v>
      </c>
      <c r="D92" s="45">
        <v>39396</v>
      </c>
      <c r="E92" t="s">
        <v>4285</v>
      </c>
      <c r="F92" t="s">
        <v>4286</v>
      </c>
      <c r="G92" t="s">
        <v>4287</v>
      </c>
    </row>
    <row r="93" spans="1:7" x14ac:dyDescent="0.3">
      <c r="A93" t="s">
        <v>6132</v>
      </c>
      <c r="B93">
        <v>11</v>
      </c>
      <c r="C93" s="61">
        <v>18100</v>
      </c>
      <c r="D93" s="45">
        <v>35248</v>
      </c>
      <c r="E93" t="s">
        <v>6133</v>
      </c>
      <c r="F93" t="s">
        <v>6134</v>
      </c>
      <c r="G93" t="s">
        <v>6135</v>
      </c>
    </row>
    <row r="94" spans="1:7" x14ac:dyDescent="0.3">
      <c r="A94" t="s">
        <v>4360</v>
      </c>
      <c r="B94">
        <v>7</v>
      </c>
      <c r="C94" s="61">
        <v>17850</v>
      </c>
      <c r="D94" s="45">
        <v>39170</v>
      </c>
      <c r="E94" t="s">
        <v>4361</v>
      </c>
      <c r="F94" t="s">
        <v>4362</v>
      </c>
      <c r="G94" t="s">
        <v>4363</v>
      </c>
    </row>
    <row r="95" spans="1:7" x14ac:dyDescent="0.3">
      <c r="A95" t="s">
        <v>4594</v>
      </c>
      <c r="B95">
        <v>6</v>
      </c>
      <c r="C95" s="61">
        <v>17210</v>
      </c>
      <c r="D95" s="45">
        <v>41176</v>
      </c>
      <c r="E95" t="s">
        <v>392</v>
      </c>
      <c r="F95" t="s">
        <v>6162</v>
      </c>
      <c r="G95" t="s">
        <v>4595</v>
      </c>
    </row>
    <row r="96" spans="1:7" x14ac:dyDescent="0.3">
      <c r="A96" t="s">
        <v>4484</v>
      </c>
      <c r="B96">
        <v>3</v>
      </c>
      <c r="C96" s="61">
        <v>17010</v>
      </c>
      <c r="D96" s="45">
        <v>39630</v>
      </c>
      <c r="E96" t="s">
        <v>392</v>
      </c>
      <c r="F96" t="s">
        <v>4485</v>
      </c>
      <c r="G96" t="s">
        <v>4486</v>
      </c>
    </row>
    <row r="97" spans="1:7" x14ac:dyDescent="0.3">
      <c r="A97" t="s">
        <v>4553</v>
      </c>
      <c r="B97">
        <v>4</v>
      </c>
      <c r="C97" s="61">
        <v>16888</v>
      </c>
      <c r="D97" s="45">
        <v>39286</v>
      </c>
      <c r="E97" t="s">
        <v>392</v>
      </c>
      <c r="F97" t="s">
        <v>4554</v>
      </c>
      <c r="G97" t="s">
        <v>4555</v>
      </c>
    </row>
    <row r="98" spans="1:7" x14ac:dyDescent="0.3">
      <c r="A98" t="s">
        <v>4357</v>
      </c>
      <c r="B98">
        <v>7</v>
      </c>
      <c r="C98" s="61">
        <v>16790</v>
      </c>
      <c r="D98" s="45">
        <v>40653</v>
      </c>
      <c r="E98" t="s">
        <v>1616</v>
      </c>
      <c r="F98" t="s">
        <v>4358</v>
      </c>
      <c r="G98" t="s">
        <v>4359</v>
      </c>
    </row>
    <row r="99" spans="1:7" x14ac:dyDescent="0.3">
      <c r="A99" t="s">
        <v>4217</v>
      </c>
      <c r="B99">
        <v>34</v>
      </c>
      <c r="C99" s="61">
        <v>15850</v>
      </c>
      <c r="D99" s="45">
        <v>39930</v>
      </c>
      <c r="E99" t="s">
        <v>5642</v>
      </c>
      <c r="F99" t="s">
        <v>4218</v>
      </c>
      <c r="G99" t="s">
        <v>4219</v>
      </c>
    </row>
    <row r="100" spans="1:7" x14ac:dyDescent="0.3">
      <c r="A100" t="s">
        <v>172</v>
      </c>
      <c r="B100">
        <v>1</v>
      </c>
      <c r="C100" s="61">
        <v>15804</v>
      </c>
      <c r="D100" s="45">
        <v>37420</v>
      </c>
      <c r="E100" t="s">
        <v>6680</v>
      </c>
      <c r="F100" t="s">
        <v>6681</v>
      </c>
      <c r="G100" t="s">
        <v>173</v>
      </c>
    </row>
    <row r="101" spans="1:7" x14ac:dyDescent="0.3">
      <c r="A101" t="s">
        <v>4518</v>
      </c>
      <c r="B101">
        <v>5</v>
      </c>
      <c r="C101" s="61">
        <v>15800</v>
      </c>
      <c r="D101" s="45">
        <v>40044</v>
      </c>
      <c r="E101" t="s">
        <v>6186</v>
      </c>
      <c r="F101" t="s">
        <v>4519</v>
      </c>
      <c r="G101" t="s">
        <v>4520</v>
      </c>
    </row>
    <row r="102" spans="1:7" x14ac:dyDescent="0.3">
      <c r="A102" t="s">
        <v>4531</v>
      </c>
      <c r="B102">
        <v>4</v>
      </c>
      <c r="C102" s="61">
        <v>15540</v>
      </c>
      <c r="D102" s="45">
        <v>40115</v>
      </c>
      <c r="E102" t="s">
        <v>392</v>
      </c>
      <c r="F102" t="s">
        <v>4532</v>
      </c>
      <c r="G102" t="s">
        <v>4533</v>
      </c>
    </row>
    <row r="103" spans="1:7" x14ac:dyDescent="0.3">
      <c r="A103" t="s">
        <v>4908</v>
      </c>
      <c r="B103">
        <v>3</v>
      </c>
      <c r="C103" s="61">
        <v>15223</v>
      </c>
      <c r="D103" s="45">
        <v>40977</v>
      </c>
      <c r="E103" t="s">
        <v>392</v>
      </c>
      <c r="F103" t="s">
        <v>392</v>
      </c>
      <c r="G103" t="s">
        <v>593</v>
      </c>
    </row>
    <row r="104" spans="1:7" x14ac:dyDescent="0.3">
      <c r="A104" t="s">
        <v>4281</v>
      </c>
      <c r="B104">
        <v>15</v>
      </c>
      <c r="C104" s="61">
        <v>15100</v>
      </c>
      <c r="D104" s="45">
        <v>39960</v>
      </c>
      <c r="E104" t="s">
        <v>4282</v>
      </c>
      <c r="F104" t="s">
        <v>6124</v>
      </c>
      <c r="G104" t="s">
        <v>4283</v>
      </c>
    </row>
    <row r="105" spans="1:7" x14ac:dyDescent="0.3">
      <c r="A105" t="s">
        <v>4568</v>
      </c>
      <c r="B105">
        <v>3</v>
      </c>
      <c r="C105" s="61">
        <v>15000</v>
      </c>
      <c r="D105" s="45">
        <v>39169</v>
      </c>
      <c r="E105" t="s">
        <v>4569</v>
      </c>
      <c r="F105" t="s">
        <v>4570</v>
      </c>
      <c r="G105" t="s">
        <v>4571</v>
      </c>
    </row>
    <row r="106" spans="1:7" x14ac:dyDescent="0.3">
      <c r="A106" t="s">
        <v>5677</v>
      </c>
      <c r="B106">
        <v>2</v>
      </c>
      <c r="C106" s="61">
        <v>15000</v>
      </c>
      <c r="D106" s="45">
        <v>38833</v>
      </c>
      <c r="E106" t="s">
        <v>392</v>
      </c>
      <c r="F106" t="s">
        <v>5678</v>
      </c>
      <c r="G106" t="s">
        <v>5679</v>
      </c>
    </row>
    <row r="107" spans="1:7" x14ac:dyDescent="0.3">
      <c r="A107" t="s">
        <v>5256</v>
      </c>
      <c r="B107">
        <v>1</v>
      </c>
      <c r="C107" s="61">
        <v>15000</v>
      </c>
      <c r="D107" s="45">
        <v>40024</v>
      </c>
      <c r="E107" t="s">
        <v>392</v>
      </c>
      <c r="F107" t="s">
        <v>392</v>
      </c>
      <c r="G107" t="s">
        <v>392</v>
      </c>
    </row>
    <row r="108" spans="1:7" x14ac:dyDescent="0.3">
      <c r="A108" t="s">
        <v>4787</v>
      </c>
      <c r="B108">
        <v>1</v>
      </c>
      <c r="C108" s="61">
        <v>15000</v>
      </c>
      <c r="D108" s="45">
        <v>38813</v>
      </c>
      <c r="E108" t="s">
        <v>392</v>
      </c>
      <c r="F108" t="s">
        <v>4788</v>
      </c>
      <c r="G108" t="s">
        <v>4789</v>
      </c>
    </row>
    <row r="109" spans="1:7" x14ac:dyDescent="0.3">
      <c r="A109" t="s">
        <v>4939</v>
      </c>
      <c r="B109">
        <v>1</v>
      </c>
      <c r="C109" s="61">
        <v>15000</v>
      </c>
      <c r="D109" s="45">
        <v>40008</v>
      </c>
      <c r="E109" t="s">
        <v>392</v>
      </c>
      <c r="F109" t="s">
        <v>392</v>
      </c>
      <c r="G109" t="s">
        <v>392</v>
      </c>
    </row>
    <row r="110" spans="1:7" x14ac:dyDescent="0.3">
      <c r="A110" t="s">
        <v>4725</v>
      </c>
      <c r="B110">
        <v>2</v>
      </c>
      <c r="C110" s="61">
        <v>14840</v>
      </c>
      <c r="D110" s="45">
        <v>40653</v>
      </c>
      <c r="E110" t="s">
        <v>392</v>
      </c>
      <c r="F110" t="s">
        <v>4726</v>
      </c>
      <c r="G110" t="s">
        <v>4727</v>
      </c>
    </row>
    <row r="111" spans="1:7" x14ac:dyDescent="0.3">
      <c r="A111" t="s">
        <v>4368</v>
      </c>
      <c r="B111">
        <v>7</v>
      </c>
      <c r="C111" s="61">
        <v>14570</v>
      </c>
      <c r="D111" s="45">
        <v>38456</v>
      </c>
      <c r="E111" t="s">
        <v>392</v>
      </c>
      <c r="F111" t="s">
        <v>4369</v>
      </c>
      <c r="G111" t="s">
        <v>4370</v>
      </c>
    </row>
    <row r="112" spans="1:7" x14ac:dyDescent="0.3">
      <c r="A112" t="s">
        <v>6403</v>
      </c>
      <c r="B112">
        <v>2</v>
      </c>
      <c r="C112" s="61">
        <v>14045</v>
      </c>
      <c r="D112" s="45">
        <v>35774</v>
      </c>
      <c r="E112" t="s">
        <v>6404</v>
      </c>
      <c r="F112" t="s">
        <v>6405</v>
      </c>
      <c r="G112" t="s">
        <v>6406</v>
      </c>
    </row>
    <row r="113" spans="1:7" x14ac:dyDescent="0.3">
      <c r="A113" t="s">
        <v>5125</v>
      </c>
      <c r="B113">
        <v>1</v>
      </c>
      <c r="C113" s="61">
        <v>14000</v>
      </c>
      <c r="D113" s="45">
        <v>40305</v>
      </c>
      <c r="E113" t="s">
        <v>392</v>
      </c>
      <c r="F113" t="s">
        <v>6584</v>
      </c>
      <c r="G113" t="s">
        <v>392</v>
      </c>
    </row>
    <row r="114" spans="1:7" x14ac:dyDescent="0.3">
      <c r="A114" t="s">
        <v>4975</v>
      </c>
      <c r="B114">
        <v>30</v>
      </c>
      <c r="C114" s="61">
        <v>13900</v>
      </c>
      <c r="D114" s="45">
        <v>39587</v>
      </c>
      <c r="E114" t="s">
        <v>4257</v>
      </c>
      <c r="F114" t="s">
        <v>4258</v>
      </c>
      <c r="G114" t="s">
        <v>4259</v>
      </c>
    </row>
    <row r="115" spans="1:7" x14ac:dyDescent="0.3">
      <c r="A115" t="s">
        <v>5109</v>
      </c>
      <c r="B115">
        <v>1</v>
      </c>
      <c r="C115" s="61">
        <v>13840</v>
      </c>
      <c r="D115" s="45">
        <v>37768</v>
      </c>
      <c r="E115" t="s">
        <v>5110</v>
      </c>
      <c r="F115" t="s">
        <v>5111</v>
      </c>
      <c r="G115" t="s">
        <v>5112</v>
      </c>
    </row>
    <row r="116" spans="1:7" x14ac:dyDescent="0.3">
      <c r="A116" t="s">
        <v>4587</v>
      </c>
      <c r="B116">
        <v>3</v>
      </c>
      <c r="C116" s="61">
        <v>13800</v>
      </c>
      <c r="D116" s="45">
        <v>40305</v>
      </c>
      <c r="E116" t="s">
        <v>4588</v>
      </c>
      <c r="F116" t="s">
        <v>4589</v>
      </c>
      <c r="G116" t="s">
        <v>392</v>
      </c>
    </row>
    <row r="117" spans="1:7" x14ac:dyDescent="0.3">
      <c r="A117" t="s">
        <v>5382</v>
      </c>
      <c r="B117">
        <v>2</v>
      </c>
      <c r="C117" s="61">
        <v>13740</v>
      </c>
      <c r="D117" s="45">
        <v>37040</v>
      </c>
      <c r="E117" t="s">
        <v>6276</v>
      </c>
      <c r="F117" t="s">
        <v>6277</v>
      </c>
      <c r="G117" t="s">
        <v>6278</v>
      </c>
    </row>
    <row r="118" spans="1:7" x14ac:dyDescent="0.3">
      <c r="A118" t="s">
        <v>4235</v>
      </c>
      <c r="B118">
        <v>31</v>
      </c>
      <c r="C118" s="61">
        <v>13700</v>
      </c>
      <c r="D118" s="45">
        <v>40057</v>
      </c>
      <c r="E118" t="s">
        <v>1601</v>
      </c>
      <c r="F118" t="s">
        <v>4236</v>
      </c>
      <c r="G118" t="s">
        <v>4237</v>
      </c>
    </row>
    <row r="119" spans="1:7" x14ac:dyDescent="0.3">
      <c r="A119" t="s">
        <v>4559</v>
      </c>
      <c r="B119">
        <v>5</v>
      </c>
      <c r="C119" s="61">
        <v>13670</v>
      </c>
      <c r="D119" s="45">
        <v>39331</v>
      </c>
      <c r="E119" t="s">
        <v>2005</v>
      </c>
      <c r="F119" t="s">
        <v>4560</v>
      </c>
      <c r="G119" t="s">
        <v>4561</v>
      </c>
    </row>
    <row r="120" spans="1:7" x14ac:dyDescent="0.3">
      <c r="A120" t="s">
        <v>6118</v>
      </c>
      <c r="B120">
        <v>15</v>
      </c>
      <c r="C120" s="61">
        <v>13530</v>
      </c>
      <c r="D120" s="45">
        <v>35676</v>
      </c>
      <c r="E120" t="s">
        <v>6119</v>
      </c>
      <c r="F120" t="s">
        <v>6120</v>
      </c>
      <c r="G120" t="s">
        <v>6121</v>
      </c>
    </row>
    <row r="121" spans="1:7" x14ac:dyDescent="0.3">
      <c r="A121" t="s">
        <v>6241</v>
      </c>
      <c r="B121">
        <v>3</v>
      </c>
      <c r="C121" s="61">
        <v>13503.2353</v>
      </c>
      <c r="D121" s="45">
        <v>33773</v>
      </c>
      <c r="E121" t="s">
        <v>6242</v>
      </c>
      <c r="F121" t="s">
        <v>6243</v>
      </c>
      <c r="G121" t="s">
        <v>6244</v>
      </c>
    </row>
    <row r="122" spans="1:7" x14ac:dyDescent="0.3">
      <c r="A122" t="s">
        <v>4998</v>
      </c>
      <c r="B122">
        <v>2</v>
      </c>
      <c r="C122" s="61">
        <v>13375</v>
      </c>
      <c r="D122" s="45">
        <v>40695</v>
      </c>
      <c r="E122" t="s">
        <v>4999</v>
      </c>
      <c r="F122" t="s">
        <v>5000</v>
      </c>
      <c r="G122" t="s">
        <v>5001</v>
      </c>
    </row>
    <row r="123" spans="1:7" x14ac:dyDescent="0.3">
      <c r="A123" t="s">
        <v>4642</v>
      </c>
      <c r="B123">
        <v>3</v>
      </c>
      <c r="C123" s="61">
        <v>13284</v>
      </c>
      <c r="D123" s="45">
        <v>40771</v>
      </c>
      <c r="E123" t="s">
        <v>392</v>
      </c>
      <c r="F123" t="s">
        <v>4643</v>
      </c>
      <c r="G123" t="s">
        <v>6220</v>
      </c>
    </row>
    <row r="124" spans="1:7" x14ac:dyDescent="0.3">
      <c r="A124" t="s">
        <v>4534</v>
      </c>
      <c r="B124">
        <v>4</v>
      </c>
      <c r="C124" s="61">
        <v>13130</v>
      </c>
      <c r="D124" s="45">
        <v>39295</v>
      </c>
      <c r="E124" t="s">
        <v>392</v>
      </c>
      <c r="F124" t="s">
        <v>4535</v>
      </c>
      <c r="G124" t="s">
        <v>4536</v>
      </c>
    </row>
    <row r="125" spans="1:7" x14ac:dyDescent="0.3">
      <c r="A125" t="s">
        <v>4794</v>
      </c>
      <c r="B125">
        <v>2</v>
      </c>
      <c r="C125" s="61">
        <v>13070</v>
      </c>
      <c r="D125" s="45">
        <v>40142</v>
      </c>
      <c r="E125" t="s">
        <v>3993</v>
      </c>
      <c r="F125" t="s">
        <v>4795</v>
      </c>
      <c r="G125" t="s">
        <v>4796</v>
      </c>
    </row>
    <row r="126" spans="1:7" x14ac:dyDescent="0.3">
      <c r="A126" t="s">
        <v>5670</v>
      </c>
      <c r="B126">
        <v>3</v>
      </c>
      <c r="C126" s="61">
        <v>13010</v>
      </c>
      <c r="D126" s="45">
        <v>40777</v>
      </c>
      <c r="E126" t="s">
        <v>392</v>
      </c>
      <c r="F126" t="s">
        <v>392</v>
      </c>
      <c r="G126" t="s">
        <v>5671</v>
      </c>
    </row>
    <row r="127" spans="1:7" x14ac:dyDescent="0.3">
      <c r="A127" t="s">
        <v>4371</v>
      </c>
      <c r="B127">
        <v>15</v>
      </c>
      <c r="C127" s="61">
        <v>13000</v>
      </c>
      <c r="D127" s="45">
        <v>39118</v>
      </c>
      <c r="E127" t="s">
        <v>392</v>
      </c>
      <c r="F127" t="s">
        <v>4372</v>
      </c>
      <c r="G127" t="s">
        <v>6122</v>
      </c>
    </row>
    <row r="128" spans="1:7" x14ac:dyDescent="0.3">
      <c r="A128" t="s">
        <v>4833</v>
      </c>
      <c r="B128">
        <v>2</v>
      </c>
      <c r="C128" s="61">
        <v>13000</v>
      </c>
      <c r="D128" s="45">
        <v>37070</v>
      </c>
      <c r="E128" t="s">
        <v>392</v>
      </c>
      <c r="F128" t="s">
        <v>4834</v>
      </c>
      <c r="G128" t="s">
        <v>6367</v>
      </c>
    </row>
    <row r="129" spans="1:7" x14ac:dyDescent="0.3">
      <c r="A129" t="s">
        <v>5709</v>
      </c>
      <c r="B129">
        <v>1</v>
      </c>
      <c r="C129" s="61">
        <v>12720</v>
      </c>
      <c r="D129" s="45">
        <v>41033</v>
      </c>
      <c r="E129" t="s">
        <v>392</v>
      </c>
      <c r="F129" t="s">
        <v>392</v>
      </c>
      <c r="G129" t="s">
        <v>392</v>
      </c>
    </row>
    <row r="130" spans="1:7" x14ac:dyDescent="0.3">
      <c r="A130" t="s">
        <v>6774</v>
      </c>
      <c r="B130">
        <v>1</v>
      </c>
      <c r="C130" s="61">
        <v>12660</v>
      </c>
      <c r="D130" s="45">
        <v>34997</v>
      </c>
      <c r="E130" t="s">
        <v>6775</v>
      </c>
      <c r="F130" t="s">
        <v>6776</v>
      </c>
      <c r="G130" t="s">
        <v>6777</v>
      </c>
    </row>
    <row r="131" spans="1:7" x14ac:dyDescent="0.3">
      <c r="A131" t="s">
        <v>4752</v>
      </c>
      <c r="B131">
        <v>4</v>
      </c>
      <c r="C131" s="61">
        <v>12580</v>
      </c>
      <c r="D131" s="45">
        <v>41495</v>
      </c>
      <c r="E131" t="s">
        <v>4753</v>
      </c>
      <c r="F131" t="s">
        <v>4754</v>
      </c>
      <c r="G131" t="s">
        <v>4755</v>
      </c>
    </row>
    <row r="132" spans="1:7" x14ac:dyDescent="0.3">
      <c r="A132" t="s">
        <v>5212</v>
      </c>
      <c r="B132">
        <v>1</v>
      </c>
      <c r="C132" s="61">
        <v>12200</v>
      </c>
      <c r="D132" s="45">
        <v>40043</v>
      </c>
      <c r="E132" t="s">
        <v>1442</v>
      </c>
      <c r="F132" t="s">
        <v>5213</v>
      </c>
      <c r="G132" t="s">
        <v>5214</v>
      </c>
    </row>
    <row r="133" spans="1:7" x14ac:dyDescent="0.3">
      <c r="A133" t="s">
        <v>4693</v>
      </c>
      <c r="B133">
        <v>2</v>
      </c>
      <c r="C133" s="61">
        <v>12000</v>
      </c>
      <c r="D133" s="45">
        <v>40591</v>
      </c>
      <c r="E133" t="s">
        <v>4694</v>
      </c>
      <c r="F133" t="s">
        <v>4695</v>
      </c>
      <c r="G133" t="s">
        <v>4696</v>
      </c>
    </row>
    <row r="134" spans="1:7" x14ac:dyDescent="0.3">
      <c r="A134" t="s">
        <v>4974</v>
      </c>
      <c r="B134">
        <v>1</v>
      </c>
      <c r="C134" s="61">
        <v>12000</v>
      </c>
      <c r="E134" t="s">
        <v>392</v>
      </c>
      <c r="F134" t="s">
        <v>392</v>
      </c>
      <c r="G134" t="s">
        <v>392</v>
      </c>
    </row>
    <row r="135" spans="1:7" x14ac:dyDescent="0.3">
      <c r="A135" t="s">
        <v>4979</v>
      </c>
      <c r="B135">
        <v>1</v>
      </c>
      <c r="C135" s="61">
        <v>12000</v>
      </c>
      <c r="D135" s="45">
        <v>40401</v>
      </c>
      <c r="E135" t="s">
        <v>392</v>
      </c>
      <c r="F135" t="s">
        <v>4980</v>
      </c>
      <c r="G135" t="s">
        <v>4981</v>
      </c>
    </row>
    <row r="136" spans="1:7" x14ac:dyDescent="0.3">
      <c r="A136" t="s">
        <v>5365</v>
      </c>
      <c r="B136">
        <v>1</v>
      </c>
      <c r="C136" s="61">
        <v>12000</v>
      </c>
      <c r="E136" t="s">
        <v>392</v>
      </c>
      <c r="F136" t="s">
        <v>392</v>
      </c>
      <c r="G136" t="s">
        <v>392</v>
      </c>
    </row>
    <row r="137" spans="1:7" x14ac:dyDescent="0.3">
      <c r="A137" t="s">
        <v>5391</v>
      </c>
      <c r="B137">
        <v>1</v>
      </c>
      <c r="C137" s="61">
        <v>11996</v>
      </c>
      <c r="D137" s="45">
        <v>39822</v>
      </c>
      <c r="E137" t="s">
        <v>392</v>
      </c>
      <c r="F137" t="s">
        <v>6780</v>
      </c>
      <c r="G137" t="s">
        <v>4248</v>
      </c>
    </row>
    <row r="138" spans="1:7" x14ac:dyDescent="0.3">
      <c r="A138" t="s">
        <v>4506</v>
      </c>
      <c r="B138">
        <v>4</v>
      </c>
      <c r="C138" s="61">
        <v>11980</v>
      </c>
      <c r="D138" s="45">
        <v>40310</v>
      </c>
      <c r="E138" t="s">
        <v>4507</v>
      </c>
      <c r="F138" t="s">
        <v>4508</v>
      </c>
      <c r="G138" t="s">
        <v>4509</v>
      </c>
    </row>
    <row r="139" spans="1:7" x14ac:dyDescent="0.3">
      <c r="A139" t="s">
        <v>4373</v>
      </c>
      <c r="B139">
        <v>9</v>
      </c>
      <c r="C139" s="61">
        <v>11630</v>
      </c>
      <c r="D139" s="45">
        <v>39031</v>
      </c>
      <c r="E139" t="s">
        <v>2018</v>
      </c>
      <c r="F139" t="s">
        <v>6141</v>
      </c>
      <c r="G139" t="s">
        <v>6142</v>
      </c>
    </row>
    <row r="140" spans="1:7" x14ac:dyDescent="0.3">
      <c r="A140" t="s">
        <v>6228</v>
      </c>
      <c r="B140">
        <v>3</v>
      </c>
      <c r="C140" s="61">
        <v>11620</v>
      </c>
      <c r="D140" s="45">
        <v>41099</v>
      </c>
      <c r="E140" t="s">
        <v>392</v>
      </c>
      <c r="F140" t="s">
        <v>6229</v>
      </c>
      <c r="G140" t="s">
        <v>6230</v>
      </c>
    </row>
    <row r="141" spans="1:7" x14ac:dyDescent="0.3">
      <c r="A141" t="s">
        <v>4857</v>
      </c>
      <c r="B141">
        <v>2</v>
      </c>
      <c r="C141" s="61">
        <v>11495</v>
      </c>
      <c r="D141" s="45">
        <v>41283</v>
      </c>
      <c r="E141" t="s">
        <v>4858</v>
      </c>
      <c r="F141" t="s">
        <v>392</v>
      </c>
      <c r="G141" t="s">
        <v>392</v>
      </c>
    </row>
    <row r="142" spans="1:7" x14ac:dyDescent="0.3">
      <c r="A142" t="s">
        <v>5016</v>
      </c>
      <c r="B142">
        <v>1</v>
      </c>
      <c r="C142" s="61">
        <v>11418.75</v>
      </c>
      <c r="D142" s="45">
        <v>40617</v>
      </c>
      <c r="E142" t="s">
        <v>392</v>
      </c>
      <c r="F142" t="s">
        <v>392</v>
      </c>
      <c r="G142" t="s">
        <v>6731</v>
      </c>
    </row>
    <row r="143" spans="1:7" x14ac:dyDescent="0.3">
      <c r="A143" t="s">
        <v>4489</v>
      </c>
      <c r="B143">
        <v>4</v>
      </c>
      <c r="C143" s="61">
        <v>10800</v>
      </c>
      <c r="D143" s="45">
        <v>39434</v>
      </c>
      <c r="E143" t="s">
        <v>4490</v>
      </c>
      <c r="F143" t="s">
        <v>4491</v>
      </c>
      <c r="G143" t="s">
        <v>4492</v>
      </c>
    </row>
    <row r="144" spans="1:7" x14ac:dyDescent="0.3">
      <c r="A144" t="s">
        <v>5243</v>
      </c>
      <c r="B144">
        <v>1</v>
      </c>
      <c r="C144" s="61">
        <v>10500</v>
      </c>
      <c r="E144" t="s">
        <v>392</v>
      </c>
      <c r="F144" t="s">
        <v>392</v>
      </c>
      <c r="G144" t="s">
        <v>392</v>
      </c>
    </row>
    <row r="145" spans="1:7" x14ac:dyDescent="0.3">
      <c r="A145" t="s">
        <v>5173</v>
      </c>
      <c r="B145">
        <v>1</v>
      </c>
      <c r="C145" s="61">
        <v>10500</v>
      </c>
      <c r="D145" s="45">
        <v>39874</v>
      </c>
      <c r="E145" t="s">
        <v>392</v>
      </c>
      <c r="F145" t="s">
        <v>5174</v>
      </c>
      <c r="G145" t="s">
        <v>392</v>
      </c>
    </row>
    <row r="146" spans="1:7" x14ac:dyDescent="0.3">
      <c r="A146" t="s">
        <v>6747</v>
      </c>
      <c r="B146">
        <v>1</v>
      </c>
      <c r="C146" s="61">
        <v>10500</v>
      </c>
      <c r="D146" s="45">
        <v>37568</v>
      </c>
      <c r="E146" t="s">
        <v>6748</v>
      </c>
      <c r="F146" t="s">
        <v>6749</v>
      </c>
      <c r="G146" t="s">
        <v>6750</v>
      </c>
    </row>
    <row r="147" spans="1:7" x14ac:dyDescent="0.3">
      <c r="A147" t="s">
        <v>4449</v>
      </c>
      <c r="B147">
        <v>5</v>
      </c>
      <c r="C147" s="61">
        <v>10450</v>
      </c>
      <c r="D147" s="45">
        <v>40337</v>
      </c>
      <c r="E147" t="s">
        <v>4450</v>
      </c>
      <c r="F147" t="s">
        <v>4451</v>
      </c>
      <c r="G147" t="s">
        <v>4452</v>
      </c>
    </row>
    <row r="148" spans="1:7" x14ac:dyDescent="0.3">
      <c r="A148" t="s">
        <v>6174</v>
      </c>
      <c r="B148">
        <v>5</v>
      </c>
      <c r="C148" s="61">
        <v>10420</v>
      </c>
      <c r="D148" s="45">
        <v>40672</v>
      </c>
      <c r="E148" t="s">
        <v>392</v>
      </c>
      <c r="F148" t="s">
        <v>392</v>
      </c>
      <c r="G148" t="s">
        <v>6175</v>
      </c>
    </row>
    <row r="149" spans="1:7" x14ac:dyDescent="0.3">
      <c r="A149" t="s">
        <v>6148</v>
      </c>
      <c r="B149">
        <v>8</v>
      </c>
      <c r="C149" s="61">
        <v>10370</v>
      </c>
      <c r="D149" s="45">
        <v>39910</v>
      </c>
      <c r="E149" t="s">
        <v>392</v>
      </c>
      <c r="F149" t="s">
        <v>392</v>
      </c>
      <c r="G149" t="s">
        <v>6149</v>
      </c>
    </row>
    <row r="150" spans="1:7" x14ac:dyDescent="0.3">
      <c r="A150" t="s">
        <v>4564</v>
      </c>
      <c r="B150">
        <v>3</v>
      </c>
      <c r="C150" s="61">
        <v>10350</v>
      </c>
      <c r="D150" s="45">
        <v>38134</v>
      </c>
      <c r="E150" t="s">
        <v>4565</v>
      </c>
      <c r="F150" t="s">
        <v>4566</v>
      </c>
      <c r="G150" t="s">
        <v>4567</v>
      </c>
    </row>
    <row r="151" spans="1:7" x14ac:dyDescent="0.3">
      <c r="A151" t="s">
        <v>4381</v>
      </c>
      <c r="B151">
        <v>10</v>
      </c>
      <c r="C151" s="61">
        <v>10220</v>
      </c>
      <c r="D151" s="45">
        <v>39202</v>
      </c>
      <c r="E151" t="s">
        <v>392</v>
      </c>
      <c r="F151" t="s">
        <v>4382</v>
      </c>
      <c r="G151" t="s">
        <v>4383</v>
      </c>
    </row>
    <row r="152" spans="1:7" x14ac:dyDescent="0.3">
      <c r="A152" t="s">
        <v>6106</v>
      </c>
      <c r="B152">
        <v>1</v>
      </c>
      <c r="C152" s="61">
        <v>10056</v>
      </c>
      <c r="D152" s="45">
        <v>38614</v>
      </c>
      <c r="E152" t="s">
        <v>6677</v>
      </c>
      <c r="F152" t="s">
        <v>6678</v>
      </c>
      <c r="G152" t="s">
        <v>6679</v>
      </c>
    </row>
    <row r="153" spans="1:7" x14ac:dyDescent="0.3">
      <c r="A153" t="s">
        <v>5193</v>
      </c>
      <c r="B153">
        <v>1</v>
      </c>
      <c r="C153" s="61">
        <v>10025</v>
      </c>
      <c r="D153" s="45">
        <v>39912</v>
      </c>
      <c r="E153" t="s">
        <v>392</v>
      </c>
      <c r="F153" t="s">
        <v>5194</v>
      </c>
      <c r="G153" t="s">
        <v>6690</v>
      </c>
    </row>
    <row r="154" spans="1:7" x14ac:dyDescent="0.3">
      <c r="A154" t="s">
        <v>4630</v>
      </c>
      <c r="B154">
        <v>3</v>
      </c>
      <c r="C154" s="61">
        <v>10000</v>
      </c>
      <c r="D154" s="45">
        <v>40655</v>
      </c>
      <c r="E154" t="s">
        <v>392</v>
      </c>
      <c r="F154" t="s">
        <v>4631</v>
      </c>
      <c r="G154" t="s">
        <v>4632</v>
      </c>
    </row>
    <row r="155" spans="1:7" x14ac:dyDescent="0.3">
      <c r="A155" t="s">
        <v>4848</v>
      </c>
      <c r="B155">
        <v>2</v>
      </c>
      <c r="C155" s="61">
        <v>10000</v>
      </c>
      <c r="D155" s="45">
        <v>37256</v>
      </c>
      <c r="E155" t="s">
        <v>392</v>
      </c>
      <c r="F155" t="s">
        <v>4849</v>
      </c>
      <c r="G155" t="s">
        <v>4850</v>
      </c>
    </row>
    <row r="156" spans="1:7" x14ac:dyDescent="0.3">
      <c r="A156" t="s">
        <v>4865</v>
      </c>
      <c r="B156">
        <v>2</v>
      </c>
      <c r="C156" s="61">
        <v>10000</v>
      </c>
      <c r="D156" s="45">
        <v>40786</v>
      </c>
      <c r="E156" t="s">
        <v>392</v>
      </c>
      <c r="F156" t="s">
        <v>4866</v>
      </c>
      <c r="G156" t="s">
        <v>4867</v>
      </c>
    </row>
    <row r="157" spans="1:7" x14ac:dyDescent="0.3">
      <c r="A157" t="s">
        <v>4768</v>
      </c>
      <c r="B157">
        <v>2</v>
      </c>
      <c r="C157" s="61">
        <v>10000</v>
      </c>
      <c r="D157" s="45">
        <v>38924</v>
      </c>
      <c r="E157" t="s">
        <v>1860</v>
      </c>
      <c r="F157" t="s">
        <v>4769</v>
      </c>
      <c r="G157" t="s">
        <v>4770</v>
      </c>
    </row>
    <row r="158" spans="1:7" x14ac:dyDescent="0.3">
      <c r="A158" t="s">
        <v>5216</v>
      </c>
      <c r="B158">
        <v>1</v>
      </c>
      <c r="C158" s="61">
        <v>10000</v>
      </c>
      <c r="D158" s="45">
        <v>40309</v>
      </c>
      <c r="E158" t="s">
        <v>5217</v>
      </c>
      <c r="F158" t="s">
        <v>5218</v>
      </c>
      <c r="G158" t="s">
        <v>5219</v>
      </c>
    </row>
    <row r="159" spans="1:7" x14ac:dyDescent="0.3">
      <c r="A159" t="s">
        <v>5088</v>
      </c>
      <c r="B159">
        <v>2</v>
      </c>
      <c r="C159" s="61">
        <v>9850</v>
      </c>
      <c r="D159" s="45">
        <v>41096</v>
      </c>
      <c r="E159" t="s">
        <v>392</v>
      </c>
      <c r="F159" t="s">
        <v>6329</v>
      </c>
      <c r="G159" t="s">
        <v>392</v>
      </c>
    </row>
    <row r="160" spans="1:7" x14ac:dyDescent="0.3">
      <c r="A160" t="s">
        <v>4458</v>
      </c>
      <c r="B160">
        <v>7</v>
      </c>
      <c r="C160" s="61">
        <v>9802.1126000000004</v>
      </c>
      <c r="D160" s="45">
        <v>37273</v>
      </c>
      <c r="E160" t="s">
        <v>4459</v>
      </c>
      <c r="F160" t="s">
        <v>4460</v>
      </c>
      <c r="G160" t="s">
        <v>4461</v>
      </c>
    </row>
    <row r="161" spans="1:7" x14ac:dyDescent="0.3">
      <c r="A161" t="s">
        <v>6711</v>
      </c>
      <c r="B161">
        <v>1</v>
      </c>
      <c r="C161" s="61">
        <v>9210</v>
      </c>
      <c r="D161" s="45">
        <v>39062</v>
      </c>
      <c r="E161" t="s">
        <v>6712</v>
      </c>
      <c r="F161" t="s">
        <v>6713</v>
      </c>
      <c r="G161" t="s">
        <v>6714</v>
      </c>
    </row>
    <row r="162" spans="1:7" x14ac:dyDescent="0.3">
      <c r="A162" t="s">
        <v>4973</v>
      </c>
      <c r="B162">
        <v>3</v>
      </c>
      <c r="C162" s="61">
        <v>9000</v>
      </c>
      <c r="E162" t="s">
        <v>392</v>
      </c>
      <c r="F162" t="s">
        <v>392</v>
      </c>
      <c r="G162" t="s">
        <v>392</v>
      </c>
    </row>
    <row r="163" spans="1:7" x14ac:dyDescent="0.3">
      <c r="A163" t="s">
        <v>4783</v>
      </c>
      <c r="B163">
        <v>2</v>
      </c>
      <c r="C163" s="61">
        <v>9000</v>
      </c>
      <c r="D163" s="45">
        <v>40609</v>
      </c>
      <c r="E163" t="s">
        <v>4784</v>
      </c>
      <c r="F163" t="s">
        <v>4785</v>
      </c>
      <c r="G163" t="s">
        <v>392</v>
      </c>
    </row>
    <row r="164" spans="1:7" x14ac:dyDescent="0.3">
      <c r="A164" t="s">
        <v>5441</v>
      </c>
      <c r="B164">
        <v>1</v>
      </c>
      <c r="C164" s="61">
        <v>9000</v>
      </c>
      <c r="E164" t="s">
        <v>392</v>
      </c>
      <c r="F164" t="s">
        <v>5442</v>
      </c>
      <c r="G164" t="s">
        <v>392</v>
      </c>
    </row>
    <row r="165" spans="1:7" x14ac:dyDescent="0.3">
      <c r="A165" t="s">
        <v>4806</v>
      </c>
      <c r="B165">
        <v>2</v>
      </c>
      <c r="C165" s="61">
        <v>8985</v>
      </c>
      <c r="D165" s="45">
        <v>39906</v>
      </c>
      <c r="E165" t="s">
        <v>4807</v>
      </c>
      <c r="F165" t="s">
        <v>4808</v>
      </c>
      <c r="G165" t="s">
        <v>4809</v>
      </c>
    </row>
    <row r="166" spans="1:7" x14ac:dyDescent="0.3">
      <c r="A166" t="s">
        <v>4812</v>
      </c>
      <c r="B166">
        <v>2</v>
      </c>
      <c r="C166" s="61">
        <v>8766.6</v>
      </c>
      <c r="D166" s="45">
        <v>36351</v>
      </c>
      <c r="E166" t="s">
        <v>4813</v>
      </c>
      <c r="F166" t="s">
        <v>4814</v>
      </c>
      <c r="G166" t="s">
        <v>4815</v>
      </c>
    </row>
    <row r="167" spans="1:7" x14ac:dyDescent="0.3">
      <c r="A167" t="s">
        <v>6380</v>
      </c>
      <c r="B167">
        <v>2</v>
      </c>
      <c r="C167" s="61">
        <v>8700</v>
      </c>
      <c r="D167" s="45">
        <v>40253</v>
      </c>
      <c r="E167" t="s">
        <v>392</v>
      </c>
      <c r="F167" t="s">
        <v>6381</v>
      </c>
      <c r="G167" t="s">
        <v>392</v>
      </c>
    </row>
    <row r="168" spans="1:7" x14ac:dyDescent="0.3">
      <c r="A168" t="s">
        <v>5668</v>
      </c>
      <c r="B168">
        <v>7</v>
      </c>
      <c r="C168" s="61">
        <v>8620</v>
      </c>
      <c r="D168" s="45">
        <v>40949</v>
      </c>
      <c r="E168" t="s">
        <v>250</v>
      </c>
      <c r="F168" t="s">
        <v>6156</v>
      </c>
      <c r="G168" t="s">
        <v>6157</v>
      </c>
    </row>
    <row r="169" spans="1:7" x14ac:dyDescent="0.3">
      <c r="A169" t="s">
        <v>5408</v>
      </c>
      <c r="B169">
        <v>1</v>
      </c>
      <c r="C169" s="61">
        <v>8380</v>
      </c>
      <c r="D169" s="45">
        <v>38877</v>
      </c>
      <c r="E169" t="s">
        <v>5409</v>
      </c>
      <c r="F169" t="s">
        <v>5410</v>
      </c>
      <c r="G169" t="s">
        <v>5411</v>
      </c>
    </row>
    <row r="170" spans="1:7" x14ac:dyDescent="0.3">
      <c r="A170" t="s">
        <v>4790</v>
      </c>
      <c r="B170">
        <v>1</v>
      </c>
      <c r="C170" s="61">
        <v>8360</v>
      </c>
      <c r="D170" s="45">
        <v>39343</v>
      </c>
      <c r="E170" t="s">
        <v>4791</v>
      </c>
      <c r="F170" t="s">
        <v>4792</v>
      </c>
      <c r="G170" t="s">
        <v>4793</v>
      </c>
    </row>
    <row r="171" spans="1:7" x14ac:dyDescent="0.3">
      <c r="A171" t="s">
        <v>4959</v>
      </c>
      <c r="B171">
        <v>1</v>
      </c>
      <c r="C171" s="61">
        <v>8170</v>
      </c>
      <c r="D171" s="45">
        <v>41017</v>
      </c>
      <c r="E171" t="s">
        <v>4960</v>
      </c>
      <c r="F171" t="s">
        <v>4961</v>
      </c>
      <c r="G171" t="s">
        <v>4962</v>
      </c>
    </row>
    <row r="172" spans="1:7" x14ac:dyDescent="0.3">
      <c r="A172" t="s">
        <v>6285</v>
      </c>
      <c r="B172">
        <v>2</v>
      </c>
      <c r="C172" s="61">
        <v>8100</v>
      </c>
      <c r="D172" s="45">
        <v>33516</v>
      </c>
      <c r="E172" t="s">
        <v>6286</v>
      </c>
      <c r="F172" t="s">
        <v>6287</v>
      </c>
      <c r="G172" t="s">
        <v>6288</v>
      </c>
    </row>
    <row r="173" spans="1:7" x14ac:dyDescent="0.3">
      <c r="A173" t="s">
        <v>5087</v>
      </c>
      <c r="B173">
        <v>1</v>
      </c>
      <c r="C173" s="61">
        <v>8065.64</v>
      </c>
      <c r="E173" t="s">
        <v>392</v>
      </c>
      <c r="F173" t="s">
        <v>392</v>
      </c>
      <c r="G173" t="s">
        <v>392</v>
      </c>
    </row>
    <row r="174" spans="1:7" x14ac:dyDescent="0.3">
      <c r="A174" t="s">
        <v>5200</v>
      </c>
      <c r="B174">
        <v>2</v>
      </c>
      <c r="C174" s="61">
        <v>8040</v>
      </c>
      <c r="D174" s="45">
        <v>39351</v>
      </c>
      <c r="E174" t="s">
        <v>392</v>
      </c>
      <c r="F174" t="s">
        <v>5201</v>
      </c>
      <c r="G174" t="s">
        <v>5202</v>
      </c>
    </row>
    <row r="175" spans="1:7" x14ac:dyDescent="0.3">
      <c r="A175" t="s">
        <v>6348</v>
      </c>
      <c r="B175">
        <v>2</v>
      </c>
      <c r="C175" s="61">
        <v>8030</v>
      </c>
      <c r="D175" s="45">
        <v>40605</v>
      </c>
      <c r="E175" t="s">
        <v>392</v>
      </c>
      <c r="F175" t="s">
        <v>6349</v>
      </c>
      <c r="G175" t="s">
        <v>6350</v>
      </c>
    </row>
    <row r="176" spans="1:7" x14ac:dyDescent="0.3">
      <c r="A176" t="s">
        <v>6138</v>
      </c>
      <c r="B176">
        <v>10</v>
      </c>
      <c r="C176" s="61">
        <v>7950</v>
      </c>
      <c r="D176" s="45">
        <v>40245</v>
      </c>
      <c r="E176" t="s">
        <v>392</v>
      </c>
      <c r="F176" t="s">
        <v>6139</v>
      </c>
      <c r="G176" t="s">
        <v>4601</v>
      </c>
    </row>
    <row r="177" spans="1:7" x14ac:dyDescent="0.3">
      <c r="A177" t="s">
        <v>5330</v>
      </c>
      <c r="B177">
        <v>1</v>
      </c>
      <c r="C177" s="61">
        <v>7500</v>
      </c>
      <c r="D177" s="45">
        <v>38182</v>
      </c>
      <c r="E177" t="s">
        <v>392</v>
      </c>
      <c r="F177" t="s">
        <v>392</v>
      </c>
      <c r="G177" t="s">
        <v>392</v>
      </c>
    </row>
    <row r="178" spans="1:7" x14ac:dyDescent="0.3">
      <c r="A178" t="s">
        <v>6695</v>
      </c>
      <c r="B178">
        <v>1</v>
      </c>
      <c r="C178" s="61">
        <v>7437</v>
      </c>
      <c r="D178" s="45">
        <v>35635</v>
      </c>
      <c r="E178" t="s">
        <v>935</v>
      </c>
      <c r="F178" t="s">
        <v>6696</v>
      </c>
      <c r="G178" t="s">
        <v>6697</v>
      </c>
    </row>
    <row r="179" spans="1:7" x14ac:dyDescent="0.3">
      <c r="A179" t="s">
        <v>6509</v>
      </c>
      <c r="B179">
        <v>1</v>
      </c>
      <c r="C179" s="61">
        <v>7381.3180000000002</v>
      </c>
      <c r="D179" s="45">
        <v>40794</v>
      </c>
      <c r="E179" t="s">
        <v>6510</v>
      </c>
      <c r="F179" t="s">
        <v>6511</v>
      </c>
      <c r="G179" t="s">
        <v>6512</v>
      </c>
    </row>
    <row r="180" spans="1:7" x14ac:dyDescent="0.3">
      <c r="A180" t="s">
        <v>5226</v>
      </c>
      <c r="B180">
        <v>1</v>
      </c>
      <c r="C180" s="61">
        <v>7320</v>
      </c>
      <c r="D180" s="45">
        <v>40042</v>
      </c>
      <c r="E180" t="s">
        <v>5227</v>
      </c>
      <c r="F180" t="s">
        <v>5228</v>
      </c>
      <c r="G180" t="s">
        <v>6662</v>
      </c>
    </row>
    <row r="181" spans="1:7" x14ac:dyDescent="0.3">
      <c r="A181" t="s">
        <v>5178</v>
      </c>
      <c r="B181">
        <v>1</v>
      </c>
      <c r="C181" s="61">
        <v>7270</v>
      </c>
      <c r="D181" s="45">
        <v>40205</v>
      </c>
      <c r="E181" t="s">
        <v>392</v>
      </c>
      <c r="F181" t="s">
        <v>5179</v>
      </c>
      <c r="G181" t="s">
        <v>392</v>
      </c>
    </row>
    <row r="182" spans="1:7" x14ac:dyDescent="0.3">
      <c r="A182" t="s">
        <v>5130</v>
      </c>
      <c r="B182">
        <v>2</v>
      </c>
      <c r="C182" s="61">
        <v>7130</v>
      </c>
      <c r="D182" s="45">
        <v>41478</v>
      </c>
      <c r="E182" t="s">
        <v>6306</v>
      </c>
      <c r="F182" t="s">
        <v>392</v>
      </c>
      <c r="G182" t="s">
        <v>5728</v>
      </c>
    </row>
    <row r="183" spans="1:7" x14ac:dyDescent="0.3">
      <c r="A183" t="s">
        <v>5654</v>
      </c>
      <c r="B183">
        <v>7</v>
      </c>
      <c r="C183" s="61">
        <v>7080</v>
      </c>
      <c r="D183" s="45">
        <v>40596</v>
      </c>
      <c r="E183" t="s">
        <v>4356</v>
      </c>
      <c r="F183" t="s">
        <v>5655</v>
      </c>
      <c r="G183" t="s">
        <v>392</v>
      </c>
    </row>
    <row r="184" spans="1:7" x14ac:dyDescent="0.3">
      <c r="A184" t="s">
        <v>4578</v>
      </c>
      <c r="B184">
        <v>3</v>
      </c>
      <c r="C184" s="61">
        <v>7000</v>
      </c>
      <c r="D184" s="45">
        <v>40136</v>
      </c>
      <c r="E184" t="s">
        <v>392</v>
      </c>
      <c r="F184" t="s">
        <v>392</v>
      </c>
      <c r="G184" t="s">
        <v>4579</v>
      </c>
    </row>
    <row r="185" spans="1:7" x14ac:dyDescent="0.3">
      <c r="A185" t="s">
        <v>4625</v>
      </c>
      <c r="B185">
        <v>3</v>
      </c>
      <c r="C185" s="61">
        <v>6960</v>
      </c>
      <c r="D185" s="45">
        <v>39072</v>
      </c>
      <c r="E185" t="s">
        <v>392</v>
      </c>
      <c r="F185" t="s">
        <v>392</v>
      </c>
      <c r="G185" t="s">
        <v>392</v>
      </c>
    </row>
    <row r="186" spans="1:7" x14ac:dyDescent="0.3">
      <c r="A186" t="s">
        <v>4771</v>
      </c>
      <c r="B186">
        <v>2</v>
      </c>
      <c r="C186" s="61">
        <v>6950</v>
      </c>
      <c r="D186" s="45">
        <v>40544</v>
      </c>
      <c r="E186" t="s">
        <v>4772</v>
      </c>
      <c r="F186" t="s">
        <v>4773</v>
      </c>
      <c r="G186" t="s">
        <v>4774</v>
      </c>
    </row>
    <row r="187" spans="1:7" x14ac:dyDescent="0.3">
      <c r="A187" t="s">
        <v>6314</v>
      </c>
      <c r="B187">
        <v>2</v>
      </c>
      <c r="C187" s="61">
        <v>6820</v>
      </c>
      <c r="D187" s="45">
        <v>37499</v>
      </c>
      <c r="E187" t="s">
        <v>6315</v>
      </c>
      <c r="F187" t="s">
        <v>6316</v>
      </c>
      <c r="G187" t="s">
        <v>6317</v>
      </c>
    </row>
    <row r="188" spans="1:7" x14ac:dyDescent="0.3">
      <c r="A188" t="s">
        <v>5108</v>
      </c>
      <c r="B188">
        <v>3</v>
      </c>
      <c r="C188" s="61">
        <v>6770</v>
      </c>
      <c r="D188" s="45">
        <v>41306</v>
      </c>
      <c r="E188" t="s">
        <v>6255</v>
      </c>
      <c r="F188" t="s">
        <v>6256</v>
      </c>
      <c r="G188" t="s">
        <v>6257</v>
      </c>
    </row>
    <row r="189" spans="1:7" x14ac:dyDescent="0.3">
      <c r="A189" t="s">
        <v>4676</v>
      </c>
      <c r="B189">
        <v>2</v>
      </c>
      <c r="C189" s="61">
        <v>6740</v>
      </c>
      <c r="D189" s="45">
        <v>37413</v>
      </c>
      <c r="E189" t="s">
        <v>4677</v>
      </c>
      <c r="F189" t="s">
        <v>4678</v>
      </c>
      <c r="G189" t="s">
        <v>4679</v>
      </c>
    </row>
    <row r="190" spans="1:7" x14ac:dyDescent="0.3">
      <c r="A190" t="s">
        <v>4364</v>
      </c>
      <c r="B190">
        <v>7</v>
      </c>
      <c r="C190" s="61">
        <v>6580</v>
      </c>
      <c r="D190" s="45">
        <v>38224</v>
      </c>
      <c r="E190" t="s">
        <v>4365</v>
      </c>
      <c r="F190" t="s">
        <v>4366</v>
      </c>
      <c r="G190" t="s">
        <v>4367</v>
      </c>
    </row>
    <row r="191" spans="1:7" x14ac:dyDescent="0.3">
      <c r="A191" t="s">
        <v>6385</v>
      </c>
      <c r="B191">
        <v>2</v>
      </c>
      <c r="C191" s="61">
        <v>6540</v>
      </c>
      <c r="D191" s="45">
        <v>41731</v>
      </c>
      <c r="E191" t="s">
        <v>392</v>
      </c>
      <c r="F191" t="s">
        <v>392</v>
      </c>
      <c r="G191" t="s">
        <v>392</v>
      </c>
    </row>
    <row r="192" spans="1:7" x14ac:dyDescent="0.3">
      <c r="A192" t="s">
        <v>6279</v>
      </c>
      <c r="B192">
        <v>2</v>
      </c>
      <c r="C192" s="61">
        <v>6490</v>
      </c>
      <c r="D192" s="45">
        <v>41599</v>
      </c>
      <c r="E192" t="s">
        <v>392</v>
      </c>
      <c r="F192" t="s">
        <v>392</v>
      </c>
      <c r="G192" t="s">
        <v>392</v>
      </c>
    </row>
    <row r="193" spans="1:7" x14ac:dyDescent="0.3">
      <c r="A193" t="s">
        <v>6783</v>
      </c>
      <c r="B193">
        <v>1</v>
      </c>
      <c r="C193" s="61">
        <v>6480</v>
      </c>
      <c r="D193" s="45">
        <v>39993</v>
      </c>
      <c r="E193" t="s">
        <v>392</v>
      </c>
      <c r="F193" t="s">
        <v>6784</v>
      </c>
      <c r="G193" t="s">
        <v>6785</v>
      </c>
    </row>
    <row r="194" spans="1:7" x14ac:dyDescent="0.3">
      <c r="A194" t="s">
        <v>6658</v>
      </c>
      <c r="B194">
        <v>1</v>
      </c>
      <c r="C194" s="61">
        <v>6251</v>
      </c>
      <c r="D194" s="45">
        <v>32326</v>
      </c>
      <c r="E194" t="s">
        <v>6659</v>
      </c>
      <c r="F194" t="s">
        <v>6660</v>
      </c>
      <c r="G194" t="s">
        <v>6661</v>
      </c>
    </row>
    <row r="195" spans="1:7" x14ac:dyDescent="0.3">
      <c r="A195" t="s">
        <v>4610</v>
      </c>
      <c r="B195">
        <v>3</v>
      </c>
      <c r="C195" s="61">
        <v>6200</v>
      </c>
      <c r="D195" s="45">
        <v>40380</v>
      </c>
      <c r="E195" t="s">
        <v>392</v>
      </c>
      <c r="F195" t="s">
        <v>6219</v>
      </c>
      <c r="G195" t="s">
        <v>392</v>
      </c>
    </row>
    <row r="196" spans="1:7" x14ac:dyDescent="0.3">
      <c r="A196" t="s">
        <v>5447</v>
      </c>
      <c r="B196">
        <v>2</v>
      </c>
      <c r="C196" s="61">
        <v>6070</v>
      </c>
      <c r="D196" s="45">
        <v>40639</v>
      </c>
      <c r="E196" t="s">
        <v>5448</v>
      </c>
      <c r="F196" t="s">
        <v>392</v>
      </c>
      <c r="G196" t="s">
        <v>5449</v>
      </c>
    </row>
    <row r="197" spans="1:7" x14ac:dyDescent="0.3">
      <c r="A197" t="s">
        <v>4824</v>
      </c>
      <c r="B197">
        <v>2</v>
      </c>
      <c r="C197" s="61">
        <v>6000</v>
      </c>
      <c r="D197" s="45">
        <v>37089</v>
      </c>
      <c r="E197" t="s">
        <v>620</v>
      </c>
      <c r="F197" t="s">
        <v>4825</v>
      </c>
      <c r="G197" t="s">
        <v>4826</v>
      </c>
    </row>
    <row r="198" spans="1:7" x14ac:dyDescent="0.3">
      <c r="A198" t="s">
        <v>5443</v>
      </c>
      <c r="B198">
        <v>2</v>
      </c>
      <c r="C198" s="61">
        <v>6000</v>
      </c>
      <c r="D198" s="45">
        <v>40008</v>
      </c>
      <c r="E198" t="s">
        <v>5444</v>
      </c>
      <c r="F198" t="s">
        <v>5445</v>
      </c>
      <c r="G198" t="s">
        <v>6397</v>
      </c>
    </row>
    <row r="199" spans="1:7" x14ac:dyDescent="0.3">
      <c r="A199" t="s">
        <v>4921</v>
      </c>
      <c r="B199">
        <v>1</v>
      </c>
      <c r="C199" s="61">
        <v>6000</v>
      </c>
      <c r="D199" s="45">
        <v>40750</v>
      </c>
      <c r="E199" t="s">
        <v>4922</v>
      </c>
      <c r="F199" t="s">
        <v>4923</v>
      </c>
      <c r="G199" t="s">
        <v>4924</v>
      </c>
    </row>
    <row r="200" spans="1:7" x14ac:dyDescent="0.3">
      <c r="A200" t="s">
        <v>6501</v>
      </c>
      <c r="B200">
        <v>1</v>
      </c>
      <c r="C200" s="61">
        <v>6000</v>
      </c>
      <c r="E200" t="s">
        <v>392</v>
      </c>
      <c r="F200" t="s">
        <v>392</v>
      </c>
      <c r="G200" t="s">
        <v>392</v>
      </c>
    </row>
    <row r="201" spans="1:7" x14ac:dyDescent="0.3">
      <c r="A201" t="s">
        <v>5164</v>
      </c>
      <c r="B201">
        <v>1</v>
      </c>
      <c r="C201" s="61">
        <v>6000</v>
      </c>
      <c r="D201" s="45">
        <v>40163</v>
      </c>
      <c r="E201" t="s">
        <v>5165</v>
      </c>
      <c r="F201" t="s">
        <v>5166</v>
      </c>
      <c r="G201" t="s">
        <v>6653</v>
      </c>
    </row>
    <row r="202" spans="1:7" x14ac:dyDescent="0.3">
      <c r="A202" t="s">
        <v>4972</v>
      </c>
      <c r="B202">
        <v>1</v>
      </c>
      <c r="C202" s="61">
        <v>6000</v>
      </c>
      <c r="D202" s="45">
        <v>40879</v>
      </c>
      <c r="E202" t="s">
        <v>392</v>
      </c>
      <c r="F202" t="s">
        <v>392</v>
      </c>
      <c r="G202" t="s">
        <v>392</v>
      </c>
    </row>
    <row r="203" spans="1:7" x14ac:dyDescent="0.3">
      <c r="A203" t="s">
        <v>5434</v>
      </c>
      <c r="B203">
        <v>1</v>
      </c>
      <c r="C203" s="61">
        <v>6000</v>
      </c>
      <c r="D203" s="45">
        <v>39996</v>
      </c>
      <c r="E203" t="s">
        <v>6786</v>
      </c>
      <c r="F203" t="s">
        <v>6787</v>
      </c>
      <c r="G203" t="s">
        <v>392</v>
      </c>
    </row>
    <row r="204" spans="1:7" x14ac:dyDescent="0.3">
      <c r="A204" t="s">
        <v>5290</v>
      </c>
      <c r="B204">
        <v>1</v>
      </c>
      <c r="C204" s="61">
        <v>5914</v>
      </c>
      <c r="D204" s="45">
        <v>39213</v>
      </c>
      <c r="E204" t="s">
        <v>5291</v>
      </c>
      <c r="F204" t="s">
        <v>5292</v>
      </c>
      <c r="G204" t="s">
        <v>5293</v>
      </c>
    </row>
    <row r="205" spans="1:7" x14ac:dyDescent="0.3">
      <c r="A205" t="s">
        <v>5708</v>
      </c>
      <c r="B205">
        <v>1</v>
      </c>
      <c r="C205" s="61">
        <v>5900</v>
      </c>
      <c r="D205" s="45">
        <v>41668</v>
      </c>
      <c r="E205" t="s">
        <v>392</v>
      </c>
      <c r="F205" t="s">
        <v>392</v>
      </c>
      <c r="G205" t="s">
        <v>392</v>
      </c>
    </row>
    <row r="206" spans="1:7" x14ac:dyDescent="0.3">
      <c r="A206" t="s">
        <v>4413</v>
      </c>
      <c r="B206">
        <v>2</v>
      </c>
      <c r="C206" s="61">
        <v>5830</v>
      </c>
      <c r="D206" s="45">
        <v>40644</v>
      </c>
      <c r="E206" t="s">
        <v>4414</v>
      </c>
      <c r="F206" t="s">
        <v>4415</v>
      </c>
      <c r="G206" t="s">
        <v>4416</v>
      </c>
    </row>
    <row r="207" spans="1:7" x14ac:dyDescent="0.3">
      <c r="A207" t="s">
        <v>6250</v>
      </c>
      <c r="B207">
        <v>3</v>
      </c>
      <c r="C207" s="61">
        <v>5754</v>
      </c>
      <c r="D207" s="45">
        <v>41108</v>
      </c>
      <c r="E207" t="s">
        <v>392</v>
      </c>
      <c r="F207" t="s">
        <v>6251</v>
      </c>
      <c r="G207" t="s">
        <v>6252</v>
      </c>
    </row>
    <row r="208" spans="1:7" x14ac:dyDescent="0.3">
      <c r="A208" t="s">
        <v>4347</v>
      </c>
      <c r="B208">
        <v>8</v>
      </c>
      <c r="C208" s="61">
        <v>5700</v>
      </c>
      <c r="D208" s="45">
        <v>40515</v>
      </c>
      <c r="E208" t="s">
        <v>4348</v>
      </c>
      <c r="F208" t="s">
        <v>4349</v>
      </c>
      <c r="G208" t="s">
        <v>392</v>
      </c>
    </row>
    <row r="209" spans="1:7" x14ac:dyDescent="0.3">
      <c r="A209" t="s">
        <v>5761</v>
      </c>
      <c r="B209">
        <v>2</v>
      </c>
      <c r="C209" s="61">
        <v>5700</v>
      </c>
      <c r="D209" s="45">
        <v>39106</v>
      </c>
      <c r="E209" t="s">
        <v>6400</v>
      </c>
      <c r="F209" t="s">
        <v>6401</v>
      </c>
      <c r="G209" t="s">
        <v>6402</v>
      </c>
    </row>
    <row r="210" spans="1:7" x14ac:dyDescent="0.3">
      <c r="A210" t="s">
        <v>5266</v>
      </c>
      <c r="B210">
        <v>1</v>
      </c>
      <c r="C210" s="61">
        <v>5658</v>
      </c>
      <c r="D210" s="45">
        <v>37608</v>
      </c>
      <c r="E210" t="s">
        <v>392</v>
      </c>
      <c r="F210" t="s">
        <v>392</v>
      </c>
      <c r="G210" t="s">
        <v>392</v>
      </c>
    </row>
    <row r="211" spans="1:7" x14ac:dyDescent="0.3">
      <c r="A211" t="s">
        <v>5277</v>
      </c>
      <c r="B211">
        <v>1</v>
      </c>
      <c r="C211" s="61">
        <v>5645</v>
      </c>
      <c r="D211" s="45">
        <v>39352</v>
      </c>
      <c r="E211" t="s">
        <v>5278</v>
      </c>
      <c r="F211" t="s">
        <v>5279</v>
      </c>
      <c r="G211" t="s">
        <v>392</v>
      </c>
    </row>
    <row r="212" spans="1:7" x14ac:dyDescent="0.3">
      <c r="A212" t="s">
        <v>6245</v>
      </c>
      <c r="B212">
        <v>3</v>
      </c>
      <c r="C212" s="61">
        <v>5550</v>
      </c>
      <c r="D212" s="45">
        <v>32050</v>
      </c>
      <c r="E212" t="s">
        <v>6246</v>
      </c>
      <c r="F212" t="s">
        <v>6247</v>
      </c>
      <c r="G212" t="s">
        <v>6248</v>
      </c>
    </row>
    <row r="213" spans="1:7" x14ac:dyDescent="0.3">
      <c r="A213" t="s">
        <v>4575</v>
      </c>
      <c r="B213">
        <v>1</v>
      </c>
      <c r="C213" s="61">
        <v>5550</v>
      </c>
      <c r="D213" s="45">
        <v>37333</v>
      </c>
      <c r="E213" t="s">
        <v>4576</v>
      </c>
      <c r="F213" t="s">
        <v>392</v>
      </c>
      <c r="G213" t="s">
        <v>4577</v>
      </c>
    </row>
    <row r="214" spans="1:7" x14ac:dyDescent="0.3">
      <c r="A214" t="s">
        <v>5154</v>
      </c>
      <c r="B214">
        <v>1</v>
      </c>
      <c r="C214" s="61">
        <v>5500</v>
      </c>
      <c r="D214" s="45">
        <v>34834</v>
      </c>
      <c r="E214" t="s">
        <v>5155</v>
      </c>
      <c r="F214" t="s">
        <v>5156</v>
      </c>
      <c r="G214" t="s">
        <v>5157</v>
      </c>
    </row>
    <row r="215" spans="1:7" x14ac:dyDescent="0.3">
      <c r="A215" t="s">
        <v>5727</v>
      </c>
      <c r="B215">
        <v>1</v>
      </c>
      <c r="C215" s="61">
        <v>5460</v>
      </c>
      <c r="D215" s="45">
        <v>41463</v>
      </c>
      <c r="E215" t="s">
        <v>392</v>
      </c>
      <c r="F215" t="s">
        <v>6599</v>
      </c>
      <c r="G215" t="s">
        <v>6600</v>
      </c>
    </row>
    <row r="216" spans="1:7" x14ac:dyDescent="0.3">
      <c r="A216" t="s">
        <v>5135</v>
      </c>
      <c r="B216">
        <v>25</v>
      </c>
      <c r="C216" s="61">
        <v>5350</v>
      </c>
      <c r="D216" s="45">
        <v>41439</v>
      </c>
      <c r="E216" t="s">
        <v>392</v>
      </c>
      <c r="F216" t="s">
        <v>5136</v>
      </c>
      <c r="G216" t="s">
        <v>5137</v>
      </c>
    </row>
    <row r="217" spans="1:7" x14ac:dyDescent="0.3">
      <c r="A217" t="s">
        <v>5419</v>
      </c>
      <c r="B217">
        <v>1</v>
      </c>
      <c r="C217" s="61">
        <v>5350</v>
      </c>
      <c r="D217" s="45">
        <v>40658</v>
      </c>
      <c r="E217" t="s">
        <v>5420</v>
      </c>
      <c r="F217" t="s">
        <v>5421</v>
      </c>
      <c r="G217" t="s">
        <v>5422</v>
      </c>
    </row>
    <row r="218" spans="1:7" x14ac:dyDescent="0.3">
      <c r="A218" t="s">
        <v>4556</v>
      </c>
      <c r="B218">
        <v>3</v>
      </c>
      <c r="C218" s="61">
        <v>5300</v>
      </c>
      <c r="D218" s="45">
        <v>39423</v>
      </c>
      <c r="E218" t="s">
        <v>6260</v>
      </c>
      <c r="F218" t="s">
        <v>4557</v>
      </c>
      <c r="G218" t="s">
        <v>6261</v>
      </c>
    </row>
    <row r="219" spans="1:7" x14ac:dyDescent="0.3">
      <c r="A219" t="s">
        <v>6634</v>
      </c>
      <c r="B219">
        <v>1</v>
      </c>
      <c r="C219" s="61">
        <v>5300</v>
      </c>
      <c r="D219" s="45">
        <v>39692</v>
      </c>
      <c r="E219" t="s">
        <v>392</v>
      </c>
      <c r="F219" t="s">
        <v>392</v>
      </c>
      <c r="G219" t="s">
        <v>6635</v>
      </c>
    </row>
    <row r="220" spans="1:7" x14ac:dyDescent="0.3">
      <c r="A220" t="s">
        <v>4871</v>
      </c>
      <c r="B220">
        <v>2</v>
      </c>
      <c r="C220" s="61">
        <v>5205</v>
      </c>
      <c r="D220" s="45">
        <v>39660</v>
      </c>
      <c r="E220" t="s">
        <v>4872</v>
      </c>
      <c r="F220" t="s">
        <v>4873</v>
      </c>
      <c r="G220" t="s">
        <v>4874</v>
      </c>
    </row>
    <row r="221" spans="1:7" x14ac:dyDescent="0.3">
      <c r="A221" t="s">
        <v>5297</v>
      </c>
      <c r="B221">
        <v>1</v>
      </c>
      <c r="C221" s="61">
        <v>5195</v>
      </c>
      <c r="D221" s="45">
        <v>38044</v>
      </c>
      <c r="E221" t="s">
        <v>392</v>
      </c>
      <c r="F221" t="s">
        <v>5298</v>
      </c>
      <c r="G221" t="s">
        <v>5299</v>
      </c>
    </row>
    <row r="222" spans="1:7" x14ac:dyDescent="0.3">
      <c r="A222" t="s">
        <v>133</v>
      </c>
      <c r="B222">
        <v>2</v>
      </c>
      <c r="C222" s="61">
        <v>5160</v>
      </c>
      <c r="D222" s="45">
        <v>36244</v>
      </c>
      <c r="E222" t="s">
        <v>6337</v>
      </c>
      <c r="F222" t="s">
        <v>6338</v>
      </c>
      <c r="G222" t="s">
        <v>6339</v>
      </c>
    </row>
    <row r="223" spans="1:7" x14ac:dyDescent="0.3">
      <c r="A223" t="s">
        <v>5379</v>
      </c>
      <c r="B223">
        <v>1</v>
      </c>
      <c r="C223" s="61">
        <v>5111</v>
      </c>
      <c r="D223" s="45">
        <v>40471</v>
      </c>
      <c r="E223" t="s">
        <v>392</v>
      </c>
      <c r="F223" t="s">
        <v>5380</v>
      </c>
      <c r="G223" t="s">
        <v>5381</v>
      </c>
    </row>
    <row r="224" spans="1:7" x14ac:dyDescent="0.3">
      <c r="A224" t="s">
        <v>5302</v>
      </c>
      <c r="B224">
        <v>1</v>
      </c>
      <c r="C224" s="61">
        <v>5090</v>
      </c>
      <c r="D224" s="45">
        <v>39283</v>
      </c>
      <c r="E224" t="s">
        <v>5303</v>
      </c>
      <c r="F224" t="s">
        <v>5304</v>
      </c>
      <c r="G224" t="s">
        <v>392</v>
      </c>
    </row>
    <row r="225" spans="1:7" x14ac:dyDescent="0.3">
      <c r="A225" t="s">
        <v>4550</v>
      </c>
      <c r="B225">
        <v>4</v>
      </c>
      <c r="C225" s="61">
        <v>5050</v>
      </c>
      <c r="D225" s="45">
        <v>39636</v>
      </c>
      <c r="E225" t="s">
        <v>392</v>
      </c>
      <c r="F225" t="s">
        <v>4551</v>
      </c>
      <c r="G225" t="s">
        <v>4552</v>
      </c>
    </row>
    <row r="226" spans="1:7" x14ac:dyDescent="0.3">
      <c r="A226" t="s">
        <v>6321</v>
      </c>
      <c r="B226">
        <v>2</v>
      </c>
      <c r="C226" s="61">
        <v>5030</v>
      </c>
      <c r="D226" s="45">
        <v>39374</v>
      </c>
      <c r="E226" t="s">
        <v>392</v>
      </c>
      <c r="F226" t="s">
        <v>6322</v>
      </c>
      <c r="G226" t="s">
        <v>392</v>
      </c>
    </row>
    <row r="227" spans="1:7" x14ac:dyDescent="0.3">
      <c r="A227" t="s">
        <v>5357</v>
      </c>
      <c r="B227">
        <v>1</v>
      </c>
      <c r="C227" s="61">
        <v>5016</v>
      </c>
      <c r="D227" s="45">
        <v>37029</v>
      </c>
      <c r="E227" t="s">
        <v>392</v>
      </c>
      <c r="F227" t="s">
        <v>5358</v>
      </c>
      <c r="G227" t="s">
        <v>392</v>
      </c>
    </row>
    <row r="228" spans="1:7" x14ac:dyDescent="0.3">
      <c r="A228" t="s">
        <v>5327</v>
      </c>
      <c r="B228">
        <v>2</v>
      </c>
      <c r="C228" s="61">
        <v>5010</v>
      </c>
      <c r="D228" s="45">
        <v>39699</v>
      </c>
      <c r="E228" t="s">
        <v>1835</v>
      </c>
      <c r="F228" t="s">
        <v>5328</v>
      </c>
      <c r="G228" t="s">
        <v>5329</v>
      </c>
    </row>
    <row r="229" spans="1:7" x14ac:dyDescent="0.3">
      <c r="A229" t="s">
        <v>5305</v>
      </c>
      <c r="B229">
        <v>1</v>
      </c>
      <c r="C229" s="61">
        <v>5010</v>
      </c>
      <c r="D229" s="45">
        <v>38926</v>
      </c>
      <c r="E229" t="s">
        <v>5306</v>
      </c>
      <c r="F229" t="s">
        <v>5307</v>
      </c>
      <c r="G229" t="s">
        <v>5308</v>
      </c>
    </row>
    <row r="230" spans="1:7" x14ac:dyDescent="0.3">
      <c r="A230" t="s">
        <v>5374</v>
      </c>
      <c r="B230">
        <v>1</v>
      </c>
      <c r="C230" s="61">
        <v>5010</v>
      </c>
      <c r="D230" s="45">
        <v>38089</v>
      </c>
      <c r="E230" t="s">
        <v>392</v>
      </c>
      <c r="F230" t="s">
        <v>5375</v>
      </c>
      <c r="G230" t="s">
        <v>5376</v>
      </c>
    </row>
    <row r="231" spans="1:7" x14ac:dyDescent="0.3">
      <c r="A231" t="s">
        <v>4324</v>
      </c>
      <c r="B231">
        <v>12</v>
      </c>
      <c r="C231" s="61">
        <v>5000</v>
      </c>
      <c r="D231" s="45">
        <v>39899</v>
      </c>
      <c r="E231" t="s">
        <v>4325</v>
      </c>
      <c r="F231" t="s">
        <v>4326</v>
      </c>
      <c r="G231" t="s">
        <v>4327</v>
      </c>
    </row>
    <row r="232" spans="1:7" x14ac:dyDescent="0.3">
      <c r="A232" t="s">
        <v>4336</v>
      </c>
      <c r="B232">
        <v>7</v>
      </c>
      <c r="C232" s="61">
        <v>5000</v>
      </c>
      <c r="D232" s="45">
        <v>36346</v>
      </c>
      <c r="E232" t="s">
        <v>4337</v>
      </c>
      <c r="F232" t="s">
        <v>4338</v>
      </c>
      <c r="G232" t="s">
        <v>4339</v>
      </c>
    </row>
    <row r="233" spans="1:7" x14ac:dyDescent="0.3">
      <c r="A233" t="s">
        <v>4915</v>
      </c>
      <c r="B233">
        <v>4</v>
      </c>
      <c r="C233" s="61">
        <v>5000</v>
      </c>
      <c r="D233" s="45">
        <v>39027</v>
      </c>
      <c r="E233" t="s">
        <v>2149</v>
      </c>
      <c r="F233" t="s">
        <v>4916</v>
      </c>
      <c r="G233" t="s">
        <v>4917</v>
      </c>
    </row>
    <row r="234" spans="1:7" x14ac:dyDescent="0.3">
      <c r="A234" t="s">
        <v>4839</v>
      </c>
      <c r="B234">
        <v>4</v>
      </c>
      <c r="C234" s="61">
        <v>5000</v>
      </c>
      <c r="D234" s="45">
        <v>40627</v>
      </c>
      <c r="E234" t="s">
        <v>392</v>
      </c>
      <c r="F234" t="s">
        <v>392</v>
      </c>
      <c r="G234" t="s">
        <v>6197</v>
      </c>
    </row>
    <row r="235" spans="1:7" x14ac:dyDescent="0.3">
      <c r="A235" t="s">
        <v>4647</v>
      </c>
      <c r="B235">
        <v>3</v>
      </c>
      <c r="C235" s="61">
        <v>5000</v>
      </c>
      <c r="E235" t="s">
        <v>4648</v>
      </c>
      <c r="F235" t="s">
        <v>4649</v>
      </c>
      <c r="G235" t="s">
        <v>4650</v>
      </c>
    </row>
    <row r="236" spans="1:7" x14ac:dyDescent="0.3">
      <c r="A236" t="s">
        <v>5685</v>
      </c>
      <c r="B236">
        <v>2</v>
      </c>
      <c r="C236" s="61">
        <v>5000</v>
      </c>
      <c r="D236" s="45">
        <v>40618</v>
      </c>
      <c r="E236" t="s">
        <v>392</v>
      </c>
      <c r="F236" t="s">
        <v>6307</v>
      </c>
      <c r="G236" t="s">
        <v>5686</v>
      </c>
    </row>
    <row r="237" spans="1:7" x14ac:dyDescent="0.3">
      <c r="A237" t="s">
        <v>5039</v>
      </c>
      <c r="B237">
        <v>2</v>
      </c>
      <c r="C237" s="61">
        <v>5000</v>
      </c>
      <c r="E237" t="s">
        <v>392</v>
      </c>
      <c r="F237" t="s">
        <v>392</v>
      </c>
      <c r="G237" t="s">
        <v>392</v>
      </c>
    </row>
    <row r="238" spans="1:7" x14ac:dyDescent="0.3">
      <c r="A238" t="s">
        <v>5672</v>
      </c>
      <c r="B238">
        <v>2</v>
      </c>
      <c r="C238" s="61">
        <v>5000</v>
      </c>
      <c r="D238" s="45">
        <v>41634</v>
      </c>
      <c r="E238" t="s">
        <v>392</v>
      </c>
      <c r="F238" t="s">
        <v>392</v>
      </c>
      <c r="G238" t="s">
        <v>392</v>
      </c>
    </row>
    <row r="239" spans="1:7" x14ac:dyDescent="0.3">
      <c r="A239" t="s">
        <v>4844</v>
      </c>
      <c r="B239">
        <v>2</v>
      </c>
      <c r="C239" s="61">
        <v>5000</v>
      </c>
      <c r="D239" s="45">
        <v>40178</v>
      </c>
      <c r="E239" t="s">
        <v>392</v>
      </c>
      <c r="F239" t="s">
        <v>4845</v>
      </c>
      <c r="G239" t="s">
        <v>392</v>
      </c>
    </row>
    <row r="240" spans="1:7" x14ac:dyDescent="0.3">
      <c r="A240" t="s">
        <v>4889</v>
      </c>
      <c r="B240">
        <v>2</v>
      </c>
      <c r="C240" s="61">
        <v>5000</v>
      </c>
      <c r="D240" s="45">
        <v>38870</v>
      </c>
      <c r="E240" t="s">
        <v>6340</v>
      </c>
      <c r="F240" t="s">
        <v>4890</v>
      </c>
      <c r="G240" t="s">
        <v>4891</v>
      </c>
    </row>
    <row r="241" spans="1:7" x14ac:dyDescent="0.3">
      <c r="A241" t="s">
        <v>6418</v>
      </c>
      <c r="B241">
        <v>1</v>
      </c>
      <c r="C241" s="61">
        <v>5000</v>
      </c>
      <c r="D241" s="45">
        <v>41414</v>
      </c>
      <c r="E241" t="s">
        <v>392</v>
      </c>
      <c r="F241" t="s">
        <v>392</v>
      </c>
      <c r="G241" t="s">
        <v>6419</v>
      </c>
    </row>
    <row r="242" spans="1:7" x14ac:dyDescent="0.3">
      <c r="A242" t="s">
        <v>5276</v>
      </c>
      <c r="B242">
        <v>1</v>
      </c>
      <c r="C242" s="61">
        <v>5000</v>
      </c>
      <c r="D242" s="45">
        <v>39433</v>
      </c>
      <c r="E242" t="s">
        <v>392</v>
      </c>
      <c r="F242" t="s">
        <v>392</v>
      </c>
      <c r="G242" t="s">
        <v>392</v>
      </c>
    </row>
    <row r="243" spans="1:7" x14ac:dyDescent="0.3">
      <c r="A243" t="s">
        <v>4462</v>
      </c>
      <c r="B243">
        <v>5</v>
      </c>
      <c r="C243" s="61">
        <v>4970</v>
      </c>
      <c r="D243" s="45">
        <v>39335</v>
      </c>
      <c r="E243" t="s">
        <v>6187</v>
      </c>
      <c r="F243" t="s">
        <v>6188</v>
      </c>
      <c r="G243" t="s">
        <v>4463</v>
      </c>
    </row>
    <row r="244" spans="1:7" x14ac:dyDescent="0.3">
      <c r="A244" t="s">
        <v>6518</v>
      </c>
      <c r="B244">
        <v>1</v>
      </c>
      <c r="C244" s="61">
        <v>4920</v>
      </c>
      <c r="D244" s="45">
        <v>41411</v>
      </c>
      <c r="E244" t="s">
        <v>392</v>
      </c>
      <c r="F244" t="s">
        <v>6519</v>
      </c>
      <c r="G244" t="s">
        <v>6520</v>
      </c>
    </row>
    <row r="245" spans="1:7" x14ac:dyDescent="0.3">
      <c r="A245" t="s">
        <v>5300</v>
      </c>
      <c r="B245">
        <v>1</v>
      </c>
      <c r="C245" s="61">
        <v>4890</v>
      </c>
      <c r="D245" s="45">
        <v>36189</v>
      </c>
      <c r="E245" t="s">
        <v>5301</v>
      </c>
      <c r="F245" t="s">
        <v>392</v>
      </c>
      <c r="G245" t="s">
        <v>392</v>
      </c>
    </row>
    <row r="246" spans="1:7" x14ac:dyDescent="0.3">
      <c r="A246" t="s">
        <v>5366</v>
      </c>
      <c r="B246">
        <v>1</v>
      </c>
      <c r="C246" s="61">
        <v>4870</v>
      </c>
      <c r="D246" s="45">
        <v>40109</v>
      </c>
      <c r="E246" t="s">
        <v>5367</v>
      </c>
      <c r="F246" t="s">
        <v>5368</v>
      </c>
      <c r="G246" t="s">
        <v>5369</v>
      </c>
    </row>
    <row r="247" spans="1:7" x14ac:dyDescent="0.3">
      <c r="A247" t="s">
        <v>5124</v>
      </c>
      <c r="B247">
        <v>1</v>
      </c>
      <c r="C247" s="61">
        <v>4830</v>
      </c>
      <c r="E247" t="s">
        <v>392</v>
      </c>
      <c r="F247" t="s">
        <v>6719</v>
      </c>
      <c r="G247" t="s">
        <v>6720</v>
      </c>
    </row>
    <row r="248" spans="1:7" x14ac:dyDescent="0.3">
      <c r="A248" t="s">
        <v>4851</v>
      </c>
      <c r="B248">
        <v>5</v>
      </c>
      <c r="C248" s="61">
        <v>4650</v>
      </c>
      <c r="D248" s="45">
        <v>39365</v>
      </c>
      <c r="E248" t="s">
        <v>392</v>
      </c>
      <c r="F248" t="s">
        <v>4852</v>
      </c>
      <c r="G248" t="s">
        <v>3110</v>
      </c>
    </row>
    <row r="249" spans="1:7" x14ac:dyDescent="0.3">
      <c r="A249" t="s">
        <v>4925</v>
      </c>
      <c r="B249">
        <v>1</v>
      </c>
      <c r="C249" s="61">
        <v>4530</v>
      </c>
      <c r="E249" t="s">
        <v>392</v>
      </c>
      <c r="F249" t="s">
        <v>392</v>
      </c>
      <c r="G249" t="s">
        <v>392</v>
      </c>
    </row>
    <row r="250" spans="1:7" x14ac:dyDescent="0.3">
      <c r="A250" t="s">
        <v>4583</v>
      </c>
      <c r="B250">
        <v>3</v>
      </c>
      <c r="C250" s="61">
        <v>4500</v>
      </c>
      <c r="D250" s="45">
        <v>39046</v>
      </c>
      <c r="E250" t="s">
        <v>392</v>
      </c>
      <c r="F250" t="s">
        <v>4584</v>
      </c>
      <c r="G250" t="s">
        <v>6249</v>
      </c>
    </row>
    <row r="251" spans="1:7" x14ac:dyDescent="0.3">
      <c r="A251" t="s">
        <v>4302</v>
      </c>
      <c r="B251">
        <v>12</v>
      </c>
      <c r="C251" s="61">
        <v>4460</v>
      </c>
      <c r="D251" s="45">
        <v>39554</v>
      </c>
      <c r="E251" t="s">
        <v>355</v>
      </c>
      <c r="F251" t="s">
        <v>4303</v>
      </c>
      <c r="G251" t="s">
        <v>4304</v>
      </c>
    </row>
    <row r="252" spans="1:7" x14ac:dyDescent="0.3">
      <c r="A252" t="s">
        <v>5320</v>
      </c>
      <c r="B252">
        <v>1</v>
      </c>
      <c r="C252" s="61">
        <v>4455</v>
      </c>
      <c r="D252" s="45">
        <v>39777</v>
      </c>
      <c r="E252" t="s">
        <v>5321</v>
      </c>
      <c r="F252" t="s">
        <v>5322</v>
      </c>
      <c r="G252" t="s">
        <v>392</v>
      </c>
    </row>
    <row r="253" spans="1:7" x14ac:dyDescent="0.3">
      <c r="A253" t="s">
        <v>5362</v>
      </c>
      <c r="B253">
        <v>1</v>
      </c>
      <c r="C253" s="61">
        <v>4400</v>
      </c>
      <c r="D253" s="45">
        <v>40574</v>
      </c>
      <c r="E253" t="s">
        <v>392</v>
      </c>
      <c r="F253" t="s">
        <v>5363</v>
      </c>
      <c r="G253" t="s">
        <v>392</v>
      </c>
    </row>
    <row r="254" spans="1:7" x14ac:dyDescent="0.3">
      <c r="A254" t="s">
        <v>4497</v>
      </c>
      <c r="B254">
        <v>6</v>
      </c>
      <c r="C254" s="61">
        <v>4300</v>
      </c>
      <c r="D254" s="45">
        <v>40017</v>
      </c>
      <c r="E254" t="s">
        <v>392</v>
      </c>
      <c r="F254" t="s">
        <v>4498</v>
      </c>
      <c r="G254" t="s">
        <v>4499</v>
      </c>
    </row>
    <row r="255" spans="1:7" x14ac:dyDescent="0.3">
      <c r="A255" t="s">
        <v>5261</v>
      </c>
      <c r="B255">
        <v>1</v>
      </c>
      <c r="C255" s="61">
        <v>4300</v>
      </c>
      <c r="D255" s="45">
        <v>39260</v>
      </c>
      <c r="E255" t="s">
        <v>392</v>
      </c>
      <c r="F255" t="s">
        <v>392</v>
      </c>
      <c r="G255" t="s">
        <v>392</v>
      </c>
    </row>
    <row r="256" spans="1:7" x14ac:dyDescent="0.3">
      <c r="A256" t="s">
        <v>5040</v>
      </c>
      <c r="B256">
        <v>1</v>
      </c>
      <c r="C256" s="61">
        <v>4260</v>
      </c>
      <c r="D256" s="45">
        <v>41022</v>
      </c>
      <c r="E256" t="s">
        <v>392</v>
      </c>
      <c r="F256" t="s">
        <v>392</v>
      </c>
      <c r="G256" t="s">
        <v>392</v>
      </c>
    </row>
    <row r="257" spans="1:7" x14ac:dyDescent="0.3">
      <c r="A257" t="s">
        <v>5667</v>
      </c>
      <c r="B257">
        <v>3</v>
      </c>
      <c r="C257" s="61">
        <v>4200</v>
      </c>
      <c r="E257" t="s">
        <v>392</v>
      </c>
      <c r="F257" t="s">
        <v>392</v>
      </c>
      <c r="G257" t="s">
        <v>392</v>
      </c>
    </row>
    <row r="258" spans="1:7" x14ac:dyDescent="0.3">
      <c r="A258" t="s">
        <v>5359</v>
      </c>
      <c r="B258">
        <v>1</v>
      </c>
      <c r="C258" s="61">
        <v>4200</v>
      </c>
      <c r="D258" s="45">
        <v>40543</v>
      </c>
      <c r="E258" t="s">
        <v>5360</v>
      </c>
      <c r="F258" t="s">
        <v>5361</v>
      </c>
      <c r="G258" t="s">
        <v>392</v>
      </c>
    </row>
    <row r="259" spans="1:7" x14ac:dyDescent="0.3">
      <c r="A259" t="s">
        <v>5267</v>
      </c>
      <c r="B259">
        <v>1</v>
      </c>
      <c r="C259" s="61">
        <v>4120</v>
      </c>
      <c r="D259" s="45">
        <v>35901</v>
      </c>
      <c r="E259" t="s">
        <v>5268</v>
      </c>
      <c r="F259" t="s">
        <v>392</v>
      </c>
      <c r="G259" t="s">
        <v>392</v>
      </c>
    </row>
    <row r="260" spans="1:7" x14ac:dyDescent="0.3">
      <c r="A260" t="s">
        <v>4868</v>
      </c>
      <c r="B260">
        <v>2</v>
      </c>
      <c r="C260" s="61">
        <v>4100</v>
      </c>
      <c r="D260" s="45">
        <v>39506</v>
      </c>
      <c r="E260" t="s">
        <v>392</v>
      </c>
      <c r="F260" t="s">
        <v>4869</v>
      </c>
      <c r="G260" t="s">
        <v>4870</v>
      </c>
    </row>
    <row r="261" spans="1:7" x14ac:dyDescent="0.3">
      <c r="A261" t="s">
        <v>5336</v>
      </c>
      <c r="B261">
        <v>1</v>
      </c>
      <c r="C261" s="61">
        <v>4070</v>
      </c>
      <c r="D261" s="45">
        <v>39534</v>
      </c>
      <c r="E261" t="s">
        <v>392</v>
      </c>
      <c r="F261" t="s">
        <v>5337</v>
      </c>
      <c r="G261" t="s">
        <v>5338</v>
      </c>
    </row>
    <row r="262" spans="1:7" x14ac:dyDescent="0.3">
      <c r="A262" t="s">
        <v>5153</v>
      </c>
      <c r="B262">
        <v>1</v>
      </c>
      <c r="C262" s="61">
        <v>4070</v>
      </c>
      <c r="D262" s="45">
        <v>40673</v>
      </c>
      <c r="E262" t="s">
        <v>392</v>
      </c>
      <c r="F262" t="s">
        <v>392</v>
      </c>
      <c r="G262" t="s">
        <v>392</v>
      </c>
    </row>
    <row r="263" spans="1:7" x14ac:dyDescent="0.3">
      <c r="A263" t="s">
        <v>4626</v>
      </c>
      <c r="B263">
        <v>3</v>
      </c>
      <c r="C263" s="61">
        <v>4000</v>
      </c>
      <c r="D263" s="45">
        <v>39464</v>
      </c>
      <c r="E263" t="s">
        <v>4627</v>
      </c>
      <c r="F263" t="s">
        <v>4628</v>
      </c>
      <c r="G263" t="s">
        <v>4629</v>
      </c>
    </row>
    <row r="264" spans="1:7" x14ac:dyDescent="0.3">
      <c r="A264" t="s">
        <v>6299</v>
      </c>
      <c r="B264">
        <v>2</v>
      </c>
      <c r="C264" s="61">
        <v>4000</v>
      </c>
      <c r="D264" s="45">
        <v>40844</v>
      </c>
      <c r="E264" t="s">
        <v>392</v>
      </c>
      <c r="F264" t="s">
        <v>6300</v>
      </c>
      <c r="G264" t="s">
        <v>6301</v>
      </c>
    </row>
    <row r="265" spans="1:7" x14ac:dyDescent="0.3">
      <c r="A265" t="s">
        <v>6564</v>
      </c>
      <c r="B265">
        <v>1</v>
      </c>
      <c r="C265" s="61">
        <v>4000</v>
      </c>
      <c r="D265" s="45">
        <v>40529</v>
      </c>
      <c r="E265" t="s">
        <v>392</v>
      </c>
      <c r="F265" t="s">
        <v>6565</v>
      </c>
      <c r="G265" t="s">
        <v>392</v>
      </c>
    </row>
    <row r="266" spans="1:7" x14ac:dyDescent="0.3">
      <c r="A266" t="s">
        <v>4781</v>
      </c>
      <c r="B266">
        <v>1</v>
      </c>
      <c r="C266" s="61">
        <v>4000</v>
      </c>
      <c r="D266" s="45">
        <v>39828</v>
      </c>
      <c r="E266" t="s">
        <v>392</v>
      </c>
      <c r="F266" t="s">
        <v>4782</v>
      </c>
      <c r="G266" t="s">
        <v>6770</v>
      </c>
    </row>
    <row r="267" spans="1:7" x14ac:dyDescent="0.3">
      <c r="A267" t="s">
        <v>5712</v>
      </c>
      <c r="B267">
        <v>1</v>
      </c>
      <c r="C267" s="61">
        <v>3970</v>
      </c>
      <c r="E267" t="s">
        <v>392</v>
      </c>
      <c r="F267" t="s">
        <v>392</v>
      </c>
      <c r="G267" t="s">
        <v>392</v>
      </c>
    </row>
    <row r="268" spans="1:7" x14ac:dyDescent="0.3">
      <c r="A268" t="s">
        <v>6649</v>
      </c>
      <c r="B268">
        <v>1</v>
      </c>
      <c r="C268" s="61">
        <v>3960</v>
      </c>
      <c r="D268" s="45">
        <v>36522</v>
      </c>
      <c r="E268" t="s">
        <v>6650</v>
      </c>
      <c r="F268" t="s">
        <v>6651</v>
      </c>
      <c r="G268" t="s">
        <v>6652</v>
      </c>
    </row>
    <row r="269" spans="1:7" x14ac:dyDescent="0.3">
      <c r="A269" t="s">
        <v>6268</v>
      </c>
      <c r="B269">
        <v>2</v>
      </c>
      <c r="C269" s="61">
        <v>3900</v>
      </c>
      <c r="D269" s="45">
        <v>41032</v>
      </c>
      <c r="E269" t="s">
        <v>392</v>
      </c>
      <c r="F269" t="s">
        <v>392</v>
      </c>
      <c r="G269" t="s">
        <v>6269</v>
      </c>
    </row>
    <row r="270" spans="1:7" x14ac:dyDescent="0.3">
      <c r="A270" t="s">
        <v>5351</v>
      </c>
      <c r="B270">
        <v>1</v>
      </c>
      <c r="C270" s="61">
        <v>3900</v>
      </c>
      <c r="D270" s="45">
        <v>41274</v>
      </c>
      <c r="E270" t="s">
        <v>392</v>
      </c>
      <c r="F270" t="s">
        <v>5352</v>
      </c>
      <c r="G270" t="s">
        <v>5353</v>
      </c>
    </row>
    <row r="271" spans="1:7" x14ac:dyDescent="0.3">
      <c r="A271" t="s">
        <v>6341</v>
      </c>
      <c r="B271">
        <v>2</v>
      </c>
      <c r="C271" s="61">
        <v>3878</v>
      </c>
      <c r="D271" s="45">
        <v>34515</v>
      </c>
      <c r="E271" t="s">
        <v>6342</v>
      </c>
      <c r="F271" t="s">
        <v>6343</v>
      </c>
      <c r="G271" t="s">
        <v>6344</v>
      </c>
    </row>
    <row r="272" spans="1:7" x14ac:dyDescent="0.3">
      <c r="A272" t="s">
        <v>4710</v>
      </c>
      <c r="B272">
        <v>2</v>
      </c>
      <c r="C272" s="61">
        <v>3821</v>
      </c>
      <c r="E272" t="s">
        <v>392</v>
      </c>
      <c r="F272" t="s">
        <v>4711</v>
      </c>
      <c r="G272" t="s">
        <v>4712</v>
      </c>
    </row>
    <row r="273" spans="1:7" x14ac:dyDescent="0.3">
      <c r="A273" t="s">
        <v>5439</v>
      </c>
      <c r="B273">
        <v>1</v>
      </c>
      <c r="C273" s="61">
        <v>3800</v>
      </c>
      <c r="D273" s="45">
        <v>40427</v>
      </c>
      <c r="E273" t="s">
        <v>5440</v>
      </c>
      <c r="F273" t="s">
        <v>392</v>
      </c>
      <c r="G273" t="s">
        <v>392</v>
      </c>
    </row>
    <row r="274" spans="1:7" x14ac:dyDescent="0.3">
      <c r="A274" t="s">
        <v>6572</v>
      </c>
      <c r="B274">
        <v>1</v>
      </c>
      <c r="C274" s="61">
        <v>3759</v>
      </c>
      <c r="D274" s="45">
        <v>40099</v>
      </c>
      <c r="E274" t="s">
        <v>6573</v>
      </c>
      <c r="F274" t="s">
        <v>6574</v>
      </c>
      <c r="G274" t="s">
        <v>6575</v>
      </c>
    </row>
    <row r="275" spans="1:7" x14ac:dyDescent="0.3">
      <c r="A275" t="s">
        <v>4697</v>
      </c>
      <c r="B275">
        <v>3</v>
      </c>
      <c r="C275" s="61">
        <v>3600</v>
      </c>
      <c r="D275" s="45">
        <v>40634</v>
      </c>
      <c r="E275" t="s">
        <v>392</v>
      </c>
      <c r="F275" t="s">
        <v>4698</v>
      </c>
      <c r="G275" t="s">
        <v>4699</v>
      </c>
    </row>
    <row r="276" spans="1:7" x14ac:dyDescent="0.3">
      <c r="A276" t="s">
        <v>6625</v>
      </c>
      <c r="B276">
        <v>1</v>
      </c>
      <c r="C276" s="61">
        <v>3600</v>
      </c>
      <c r="D276" s="45">
        <v>41662</v>
      </c>
      <c r="E276" t="s">
        <v>392</v>
      </c>
      <c r="F276" t="s">
        <v>392</v>
      </c>
      <c r="G276" t="s">
        <v>392</v>
      </c>
    </row>
    <row r="277" spans="1:7" x14ac:dyDescent="0.3">
      <c r="A277" t="s">
        <v>4464</v>
      </c>
      <c r="B277">
        <v>4</v>
      </c>
      <c r="C277" s="61">
        <v>3580</v>
      </c>
      <c r="D277" s="45">
        <v>39189</v>
      </c>
      <c r="E277" t="s">
        <v>4465</v>
      </c>
      <c r="F277" t="s">
        <v>4466</v>
      </c>
      <c r="G277" t="s">
        <v>4467</v>
      </c>
    </row>
    <row r="278" spans="1:7" x14ac:dyDescent="0.3">
      <c r="A278" t="s">
        <v>6585</v>
      </c>
      <c r="B278">
        <v>1</v>
      </c>
      <c r="C278" s="61">
        <v>3550</v>
      </c>
      <c r="D278" s="45">
        <v>41703</v>
      </c>
      <c r="E278" t="s">
        <v>6586</v>
      </c>
      <c r="F278" t="s">
        <v>6587</v>
      </c>
      <c r="G278" t="s">
        <v>392</v>
      </c>
    </row>
    <row r="279" spans="1:7" x14ac:dyDescent="0.3">
      <c r="A279" t="s">
        <v>4493</v>
      </c>
      <c r="B279">
        <v>4</v>
      </c>
      <c r="C279" s="61">
        <v>3520</v>
      </c>
      <c r="D279" s="45">
        <v>39139</v>
      </c>
      <c r="E279" t="s">
        <v>4494</v>
      </c>
      <c r="F279" t="s">
        <v>4495</v>
      </c>
      <c r="G279" t="s">
        <v>4496</v>
      </c>
    </row>
    <row r="280" spans="1:7" x14ac:dyDescent="0.3">
      <c r="A280" t="s">
        <v>4527</v>
      </c>
      <c r="B280">
        <v>5</v>
      </c>
      <c r="C280" s="61">
        <v>3507</v>
      </c>
      <c r="D280" s="45">
        <v>39832</v>
      </c>
      <c r="E280" t="s">
        <v>4528</v>
      </c>
      <c r="F280" t="s">
        <v>4529</v>
      </c>
      <c r="G280" t="s">
        <v>4530</v>
      </c>
    </row>
    <row r="281" spans="1:7" x14ac:dyDescent="0.3">
      <c r="A281" t="s">
        <v>5126</v>
      </c>
      <c r="B281">
        <v>1</v>
      </c>
      <c r="C281" s="61">
        <v>3500</v>
      </c>
      <c r="D281" s="45">
        <v>38168</v>
      </c>
      <c r="E281" t="s">
        <v>392</v>
      </c>
      <c r="F281" t="s">
        <v>5127</v>
      </c>
      <c r="G281" t="s">
        <v>5128</v>
      </c>
    </row>
    <row r="282" spans="1:7" x14ac:dyDescent="0.3">
      <c r="A282" t="s">
        <v>5061</v>
      </c>
      <c r="B282">
        <v>1</v>
      </c>
      <c r="C282" s="61">
        <v>3470</v>
      </c>
      <c r="E282" t="s">
        <v>392</v>
      </c>
      <c r="F282" t="s">
        <v>392</v>
      </c>
      <c r="G282" t="s">
        <v>392</v>
      </c>
    </row>
    <row r="283" spans="1:7" x14ac:dyDescent="0.3">
      <c r="A283" t="s">
        <v>6576</v>
      </c>
      <c r="B283">
        <v>1</v>
      </c>
      <c r="C283" s="61">
        <v>3440</v>
      </c>
      <c r="D283" s="45">
        <v>40583</v>
      </c>
      <c r="E283" t="s">
        <v>392</v>
      </c>
      <c r="F283" t="s">
        <v>6577</v>
      </c>
      <c r="G283" t="s">
        <v>6578</v>
      </c>
    </row>
    <row r="284" spans="1:7" x14ac:dyDescent="0.3">
      <c r="A284" t="s">
        <v>5423</v>
      </c>
      <c r="B284">
        <v>1</v>
      </c>
      <c r="C284" s="61">
        <v>3430</v>
      </c>
      <c r="E284" t="s">
        <v>392</v>
      </c>
      <c r="F284" t="s">
        <v>392</v>
      </c>
      <c r="G284" t="s">
        <v>392</v>
      </c>
    </row>
    <row r="285" spans="1:7" x14ac:dyDescent="0.3">
      <c r="A285" t="s">
        <v>4644</v>
      </c>
      <c r="B285">
        <v>3</v>
      </c>
      <c r="C285" s="61">
        <v>3400</v>
      </c>
      <c r="D285" s="45">
        <v>40386</v>
      </c>
      <c r="E285" t="s">
        <v>4645</v>
      </c>
      <c r="F285" t="s">
        <v>4646</v>
      </c>
      <c r="G285" t="s">
        <v>6225</v>
      </c>
    </row>
    <row r="286" spans="1:7" x14ac:dyDescent="0.3">
      <c r="A286" t="s">
        <v>6598</v>
      </c>
      <c r="B286">
        <v>1</v>
      </c>
      <c r="C286" s="61">
        <v>3400</v>
      </c>
      <c r="D286" s="45">
        <v>41625</v>
      </c>
      <c r="E286" t="s">
        <v>392</v>
      </c>
      <c r="F286" t="s">
        <v>392</v>
      </c>
      <c r="G286" t="s">
        <v>392</v>
      </c>
    </row>
    <row r="287" spans="1:7" x14ac:dyDescent="0.3">
      <c r="A287" t="s">
        <v>5034</v>
      </c>
      <c r="B287">
        <v>1</v>
      </c>
      <c r="C287" s="61">
        <v>3380</v>
      </c>
      <c r="D287" s="45">
        <v>41414</v>
      </c>
      <c r="E287" t="s">
        <v>392</v>
      </c>
      <c r="F287" t="s">
        <v>392</v>
      </c>
      <c r="G287" t="s">
        <v>392</v>
      </c>
    </row>
    <row r="288" spans="1:7" x14ac:dyDescent="0.3">
      <c r="A288" t="s">
        <v>153</v>
      </c>
      <c r="B288">
        <v>1</v>
      </c>
      <c r="C288" s="61">
        <v>3357.3436000000002</v>
      </c>
      <c r="D288" s="45">
        <v>37033</v>
      </c>
      <c r="E288" t="s">
        <v>6588</v>
      </c>
      <c r="F288" t="s">
        <v>6589</v>
      </c>
      <c r="G288" t="s">
        <v>6590</v>
      </c>
    </row>
    <row r="289" spans="1:7" x14ac:dyDescent="0.3">
      <c r="A289" t="s">
        <v>5693</v>
      </c>
      <c r="B289">
        <v>1</v>
      </c>
      <c r="C289" s="61">
        <v>3320</v>
      </c>
      <c r="D289" s="45">
        <v>41627</v>
      </c>
      <c r="E289" t="s">
        <v>392</v>
      </c>
      <c r="F289" t="s">
        <v>392</v>
      </c>
      <c r="G289" t="s">
        <v>392</v>
      </c>
    </row>
    <row r="290" spans="1:7" x14ac:dyDescent="0.3">
      <c r="A290" t="s">
        <v>6455</v>
      </c>
      <c r="B290">
        <v>1</v>
      </c>
      <c r="C290" s="61">
        <v>3300</v>
      </c>
      <c r="D290" s="45">
        <v>41464</v>
      </c>
      <c r="E290" t="s">
        <v>392</v>
      </c>
      <c r="F290" t="s">
        <v>392</v>
      </c>
      <c r="G290" t="s">
        <v>392</v>
      </c>
    </row>
    <row r="291" spans="1:7" x14ac:dyDescent="0.3">
      <c r="A291" t="s">
        <v>6273</v>
      </c>
      <c r="B291">
        <v>2</v>
      </c>
      <c r="C291" s="61">
        <v>3281</v>
      </c>
      <c r="E291" t="s">
        <v>392</v>
      </c>
      <c r="F291" t="s">
        <v>6274</v>
      </c>
      <c r="G291" t="s">
        <v>6275</v>
      </c>
    </row>
    <row r="292" spans="1:7" x14ac:dyDescent="0.3">
      <c r="A292" t="s">
        <v>190</v>
      </c>
      <c r="B292">
        <v>1</v>
      </c>
      <c r="C292" s="61">
        <v>3210</v>
      </c>
      <c r="D292" s="45">
        <v>38625</v>
      </c>
      <c r="E292" t="s">
        <v>6631</v>
      </c>
      <c r="F292" t="s">
        <v>6632</v>
      </c>
      <c r="G292" t="s">
        <v>6633</v>
      </c>
    </row>
    <row r="293" spans="1:7" x14ac:dyDescent="0.3">
      <c r="A293" t="s">
        <v>6626</v>
      </c>
      <c r="B293">
        <v>1</v>
      </c>
      <c r="C293" s="61">
        <v>3200</v>
      </c>
      <c r="E293" t="s">
        <v>392</v>
      </c>
      <c r="F293" t="s">
        <v>392</v>
      </c>
      <c r="G293" t="s">
        <v>392</v>
      </c>
    </row>
    <row r="294" spans="1:7" x14ac:dyDescent="0.3">
      <c r="A294" t="s">
        <v>6513</v>
      </c>
      <c r="B294">
        <v>1</v>
      </c>
      <c r="C294" s="61">
        <v>3160</v>
      </c>
      <c r="D294" s="45">
        <v>41109</v>
      </c>
      <c r="E294" t="s">
        <v>392</v>
      </c>
      <c r="F294" t="s">
        <v>6514</v>
      </c>
      <c r="G294" t="s">
        <v>6515</v>
      </c>
    </row>
    <row r="295" spans="1:7" x14ac:dyDescent="0.3">
      <c r="A295" t="s">
        <v>5415</v>
      </c>
      <c r="B295">
        <v>1</v>
      </c>
      <c r="C295" s="61">
        <v>3150</v>
      </c>
      <c r="D295" s="45">
        <v>39703</v>
      </c>
      <c r="E295" t="s">
        <v>5416</v>
      </c>
      <c r="F295" t="s">
        <v>5417</v>
      </c>
      <c r="G295" t="s">
        <v>5418</v>
      </c>
    </row>
    <row r="296" spans="1:7" x14ac:dyDescent="0.3">
      <c r="A296" t="s">
        <v>4810</v>
      </c>
      <c r="B296">
        <v>2</v>
      </c>
      <c r="C296" s="61">
        <v>3130</v>
      </c>
      <c r="D296" s="45">
        <v>41182</v>
      </c>
      <c r="E296" t="s">
        <v>392</v>
      </c>
      <c r="F296" t="s">
        <v>4811</v>
      </c>
      <c r="G296" t="s">
        <v>392</v>
      </c>
    </row>
    <row r="297" spans="1:7" x14ac:dyDescent="0.3">
      <c r="A297" t="s">
        <v>5399</v>
      </c>
      <c r="B297">
        <v>1</v>
      </c>
      <c r="C297" s="61">
        <v>3130</v>
      </c>
      <c r="D297" s="45">
        <v>40690</v>
      </c>
      <c r="E297" t="s">
        <v>6771</v>
      </c>
      <c r="F297" t="s">
        <v>5762</v>
      </c>
      <c r="G297" t="s">
        <v>5763</v>
      </c>
    </row>
    <row r="298" spans="1:7" x14ac:dyDescent="0.3">
      <c r="A298" t="s">
        <v>4953</v>
      </c>
      <c r="B298">
        <v>2</v>
      </c>
      <c r="C298" s="61">
        <v>3125</v>
      </c>
      <c r="D298" s="45">
        <v>39660</v>
      </c>
      <c r="E298" t="s">
        <v>392</v>
      </c>
      <c r="F298" t="s">
        <v>4954</v>
      </c>
      <c r="G298" t="s">
        <v>4955</v>
      </c>
    </row>
    <row r="299" spans="1:7" x14ac:dyDescent="0.3">
      <c r="A299" t="s">
        <v>6592</v>
      </c>
      <c r="B299">
        <v>1</v>
      </c>
      <c r="C299" s="61">
        <v>3102</v>
      </c>
      <c r="D299" s="45">
        <v>41078</v>
      </c>
      <c r="E299" t="s">
        <v>392</v>
      </c>
      <c r="F299" t="s">
        <v>392</v>
      </c>
      <c r="G299" t="s">
        <v>392</v>
      </c>
    </row>
    <row r="300" spans="1:7" x14ac:dyDescent="0.3">
      <c r="A300" t="s">
        <v>6114</v>
      </c>
      <c r="B300">
        <v>46</v>
      </c>
      <c r="C300" s="61">
        <v>3100</v>
      </c>
      <c r="D300" s="45">
        <v>40084</v>
      </c>
      <c r="E300" t="s">
        <v>392</v>
      </c>
      <c r="F300" t="s">
        <v>392</v>
      </c>
      <c r="G300" t="s">
        <v>4205</v>
      </c>
    </row>
    <row r="301" spans="1:7" x14ac:dyDescent="0.3">
      <c r="A301" t="s">
        <v>4929</v>
      </c>
      <c r="B301">
        <v>1</v>
      </c>
      <c r="C301" s="61">
        <v>3100</v>
      </c>
      <c r="E301" t="s">
        <v>4930</v>
      </c>
      <c r="F301" t="s">
        <v>392</v>
      </c>
      <c r="G301" t="s">
        <v>392</v>
      </c>
    </row>
    <row r="302" spans="1:7" x14ac:dyDescent="0.3">
      <c r="A302" t="s">
        <v>6497</v>
      </c>
      <c r="B302">
        <v>1</v>
      </c>
      <c r="C302" s="61">
        <v>3100</v>
      </c>
      <c r="E302" t="s">
        <v>392</v>
      </c>
      <c r="F302" t="s">
        <v>392</v>
      </c>
      <c r="G302" t="s">
        <v>392</v>
      </c>
    </row>
    <row r="303" spans="1:7" x14ac:dyDescent="0.3">
      <c r="A303" t="s">
        <v>6222</v>
      </c>
      <c r="B303">
        <v>3</v>
      </c>
      <c r="C303" s="61">
        <v>3070</v>
      </c>
      <c r="D303" s="45">
        <v>41562</v>
      </c>
      <c r="E303" t="s">
        <v>392</v>
      </c>
      <c r="F303" t="s">
        <v>6223</v>
      </c>
      <c r="G303" t="s">
        <v>6224</v>
      </c>
    </row>
    <row r="304" spans="1:7" x14ac:dyDescent="0.3">
      <c r="A304" t="s">
        <v>5472</v>
      </c>
      <c r="B304">
        <v>1</v>
      </c>
      <c r="C304" s="61">
        <v>3050</v>
      </c>
      <c r="D304" s="45">
        <v>39937</v>
      </c>
      <c r="E304" t="s">
        <v>5473</v>
      </c>
      <c r="F304" t="s">
        <v>392</v>
      </c>
      <c r="G304" t="s">
        <v>5474</v>
      </c>
    </row>
    <row r="305" spans="1:7" x14ac:dyDescent="0.3">
      <c r="A305" t="s">
        <v>5264</v>
      </c>
      <c r="B305">
        <v>1</v>
      </c>
      <c r="C305" s="61">
        <v>3010</v>
      </c>
      <c r="D305" s="45">
        <v>35795</v>
      </c>
      <c r="E305" t="s">
        <v>392</v>
      </c>
      <c r="F305" t="s">
        <v>5265</v>
      </c>
      <c r="G305" t="s">
        <v>392</v>
      </c>
    </row>
    <row r="306" spans="1:7" x14ac:dyDescent="0.3">
      <c r="A306" t="s">
        <v>591</v>
      </c>
      <c r="B306">
        <v>5</v>
      </c>
      <c r="C306" s="61">
        <v>3000</v>
      </c>
      <c r="D306" s="45">
        <v>39287</v>
      </c>
      <c r="E306" t="s">
        <v>4456</v>
      </c>
      <c r="F306" t="s">
        <v>4457</v>
      </c>
      <c r="G306" t="s">
        <v>590</v>
      </c>
    </row>
    <row r="307" spans="1:7" x14ac:dyDescent="0.3">
      <c r="A307" t="s">
        <v>4585</v>
      </c>
      <c r="B307">
        <v>4</v>
      </c>
      <c r="C307" s="61">
        <v>3000</v>
      </c>
      <c r="D307" s="45">
        <v>40009</v>
      </c>
      <c r="E307" t="s">
        <v>392</v>
      </c>
      <c r="F307" t="s">
        <v>4586</v>
      </c>
      <c r="G307" t="s">
        <v>6199</v>
      </c>
    </row>
    <row r="308" spans="1:7" x14ac:dyDescent="0.3">
      <c r="A308" t="s">
        <v>5096</v>
      </c>
      <c r="B308">
        <v>3</v>
      </c>
      <c r="C308" s="61">
        <v>3000</v>
      </c>
      <c r="D308" s="45">
        <v>40715</v>
      </c>
      <c r="E308" t="s">
        <v>5097</v>
      </c>
      <c r="F308" t="s">
        <v>6238</v>
      </c>
      <c r="G308" t="s">
        <v>392</v>
      </c>
    </row>
    <row r="309" spans="1:7" x14ac:dyDescent="0.3">
      <c r="A309" t="s">
        <v>6270</v>
      </c>
      <c r="B309">
        <v>2</v>
      </c>
      <c r="C309" s="61">
        <v>3000</v>
      </c>
      <c r="D309" s="45">
        <v>41172</v>
      </c>
      <c r="E309" t="s">
        <v>392</v>
      </c>
      <c r="F309" t="s">
        <v>6271</v>
      </c>
      <c r="G309" t="s">
        <v>6272</v>
      </c>
    </row>
    <row r="310" spans="1:7" x14ac:dyDescent="0.3">
      <c r="A310" t="s">
        <v>4716</v>
      </c>
      <c r="B310">
        <v>2</v>
      </c>
      <c r="C310" s="61">
        <v>3000</v>
      </c>
      <c r="D310" s="45">
        <v>40724</v>
      </c>
      <c r="E310" t="s">
        <v>392</v>
      </c>
      <c r="F310" t="s">
        <v>4717</v>
      </c>
      <c r="G310" t="s">
        <v>4718</v>
      </c>
    </row>
    <row r="311" spans="1:7" x14ac:dyDescent="0.3">
      <c r="A311" t="s">
        <v>4475</v>
      </c>
      <c r="B311">
        <v>2</v>
      </c>
      <c r="C311" s="61">
        <v>3000</v>
      </c>
      <c r="D311" s="45">
        <v>37621</v>
      </c>
      <c r="E311" t="s">
        <v>392</v>
      </c>
      <c r="F311" t="s">
        <v>4476</v>
      </c>
      <c r="G311" t="s">
        <v>4477</v>
      </c>
    </row>
    <row r="312" spans="1:7" x14ac:dyDescent="0.3">
      <c r="A312" t="s">
        <v>6281</v>
      </c>
      <c r="B312">
        <v>2</v>
      </c>
      <c r="C312" s="61">
        <v>3000</v>
      </c>
      <c r="D312" s="45">
        <v>41501</v>
      </c>
      <c r="E312" t="s">
        <v>392</v>
      </c>
      <c r="F312" t="s">
        <v>392</v>
      </c>
      <c r="G312" t="s">
        <v>392</v>
      </c>
    </row>
    <row r="313" spans="1:7" x14ac:dyDescent="0.3">
      <c r="A313" t="s">
        <v>6290</v>
      </c>
      <c r="B313">
        <v>2</v>
      </c>
      <c r="C313" s="61">
        <v>3000</v>
      </c>
      <c r="E313" t="s">
        <v>392</v>
      </c>
      <c r="F313" t="s">
        <v>392</v>
      </c>
      <c r="G313" t="s">
        <v>392</v>
      </c>
    </row>
    <row r="314" spans="1:7" x14ac:dyDescent="0.3">
      <c r="A314" t="s">
        <v>4786</v>
      </c>
      <c r="B314">
        <v>2</v>
      </c>
      <c r="C314" s="61">
        <v>3000</v>
      </c>
      <c r="D314" s="45">
        <v>39353</v>
      </c>
      <c r="E314" t="s">
        <v>6395</v>
      </c>
      <c r="F314" t="s">
        <v>6396</v>
      </c>
      <c r="G314" t="s">
        <v>392</v>
      </c>
    </row>
    <row r="315" spans="1:7" x14ac:dyDescent="0.3">
      <c r="A315" t="s">
        <v>6449</v>
      </c>
      <c r="B315">
        <v>1</v>
      </c>
      <c r="C315" s="61">
        <v>3000</v>
      </c>
      <c r="E315" t="s">
        <v>392</v>
      </c>
      <c r="F315" t="s">
        <v>392</v>
      </c>
      <c r="G315" t="s">
        <v>392</v>
      </c>
    </row>
    <row r="316" spans="1:7" x14ac:dyDescent="0.3">
      <c r="A316" t="s">
        <v>6566</v>
      </c>
      <c r="B316">
        <v>1</v>
      </c>
      <c r="C316" s="61">
        <v>3000</v>
      </c>
      <c r="E316" t="s">
        <v>392</v>
      </c>
      <c r="F316" t="s">
        <v>392</v>
      </c>
      <c r="G316" t="s">
        <v>392</v>
      </c>
    </row>
    <row r="317" spans="1:7" x14ac:dyDescent="0.3">
      <c r="A317" t="s">
        <v>6579</v>
      </c>
      <c r="B317">
        <v>1</v>
      </c>
      <c r="C317" s="61">
        <v>3000</v>
      </c>
      <c r="D317" s="45">
        <v>41451</v>
      </c>
      <c r="E317" t="s">
        <v>392</v>
      </c>
      <c r="F317" t="s">
        <v>392</v>
      </c>
      <c r="G317" t="s">
        <v>6580</v>
      </c>
    </row>
    <row r="318" spans="1:7" x14ac:dyDescent="0.3">
      <c r="A318" t="s">
        <v>160</v>
      </c>
      <c r="B318">
        <v>1</v>
      </c>
      <c r="C318" s="61">
        <v>3000</v>
      </c>
      <c r="D318" s="45">
        <v>37729</v>
      </c>
      <c r="E318" t="s">
        <v>6608</v>
      </c>
      <c r="F318" t="s">
        <v>6609</v>
      </c>
      <c r="G318" t="s">
        <v>161</v>
      </c>
    </row>
    <row r="319" spans="1:7" x14ac:dyDescent="0.3">
      <c r="A319" t="s">
        <v>4971</v>
      </c>
      <c r="B319">
        <v>1</v>
      </c>
      <c r="C319" s="61">
        <v>3000</v>
      </c>
      <c r="D319" s="45">
        <v>41453</v>
      </c>
      <c r="E319" t="s">
        <v>392</v>
      </c>
      <c r="F319" t="s">
        <v>392</v>
      </c>
      <c r="G319" t="s">
        <v>392</v>
      </c>
    </row>
    <row r="320" spans="1:7" x14ac:dyDescent="0.3">
      <c r="A320" t="s">
        <v>6629</v>
      </c>
      <c r="B320">
        <v>1</v>
      </c>
      <c r="C320" s="61">
        <v>3000</v>
      </c>
      <c r="D320" s="45">
        <v>41090</v>
      </c>
      <c r="E320" t="s">
        <v>392</v>
      </c>
      <c r="F320" t="s">
        <v>392</v>
      </c>
      <c r="G320" t="s">
        <v>6630</v>
      </c>
    </row>
    <row r="321" spans="1:7" x14ac:dyDescent="0.3">
      <c r="A321" t="s">
        <v>5354</v>
      </c>
      <c r="B321">
        <v>1</v>
      </c>
      <c r="C321" s="61">
        <v>3000</v>
      </c>
      <c r="D321" s="45">
        <v>39506</v>
      </c>
      <c r="E321" t="s">
        <v>392</v>
      </c>
      <c r="F321" t="s">
        <v>392</v>
      </c>
      <c r="G321" t="s">
        <v>392</v>
      </c>
    </row>
    <row r="322" spans="1:7" x14ac:dyDescent="0.3">
      <c r="A322" t="s">
        <v>4760</v>
      </c>
      <c r="B322">
        <v>2</v>
      </c>
      <c r="C322" s="61">
        <v>2910</v>
      </c>
      <c r="D322" s="45">
        <v>40435</v>
      </c>
      <c r="E322" t="s">
        <v>392</v>
      </c>
      <c r="F322" t="s">
        <v>4761</v>
      </c>
      <c r="G322" t="s">
        <v>4762</v>
      </c>
    </row>
    <row r="323" spans="1:7" x14ac:dyDescent="0.3">
      <c r="A323" t="s">
        <v>5295</v>
      </c>
      <c r="B323">
        <v>1</v>
      </c>
      <c r="C323" s="61">
        <v>2676</v>
      </c>
      <c r="D323" s="45">
        <v>40105</v>
      </c>
      <c r="E323" t="s">
        <v>392</v>
      </c>
      <c r="F323" t="s">
        <v>392</v>
      </c>
      <c r="G323" t="s">
        <v>392</v>
      </c>
    </row>
    <row r="324" spans="1:7" x14ac:dyDescent="0.3">
      <c r="A324" t="s">
        <v>6618</v>
      </c>
      <c r="B324">
        <v>1</v>
      </c>
      <c r="C324" s="61">
        <v>2600</v>
      </c>
      <c r="D324" s="45">
        <v>41610</v>
      </c>
      <c r="E324" t="s">
        <v>392</v>
      </c>
      <c r="F324" t="s">
        <v>392</v>
      </c>
      <c r="G324" t="s">
        <v>392</v>
      </c>
    </row>
    <row r="325" spans="1:7" x14ac:dyDescent="0.3">
      <c r="A325" t="s">
        <v>5749</v>
      </c>
      <c r="B325">
        <v>1</v>
      </c>
      <c r="C325" s="61">
        <v>2600</v>
      </c>
      <c r="D325" s="45">
        <v>41270</v>
      </c>
      <c r="E325" t="s">
        <v>392</v>
      </c>
      <c r="F325" t="s">
        <v>5750</v>
      </c>
      <c r="G325" t="s">
        <v>392</v>
      </c>
    </row>
    <row r="326" spans="1:7" x14ac:dyDescent="0.3">
      <c r="A326" t="s">
        <v>5729</v>
      </c>
      <c r="B326">
        <v>1</v>
      </c>
      <c r="C326" s="61">
        <v>2500</v>
      </c>
      <c r="D326" s="45">
        <v>41481</v>
      </c>
      <c r="E326" t="s">
        <v>392</v>
      </c>
      <c r="F326" t="s">
        <v>6454</v>
      </c>
      <c r="G326" t="s">
        <v>392</v>
      </c>
    </row>
    <row r="327" spans="1:7" x14ac:dyDescent="0.3">
      <c r="A327" t="s">
        <v>5716</v>
      </c>
      <c r="B327">
        <v>1</v>
      </c>
      <c r="C327" s="61">
        <v>2500</v>
      </c>
      <c r="D327" s="45">
        <v>41636</v>
      </c>
      <c r="E327" t="s">
        <v>392</v>
      </c>
      <c r="F327" t="s">
        <v>392</v>
      </c>
      <c r="G327" t="s">
        <v>392</v>
      </c>
    </row>
    <row r="328" spans="1:7" x14ac:dyDescent="0.3">
      <c r="A328" t="s">
        <v>5041</v>
      </c>
      <c r="B328">
        <v>1</v>
      </c>
      <c r="C328" s="61">
        <v>2500</v>
      </c>
      <c r="D328" s="45">
        <v>41267</v>
      </c>
      <c r="E328" t="s">
        <v>392</v>
      </c>
      <c r="F328" t="s">
        <v>392</v>
      </c>
      <c r="G328" t="s">
        <v>6614</v>
      </c>
    </row>
    <row r="329" spans="1:7" x14ac:dyDescent="0.3">
      <c r="A329" t="s">
        <v>5332</v>
      </c>
      <c r="B329">
        <v>1</v>
      </c>
      <c r="C329" s="61">
        <v>2500</v>
      </c>
      <c r="D329" s="45">
        <v>39398</v>
      </c>
      <c r="E329" t="s">
        <v>5333</v>
      </c>
      <c r="F329" t="s">
        <v>5334</v>
      </c>
      <c r="G329" t="s">
        <v>5335</v>
      </c>
    </row>
    <row r="330" spans="1:7" x14ac:dyDescent="0.3">
      <c r="A330" t="s">
        <v>6636</v>
      </c>
      <c r="B330">
        <v>1</v>
      </c>
      <c r="C330" s="61">
        <v>2400</v>
      </c>
      <c r="E330" t="s">
        <v>392</v>
      </c>
      <c r="F330" t="s">
        <v>392</v>
      </c>
      <c r="G330" t="s">
        <v>392</v>
      </c>
    </row>
    <row r="331" spans="1:7" x14ac:dyDescent="0.3">
      <c r="A331" t="s">
        <v>5491</v>
      </c>
      <c r="B331">
        <v>1</v>
      </c>
      <c r="C331" s="61">
        <v>2250</v>
      </c>
      <c r="D331" s="45">
        <v>40266</v>
      </c>
      <c r="E331" t="s">
        <v>5492</v>
      </c>
      <c r="F331" t="s">
        <v>5493</v>
      </c>
      <c r="G331" t="s">
        <v>5494</v>
      </c>
    </row>
    <row r="332" spans="1:7" x14ac:dyDescent="0.3">
      <c r="A332" t="s">
        <v>5273</v>
      </c>
      <c r="B332">
        <v>1</v>
      </c>
      <c r="C332" s="61">
        <v>2240</v>
      </c>
      <c r="D332" s="45">
        <v>39177</v>
      </c>
      <c r="E332" t="s">
        <v>1655</v>
      </c>
      <c r="F332" t="s">
        <v>5274</v>
      </c>
      <c r="G332" t="s">
        <v>5275</v>
      </c>
    </row>
    <row r="333" spans="1:7" x14ac:dyDescent="0.3">
      <c r="A333" t="s">
        <v>5412</v>
      </c>
      <c r="B333">
        <v>1</v>
      </c>
      <c r="C333" s="61">
        <v>2230</v>
      </c>
      <c r="D333" s="45">
        <v>40780</v>
      </c>
      <c r="E333" t="s">
        <v>392</v>
      </c>
      <c r="F333" t="s">
        <v>5413</v>
      </c>
      <c r="G333" t="s">
        <v>5414</v>
      </c>
    </row>
    <row r="334" spans="1:7" x14ac:dyDescent="0.3">
      <c r="A334" t="s">
        <v>4828</v>
      </c>
      <c r="B334">
        <v>18</v>
      </c>
      <c r="C334" s="61">
        <v>2220</v>
      </c>
      <c r="D334" s="45">
        <v>41401</v>
      </c>
      <c r="E334" t="s">
        <v>392</v>
      </c>
      <c r="F334" t="s">
        <v>5652</v>
      </c>
      <c r="G334" t="s">
        <v>5653</v>
      </c>
    </row>
    <row r="335" spans="1:7" x14ac:dyDescent="0.3">
      <c r="A335" t="s">
        <v>4353</v>
      </c>
      <c r="B335">
        <v>8</v>
      </c>
      <c r="C335" s="61">
        <v>2220</v>
      </c>
      <c r="D335" s="45">
        <v>40329</v>
      </c>
      <c r="E335" t="s">
        <v>392</v>
      </c>
      <c r="F335" t="s">
        <v>4354</v>
      </c>
      <c r="G335" t="s">
        <v>4355</v>
      </c>
    </row>
    <row r="336" spans="1:7" x14ac:dyDescent="0.3">
      <c r="A336" t="s">
        <v>6282</v>
      </c>
      <c r="B336">
        <v>2</v>
      </c>
      <c r="C336" s="61">
        <v>2200</v>
      </c>
      <c r="D336" s="45">
        <v>40729</v>
      </c>
      <c r="E336" t="s">
        <v>392</v>
      </c>
      <c r="F336" t="s">
        <v>6283</v>
      </c>
      <c r="G336" t="s">
        <v>6284</v>
      </c>
    </row>
    <row r="337" spans="1:7" x14ac:dyDescent="0.3">
      <c r="A337" t="s">
        <v>6351</v>
      </c>
      <c r="B337">
        <v>2</v>
      </c>
      <c r="C337" s="61">
        <v>2200</v>
      </c>
      <c r="D337" s="45">
        <v>36742</v>
      </c>
      <c r="E337" t="s">
        <v>6352</v>
      </c>
      <c r="F337" t="s">
        <v>6353</v>
      </c>
      <c r="G337" t="s">
        <v>6354</v>
      </c>
    </row>
    <row r="338" spans="1:7" x14ac:dyDescent="0.3">
      <c r="A338" t="s">
        <v>4887</v>
      </c>
      <c r="B338">
        <v>2</v>
      </c>
      <c r="C338" s="61">
        <v>2150</v>
      </c>
      <c r="D338" s="45">
        <v>40940</v>
      </c>
      <c r="E338" t="s">
        <v>392</v>
      </c>
      <c r="F338" t="s">
        <v>392</v>
      </c>
      <c r="G338" t="s">
        <v>4888</v>
      </c>
    </row>
    <row r="339" spans="1:7" x14ac:dyDescent="0.3">
      <c r="A339" t="s">
        <v>5687</v>
      </c>
      <c r="B339">
        <v>2</v>
      </c>
      <c r="C339" s="61">
        <v>2150</v>
      </c>
      <c r="D339" s="45">
        <v>40882</v>
      </c>
      <c r="E339" t="s">
        <v>392</v>
      </c>
      <c r="F339" t="s">
        <v>392</v>
      </c>
      <c r="G339" t="s">
        <v>392</v>
      </c>
    </row>
    <row r="340" spans="1:7" x14ac:dyDescent="0.3">
      <c r="A340" t="s">
        <v>4540</v>
      </c>
      <c r="B340">
        <v>4</v>
      </c>
      <c r="C340" s="61">
        <v>2128</v>
      </c>
      <c r="D340" s="45">
        <v>38791</v>
      </c>
      <c r="E340" t="s">
        <v>392</v>
      </c>
      <c r="F340" t="s">
        <v>392</v>
      </c>
      <c r="G340" t="s">
        <v>4541</v>
      </c>
    </row>
    <row r="341" spans="1:7" x14ac:dyDescent="0.3">
      <c r="A341" t="s">
        <v>5355</v>
      </c>
      <c r="B341">
        <v>1</v>
      </c>
      <c r="C341" s="61">
        <v>2120</v>
      </c>
      <c r="D341" s="45">
        <v>39372</v>
      </c>
      <c r="E341" t="s">
        <v>392</v>
      </c>
      <c r="F341" t="s">
        <v>392</v>
      </c>
      <c r="G341" t="s">
        <v>392</v>
      </c>
    </row>
    <row r="342" spans="1:7" x14ac:dyDescent="0.3">
      <c r="A342" t="s">
        <v>5147</v>
      </c>
      <c r="B342">
        <v>1</v>
      </c>
      <c r="C342" s="61">
        <v>2110</v>
      </c>
      <c r="E342" t="s">
        <v>392</v>
      </c>
      <c r="F342" t="s">
        <v>392</v>
      </c>
      <c r="G342" t="s">
        <v>392</v>
      </c>
    </row>
    <row r="343" spans="1:7" x14ac:dyDescent="0.3">
      <c r="A343" t="s">
        <v>4936</v>
      </c>
      <c r="B343">
        <v>1</v>
      </c>
      <c r="C343" s="61">
        <v>2110</v>
      </c>
      <c r="D343" s="45">
        <v>41347</v>
      </c>
      <c r="E343" t="s">
        <v>4937</v>
      </c>
      <c r="F343" t="s">
        <v>6732</v>
      </c>
      <c r="G343" t="s">
        <v>4938</v>
      </c>
    </row>
    <row r="344" spans="1:7" x14ac:dyDescent="0.3">
      <c r="A344" t="s">
        <v>4292</v>
      </c>
      <c r="B344">
        <v>13</v>
      </c>
      <c r="C344" s="61">
        <v>2100</v>
      </c>
      <c r="D344" s="45">
        <v>38139</v>
      </c>
      <c r="E344" t="s">
        <v>4293</v>
      </c>
      <c r="F344" t="s">
        <v>4294</v>
      </c>
      <c r="G344" t="s">
        <v>4295</v>
      </c>
    </row>
    <row r="345" spans="1:7" x14ac:dyDescent="0.3">
      <c r="A345" t="s">
        <v>4351</v>
      </c>
      <c r="B345">
        <v>6</v>
      </c>
      <c r="C345" s="61">
        <v>2000</v>
      </c>
      <c r="D345" s="45">
        <v>39128</v>
      </c>
      <c r="E345" t="s">
        <v>4352</v>
      </c>
      <c r="F345" t="s">
        <v>6163</v>
      </c>
      <c r="G345" t="s">
        <v>467</v>
      </c>
    </row>
    <row r="346" spans="1:7" x14ac:dyDescent="0.3">
      <c r="A346" t="s">
        <v>5725</v>
      </c>
      <c r="B346">
        <v>2</v>
      </c>
      <c r="C346" s="61">
        <v>2000</v>
      </c>
      <c r="E346" t="s">
        <v>392</v>
      </c>
      <c r="F346" t="s">
        <v>392</v>
      </c>
      <c r="G346" t="s">
        <v>5726</v>
      </c>
    </row>
    <row r="347" spans="1:7" x14ac:dyDescent="0.3">
      <c r="A347" t="s">
        <v>5247</v>
      </c>
      <c r="B347">
        <v>2</v>
      </c>
      <c r="C347" s="61">
        <v>2000</v>
      </c>
      <c r="D347" s="45">
        <v>40282</v>
      </c>
      <c r="E347" t="s">
        <v>5248</v>
      </c>
      <c r="F347" t="s">
        <v>392</v>
      </c>
      <c r="G347" t="s">
        <v>5249</v>
      </c>
    </row>
    <row r="348" spans="1:7" x14ac:dyDescent="0.3">
      <c r="A348" t="s">
        <v>4947</v>
      </c>
      <c r="B348">
        <v>1</v>
      </c>
      <c r="C348" s="61">
        <v>2000</v>
      </c>
      <c r="E348" t="s">
        <v>392</v>
      </c>
      <c r="F348" t="s">
        <v>5722</v>
      </c>
      <c r="G348" t="s">
        <v>4948</v>
      </c>
    </row>
    <row r="349" spans="1:7" x14ac:dyDescent="0.3">
      <c r="A349" t="s">
        <v>6561</v>
      </c>
      <c r="B349">
        <v>1</v>
      </c>
      <c r="C349" s="61">
        <v>2000</v>
      </c>
      <c r="D349" s="45">
        <v>41365</v>
      </c>
      <c r="E349" t="s">
        <v>392</v>
      </c>
      <c r="F349" t="s">
        <v>392</v>
      </c>
      <c r="G349" t="s">
        <v>392</v>
      </c>
    </row>
    <row r="350" spans="1:7" x14ac:dyDescent="0.3">
      <c r="A350" t="s">
        <v>4950</v>
      </c>
      <c r="B350">
        <v>2</v>
      </c>
      <c r="C350" s="61">
        <v>1930</v>
      </c>
      <c r="D350" s="45">
        <v>41456</v>
      </c>
      <c r="E350" t="s">
        <v>392</v>
      </c>
      <c r="F350" t="s">
        <v>6311</v>
      </c>
      <c r="G350" t="s">
        <v>392</v>
      </c>
    </row>
    <row r="351" spans="1:7" x14ac:dyDescent="0.3">
      <c r="A351" t="s">
        <v>5714</v>
      </c>
      <c r="B351">
        <v>2</v>
      </c>
      <c r="C351" s="61">
        <v>1920</v>
      </c>
      <c r="D351" s="45">
        <v>41607</v>
      </c>
      <c r="E351" t="s">
        <v>392</v>
      </c>
      <c r="F351" t="s">
        <v>392</v>
      </c>
      <c r="G351" t="s">
        <v>6413</v>
      </c>
    </row>
    <row r="352" spans="1:7" x14ac:dyDescent="0.3">
      <c r="A352" t="s">
        <v>6200</v>
      </c>
      <c r="B352">
        <v>3</v>
      </c>
      <c r="C352" s="61">
        <v>1800</v>
      </c>
      <c r="D352" s="45">
        <v>41512</v>
      </c>
      <c r="E352" t="s">
        <v>392</v>
      </c>
      <c r="F352" t="s">
        <v>392</v>
      </c>
      <c r="G352" t="s">
        <v>392</v>
      </c>
    </row>
    <row r="353" spans="1:7" x14ac:dyDescent="0.3">
      <c r="A353" t="s">
        <v>6718</v>
      </c>
      <c r="B353">
        <v>1</v>
      </c>
      <c r="C353" s="61">
        <v>1700</v>
      </c>
      <c r="E353" t="s">
        <v>392</v>
      </c>
      <c r="F353" t="s">
        <v>392</v>
      </c>
      <c r="G353" t="s">
        <v>392</v>
      </c>
    </row>
    <row r="354" spans="1:7" x14ac:dyDescent="0.3">
      <c r="A354" t="s">
        <v>5658</v>
      </c>
      <c r="B354">
        <v>6</v>
      </c>
      <c r="C354" s="61">
        <v>1600</v>
      </c>
      <c r="D354" s="45">
        <v>38667</v>
      </c>
      <c r="E354" t="s">
        <v>392</v>
      </c>
      <c r="F354" t="s">
        <v>5659</v>
      </c>
      <c r="G354" t="s">
        <v>5660</v>
      </c>
    </row>
    <row r="355" spans="1:7" x14ac:dyDescent="0.3">
      <c r="A355" t="s">
        <v>4883</v>
      </c>
      <c r="B355">
        <v>6</v>
      </c>
      <c r="C355" s="61">
        <v>1500</v>
      </c>
      <c r="D355" s="45">
        <v>39300</v>
      </c>
      <c r="E355" t="s">
        <v>4884</v>
      </c>
      <c r="F355" t="s">
        <v>4885</v>
      </c>
      <c r="G355" t="s">
        <v>4886</v>
      </c>
    </row>
    <row r="356" spans="1:7" x14ac:dyDescent="0.3">
      <c r="A356" t="s">
        <v>6533</v>
      </c>
      <c r="B356">
        <v>1</v>
      </c>
      <c r="C356" s="61">
        <v>1470</v>
      </c>
      <c r="D356" s="45">
        <v>41022</v>
      </c>
      <c r="E356" t="s">
        <v>392</v>
      </c>
      <c r="F356" t="s">
        <v>6534</v>
      </c>
      <c r="G356" t="s">
        <v>6535</v>
      </c>
    </row>
    <row r="357" spans="1:7" x14ac:dyDescent="0.3">
      <c r="A357" t="s">
        <v>5098</v>
      </c>
      <c r="B357">
        <v>1</v>
      </c>
      <c r="C357" s="61">
        <v>1455</v>
      </c>
      <c r="E357" t="s">
        <v>392</v>
      </c>
      <c r="F357" t="s">
        <v>392</v>
      </c>
      <c r="G357" t="s">
        <v>392</v>
      </c>
    </row>
    <row r="358" spans="1:7" x14ac:dyDescent="0.3">
      <c r="A358" t="s">
        <v>5754</v>
      </c>
      <c r="B358">
        <v>1</v>
      </c>
      <c r="C358" s="61">
        <v>1406</v>
      </c>
      <c r="D358" s="45">
        <v>41284</v>
      </c>
      <c r="E358" t="s">
        <v>392</v>
      </c>
      <c r="F358" t="s">
        <v>392</v>
      </c>
      <c r="G358" t="s">
        <v>392</v>
      </c>
    </row>
    <row r="359" spans="1:7" x14ac:dyDescent="0.3">
      <c r="A359" t="s">
        <v>5138</v>
      </c>
      <c r="B359">
        <v>1</v>
      </c>
      <c r="C359" s="61">
        <v>1390</v>
      </c>
      <c r="E359" t="s">
        <v>392</v>
      </c>
      <c r="F359" t="s">
        <v>392</v>
      </c>
      <c r="G359" t="s">
        <v>392</v>
      </c>
    </row>
    <row r="360" spans="1:7" x14ac:dyDescent="0.3">
      <c r="A360" t="s">
        <v>5077</v>
      </c>
      <c r="B360">
        <v>1</v>
      </c>
      <c r="C360" s="61">
        <v>1380</v>
      </c>
      <c r="E360" t="s">
        <v>392</v>
      </c>
      <c r="F360" t="s">
        <v>392</v>
      </c>
      <c r="G360" t="s">
        <v>5737</v>
      </c>
    </row>
    <row r="361" spans="1:7" x14ac:dyDescent="0.3">
      <c r="A361" t="s">
        <v>6619</v>
      </c>
      <c r="B361">
        <v>1</v>
      </c>
      <c r="C361" s="61">
        <v>1375</v>
      </c>
      <c r="D361" s="45">
        <v>40612</v>
      </c>
      <c r="E361" t="s">
        <v>392</v>
      </c>
      <c r="F361" t="s">
        <v>392</v>
      </c>
      <c r="G361" t="s">
        <v>392</v>
      </c>
    </row>
    <row r="362" spans="1:7" x14ac:dyDescent="0.3">
      <c r="A362" t="s">
        <v>6667</v>
      </c>
      <c r="B362">
        <v>1</v>
      </c>
      <c r="C362" s="61">
        <v>1315</v>
      </c>
      <c r="D362" s="45">
        <v>39365</v>
      </c>
      <c r="E362" t="s">
        <v>4454</v>
      </c>
      <c r="F362" t="s">
        <v>6668</v>
      </c>
      <c r="G362" t="s">
        <v>4455</v>
      </c>
    </row>
    <row r="363" spans="1:7" x14ac:dyDescent="0.3">
      <c r="A363" t="s">
        <v>4801</v>
      </c>
      <c r="B363">
        <v>5</v>
      </c>
      <c r="C363" s="61">
        <v>1260</v>
      </c>
      <c r="D363" s="45">
        <v>39479</v>
      </c>
      <c r="E363" t="s">
        <v>392</v>
      </c>
      <c r="F363" t="s">
        <v>4802</v>
      </c>
      <c r="G363" t="s">
        <v>6185</v>
      </c>
    </row>
    <row r="364" spans="1:7" x14ac:dyDescent="0.3">
      <c r="A364" t="s">
        <v>5721</v>
      </c>
      <c r="B364">
        <v>1</v>
      </c>
      <c r="C364" s="61">
        <v>1250</v>
      </c>
      <c r="D364" s="45">
        <v>40210</v>
      </c>
      <c r="E364" t="s">
        <v>392</v>
      </c>
      <c r="F364" t="s">
        <v>392</v>
      </c>
      <c r="G364" t="s">
        <v>392</v>
      </c>
    </row>
    <row r="365" spans="1:7" x14ac:dyDescent="0.3">
      <c r="A365" t="s">
        <v>5076</v>
      </c>
      <c r="B365">
        <v>1</v>
      </c>
      <c r="C365" s="61">
        <v>1205</v>
      </c>
      <c r="E365" t="s">
        <v>392</v>
      </c>
      <c r="F365" t="s">
        <v>392</v>
      </c>
      <c r="G365" t="s">
        <v>392</v>
      </c>
    </row>
    <row r="366" spans="1:7" x14ac:dyDescent="0.3">
      <c r="A366" t="s">
        <v>4478</v>
      </c>
      <c r="B366">
        <v>5</v>
      </c>
      <c r="C366" s="61">
        <v>1200</v>
      </c>
      <c r="D366" s="45">
        <v>39904</v>
      </c>
      <c r="E366" t="s">
        <v>4479</v>
      </c>
      <c r="F366" t="s">
        <v>4480</v>
      </c>
      <c r="G366" t="s">
        <v>4481</v>
      </c>
    </row>
    <row r="367" spans="1:7" x14ac:dyDescent="0.3">
      <c r="A367" t="s">
        <v>5688</v>
      </c>
      <c r="B367">
        <v>1</v>
      </c>
      <c r="C367" s="61">
        <v>1200</v>
      </c>
      <c r="D367" s="45">
        <v>41625</v>
      </c>
      <c r="E367" t="s">
        <v>392</v>
      </c>
      <c r="F367" t="s">
        <v>392</v>
      </c>
      <c r="G367" t="s">
        <v>392</v>
      </c>
    </row>
    <row r="368" spans="1:7" x14ac:dyDescent="0.3">
      <c r="A368" t="s">
        <v>5734</v>
      </c>
      <c r="B368">
        <v>1</v>
      </c>
      <c r="C368" s="61">
        <v>1200</v>
      </c>
      <c r="E368" t="s">
        <v>392</v>
      </c>
      <c r="F368" t="s">
        <v>392</v>
      </c>
      <c r="G368" t="s">
        <v>392</v>
      </c>
    </row>
    <row r="369" spans="1:7" x14ac:dyDescent="0.3">
      <c r="A369" t="s">
        <v>4396</v>
      </c>
      <c r="B369">
        <v>6</v>
      </c>
      <c r="C369" s="61">
        <v>1010</v>
      </c>
      <c r="D369" s="45">
        <v>40504</v>
      </c>
      <c r="E369" t="s">
        <v>4397</v>
      </c>
      <c r="F369" t="s">
        <v>4398</v>
      </c>
      <c r="G369" t="s">
        <v>4399</v>
      </c>
    </row>
    <row r="370" spans="1:7" x14ac:dyDescent="0.3">
      <c r="A370" t="s">
        <v>5280</v>
      </c>
      <c r="B370">
        <v>2</v>
      </c>
      <c r="C370" s="61">
        <v>1008.2</v>
      </c>
      <c r="D370" s="45">
        <v>39182</v>
      </c>
      <c r="E370" t="s">
        <v>5281</v>
      </c>
      <c r="F370" t="s">
        <v>5282</v>
      </c>
      <c r="G370" t="s">
        <v>5283</v>
      </c>
    </row>
    <row r="371" spans="1:7" x14ac:dyDescent="0.3">
      <c r="A371" t="s">
        <v>6686</v>
      </c>
      <c r="B371">
        <v>1</v>
      </c>
      <c r="C371" s="61">
        <v>1004</v>
      </c>
      <c r="D371" s="45">
        <v>37601</v>
      </c>
      <c r="E371" t="s">
        <v>6687</v>
      </c>
      <c r="F371" t="s">
        <v>6688</v>
      </c>
      <c r="G371" t="s">
        <v>6689</v>
      </c>
    </row>
    <row r="372" spans="1:7" x14ac:dyDescent="0.3">
      <c r="A372" t="s">
        <v>5741</v>
      </c>
      <c r="B372">
        <v>2</v>
      </c>
      <c r="C372" s="61">
        <v>1000</v>
      </c>
      <c r="D372" s="45">
        <v>41180</v>
      </c>
      <c r="E372" t="s">
        <v>392</v>
      </c>
      <c r="F372" t="s">
        <v>392</v>
      </c>
      <c r="G372" t="s">
        <v>5742</v>
      </c>
    </row>
    <row r="373" spans="1:7" x14ac:dyDescent="0.3">
      <c r="A373" t="s">
        <v>6382</v>
      </c>
      <c r="B373">
        <v>2</v>
      </c>
      <c r="C373" s="61">
        <v>1000</v>
      </c>
      <c r="D373" s="45">
        <v>41386</v>
      </c>
      <c r="E373" t="s">
        <v>392</v>
      </c>
      <c r="F373" t="s">
        <v>6383</v>
      </c>
      <c r="G373" t="s">
        <v>6384</v>
      </c>
    </row>
    <row r="374" spans="1:7" x14ac:dyDescent="0.3">
      <c r="A374" t="s">
        <v>4964</v>
      </c>
      <c r="B374">
        <v>1</v>
      </c>
      <c r="C374" s="61">
        <v>1000</v>
      </c>
      <c r="E374" t="s">
        <v>392</v>
      </c>
      <c r="F374" t="s">
        <v>392</v>
      </c>
      <c r="G374" t="s">
        <v>392</v>
      </c>
    </row>
    <row r="375" spans="1:7" x14ac:dyDescent="0.3">
      <c r="A375" t="s">
        <v>6431</v>
      </c>
      <c r="B375">
        <v>1</v>
      </c>
      <c r="C375" s="61">
        <v>1000</v>
      </c>
      <c r="D375" s="45">
        <v>41726</v>
      </c>
      <c r="E375" t="s">
        <v>392</v>
      </c>
      <c r="F375" t="s">
        <v>6432</v>
      </c>
      <c r="G375" t="s">
        <v>392</v>
      </c>
    </row>
    <row r="376" spans="1:7" x14ac:dyDescent="0.3">
      <c r="A376" t="s">
        <v>5723</v>
      </c>
      <c r="B376">
        <v>1</v>
      </c>
      <c r="C376" s="61">
        <v>1000</v>
      </c>
      <c r="D376" s="45">
        <v>41373</v>
      </c>
      <c r="E376" t="s">
        <v>392</v>
      </c>
      <c r="F376" t="s">
        <v>6456</v>
      </c>
      <c r="G376" t="s">
        <v>392</v>
      </c>
    </row>
    <row r="377" spans="1:7" x14ac:dyDescent="0.3">
      <c r="A377" t="s">
        <v>5006</v>
      </c>
      <c r="B377">
        <v>1</v>
      </c>
      <c r="C377" s="61">
        <v>1000</v>
      </c>
      <c r="D377" s="45">
        <v>40359</v>
      </c>
      <c r="E377" t="s">
        <v>392</v>
      </c>
      <c r="F377" t="s">
        <v>5007</v>
      </c>
      <c r="G377" t="s">
        <v>392</v>
      </c>
    </row>
    <row r="378" spans="1:7" x14ac:dyDescent="0.3">
      <c r="A378" t="s">
        <v>6582</v>
      </c>
      <c r="B378">
        <v>1</v>
      </c>
      <c r="C378" s="61">
        <v>1000</v>
      </c>
      <c r="E378" t="s">
        <v>392</v>
      </c>
      <c r="F378" t="s">
        <v>392</v>
      </c>
      <c r="G378" t="s">
        <v>392</v>
      </c>
    </row>
    <row r="379" spans="1:7" x14ac:dyDescent="0.3">
      <c r="A379" t="s">
        <v>6583</v>
      </c>
      <c r="B379">
        <v>1</v>
      </c>
      <c r="C379" s="61">
        <v>1000</v>
      </c>
      <c r="E379" t="s">
        <v>392</v>
      </c>
      <c r="F379" t="s">
        <v>392</v>
      </c>
      <c r="G379" t="s">
        <v>392</v>
      </c>
    </row>
    <row r="380" spans="1:7" x14ac:dyDescent="0.3">
      <c r="A380" t="s">
        <v>211</v>
      </c>
      <c r="B380">
        <v>1</v>
      </c>
      <c r="C380" s="61">
        <v>1000</v>
      </c>
      <c r="D380" s="45">
        <v>38299</v>
      </c>
      <c r="E380" t="s">
        <v>6593</v>
      </c>
      <c r="F380" t="s">
        <v>6594</v>
      </c>
      <c r="G380" t="s">
        <v>6595</v>
      </c>
    </row>
    <row r="381" spans="1:7" x14ac:dyDescent="0.3">
      <c r="A381" t="s">
        <v>5733</v>
      </c>
      <c r="B381">
        <v>1</v>
      </c>
      <c r="C381" s="61">
        <v>1000</v>
      </c>
      <c r="D381" s="45">
        <v>41582</v>
      </c>
      <c r="E381" t="s">
        <v>392</v>
      </c>
      <c r="F381" t="s">
        <v>392</v>
      </c>
      <c r="G381" t="s">
        <v>392</v>
      </c>
    </row>
    <row r="382" spans="1:7" x14ac:dyDescent="0.3">
      <c r="A382" t="s">
        <v>5160</v>
      </c>
      <c r="B382">
        <v>1</v>
      </c>
      <c r="C382" s="61">
        <v>1000</v>
      </c>
      <c r="E382" t="s">
        <v>392</v>
      </c>
      <c r="F382" t="s">
        <v>392</v>
      </c>
      <c r="G382" t="s">
        <v>392</v>
      </c>
    </row>
    <row r="383" spans="1:7" x14ac:dyDescent="0.3">
      <c r="A383" t="s">
        <v>5086</v>
      </c>
      <c r="B383">
        <v>1</v>
      </c>
      <c r="C383" s="61">
        <v>1000</v>
      </c>
      <c r="E383" t="s">
        <v>392</v>
      </c>
      <c r="F383" t="s">
        <v>392</v>
      </c>
      <c r="G383" t="s">
        <v>392</v>
      </c>
    </row>
    <row r="384" spans="1:7" x14ac:dyDescent="0.3">
      <c r="A384" t="s">
        <v>5711</v>
      </c>
      <c r="B384">
        <v>1</v>
      </c>
      <c r="C384" s="61">
        <v>900</v>
      </c>
      <c r="D384" s="45">
        <v>41607</v>
      </c>
      <c r="E384" t="s">
        <v>392</v>
      </c>
      <c r="F384" t="s">
        <v>392</v>
      </c>
      <c r="G384" t="s">
        <v>392</v>
      </c>
    </row>
    <row r="385" spans="1:7" x14ac:dyDescent="0.3">
      <c r="A385" t="s">
        <v>5323</v>
      </c>
      <c r="B385">
        <v>1</v>
      </c>
      <c r="C385" s="61">
        <v>800</v>
      </c>
      <c r="D385" s="45">
        <v>39743</v>
      </c>
      <c r="E385" t="s">
        <v>392</v>
      </c>
      <c r="F385" t="s">
        <v>392</v>
      </c>
      <c r="G385" t="s">
        <v>392</v>
      </c>
    </row>
    <row r="386" spans="1:7" x14ac:dyDescent="0.3">
      <c r="A386" t="s">
        <v>5715</v>
      </c>
      <c r="B386">
        <v>4</v>
      </c>
      <c r="C386" s="61">
        <v>770</v>
      </c>
      <c r="E386" t="s">
        <v>392</v>
      </c>
      <c r="F386" t="s">
        <v>392</v>
      </c>
      <c r="G386" t="s">
        <v>392</v>
      </c>
    </row>
    <row r="387" spans="1:7" x14ac:dyDescent="0.3">
      <c r="A387" t="s">
        <v>6643</v>
      </c>
      <c r="B387">
        <v>1</v>
      </c>
      <c r="C387" s="61">
        <v>700</v>
      </c>
      <c r="D387" s="45">
        <v>41652</v>
      </c>
      <c r="E387" t="s">
        <v>392</v>
      </c>
      <c r="F387" t="s">
        <v>392</v>
      </c>
      <c r="G387" t="s">
        <v>392</v>
      </c>
    </row>
    <row r="388" spans="1:7" x14ac:dyDescent="0.3">
      <c r="A388" t="s">
        <v>4618</v>
      </c>
      <c r="B388">
        <v>3</v>
      </c>
      <c r="C388" s="61">
        <v>590</v>
      </c>
      <c r="D388" s="45">
        <v>39211</v>
      </c>
      <c r="E388" t="s">
        <v>4619</v>
      </c>
      <c r="F388" t="s">
        <v>4620</v>
      </c>
      <c r="G388" t="s">
        <v>4621</v>
      </c>
    </row>
    <row r="389" spans="1:7" x14ac:dyDescent="0.3">
      <c r="A389" t="s">
        <v>5069</v>
      </c>
      <c r="B389">
        <v>3</v>
      </c>
      <c r="C389" s="61">
        <v>500</v>
      </c>
      <c r="D389" s="45">
        <v>41195</v>
      </c>
      <c r="E389" t="s">
        <v>392</v>
      </c>
      <c r="F389" t="s">
        <v>392</v>
      </c>
      <c r="G389" t="s">
        <v>6267</v>
      </c>
    </row>
    <row r="390" spans="1:7" x14ac:dyDescent="0.3">
      <c r="A390" t="s">
        <v>6452</v>
      </c>
      <c r="B390">
        <v>1</v>
      </c>
      <c r="C390" s="61">
        <v>500</v>
      </c>
      <c r="D390" s="45">
        <v>41806</v>
      </c>
      <c r="E390" t="s">
        <v>392</v>
      </c>
      <c r="F390" t="s">
        <v>392</v>
      </c>
      <c r="G390" t="s">
        <v>392</v>
      </c>
    </row>
    <row r="391" spans="1:7" x14ac:dyDescent="0.3">
      <c r="A391" t="s">
        <v>5356</v>
      </c>
      <c r="B391">
        <v>1</v>
      </c>
      <c r="C391" s="61">
        <v>500</v>
      </c>
      <c r="E391" t="s">
        <v>392</v>
      </c>
      <c r="F391" t="s">
        <v>392</v>
      </c>
      <c r="G391" t="s">
        <v>392</v>
      </c>
    </row>
    <row r="392" spans="1:7" x14ac:dyDescent="0.3">
      <c r="A392" t="s">
        <v>4945</v>
      </c>
      <c r="B392">
        <v>1</v>
      </c>
      <c r="C392" s="61">
        <v>500</v>
      </c>
      <c r="D392" s="45">
        <v>40954</v>
      </c>
      <c r="E392" t="s">
        <v>4946</v>
      </c>
      <c r="F392" t="s">
        <v>392</v>
      </c>
      <c r="G392" t="s">
        <v>392</v>
      </c>
    </row>
    <row r="393" spans="1:7" x14ac:dyDescent="0.3">
      <c r="A393" t="s">
        <v>6446</v>
      </c>
      <c r="B393">
        <v>1</v>
      </c>
      <c r="C393" s="61">
        <v>450</v>
      </c>
      <c r="E393" t="s">
        <v>392</v>
      </c>
      <c r="F393" t="s">
        <v>392</v>
      </c>
      <c r="G393" t="s">
        <v>392</v>
      </c>
    </row>
    <row r="394" spans="1:7" x14ac:dyDescent="0.3">
      <c r="A394" t="s">
        <v>6471</v>
      </c>
      <c r="B394">
        <v>1</v>
      </c>
      <c r="C394" s="61">
        <v>400</v>
      </c>
      <c r="D394" s="45">
        <v>41684</v>
      </c>
      <c r="E394" t="s">
        <v>392</v>
      </c>
      <c r="F394" t="s">
        <v>392</v>
      </c>
      <c r="G394" t="s">
        <v>392</v>
      </c>
    </row>
    <row r="395" spans="1:7" x14ac:dyDescent="0.3">
      <c r="A395" t="s">
        <v>6490</v>
      </c>
      <c r="B395">
        <v>1</v>
      </c>
      <c r="C395" s="61">
        <v>300</v>
      </c>
      <c r="E395" t="s">
        <v>392</v>
      </c>
      <c r="F395" t="s">
        <v>392</v>
      </c>
      <c r="G395" t="s">
        <v>392</v>
      </c>
    </row>
    <row r="396" spans="1:7" x14ac:dyDescent="0.3">
      <c r="A396" t="s">
        <v>4956</v>
      </c>
      <c r="B396">
        <v>1</v>
      </c>
      <c r="C396" s="61">
        <v>270</v>
      </c>
      <c r="D396" s="45">
        <v>41121</v>
      </c>
      <c r="E396" t="s">
        <v>392</v>
      </c>
      <c r="F396" t="s">
        <v>4957</v>
      </c>
      <c r="G396" t="s">
        <v>4743</v>
      </c>
    </row>
    <row r="397" spans="1:7" x14ac:dyDescent="0.3">
      <c r="A397" t="s">
        <v>4928</v>
      </c>
      <c r="B397">
        <v>1</v>
      </c>
      <c r="C397" s="61">
        <v>250</v>
      </c>
      <c r="E397" t="s">
        <v>392</v>
      </c>
      <c r="F397" t="s">
        <v>392</v>
      </c>
      <c r="G397" t="s">
        <v>392</v>
      </c>
    </row>
    <row r="398" spans="1:7" x14ac:dyDescent="0.3">
      <c r="A398" t="s">
        <v>5738</v>
      </c>
      <c r="B398">
        <v>2</v>
      </c>
      <c r="C398" s="61">
        <v>200</v>
      </c>
      <c r="D398" s="45">
        <v>39695</v>
      </c>
      <c r="E398" t="s">
        <v>392</v>
      </c>
      <c r="F398" t="s">
        <v>5739</v>
      </c>
      <c r="G398" t="s">
        <v>5740</v>
      </c>
    </row>
    <row r="399" spans="1:7" x14ac:dyDescent="0.3">
      <c r="A399" t="s">
        <v>5027</v>
      </c>
      <c r="B399">
        <v>1</v>
      </c>
      <c r="C399" s="61">
        <v>200</v>
      </c>
      <c r="E399" t="s">
        <v>392</v>
      </c>
      <c r="F399" t="s">
        <v>392</v>
      </c>
      <c r="G399" t="s">
        <v>392</v>
      </c>
    </row>
    <row r="400" spans="1:7" x14ac:dyDescent="0.3">
      <c r="A400" t="s">
        <v>6531</v>
      </c>
      <c r="B400">
        <v>1</v>
      </c>
      <c r="C400" s="61">
        <v>200</v>
      </c>
      <c r="E400" t="s">
        <v>392</v>
      </c>
      <c r="F400" t="s">
        <v>392</v>
      </c>
      <c r="G400" t="s">
        <v>6532</v>
      </c>
    </row>
    <row r="401" spans="1:7" x14ac:dyDescent="0.3">
      <c r="A401" t="s">
        <v>5645</v>
      </c>
      <c r="B401">
        <v>12</v>
      </c>
      <c r="C401" s="61">
        <v>100</v>
      </c>
      <c r="D401" s="45">
        <v>41392</v>
      </c>
      <c r="E401" t="s">
        <v>392</v>
      </c>
      <c r="F401" t="s">
        <v>5646</v>
      </c>
      <c r="G401" t="s">
        <v>5647</v>
      </c>
    </row>
    <row r="402" spans="1:7" x14ac:dyDescent="0.3">
      <c r="A402" t="s">
        <v>5703</v>
      </c>
      <c r="B402">
        <v>1</v>
      </c>
      <c r="C402" s="61">
        <v>100</v>
      </c>
      <c r="E402" t="s">
        <v>392</v>
      </c>
      <c r="F402" t="s">
        <v>6499</v>
      </c>
      <c r="G402" t="s">
        <v>6500</v>
      </c>
    </row>
    <row r="403" spans="1:7" x14ac:dyDescent="0.3">
      <c r="A403" t="s">
        <v>4311</v>
      </c>
      <c r="B403">
        <v>20</v>
      </c>
      <c r="C403" s="61">
        <v>0</v>
      </c>
      <c r="D403" s="45">
        <v>41194</v>
      </c>
      <c r="E403" t="s">
        <v>392</v>
      </c>
      <c r="F403" t="s">
        <v>4312</v>
      </c>
      <c r="G403" t="s">
        <v>4313</v>
      </c>
    </row>
    <row r="404" spans="1:7" x14ac:dyDescent="0.3">
      <c r="A404" t="s">
        <v>4253</v>
      </c>
      <c r="B404">
        <v>17</v>
      </c>
      <c r="C404" s="61">
        <v>0</v>
      </c>
      <c r="D404" s="45">
        <v>37714</v>
      </c>
      <c r="E404" t="s">
        <v>4254</v>
      </c>
      <c r="F404" t="s">
        <v>4255</v>
      </c>
      <c r="G404" t="s">
        <v>4256</v>
      </c>
    </row>
    <row r="405" spans="1:7" x14ac:dyDescent="0.3">
      <c r="A405" t="s">
        <v>4267</v>
      </c>
      <c r="B405">
        <v>17</v>
      </c>
      <c r="C405" s="61">
        <v>0</v>
      </c>
      <c r="D405" s="45">
        <v>39177</v>
      </c>
      <c r="E405" t="s">
        <v>4268</v>
      </c>
      <c r="F405" t="s">
        <v>4269</v>
      </c>
      <c r="G405" t="s">
        <v>414</v>
      </c>
    </row>
    <row r="406" spans="1:7" x14ac:dyDescent="0.3">
      <c r="A406" t="s">
        <v>6123</v>
      </c>
      <c r="B406">
        <v>15</v>
      </c>
      <c r="C406" s="61">
        <v>0</v>
      </c>
      <c r="D406" s="45">
        <v>38161</v>
      </c>
      <c r="E406" t="s">
        <v>392</v>
      </c>
      <c r="F406" t="s">
        <v>4270</v>
      </c>
      <c r="G406" t="s">
        <v>4271</v>
      </c>
    </row>
    <row r="407" spans="1:7" x14ac:dyDescent="0.3">
      <c r="A407" t="s">
        <v>4334</v>
      </c>
      <c r="B407">
        <v>14</v>
      </c>
      <c r="C407" s="61">
        <v>0</v>
      </c>
      <c r="D407" s="45">
        <v>40669</v>
      </c>
      <c r="E407" t="s">
        <v>392</v>
      </c>
      <c r="F407" t="s">
        <v>6125</v>
      </c>
      <c r="G407" t="s">
        <v>4335</v>
      </c>
    </row>
    <row r="408" spans="1:7" x14ac:dyDescent="0.3">
      <c r="A408" t="s">
        <v>4940</v>
      </c>
      <c r="B408">
        <v>13</v>
      </c>
      <c r="C408" s="61">
        <v>0</v>
      </c>
      <c r="D408" s="45">
        <v>39874</v>
      </c>
      <c r="E408" t="s">
        <v>739</v>
      </c>
      <c r="F408" t="s">
        <v>4941</v>
      </c>
      <c r="G408" t="s">
        <v>4942</v>
      </c>
    </row>
    <row r="409" spans="1:7" x14ac:dyDescent="0.3">
      <c r="A409" t="s">
        <v>6130</v>
      </c>
      <c r="B409">
        <v>12</v>
      </c>
      <c r="C409" s="61">
        <v>0</v>
      </c>
      <c r="D409" s="45">
        <v>39217</v>
      </c>
      <c r="E409" t="s">
        <v>6131</v>
      </c>
      <c r="F409" t="s">
        <v>392</v>
      </c>
      <c r="G409" t="s">
        <v>392</v>
      </c>
    </row>
    <row r="410" spans="1:7" x14ac:dyDescent="0.3">
      <c r="A410" t="s">
        <v>4314</v>
      </c>
      <c r="B410">
        <v>12</v>
      </c>
      <c r="C410" s="61">
        <v>0</v>
      </c>
      <c r="D410" s="45">
        <v>40151</v>
      </c>
      <c r="E410" t="s">
        <v>392</v>
      </c>
      <c r="F410" t="s">
        <v>4315</v>
      </c>
      <c r="G410" t="s">
        <v>4316</v>
      </c>
    </row>
    <row r="411" spans="1:7" x14ac:dyDescent="0.3">
      <c r="A411" t="s">
        <v>4305</v>
      </c>
      <c r="B411">
        <v>11</v>
      </c>
      <c r="C411" s="61">
        <v>0</v>
      </c>
      <c r="D411" s="45">
        <v>39769</v>
      </c>
      <c r="E411" t="s">
        <v>392</v>
      </c>
      <c r="F411" t="s">
        <v>4306</v>
      </c>
      <c r="G411" t="s">
        <v>4307</v>
      </c>
    </row>
    <row r="412" spans="1:7" x14ac:dyDescent="0.3">
      <c r="A412" t="s">
        <v>5020</v>
      </c>
      <c r="B412">
        <v>11</v>
      </c>
      <c r="C412" s="61">
        <v>0</v>
      </c>
      <c r="D412" s="45">
        <v>40722</v>
      </c>
      <c r="E412" t="s">
        <v>5021</v>
      </c>
      <c r="F412" t="s">
        <v>5022</v>
      </c>
      <c r="G412" t="s">
        <v>5023</v>
      </c>
    </row>
    <row r="413" spans="1:7" x14ac:dyDescent="0.3">
      <c r="A413" t="s">
        <v>4521</v>
      </c>
      <c r="B413">
        <v>10</v>
      </c>
      <c r="C413" s="61">
        <v>0</v>
      </c>
      <c r="E413" t="s">
        <v>392</v>
      </c>
      <c r="F413" t="s">
        <v>4522</v>
      </c>
      <c r="G413" t="s">
        <v>4523</v>
      </c>
    </row>
    <row r="414" spans="1:7" x14ac:dyDescent="0.3">
      <c r="A414" t="s">
        <v>6136</v>
      </c>
      <c r="B414">
        <v>10</v>
      </c>
      <c r="C414" s="61">
        <v>0</v>
      </c>
      <c r="D414" s="45">
        <v>41354</v>
      </c>
      <c r="E414" t="s">
        <v>392</v>
      </c>
      <c r="F414" t="s">
        <v>392</v>
      </c>
      <c r="G414" t="s">
        <v>6137</v>
      </c>
    </row>
    <row r="415" spans="1:7" x14ac:dyDescent="0.3">
      <c r="A415" t="s">
        <v>4602</v>
      </c>
      <c r="B415">
        <v>10</v>
      </c>
      <c r="C415" s="61">
        <v>0</v>
      </c>
      <c r="D415" s="45">
        <v>40949</v>
      </c>
      <c r="E415" t="s">
        <v>392</v>
      </c>
      <c r="F415" t="s">
        <v>4603</v>
      </c>
      <c r="G415" t="s">
        <v>4604</v>
      </c>
    </row>
    <row r="416" spans="1:7" x14ac:dyDescent="0.3">
      <c r="A416" t="s">
        <v>4340</v>
      </c>
      <c r="B416">
        <v>10</v>
      </c>
      <c r="C416" s="61">
        <v>0</v>
      </c>
      <c r="D416" s="45">
        <v>39269</v>
      </c>
      <c r="E416" t="s">
        <v>4341</v>
      </c>
      <c r="F416" t="s">
        <v>4342</v>
      </c>
      <c r="G416" t="s">
        <v>4343</v>
      </c>
    </row>
    <row r="417" spans="1:7" x14ac:dyDescent="0.3">
      <c r="A417" t="s">
        <v>4321</v>
      </c>
      <c r="B417">
        <v>9</v>
      </c>
      <c r="C417" s="61">
        <v>0</v>
      </c>
      <c r="D417" s="45">
        <v>39715</v>
      </c>
      <c r="E417" t="s">
        <v>392</v>
      </c>
      <c r="F417" t="s">
        <v>4322</v>
      </c>
      <c r="G417" t="s">
        <v>4323</v>
      </c>
    </row>
    <row r="418" spans="1:7" x14ac:dyDescent="0.3">
      <c r="A418" t="s">
        <v>4404</v>
      </c>
      <c r="B418">
        <v>8</v>
      </c>
      <c r="C418" s="61">
        <v>0</v>
      </c>
      <c r="D418" s="45">
        <v>37967</v>
      </c>
      <c r="E418" t="s">
        <v>4405</v>
      </c>
      <c r="F418" t="s">
        <v>4406</v>
      </c>
      <c r="G418" t="s">
        <v>4407</v>
      </c>
    </row>
    <row r="419" spans="1:7" x14ac:dyDescent="0.3">
      <c r="A419" t="s">
        <v>5643</v>
      </c>
      <c r="B419">
        <v>8</v>
      </c>
      <c r="C419" s="61">
        <v>0</v>
      </c>
      <c r="D419" s="45">
        <v>40840</v>
      </c>
      <c r="E419" t="s">
        <v>392</v>
      </c>
      <c r="F419" t="s">
        <v>6147</v>
      </c>
      <c r="G419" t="s">
        <v>5644</v>
      </c>
    </row>
    <row r="420" spans="1:7" x14ac:dyDescent="0.3">
      <c r="A420" t="s">
        <v>4606</v>
      </c>
      <c r="B420">
        <v>7</v>
      </c>
      <c r="C420" s="61">
        <v>0</v>
      </c>
      <c r="D420" s="45">
        <v>38819</v>
      </c>
      <c r="E420" t="s">
        <v>4607</v>
      </c>
      <c r="F420" t="s">
        <v>4608</v>
      </c>
      <c r="G420" t="s">
        <v>4609</v>
      </c>
    </row>
    <row r="421" spans="1:7" x14ac:dyDescent="0.3">
      <c r="A421" t="s">
        <v>6153</v>
      </c>
      <c r="B421">
        <v>7</v>
      </c>
      <c r="C421" s="61">
        <v>0</v>
      </c>
      <c r="D421" s="45">
        <v>41374</v>
      </c>
      <c r="E421" t="s">
        <v>6154</v>
      </c>
      <c r="F421" t="s">
        <v>392</v>
      </c>
      <c r="G421" t="s">
        <v>392</v>
      </c>
    </row>
    <row r="422" spans="1:7" x14ac:dyDescent="0.3">
      <c r="A422" t="s">
        <v>4384</v>
      </c>
      <c r="B422">
        <v>7</v>
      </c>
      <c r="C422" s="61">
        <v>0</v>
      </c>
      <c r="D422" s="45">
        <v>40268</v>
      </c>
      <c r="E422" t="s">
        <v>392</v>
      </c>
      <c r="F422" t="s">
        <v>6155</v>
      </c>
      <c r="G422" t="s">
        <v>4385</v>
      </c>
    </row>
    <row r="423" spans="1:7" x14ac:dyDescent="0.3">
      <c r="A423" t="s">
        <v>4436</v>
      </c>
      <c r="B423">
        <v>7</v>
      </c>
      <c r="C423" s="61">
        <v>0</v>
      </c>
      <c r="D423" s="45">
        <v>40967</v>
      </c>
      <c r="E423" t="s">
        <v>2094</v>
      </c>
      <c r="F423" t="s">
        <v>4437</v>
      </c>
      <c r="G423" t="s">
        <v>4438</v>
      </c>
    </row>
    <row r="424" spans="1:7" x14ac:dyDescent="0.3">
      <c r="A424" t="s">
        <v>5648</v>
      </c>
      <c r="B424">
        <v>7</v>
      </c>
      <c r="C424" s="61">
        <v>0</v>
      </c>
      <c r="D424" s="45">
        <v>40128</v>
      </c>
      <c r="E424" t="s">
        <v>5649</v>
      </c>
      <c r="F424" t="s">
        <v>5650</v>
      </c>
      <c r="G424" t="s">
        <v>5651</v>
      </c>
    </row>
    <row r="425" spans="1:7" x14ac:dyDescent="0.3">
      <c r="A425" t="s">
        <v>4374</v>
      </c>
      <c r="B425">
        <v>7</v>
      </c>
      <c r="C425" s="61">
        <v>0</v>
      </c>
      <c r="D425" s="45">
        <v>35774</v>
      </c>
      <c r="E425" t="s">
        <v>4375</v>
      </c>
      <c r="F425" t="s">
        <v>4376</v>
      </c>
      <c r="G425" t="s">
        <v>4377</v>
      </c>
    </row>
    <row r="426" spans="1:7" x14ac:dyDescent="0.3">
      <c r="A426" t="s">
        <v>6159</v>
      </c>
      <c r="B426">
        <v>6</v>
      </c>
      <c r="C426" s="61">
        <v>0</v>
      </c>
      <c r="D426" s="45">
        <v>40163</v>
      </c>
      <c r="E426" t="s">
        <v>392</v>
      </c>
      <c r="F426" t="s">
        <v>6160</v>
      </c>
      <c r="G426" t="s">
        <v>4755</v>
      </c>
    </row>
    <row r="427" spans="1:7" x14ac:dyDescent="0.3">
      <c r="A427" t="s">
        <v>4420</v>
      </c>
      <c r="B427">
        <v>6</v>
      </c>
      <c r="C427" s="61">
        <v>0</v>
      </c>
      <c r="E427" t="s">
        <v>392</v>
      </c>
      <c r="F427" t="s">
        <v>392</v>
      </c>
      <c r="G427" t="s">
        <v>392</v>
      </c>
    </row>
    <row r="428" spans="1:7" x14ac:dyDescent="0.3">
      <c r="A428" t="s">
        <v>4429</v>
      </c>
      <c r="B428">
        <v>6</v>
      </c>
      <c r="C428" s="61">
        <v>0</v>
      </c>
      <c r="D428" s="45">
        <v>40987</v>
      </c>
      <c r="E428" t="s">
        <v>392</v>
      </c>
      <c r="F428" t="s">
        <v>392</v>
      </c>
      <c r="G428" t="s">
        <v>392</v>
      </c>
    </row>
    <row r="429" spans="1:7" x14ac:dyDescent="0.3">
      <c r="A429" t="s">
        <v>4400</v>
      </c>
      <c r="B429">
        <v>6</v>
      </c>
      <c r="C429" s="61">
        <v>0</v>
      </c>
      <c r="D429" s="45">
        <v>40504</v>
      </c>
      <c r="E429" t="s">
        <v>4401</v>
      </c>
      <c r="F429" t="s">
        <v>4402</v>
      </c>
      <c r="G429" t="s">
        <v>4403</v>
      </c>
    </row>
    <row r="430" spans="1:7" x14ac:dyDescent="0.3">
      <c r="A430" t="s">
        <v>4408</v>
      </c>
      <c r="B430">
        <v>6</v>
      </c>
      <c r="C430" s="61">
        <v>0</v>
      </c>
      <c r="D430" s="45">
        <v>40492</v>
      </c>
      <c r="E430" t="s">
        <v>392</v>
      </c>
      <c r="F430" t="s">
        <v>392</v>
      </c>
      <c r="G430" t="s">
        <v>4409</v>
      </c>
    </row>
    <row r="431" spans="1:7" x14ac:dyDescent="0.3">
      <c r="A431" t="s">
        <v>4425</v>
      </c>
      <c r="B431">
        <v>6</v>
      </c>
      <c r="C431" s="61">
        <v>0</v>
      </c>
      <c r="D431" s="45">
        <v>40154</v>
      </c>
      <c r="E431" t="s">
        <v>392</v>
      </c>
      <c r="F431" t="s">
        <v>4426</v>
      </c>
      <c r="G431" t="s">
        <v>4427</v>
      </c>
    </row>
    <row r="432" spans="1:7" x14ac:dyDescent="0.3">
      <c r="A432" t="s">
        <v>6164</v>
      </c>
      <c r="B432">
        <v>6</v>
      </c>
      <c r="C432" s="61">
        <v>0</v>
      </c>
      <c r="D432" s="45">
        <v>34911</v>
      </c>
      <c r="E432" t="s">
        <v>6165</v>
      </c>
      <c r="F432" t="s">
        <v>6166</v>
      </c>
      <c r="G432" t="s">
        <v>6167</v>
      </c>
    </row>
    <row r="433" spans="1:7" x14ac:dyDescent="0.3">
      <c r="A433" t="s">
        <v>6168</v>
      </c>
      <c r="B433">
        <v>6</v>
      </c>
      <c r="C433" s="61">
        <v>0</v>
      </c>
      <c r="D433" s="45">
        <v>39924</v>
      </c>
      <c r="E433" t="s">
        <v>392</v>
      </c>
      <c r="F433" t="s">
        <v>392</v>
      </c>
      <c r="G433" t="s">
        <v>392</v>
      </c>
    </row>
    <row r="434" spans="1:7" x14ac:dyDescent="0.3">
      <c r="A434" t="s">
        <v>6169</v>
      </c>
      <c r="B434">
        <v>6</v>
      </c>
      <c r="C434" s="61">
        <v>0</v>
      </c>
      <c r="D434" s="45">
        <v>41351</v>
      </c>
      <c r="E434" t="s">
        <v>6170</v>
      </c>
      <c r="F434" t="s">
        <v>6171</v>
      </c>
      <c r="G434" t="s">
        <v>6172</v>
      </c>
    </row>
    <row r="435" spans="1:7" x14ac:dyDescent="0.3">
      <c r="A435" t="s">
        <v>4410</v>
      </c>
      <c r="B435">
        <v>6</v>
      </c>
      <c r="C435" s="61">
        <v>0</v>
      </c>
      <c r="D435" s="45">
        <v>40508</v>
      </c>
      <c r="E435" t="s">
        <v>4411</v>
      </c>
      <c r="F435" t="s">
        <v>4412</v>
      </c>
      <c r="G435" t="s">
        <v>6173</v>
      </c>
    </row>
    <row r="436" spans="1:7" x14ac:dyDescent="0.3">
      <c r="A436" t="s">
        <v>6176</v>
      </c>
      <c r="B436">
        <v>5</v>
      </c>
      <c r="C436" s="61">
        <v>0</v>
      </c>
      <c r="D436" s="45">
        <v>41796</v>
      </c>
      <c r="E436" t="s">
        <v>392</v>
      </c>
      <c r="F436" t="s">
        <v>392</v>
      </c>
      <c r="G436" t="s">
        <v>392</v>
      </c>
    </row>
    <row r="437" spans="1:7" x14ac:dyDescent="0.3">
      <c r="A437" t="s">
        <v>4443</v>
      </c>
      <c r="B437">
        <v>5</v>
      </c>
      <c r="C437" s="61">
        <v>0</v>
      </c>
      <c r="D437" s="45">
        <v>39785</v>
      </c>
      <c r="E437" t="s">
        <v>4444</v>
      </c>
      <c r="F437" t="s">
        <v>6177</v>
      </c>
      <c r="G437" t="s">
        <v>4445</v>
      </c>
    </row>
    <row r="438" spans="1:7" x14ac:dyDescent="0.3">
      <c r="A438" t="s">
        <v>4439</v>
      </c>
      <c r="B438">
        <v>5</v>
      </c>
      <c r="C438" s="61">
        <v>0</v>
      </c>
      <c r="D438" s="45">
        <v>39321</v>
      </c>
      <c r="E438" t="s">
        <v>4440</v>
      </c>
      <c r="F438" t="s">
        <v>4441</v>
      </c>
      <c r="G438" t="s">
        <v>4442</v>
      </c>
    </row>
    <row r="439" spans="1:7" x14ac:dyDescent="0.3">
      <c r="A439" t="s">
        <v>4775</v>
      </c>
      <c r="B439">
        <v>5</v>
      </c>
      <c r="C439" s="61">
        <v>0</v>
      </c>
      <c r="D439" s="45">
        <v>40477</v>
      </c>
      <c r="E439" t="s">
        <v>4776</v>
      </c>
      <c r="F439" t="s">
        <v>4777</v>
      </c>
      <c r="G439" t="s">
        <v>4778</v>
      </c>
    </row>
    <row r="440" spans="1:7" x14ac:dyDescent="0.3">
      <c r="A440" t="s">
        <v>6182</v>
      </c>
      <c r="B440">
        <v>5</v>
      </c>
      <c r="C440" s="61">
        <v>0</v>
      </c>
      <c r="E440" t="s">
        <v>392</v>
      </c>
      <c r="F440" t="s">
        <v>6183</v>
      </c>
      <c r="G440" t="s">
        <v>6184</v>
      </c>
    </row>
    <row r="441" spans="1:7" x14ac:dyDescent="0.3">
      <c r="A441" t="s">
        <v>4421</v>
      </c>
      <c r="B441">
        <v>5</v>
      </c>
      <c r="C441" s="61">
        <v>0</v>
      </c>
      <c r="D441" s="45">
        <v>40634</v>
      </c>
      <c r="E441" t="s">
        <v>6189</v>
      </c>
      <c r="F441" t="s">
        <v>4422</v>
      </c>
      <c r="G441" t="s">
        <v>4423</v>
      </c>
    </row>
    <row r="442" spans="1:7" x14ac:dyDescent="0.3">
      <c r="A442" t="s">
        <v>4453</v>
      </c>
      <c r="B442">
        <v>5</v>
      </c>
      <c r="C442" s="61">
        <v>0</v>
      </c>
      <c r="D442" s="45">
        <v>41344</v>
      </c>
      <c r="E442" t="s">
        <v>4454</v>
      </c>
      <c r="F442" t="s">
        <v>392</v>
      </c>
      <c r="G442" t="s">
        <v>392</v>
      </c>
    </row>
    <row r="443" spans="1:7" x14ac:dyDescent="0.3">
      <c r="A443" t="s">
        <v>4482</v>
      </c>
      <c r="B443">
        <v>4</v>
      </c>
      <c r="C443" s="61">
        <v>0</v>
      </c>
      <c r="D443" s="45">
        <v>38496</v>
      </c>
      <c r="E443" t="s">
        <v>392</v>
      </c>
      <c r="F443" t="s">
        <v>392</v>
      </c>
      <c r="G443" t="s">
        <v>4483</v>
      </c>
    </row>
    <row r="444" spans="1:7" x14ac:dyDescent="0.3">
      <c r="A444" t="s">
        <v>4504</v>
      </c>
      <c r="B444">
        <v>4</v>
      </c>
      <c r="C444" s="61">
        <v>0</v>
      </c>
      <c r="D444" s="45">
        <v>40217</v>
      </c>
      <c r="E444" t="s">
        <v>392</v>
      </c>
      <c r="F444" t="s">
        <v>4505</v>
      </c>
      <c r="G444" t="s">
        <v>6195</v>
      </c>
    </row>
    <row r="445" spans="1:7" x14ac:dyDescent="0.3">
      <c r="A445" t="s">
        <v>4542</v>
      </c>
      <c r="B445">
        <v>4</v>
      </c>
      <c r="C445" s="61">
        <v>0</v>
      </c>
      <c r="D445" s="45">
        <v>40329</v>
      </c>
      <c r="E445" t="s">
        <v>392</v>
      </c>
      <c r="F445" t="s">
        <v>5656</v>
      </c>
      <c r="G445" t="s">
        <v>5657</v>
      </c>
    </row>
    <row r="446" spans="1:7" x14ac:dyDescent="0.3">
      <c r="A446" t="s">
        <v>4500</v>
      </c>
      <c r="B446">
        <v>4</v>
      </c>
      <c r="C446" s="61">
        <v>0</v>
      </c>
      <c r="D446" s="45">
        <v>40974</v>
      </c>
      <c r="E446" t="s">
        <v>392</v>
      </c>
      <c r="F446" t="s">
        <v>392</v>
      </c>
      <c r="G446" t="s">
        <v>392</v>
      </c>
    </row>
    <row r="447" spans="1:7" x14ac:dyDescent="0.3">
      <c r="A447" t="s">
        <v>4965</v>
      </c>
      <c r="B447">
        <v>4</v>
      </c>
      <c r="C447" s="61">
        <v>0</v>
      </c>
      <c r="D447" s="45">
        <v>41364</v>
      </c>
      <c r="E447" t="s">
        <v>392</v>
      </c>
      <c r="F447" t="s">
        <v>4966</v>
      </c>
      <c r="G447" t="s">
        <v>6196</v>
      </c>
    </row>
    <row r="448" spans="1:7" x14ac:dyDescent="0.3">
      <c r="A448" t="s">
        <v>4510</v>
      </c>
      <c r="B448">
        <v>4</v>
      </c>
      <c r="C448" s="61">
        <v>0</v>
      </c>
      <c r="D448" s="45">
        <v>40501</v>
      </c>
      <c r="E448" t="s">
        <v>392</v>
      </c>
      <c r="F448" t="s">
        <v>4511</v>
      </c>
      <c r="G448" t="s">
        <v>4512</v>
      </c>
    </row>
    <row r="449" spans="1:7" x14ac:dyDescent="0.3">
      <c r="A449" t="s">
        <v>4433</v>
      </c>
      <c r="B449">
        <v>4</v>
      </c>
      <c r="C449" s="61">
        <v>0</v>
      </c>
      <c r="D449" s="45">
        <v>40175</v>
      </c>
      <c r="E449" t="s">
        <v>392</v>
      </c>
      <c r="F449" t="s">
        <v>4434</v>
      </c>
      <c r="G449" t="s">
        <v>4435</v>
      </c>
    </row>
    <row r="450" spans="1:7" x14ac:dyDescent="0.3">
      <c r="A450" t="s">
        <v>4516</v>
      </c>
      <c r="B450">
        <v>4</v>
      </c>
      <c r="C450" s="61">
        <v>0</v>
      </c>
      <c r="D450" s="45">
        <v>41333</v>
      </c>
      <c r="E450" t="s">
        <v>392</v>
      </c>
      <c r="F450" t="s">
        <v>4517</v>
      </c>
      <c r="G450" t="s">
        <v>392</v>
      </c>
    </row>
    <row r="451" spans="1:7" x14ac:dyDescent="0.3">
      <c r="A451" t="s">
        <v>5028</v>
      </c>
      <c r="B451">
        <v>4</v>
      </c>
      <c r="C451" s="61">
        <v>0</v>
      </c>
      <c r="D451" s="45">
        <v>41200</v>
      </c>
      <c r="E451" t="s">
        <v>392</v>
      </c>
      <c r="F451" t="s">
        <v>392</v>
      </c>
      <c r="G451" t="s">
        <v>5029</v>
      </c>
    </row>
    <row r="452" spans="1:7" x14ac:dyDescent="0.3">
      <c r="A452" t="s">
        <v>4864</v>
      </c>
      <c r="B452">
        <v>4</v>
      </c>
      <c r="C452" s="61">
        <v>0</v>
      </c>
      <c r="D452" s="45">
        <v>39653</v>
      </c>
      <c r="E452" t="s">
        <v>392</v>
      </c>
      <c r="F452" t="s">
        <v>392</v>
      </c>
      <c r="G452" t="s">
        <v>392</v>
      </c>
    </row>
    <row r="453" spans="1:7" x14ac:dyDescent="0.3">
      <c r="A453" t="s">
        <v>4524</v>
      </c>
      <c r="B453">
        <v>4</v>
      </c>
      <c r="C453" s="61">
        <v>0</v>
      </c>
      <c r="D453" s="45">
        <v>40441</v>
      </c>
      <c r="E453" t="s">
        <v>4525</v>
      </c>
      <c r="F453" t="s">
        <v>4526</v>
      </c>
      <c r="G453" t="s">
        <v>6198</v>
      </c>
    </row>
    <row r="454" spans="1:7" x14ac:dyDescent="0.3">
      <c r="A454" t="s">
        <v>4468</v>
      </c>
      <c r="B454">
        <v>4</v>
      </c>
      <c r="C454" s="61">
        <v>0</v>
      </c>
      <c r="D454" s="45">
        <v>39944</v>
      </c>
      <c r="E454" t="s">
        <v>932</v>
      </c>
      <c r="F454" t="s">
        <v>4469</v>
      </c>
      <c r="G454" t="s">
        <v>392</v>
      </c>
    </row>
    <row r="455" spans="1:7" x14ac:dyDescent="0.3">
      <c r="A455" t="s">
        <v>4756</v>
      </c>
      <c r="B455">
        <v>3</v>
      </c>
      <c r="C455" s="61">
        <v>0</v>
      </c>
      <c r="D455" s="45">
        <v>38800</v>
      </c>
      <c r="E455" t="s">
        <v>1870</v>
      </c>
      <c r="F455" t="s">
        <v>4757</v>
      </c>
      <c r="G455" t="s">
        <v>4758</v>
      </c>
    </row>
    <row r="456" spans="1:7" x14ac:dyDescent="0.3">
      <c r="A456" t="s">
        <v>6201</v>
      </c>
      <c r="B456">
        <v>3</v>
      </c>
      <c r="C456" s="61">
        <v>0</v>
      </c>
      <c r="D456" s="45">
        <v>32063</v>
      </c>
      <c r="E456" t="s">
        <v>6202</v>
      </c>
      <c r="F456" t="s">
        <v>6203</v>
      </c>
      <c r="G456" t="s">
        <v>6204</v>
      </c>
    </row>
    <row r="457" spans="1:7" x14ac:dyDescent="0.3">
      <c r="A457" t="s">
        <v>4605</v>
      </c>
      <c r="B457">
        <v>3</v>
      </c>
      <c r="C457" s="61">
        <v>0</v>
      </c>
      <c r="D457" s="45">
        <v>40385</v>
      </c>
      <c r="E457" t="s">
        <v>392</v>
      </c>
      <c r="F457" t="s">
        <v>392</v>
      </c>
      <c r="G457" t="s">
        <v>392</v>
      </c>
    </row>
    <row r="458" spans="1:7" x14ac:dyDescent="0.3">
      <c r="A458" t="s">
        <v>4736</v>
      </c>
      <c r="B458">
        <v>3</v>
      </c>
      <c r="C458" s="61">
        <v>0</v>
      </c>
      <c r="D458" s="45">
        <v>39072</v>
      </c>
      <c r="E458" t="s">
        <v>4737</v>
      </c>
      <c r="F458" t="s">
        <v>6205</v>
      </c>
      <c r="G458" t="s">
        <v>392</v>
      </c>
    </row>
    <row r="459" spans="1:7" x14ac:dyDescent="0.3">
      <c r="A459" t="s">
        <v>6206</v>
      </c>
      <c r="B459">
        <v>3</v>
      </c>
      <c r="C459" s="61">
        <v>0</v>
      </c>
      <c r="E459" t="s">
        <v>392</v>
      </c>
      <c r="F459" t="s">
        <v>392</v>
      </c>
      <c r="G459" t="s">
        <v>392</v>
      </c>
    </row>
    <row r="460" spans="1:7" x14ac:dyDescent="0.3">
      <c r="A460" t="s">
        <v>4545</v>
      </c>
      <c r="B460">
        <v>3</v>
      </c>
      <c r="C460" s="61">
        <v>0</v>
      </c>
      <c r="D460" s="45">
        <v>39148</v>
      </c>
      <c r="E460" t="s">
        <v>4546</v>
      </c>
      <c r="F460" t="s">
        <v>4547</v>
      </c>
      <c r="G460" t="s">
        <v>4548</v>
      </c>
    </row>
    <row r="461" spans="1:7" x14ac:dyDescent="0.3">
      <c r="A461" t="s">
        <v>6211</v>
      </c>
      <c r="B461">
        <v>3</v>
      </c>
      <c r="C461" s="61">
        <v>0</v>
      </c>
      <c r="E461" t="s">
        <v>392</v>
      </c>
      <c r="F461" t="s">
        <v>392</v>
      </c>
      <c r="G461" t="s">
        <v>392</v>
      </c>
    </row>
    <row r="462" spans="1:7" x14ac:dyDescent="0.3">
      <c r="A462" t="s">
        <v>4590</v>
      </c>
      <c r="B462">
        <v>3</v>
      </c>
      <c r="C462" s="61">
        <v>0</v>
      </c>
      <c r="D462" s="45">
        <v>40367</v>
      </c>
      <c r="E462" t="s">
        <v>4591</v>
      </c>
      <c r="F462" t="s">
        <v>4592</v>
      </c>
      <c r="G462" t="s">
        <v>4593</v>
      </c>
    </row>
    <row r="463" spans="1:7" x14ac:dyDescent="0.3">
      <c r="A463" t="s">
        <v>4684</v>
      </c>
      <c r="B463">
        <v>3</v>
      </c>
      <c r="C463" s="61">
        <v>0</v>
      </c>
      <c r="D463" s="45">
        <v>40709</v>
      </c>
      <c r="E463" t="s">
        <v>4685</v>
      </c>
      <c r="F463" t="s">
        <v>4686</v>
      </c>
      <c r="G463" t="s">
        <v>4687</v>
      </c>
    </row>
    <row r="464" spans="1:7" x14ac:dyDescent="0.3">
      <c r="A464" t="s">
        <v>6212</v>
      </c>
      <c r="B464">
        <v>3</v>
      </c>
      <c r="C464" s="61">
        <v>0</v>
      </c>
      <c r="D464" s="45">
        <v>36390</v>
      </c>
      <c r="E464" t="s">
        <v>392</v>
      </c>
      <c r="F464" t="s">
        <v>6213</v>
      </c>
      <c r="G464" t="s">
        <v>6214</v>
      </c>
    </row>
    <row r="465" spans="1:7" x14ac:dyDescent="0.3">
      <c r="A465" t="s">
        <v>4513</v>
      </c>
      <c r="B465">
        <v>3</v>
      </c>
      <c r="C465" s="61">
        <v>0</v>
      </c>
      <c r="D465" s="45">
        <v>38084</v>
      </c>
      <c r="E465" t="s">
        <v>4514</v>
      </c>
      <c r="F465" t="s">
        <v>4515</v>
      </c>
      <c r="G465" t="s">
        <v>392</v>
      </c>
    </row>
    <row r="466" spans="1:7" x14ac:dyDescent="0.3">
      <c r="A466" t="s">
        <v>4700</v>
      </c>
      <c r="B466">
        <v>3</v>
      </c>
      <c r="C466" s="61">
        <v>0</v>
      </c>
      <c r="D466" s="45">
        <v>40249</v>
      </c>
      <c r="E466" t="s">
        <v>4546</v>
      </c>
      <c r="F466" t="s">
        <v>4701</v>
      </c>
      <c r="G466" t="s">
        <v>4702</v>
      </c>
    </row>
    <row r="467" spans="1:7" x14ac:dyDescent="0.3">
      <c r="A467" t="s">
        <v>4580</v>
      </c>
      <c r="B467">
        <v>3</v>
      </c>
      <c r="C467" s="61">
        <v>0</v>
      </c>
      <c r="D467" s="45">
        <v>38180</v>
      </c>
      <c r="E467" t="s">
        <v>4581</v>
      </c>
      <c r="F467" t="s">
        <v>4582</v>
      </c>
      <c r="G467" t="s">
        <v>392</v>
      </c>
    </row>
    <row r="468" spans="1:7" x14ac:dyDescent="0.3">
      <c r="A468" t="s">
        <v>4690</v>
      </c>
      <c r="B468">
        <v>3</v>
      </c>
      <c r="C468" s="61">
        <v>0</v>
      </c>
      <c r="D468" s="45">
        <v>40560</v>
      </c>
      <c r="E468" t="s">
        <v>392</v>
      </c>
      <c r="F468" t="s">
        <v>4691</v>
      </c>
      <c r="G468" t="s">
        <v>4692</v>
      </c>
    </row>
    <row r="469" spans="1:7" x14ac:dyDescent="0.3">
      <c r="A469" t="s">
        <v>6226</v>
      </c>
      <c r="B469">
        <v>3</v>
      </c>
      <c r="C469" s="61">
        <v>0</v>
      </c>
      <c r="D469" s="45">
        <v>40522</v>
      </c>
      <c r="E469" t="s">
        <v>392</v>
      </c>
      <c r="F469" t="s">
        <v>4549</v>
      </c>
      <c r="G469" t="s">
        <v>6227</v>
      </c>
    </row>
    <row r="470" spans="1:7" x14ac:dyDescent="0.3">
      <c r="A470" t="s">
        <v>4896</v>
      </c>
      <c r="B470">
        <v>3</v>
      </c>
      <c r="C470" s="61">
        <v>0</v>
      </c>
      <c r="D470" s="45">
        <v>40298</v>
      </c>
      <c r="E470" t="s">
        <v>392</v>
      </c>
      <c r="F470" t="s">
        <v>4897</v>
      </c>
      <c r="G470" t="s">
        <v>4898</v>
      </c>
    </row>
    <row r="471" spans="1:7" x14ac:dyDescent="0.3">
      <c r="A471" t="s">
        <v>4599</v>
      </c>
      <c r="B471">
        <v>3</v>
      </c>
      <c r="C471" s="61">
        <v>0</v>
      </c>
      <c r="D471" s="45">
        <v>37558</v>
      </c>
      <c r="E471" t="s">
        <v>392</v>
      </c>
      <c r="F471" t="s">
        <v>392</v>
      </c>
      <c r="G471" t="s">
        <v>4600</v>
      </c>
    </row>
    <row r="472" spans="1:7" x14ac:dyDescent="0.3">
      <c r="A472" t="s">
        <v>4706</v>
      </c>
      <c r="B472">
        <v>3</v>
      </c>
      <c r="C472" s="61">
        <v>0</v>
      </c>
      <c r="D472" s="45">
        <v>40542</v>
      </c>
      <c r="E472" t="s">
        <v>4707</v>
      </c>
      <c r="F472" t="s">
        <v>4708</v>
      </c>
      <c r="G472" t="s">
        <v>4709</v>
      </c>
    </row>
    <row r="473" spans="1:7" x14ac:dyDescent="0.3">
      <c r="A473" t="s">
        <v>5755</v>
      </c>
      <c r="B473">
        <v>3</v>
      </c>
      <c r="C473" s="61">
        <v>0</v>
      </c>
      <c r="D473" s="45">
        <v>41480</v>
      </c>
      <c r="E473" t="s">
        <v>392</v>
      </c>
      <c r="F473" t="s">
        <v>392</v>
      </c>
      <c r="G473" t="s">
        <v>392</v>
      </c>
    </row>
    <row r="474" spans="1:7" x14ac:dyDescent="0.3">
      <c r="A474" t="s">
        <v>4656</v>
      </c>
      <c r="B474">
        <v>3</v>
      </c>
      <c r="C474" s="61">
        <v>0</v>
      </c>
      <c r="D474" s="45">
        <v>39398</v>
      </c>
      <c r="E474" t="s">
        <v>4657</v>
      </c>
      <c r="F474" t="s">
        <v>4658</v>
      </c>
      <c r="G474" t="s">
        <v>392</v>
      </c>
    </row>
    <row r="475" spans="1:7" x14ac:dyDescent="0.3">
      <c r="A475" t="s">
        <v>4558</v>
      </c>
      <c r="B475">
        <v>3</v>
      </c>
      <c r="C475" s="61">
        <v>0</v>
      </c>
      <c r="D475" s="45">
        <v>40898</v>
      </c>
      <c r="E475" t="s">
        <v>392</v>
      </c>
      <c r="F475" t="s">
        <v>392</v>
      </c>
      <c r="G475" t="s">
        <v>392</v>
      </c>
    </row>
    <row r="476" spans="1:7" x14ac:dyDescent="0.3">
      <c r="A476" t="s">
        <v>6231</v>
      </c>
      <c r="B476">
        <v>3</v>
      </c>
      <c r="C476" s="61">
        <v>0</v>
      </c>
      <c r="D476" s="45">
        <v>40784</v>
      </c>
      <c r="E476" t="s">
        <v>392</v>
      </c>
      <c r="F476" t="s">
        <v>392</v>
      </c>
      <c r="G476" t="s">
        <v>6173</v>
      </c>
    </row>
    <row r="477" spans="1:7" x14ac:dyDescent="0.3">
      <c r="A477" t="s">
        <v>6232</v>
      </c>
      <c r="B477">
        <v>3</v>
      </c>
      <c r="C477" s="61">
        <v>0</v>
      </c>
      <c r="D477" s="45">
        <v>38828</v>
      </c>
      <c r="E477" t="s">
        <v>392</v>
      </c>
      <c r="F477" t="s">
        <v>392</v>
      </c>
      <c r="G477" t="s">
        <v>6233</v>
      </c>
    </row>
    <row r="478" spans="1:7" x14ac:dyDescent="0.3">
      <c r="A478" t="s">
        <v>5664</v>
      </c>
      <c r="B478">
        <v>3</v>
      </c>
      <c r="C478" s="61">
        <v>0</v>
      </c>
      <c r="D478" s="45">
        <v>40260</v>
      </c>
      <c r="E478" t="s">
        <v>6234</v>
      </c>
      <c r="F478" t="s">
        <v>392</v>
      </c>
      <c r="G478" t="s">
        <v>6235</v>
      </c>
    </row>
    <row r="479" spans="1:7" x14ac:dyDescent="0.3">
      <c r="A479" t="s">
        <v>6236</v>
      </c>
      <c r="B479">
        <v>3</v>
      </c>
      <c r="C479" s="61">
        <v>0</v>
      </c>
      <c r="D479" s="45">
        <v>39741</v>
      </c>
      <c r="E479" t="s">
        <v>392</v>
      </c>
      <c r="F479" t="s">
        <v>392</v>
      </c>
      <c r="G479" t="s">
        <v>6237</v>
      </c>
    </row>
    <row r="480" spans="1:7" x14ac:dyDescent="0.3">
      <c r="A480" t="s">
        <v>4622</v>
      </c>
      <c r="B480">
        <v>3</v>
      </c>
      <c r="C480" s="61">
        <v>0</v>
      </c>
      <c r="D480" s="45">
        <v>39370</v>
      </c>
      <c r="E480" t="s">
        <v>392</v>
      </c>
      <c r="F480" t="s">
        <v>4623</v>
      </c>
      <c r="G480" t="s">
        <v>4624</v>
      </c>
    </row>
    <row r="481" spans="1:7" x14ac:dyDescent="0.3">
      <c r="A481" t="s">
        <v>6239</v>
      </c>
      <c r="B481">
        <v>3</v>
      </c>
      <c r="C481" s="61">
        <v>0</v>
      </c>
      <c r="E481" t="s">
        <v>392</v>
      </c>
      <c r="F481" t="s">
        <v>392</v>
      </c>
      <c r="G481" t="s">
        <v>392</v>
      </c>
    </row>
    <row r="482" spans="1:7" x14ac:dyDescent="0.3">
      <c r="A482" t="s">
        <v>6240</v>
      </c>
      <c r="B482">
        <v>3</v>
      </c>
      <c r="C482" s="61">
        <v>0</v>
      </c>
      <c r="D482" s="45">
        <v>41100</v>
      </c>
      <c r="E482" t="s">
        <v>392</v>
      </c>
      <c r="F482" t="s">
        <v>392</v>
      </c>
      <c r="G482" t="s">
        <v>392</v>
      </c>
    </row>
    <row r="483" spans="1:7" x14ac:dyDescent="0.3">
      <c r="A483" t="s">
        <v>137</v>
      </c>
      <c r="B483">
        <v>3</v>
      </c>
      <c r="C483" s="61">
        <v>0</v>
      </c>
      <c r="D483" s="45">
        <v>35989</v>
      </c>
      <c r="E483" t="s">
        <v>6253</v>
      </c>
      <c r="F483" t="s">
        <v>6254</v>
      </c>
      <c r="G483" t="s">
        <v>138</v>
      </c>
    </row>
    <row r="484" spans="1:7" x14ac:dyDescent="0.3">
      <c r="A484" t="s">
        <v>5665</v>
      </c>
      <c r="B484">
        <v>3</v>
      </c>
      <c r="C484" s="61">
        <v>0</v>
      </c>
      <c r="D484" s="45">
        <v>41068</v>
      </c>
      <c r="E484" t="s">
        <v>392</v>
      </c>
      <c r="F484" t="s">
        <v>392</v>
      </c>
      <c r="G484" t="s">
        <v>5666</v>
      </c>
    </row>
    <row r="485" spans="1:7" x14ac:dyDescent="0.3">
      <c r="A485" t="s">
        <v>5065</v>
      </c>
      <c r="B485">
        <v>3</v>
      </c>
      <c r="C485" s="61">
        <v>0</v>
      </c>
      <c r="D485" s="45">
        <v>39412</v>
      </c>
      <c r="E485" t="s">
        <v>392</v>
      </c>
      <c r="F485" t="s">
        <v>5066</v>
      </c>
      <c r="G485" t="s">
        <v>6258</v>
      </c>
    </row>
    <row r="486" spans="1:7" x14ac:dyDescent="0.3">
      <c r="A486" t="s">
        <v>4562</v>
      </c>
      <c r="B486">
        <v>3</v>
      </c>
      <c r="C486" s="61">
        <v>0</v>
      </c>
      <c r="D486" s="45">
        <v>39862</v>
      </c>
      <c r="E486" t="s">
        <v>392</v>
      </c>
      <c r="F486" t="s">
        <v>4563</v>
      </c>
      <c r="G486" t="s">
        <v>6262</v>
      </c>
    </row>
    <row r="487" spans="1:7" x14ac:dyDescent="0.3">
      <c r="A487" t="s">
        <v>4537</v>
      </c>
      <c r="B487">
        <v>3</v>
      </c>
      <c r="C487" s="61">
        <v>0</v>
      </c>
      <c r="D487" s="45">
        <v>40599</v>
      </c>
      <c r="E487" t="s">
        <v>4538</v>
      </c>
      <c r="F487" t="s">
        <v>392</v>
      </c>
      <c r="G487" t="s">
        <v>4539</v>
      </c>
    </row>
    <row r="488" spans="1:7" x14ac:dyDescent="0.3">
      <c r="A488" t="s">
        <v>4633</v>
      </c>
      <c r="B488">
        <v>3</v>
      </c>
      <c r="C488" s="61">
        <v>0</v>
      </c>
      <c r="D488" s="45">
        <v>38926</v>
      </c>
      <c r="E488" t="s">
        <v>4634</v>
      </c>
      <c r="F488" t="s">
        <v>4635</v>
      </c>
      <c r="G488" t="s">
        <v>4636</v>
      </c>
    </row>
    <row r="489" spans="1:7" x14ac:dyDescent="0.3">
      <c r="A489" t="s">
        <v>4487</v>
      </c>
      <c r="B489">
        <v>3</v>
      </c>
      <c r="C489" s="61">
        <v>0</v>
      </c>
      <c r="D489" s="45">
        <v>40863</v>
      </c>
      <c r="E489" t="s">
        <v>4488</v>
      </c>
      <c r="F489" t="s">
        <v>392</v>
      </c>
      <c r="G489" t="s">
        <v>392</v>
      </c>
    </row>
    <row r="490" spans="1:7" x14ac:dyDescent="0.3">
      <c r="A490" t="s">
        <v>4723</v>
      </c>
      <c r="B490">
        <v>2</v>
      </c>
      <c r="C490" s="61">
        <v>0</v>
      </c>
      <c r="D490" s="45">
        <v>39185</v>
      </c>
      <c r="E490" t="s">
        <v>392</v>
      </c>
      <c r="F490" t="s">
        <v>4724</v>
      </c>
      <c r="G490" t="s">
        <v>4320</v>
      </c>
    </row>
    <row r="491" spans="1:7" x14ac:dyDescent="0.3">
      <c r="A491" t="s">
        <v>4749</v>
      </c>
      <c r="B491">
        <v>2</v>
      </c>
      <c r="C491" s="61">
        <v>0</v>
      </c>
      <c r="D491" s="45">
        <v>40176</v>
      </c>
      <c r="E491" t="s">
        <v>392</v>
      </c>
      <c r="F491" t="s">
        <v>4750</v>
      </c>
      <c r="G491" t="s">
        <v>4751</v>
      </c>
    </row>
    <row r="492" spans="1:7" x14ac:dyDescent="0.3">
      <c r="A492" t="s">
        <v>4713</v>
      </c>
      <c r="B492">
        <v>2</v>
      </c>
      <c r="C492" s="61">
        <v>0</v>
      </c>
      <c r="D492" s="45">
        <v>40428</v>
      </c>
      <c r="E492" t="s">
        <v>392</v>
      </c>
      <c r="F492" t="s">
        <v>4714</v>
      </c>
      <c r="G492" t="s">
        <v>4715</v>
      </c>
    </row>
    <row r="493" spans="1:7" x14ac:dyDescent="0.3">
      <c r="A493" t="s">
        <v>4779</v>
      </c>
      <c r="B493">
        <v>2</v>
      </c>
      <c r="C493" s="61">
        <v>0</v>
      </c>
      <c r="D493" s="45">
        <v>40543</v>
      </c>
      <c r="E493" t="s">
        <v>392</v>
      </c>
      <c r="F493" t="s">
        <v>4780</v>
      </c>
      <c r="G493" t="s">
        <v>392</v>
      </c>
    </row>
    <row r="494" spans="1:7" x14ac:dyDescent="0.3">
      <c r="A494" t="s">
        <v>4735</v>
      </c>
      <c r="B494">
        <v>2</v>
      </c>
      <c r="C494" s="61">
        <v>0</v>
      </c>
      <c r="E494" t="s">
        <v>392</v>
      </c>
      <c r="F494" t="s">
        <v>392</v>
      </c>
      <c r="G494" t="s">
        <v>392</v>
      </c>
    </row>
    <row r="495" spans="1:7" x14ac:dyDescent="0.3">
      <c r="A495" t="s">
        <v>4748</v>
      </c>
      <c r="B495">
        <v>2</v>
      </c>
      <c r="C495" s="61">
        <v>0</v>
      </c>
      <c r="D495" s="45">
        <v>40427</v>
      </c>
      <c r="E495" t="s">
        <v>392</v>
      </c>
      <c r="F495" t="s">
        <v>392</v>
      </c>
      <c r="G495" t="s">
        <v>392</v>
      </c>
    </row>
    <row r="496" spans="1:7" x14ac:dyDescent="0.3">
      <c r="A496" t="s">
        <v>4738</v>
      </c>
      <c r="B496">
        <v>2</v>
      </c>
      <c r="C496" s="61">
        <v>0</v>
      </c>
      <c r="D496" s="45">
        <v>39813</v>
      </c>
      <c r="E496" t="s">
        <v>392</v>
      </c>
      <c r="F496" t="s">
        <v>4739</v>
      </c>
      <c r="G496" t="s">
        <v>392</v>
      </c>
    </row>
    <row r="497" spans="1:7" x14ac:dyDescent="0.3">
      <c r="A497" t="s">
        <v>5669</v>
      </c>
      <c r="B497">
        <v>2</v>
      </c>
      <c r="C497" s="61">
        <v>0</v>
      </c>
      <c r="D497" s="45">
        <v>40742</v>
      </c>
      <c r="E497" t="s">
        <v>392</v>
      </c>
      <c r="F497" t="s">
        <v>392</v>
      </c>
      <c r="G497" t="s">
        <v>392</v>
      </c>
    </row>
    <row r="498" spans="1:7" x14ac:dyDescent="0.3">
      <c r="A498" t="s">
        <v>5045</v>
      </c>
      <c r="B498">
        <v>2</v>
      </c>
      <c r="C498" s="61">
        <v>0</v>
      </c>
      <c r="D498" s="45">
        <v>40862</v>
      </c>
      <c r="E498" t="s">
        <v>6280</v>
      </c>
      <c r="F498" t="s">
        <v>392</v>
      </c>
      <c r="G498" t="s">
        <v>392</v>
      </c>
    </row>
    <row r="499" spans="1:7" x14ac:dyDescent="0.3">
      <c r="A499" t="s">
        <v>4703</v>
      </c>
      <c r="B499">
        <v>2</v>
      </c>
      <c r="C499" s="61">
        <v>0</v>
      </c>
      <c r="D499" s="45">
        <v>34319</v>
      </c>
      <c r="E499" t="s">
        <v>392</v>
      </c>
      <c r="F499" t="s">
        <v>4704</v>
      </c>
      <c r="G499" t="s">
        <v>4705</v>
      </c>
    </row>
    <row r="500" spans="1:7" x14ac:dyDescent="0.3">
      <c r="A500" t="s">
        <v>6289</v>
      </c>
      <c r="B500">
        <v>2</v>
      </c>
      <c r="C500" s="61">
        <v>0</v>
      </c>
      <c r="E500" t="s">
        <v>392</v>
      </c>
      <c r="F500" t="s">
        <v>392</v>
      </c>
      <c r="G500" t="s">
        <v>392</v>
      </c>
    </row>
    <row r="501" spans="1:7" x14ac:dyDescent="0.3">
      <c r="A501" t="s">
        <v>6291</v>
      </c>
      <c r="B501">
        <v>2</v>
      </c>
      <c r="C501" s="61">
        <v>0</v>
      </c>
      <c r="D501" s="45">
        <v>40647</v>
      </c>
      <c r="E501" t="s">
        <v>392</v>
      </c>
      <c r="F501" t="s">
        <v>392</v>
      </c>
      <c r="G501" t="s">
        <v>6292</v>
      </c>
    </row>
    <row r="502" spans="1:7" x14ac:dyDescent="0.3">
      <c r="A502" t="s">
        <v>6293</v>
      </c>
      <c r="B502">
        <v>2</v>
      </c>
      <c r="C502" s="61">
        <v>0</v>
      </c>
      <c r="E502" t="s">
        <v>392</v>
      </c>
      <c r="F502" t="s">
        <v>392</v>
      </c>
      <c r="G502" t="s">
        <v>392</v>
      </c>
    </row>
    <row r="503" spans="1:7" x14ac:dyDescent="0.3">
      <c r="A503" t="s">
        <v>5017</v>
      </c>
      <c r="B503">
        <v>2</v>
      </c>
      <c r="C503" s="61">
        <v>0</v>
      </c>
      <c r="D503" s="45">
        <v>40149</v>
      </c>
      <c r="E503" t="s">
        <v>5018</v>
      </c>
      <c r="F503" t="s">
        <v>5019</v>
      </c>
      <c r="G503" t="s">
        <v>392</v>
      </c>
    </row>
    <row r="504" spans="1:7" x14ac:dyDescent="0.3">
      <c r="A504" t="s">
        <v>4816</v>
      </c>
      <c r="B504">
        <v>2</v>
      </c>
      <c r="C504" s="61">
        <v>0</v>
      </c>
      <c r="D504" s="45">
        <v>39223</v>
      </c>
      <c r="E504" t="s">
        <v>392</v>
      </c>
      <c r="F504" t="s">
        <v>6298</v>
      </c>
      <c r="G504" t="s">
        <v>392</v>
      </c>
    </row>
    <row r="505" spans="1:7" x14ac:dyDescent="0.3">
      <c r="A505" t="s">
        <v>4740</v>
      </c>
      <c r="B505">
        <v>2</v>
      </c>
      <c r="C505" s="61">
        <v>0</v>
      </c>
      <c r="D505" s="45">
        <v>39381</v>
      </c>
      <c r="E505" t="s">
        <v>4741</v>
      </c>
      <c r="F505" t="s">
        <v>4742</v>
      </c>
      <c r="G505" t="s">
        <v>4743</v>
      </c>
    </row>
    <row r="506" spans="1:7" x14ac:dyDescent="0.3">
      <c r="A506" t="s">
        <v>4667</v>
      </c>
      <c r="B506">
        <v>2</v>
      </c>
      <c r="C506" s="61">
        <v>0</v>
      </c>
      <c r="D506" s="45">
        <v>40800</v>
      </c>
      <c r="E506" t="s">
        <v>392</v>
      </c>
      <c r="F506" t="s">
        <v>4668</v>
      </c>
      <c r="G506" t="s">
        <v>4669</v>
      </c>
    </row>
    <row r="507" spans="1:7" x14ac:dyDescent="0.3">
      <c r="A507" t="s">
        <v>5717</v>
      </c>
      <c r="B507">
        <v>2</v>
      </c>
      <c r="C507" s="61">
        <v>0</v>
      </c>
      <c r="D507" s="45">
        <v>39923</v>
      </c>
      <c r="E507" t="s">
        <v>392</v>
      </c>
      <c r="F507" t="s">
        <v>392</v>
      </c>
      <c r="G507" t="s">
        <v>392</v>
      </c>
    </row>
    <row r="508" spans="1:7" x14ac:dyDescent="0.3">
      <c r="A508" t="s">
        <v>6308</v>
      </c>
      <c r="B508">
        <v>2</v>
      </c>
      <c r="C508" s="61">
        <v>0</v>
      </c>
      <c r="D508" s="45">
        <v>39300</v>
      </c>
      <c r="E508" t="s">
        <v>392</v>
      </c>
      <c r="F508" t="s">
        <v>6309</v>
      </c>
      <c r="G508" t="s">
        <v>6310</v>
      </c>
    </row>
    <row r="509" spans="1:7" x14ac:dyDescent="0.3">
      <c r="A509" t="s">
        <v>5404</v>
      </c>
      <c r="B509">
        <v>2</v>
      </c>
      <c r="C509" s="61">
        <v>0</v>
      </c>
      <c r="D509" s="45">
        <v>40625</v>
      </c>
      <c r="E509" t="s">
        <v>5405</v>
      </c>
      <c r="F509" t="s">
        <v>5406</v>
      </c>
      <c r="G509" t="s">
        <v>5407</v>
      </c>
    </row>
    <row r="510" spans="1:7" x14ac:dyDescent="0.3">
      <c r="A510" t="s">
        <v>4663</v>
      </c>
      <c r="B510">
        <v>2</v>
      </c>
      <c r="C510" s="61">
        <v>0</v>
      </c>
      <c r="E510" t="s">
        <v>392</v>
      </c>
      <c r="F510" t="s">
        <v>392</v>
      </c>
      <c r="G510" t="s">
        <v>392</v>
      </c>
    </row>
    <row r="511" spans="1:7" x14ac:dyDescent="0.3">
      <c r="A511" t="s">
        <v>6312</v>
      </c>
      <c r="B511">
        <v>2</v>
      </c>
      <c r="C511" s="61">
        <v>0</v>
      </c>
      <c r="D511" s="45">
        <v>40787</v>
      </c>
      <c r="E511" t="s">
        <v>4688</v>
      </c>
      <c r="F511" t="s">
        <v>6313</v>
      </c>
      <c r="G511" t="s">
        <v>4689</v>
      </c>
    </row>
    <row r="512" spans="1:7" x14ac:dyDescent="0.3">
      <c r="A512" t="s">
        <v>4835</v>
      </c>
      <c r="B512">
        <v>2</v>
      </c>
      <c r="C512" s="61">
        <v>0</v>
      </c>
      <c r="D512" s="45">
        <v>40262</v>
      </c>
      <c r="E512" t="s">
        <v>392</v>
      </c>
      <c r="F512" t="s">
        <v>4836</v>
      </c>
      <c r="G512" t="s">
        <v>4837</v>
      </c>
    </row>
    <row r="513" spans="1:7" x14ac:dyDescent="0.3">
      <c r="A513" t="s">
        <v>4719</v>
      </c>
      <c r="B513">
        <v>2</v>
      </c>
      <c r="C513" s="61">
        <v>0</v>
      </c>
      <c r="D513" s="45">
        <v>41180</v>
      </c>
      <c r="E513" t="s">
        <v>392</v>
      </c>
      <c r="F513" t="s">
        <v>4720</v>
      </c>
      <c r="G513" t="s">
        <v>4721</v>
      </c>
    </row>
    <row r="514" spans="1:7" x14ac:dyDescent="0.3">
      <c r="A514" t="s">
        <v>4659</v>
      </c>
      <c r="B514">
        <v>2</v>
      </c>
      <c r="C514" s="61">
        <v>0</v>
      </c>
      <c r="D514" s="45">
        <v>40690</v>
      </c>
      <c r="E514" t="s">
        <v>4660</v>
      </c>
      <c r="F514" t="s">
        <v>4661</v>
      </c>
      <c r="G514" t="s">
        <v>4662</v>
      </c>
    </row>
    <row r="515" spans="1:7" x14ac:dyDescent="0.3">
      <c r="A515" t="s">
        <v>6318</v>
      </c>
      <c r="B515">
        <v>2</v>
      </c>
      <c r="C515" s="61">
        <v>0</v>
      </c>
      <c r="D515" s="45">
        <v>40694</v>
      </c>
      <c r="E515" t="s">
        <v>392</v>
      </c>
      <c r="F515" t="s">
        <v>6319</v>
      </c>
      <c r="G515" t="s">
        <v>6320</v>
      </c>
    </row>
    <row r="516" spans="1:7" x14ac:dyDescent="0.3">
      <c r="A516" t="s">
        <v>4639</v>
      </c>
      <c r="B516">
        <v>2</v>
      </c>
      <c r="C516" s="61">
        <v>0</v>
      </c>
      <c r="D516" s="45">
        <v>39741</v>
      </c>
      <c r="E516" t="s">
        <v>1990</v>
      </c>
      <c r="F516" t="s">
        <v>4640</v>
      </c>
      <c r="G516" t="s">
        <v>4641</v>
      </c>
    </row>
    <row r="517" spans="1:7" x14ac:dyDescent="0.3">
      <c r="A517" t="s">
        <v>5148</v>
      </c>
      <c r="B517">
        <v>2</v>
      </c>
      <c r="C517" s="61">
        <v>0</v>
      </c>
      <c r="D517" s="45">
        <v>40342</v>
      </c>
      <c r="E517" t="s">
        <v>392</v>
      </c>
      <c r="F517" t="s">
        <v>5149</v>
      </c>
      <c r="G517" t="s">
        <v>6326</v>
      </c>
    </row>
    <row r="518" spans="1:7" x14ac:dyDescent="0.3">
      <c r="A518" t="s">
        <v>5710</v>
      </c>
      <c r="B518">
        <v>2</v>
      </c>
      <c r="C518" s="61">
        <v>0</v>
      </c>
      <c r="D518" s="45">
        <v>40967</v>
      </c>
      <c r="E518" t="s">
        <v>392</v>
      </c>
      <c r="F518" t="s">
        <v>392</v>
      </c>
      <c r="G518" t="s">
        <v>6328</v>
      </c>
    </row>
    <row r="519" spans="1:7" x14ac:dyDescent="0.3">
      <c r="A519" t="s">
        <v>5372</v>
      </c>
      <c r="B519">
        <v>2</v>
      </c>
      <c r="C519" s="61">
        <v>0</v>
      </c>
      <c r="D519" s="45">
        <v>38352</v>
      </c>
      <c r="E519" t="s">
        <v>392</v>
      </c>
      <c r="F519" t="s">
        <v>6330</v>
      </c>
      <c r="G519" t="s">
        <v>5373</v>
      </c>
    </row>
    <row r="520" spans="1:7" x14ac:dyDescent="0.3">
      <c r="A520" t="s">
        <v>5691</v>
      </c>
      <c r="B520">
        <v>2</v>
      </c>
      <c r="C520" s="61">
        <v>0</v>
      </c>
      <c r="D520" s="45">
        <v>41254</v>
      </c>
      <c r="E520" t="s">
        <v>392</v>
      </c>
      <c r="F520" t="s">
        <v>6331</v>
      </c>
      <c r="G520" t="s">
        <v>6332</v>
      </c>
    </row>
    <row r="521" spans="1:7" x14ac:dyDescent="0.3">
      <c r="A521" t="s">
        <v>5684</v>
      </c>
      <c r="B521">
        <v>2</v>
      </c>
      <c r="C521" s="61">
        <v>0</v>
      </c>
      <c r="D521" s="45">
        <v>41565</v>
      </c>
      <c r="E521" t="s">
        <v>392</v>
      </c>
      <c r="F521" t="s">
        <v>6334</v>
      </c>
      <c r="G521" t="s">
        <v>392</v>
      </c>
    </row>
    <row r="522" spans="1:7" x14ac:dyDescent="0.3">
      <c r="A522" t="s">
        <v>4903</v>
      </c>
      <c r="B522">
        <v>2</v>
      </c>
      <c r="C522" s="61">
        <v>0</v>
      </c>
      <c r="D522" s="45">
        <v>38336</v>
      </c>
      <c r="E522" t="s">
        <v>392</v>
      </c>
      <c r="F522" t="s">
        <v>4904</v>
      </c>
      <c r="G522" t="s">
        <v>392</v>
      </c>
    </row>
    <row r="523" spans="1:7" x14ac:dyDescent="0.3">
      <c r="A523" t="s">
        <v>6335</v>
      </c>
      <c r="B523">
        <v>2</v>
      </c>
      <c r="C523" s="61">
        <v>0</v>
      </c>
      <c r="D523" s="45">
        <v>41066</v>
      </c>
      <c r="E523" t="s">
        <v>392</v>
      </c>
      <c r="F523" t="s">
        <v>6336</v>
      </c>
      <c r="G523" t="s">
        <v>4295</v>
      </c>
    </row>
    <row r="524" spans="1:7" x14ac:dyDescent="0.3">
      <c r="A524" t="s">
        <v>4680</v>
      </c>
      <c r="B524">
        <v>2</v>
      </c>
      <c r="C524" s="61">
        <v>0</v>
      </c>
      <c r="D524" s="45">
        <v>39996</v>
      </c>
      <c r="E524" t="s">
        <v>4681</v>
      </c>
      <c r="F524" t="s">
        <v>4682</v>
      </c>
      <c r="G524" t="s">
        <v>4683</v>
      </c>
    </row>
    <row r="525" spans="1:7" x14ac:dyDescent="0.3">
      <c r="A525" t="s">
        <v>5340</v>
      </c>
      <c r="B525">
        <v>2</v>
      </c>
      <c r="C525" s="61">
        <v>0</v>
      </c>
      <c r="D525" s="45">
        <v>39813</v>
      </c>
      <c r="E525" t="s">
        <v>5341</v>
      </c>
      <c r="F525" t="s">
        <v>5342</v>
      </c>
      <c r="G525" t="s">
        <v>5343</v>
      </c>
    </row>
    <row r="526" spans="1:7" x14ac:dyDescent="0.3">
      <c r="A526" t="s">
        <v>4879</v>
      </c>
      <c r="B526">
        <v>2</v>
      </c>
      <c r="C526" s="61">
        <v>0</v>
      </c>
      <c r="D526" s="45">
        <v>37868</v>
      </c>
      <c r="E526" t="s">
        <v>4880</v>
      </c>
      <c r="F526" t="s">
        <v>4881</v>
      </c>
      <c r="G526" t="s">
        <v>4882</v>
      </c>
    </row>
    <row r="527" spans="1:7" x14ac:dyDescent="0.3">
      <c r="A527" t="s">
        <v>4905</v>
      </c>
      <c r="B527">
        <v>2</v>
      </c>
      <c r="C527" s="61">
        <v>0</v>
      </c>
      <c r="D527" s="45">
        <v>40339</v>
      </c>
      <c r="E527" t="s">
        <v>392</v>
      </c>
      <c r="F527" t="s">
        <v>4906</v>
      </c>
      <c r="G527" t="s">
        <v>4907</v>
      </c>
    </row>
    <row r="528" spans="1:7" x14ac:dyDescent="0.3">
      <c r="A528" t="s">
        <v>4501</v>
      </c>
      <c r="B528">
        <v>2</v>
      </c>
      <c r="C528" s="61">
        <v>0</v>
      </c>
      <c r="D528" s="45">
        <v>40543</v>
      </c>
      <c r="E528" t="s">
        <v>392</v>
      </c>
      <c r="F528" t="s">
        <v>4502</v>
      </c>
      <c r="G528" t="s">
        <v>4503</v>
      </c>
    </row>
    <row r="529" spans="1:7" x14ac:dyDescent="0.3">
      <c r="A529" t="s">
        <v>4840</v>
      </c>
      <c r="B529">
        <v>2</v>
      </c>
      <c r="C529" s="61">
        <v>0</v>
      </c>
      <c r="D529" s="45">
        <v>39394</v>
      </c>
      <c r="E529" t="s">
        <v>4841</v>
      </c>
      <c r="F529" t="s">
        <v>4842</v>
      </c>
      <c r="G529" t="s">
        <v>4843</v>
      </c>
    </row>
    <row r="530" spans="1:7" x14ac:dyDescent="0.3">
      <c r="A530" t="s">
        <v>6345</v>
      </c>
      <c r="B530">
        <v>2</v>
      </c>
      <c r="C530" s="61">
        <v>0</v>
      </c>
      <c r="D530" s="45">
        <v>39964</v>
      </c>
      <c r="E530" t="s">
        <v>392</v>
      </c>
      <c r="F530" t="s">
        <v>392</v>
      </c>
      <c r="G530" t="s">
        <v>6346</v>
      </c>
    </row>
    <row r="531" spans="1:7" x14ac:dyDescent="0.3">
      <c r="A531" t="s">
        <v>4655</v>
      </c>
      <c r="B531">
        <v>2</v>
      </c>
      <c r="C531" s="61">
        <v>0</v>
      </c>
      <c r="D531" s="45">
        <v>40374</v>
      </c>
      <c r="E531" t="s">
        <v>392</v>
      </c>
      <c r="F531" t="s">
        <v>392</v>
      </c>
      <c r="G531" t="s">
        <v>6347</v>
      </c>
    </row>
    <row r="532" spans="1:7" x14ac:dyDescent="0.3">
      <c r="A532" t="s">
        <v>4859</v>
      </c>
      <c r="B532">
        <v>2</v>
      </c>
      <c r="C532" s="61">
        <v>0</v>
      </c>
      <c r="D532" s="45">
        <v>39447</v>
      </c>
      <c r="E532" t="s">
        <v>392</v>
      </c>
      <c r="F532" t="s">
        <v>4860</v>
      </c>
      <c r="G532" t="s">
        <v>4861</v>
      </c>
    </row>
    <row r="533" spans="1:7" x14ac:dyDescent="0.3">
      <c r="A533" t="s">
        <v>5704</v>
      </c>
      <c r="B533">
        <v>2</v>
      </c>
      <c r="C533" s="61">
        <v>0</v>
      </c>
      <c r="D533" s="45">
        <v>41366</v>
      </c>
      <c r="E533" t="s">
        <v>392</v>
      </c>
      <c r="F533" t="s">
        <v>392</v>
      </c>
      <c r="G533" t="s">
        <v>5705</v>
      </c>
    </row>
    <row r="534" spans="1:7" x14ac:dyDescent="0.3">
      <c r="A534" t="s">
        <v>4797</v>
      </c>
      <c r="B534">
        <v>2</v>
      </c>
      <c r="C534" s="61">
        <v>0</v>
      </c>
      <c r="D534" s="45">
        <v>39419</v>
      </c>
      <c r="E534" t="s">
        <v>4798</v>
      </c>
      <c r="F534" t="s">
        <v>4799</v>
      </c>
      <c r="G534" t="s">
        <v>4800</v>
      </c>
    </row>
    <row r="535" spans="1:7" x14ac:dyDescent="0.3">
      <c r="A535" t="s">
        <v>6355</v>
      </c>
      <c r="B535">
        <v>2</v>
      </c>
      <c r="C535" s="61">
        <v>0</v>
      </c>
      <c r="D535" s="45">
        <v>40689</v>
      </c>
      <c r="E535" t="s">
        <v>392</v>
      </c>
      <c r="F535" t="s">
        <v>6356</v>
      </c>
      <c r="G535" t="s">
        <v>6357</v>
      </c>
    </row>
    <row r="536" spans="1:7" x14ac:dyDescent="0.3">
      <c r="A536" t="s">
        <v>6358</v>
      </c>
      <c r="B536">
        <v>2</v>
      </c>
      <c r="C536" s="61">
        <v>0</v>
      </c>
      <c r="D536" s="45">
        <v>40009</v>
      </c>
      <c r="E536" t="s">
        <v>392</v>
      </c>
      <c r="F536" t="s">
        <v>6359</v>
      </c>
      <c r="G536" t="s">
        <v>6360</v>
      </c>
    </row>
    <row r="537" spans="1:7" x14ac:dyDescent="0.3">
      <c r="A537" t="s">
        <v>4853</v>
      </c>
      <c r="B537">
        <v>2</v>
      </c>
      <c r="C537" s="61">
        <v>0</v>
      </c>
      <c r="D537" s="45">
        <v>39253</v>
      </c>
      <c r="E537" t="s">
        <v>4854</v>
      </c>
      <c r="F537" t="s">
        <v>4855</v>
      </c>
      <c r="G537" t="s">
        <v>4856</v>
      </c>
    </row>
    <row r="538" spans="1:7" x14ac:dyDescent="0.3">
      <c r="A538" t="s">
        <v>6361</v>
      </c>
      <c r="B538">
        <v>2</v>
      </c>
      <c r="C538" s="61">
        <v>0</v>
      </c>
      <c r="D538" s="45">
        <v>36841</v>
      </c>
      <c r="E538" t="s">
        <v>6362</v>
      </c>
      <c r="F538" t="s">
        <v>6363</v>
      </c>
      <c r="G538" t="s">
        <v>6364</v>
      </c>
    </row>
    <row r="539" spans="1:7" x14ac:dyDescent="0.3">
      <c r="A539" t="s">
        <v>6366</v>
      </c>
      <c r="B539">
        <v>2</v>
      </c>
      <c r="C539" s="61">
        <v>0</v>
      </c>
      <c r="D539" s="45">
        <v>41309</v>
      </c>
      <c r="E539" t="s">
        <v>392</v>
      </c>
      <c r="F539" t="s">
        <v>392</v>
      </c>
      <c r="G539" t="s">
        <v>392</v>
      </c>
    </row>
    <row r="540" spans="1:7" x14ac:dyDescent="0.3">
      <c r="A540" t="s">
        <v>5185</v>
      </c>
      <c r="B540">
        <v>2</v>
      </c>
      <c r="C540" s="61">
        <v>0</v>
      </c>
      <c r="D540" s="45">
        <v>39872</v>
      </c>
      <c r="E540" t="s">
        <v>392</v>
      </c>
      <c r="F540" t="s">
        <v>392</v>
      </c>
      <c r="G540" t="s">
        <v>6368</v>
      </c>
    </row>
    <row r="541" spans="1:7" x14ac:dyDescent="0.3">
      <c r="A541" t="s">
        <v>6369</v>
      </c>
      <c r="B541">
        <v>2</v>
      </c>
      <c r="C541" s="61">
        <v>0</v>
      </c>
      <c r="D541" s="45">
        <v>41647</v>
      </c>
      <c r="E541" t="s">
        <v>392</v>
      </c>
      <c r="F541" t="s">
        <v>6370</v>
      </c>
      <c r="G541" t="s">
        <v>6371</v>
      </c>
    </row>
    <row r="542" spans="1:7" x14ac:dyDescent="0.3">
      <c r="A542" t="s">
        <v>4838</v>
      </c>
      <c r="B542">
        <v>2</v>
      </c>
      <c r="C542" s="61">
        <v>0</v>
      </c>
      <c r="D542" s="45">
        <v>39303</v>
      </c>
      <c r="E542" t="s">
        <v>392</v>
      </c>
      <c r="F542" t="s">
        <v>392</v>
      </c>
      <c r="G542" t="s">
        <v>392</v>
      </c>
    </row>
    <row r="543" spans="1:7" x14ac:dyDescent="0.3">
      <c r="A543" t="s">
        <v>6372</v>
      </c>
      <c r="B543">
        <v>2</v>
      </c>
      <c r="C543" s="61">
        <v>0</v>
      </c>
      <c r="E543" t="s">
        <v>392</v>
      </c>
      <c r="F543" t="s">
        <v>392</v>
      </c>
      <c r="G543" t="s">
        <v>6373</v>
      </c>
    </row>
    <row r="544" spans="1:7" x14ac:dyDescent="0.3">
      <c r="A544" t="s">
        <v>4875</v>
      </c>
      <c r="B544">
        <v>2</v>
      </c>
      <c r="C544" s="61">
        <v>0</v>
      </c>
      <c r="D544" s="45">
        <v>39300</v>
      </c>
      <c r="E544" t="s">
        <v>4876</v>
      </c>
      <c r="F544" t="s">
        <v>4877</v>
      </c>
      <c r="G544" t="s">
        <v>4878</v>
      </c>
    </row>
    <row r="545" spans="1:7" x14ac:dyDescent="0.3">
      <c r="A545" t="s">
        <v>4911</v>
      </c>
      <c r="B545">
        <v>2</v>
      </c>
      <c r="C545" s="61">
        <v>0</v>
      </c>
      <c r="D545" s="45">
        <v>39813</v>
      </c>
      <c r="E545" t="s">
        <v>392</v>
      </c>
      <c r="F545" t="s">
        <v>4912</v>
      </c>
      <c r="G545" t="s">
        <v>4913</v>
      </c>
    </row>
    <row r="546" spans="1:7" x14ac:dyDescent="0.3">
      <c r="A546" t="s">
        <v>6374</v>
      </c>
      <c r="B546">
        <v>2</v>
      </c>
      <c r="C546" s="61">
        <v>0</v>
      </c>
      <c r="D546" s="45">
        <v>40604</v>
      </c>
      <c r="E546" t="s">
        <v>6375</v>
      </c>
      <c r="F546" t="s">
        <v>392</v>
      </c>
      <c r="G546" t="s">
        <v>6376</v>
      </c>
    </row>
    <row r="547" spans="1:7" x14ac:dyDescent="0.3">
      <c r="A547" t="s">
        <v>6377</v>
      </c>
      <c r="B547">
        <v>2</v>
      </c>
      <c r="C547" s="61">
        <v>0</v>
      </c>
      <c r="D547" s="45">
        <v>34522</v>
      </c>
      <c r="E547" t="s">
        <v>6378</v>
      </c>
      <c r="F547" t="s">
        <v>392</v>
      </c>
      <c r="G547" t="s">
        <v>6379</v>
      </c>
    </row>
    <row r="548" spans="1:7" x14ac:dyDescent="0.3">
      <c r="A548" t="s">
        <v>4846</v>
      </c>
      <c r="B548">
        <v>2</v>
      </c>
      <c r="C548" s="61">
        <v>0</v>
      </c>
      <c r="E548" t="s">
        <v>392</v>
      </c>
      <c r="F548" t="s">
        <v>4847</v>
      </c>
      <c r="G548" t="s">
        <v>392</v>
      </c>
    </row>
    <row r="549" spans="1:7" x14ac:dyDescent="0.3">
      <c r="A549" t="s">
        <v>4829</v>
      </c>
      <c r="B549">
        <v>2</v>
      </c>
      <c r="C549" s="61">
        <v>0</v>
      </c>
      <c r="D549" s="45">
        <v>40198</v>
      </c>
      <c r="E549" t="s">
        <v>392</v>
      </c>
      <c r="F549" t="s">
        <v>392</v>
      </c>
      <c r="G549" t="s">
        <v>392</v>
      </c>
    </row>
    <row r="550" spans="1:7" x14ac:dyDescent="0.3">
      <c r="A550" t="s">
        <v>4764</v>
      </c>
      <c r="B550">
        <v>2</v>
      </c>
      <c r="C550" s="61">
        <v>0</v>
      </c>
      <c r="D550" s="45">
        <v>40361</v>
      </c>
      <c r="E550" t="s">
        <v>4765</v>
      </c>
      <c r="F550" t="s">
        <v>4766</v>
      </c>
      <c r="G550" t="s">
        <v>4767</v>
      </c>
    </row>
    <row r="551" spans="1:7" x14ac:dyDescent="0.3">
      <c r="A551" t="s">
        <v>6386</v>
      </c>
      <c r="B551">
        <v>2</v>
      </c>
      <c r="C551" s="61">
        <v>0</v>
      </c>
      <c r="D551" s="45">
        <v>41130</v>
      </c>
      <c r="E551" t="s">
        <v>392</v>
      </c>
      <c r="F551" t="s">
        <v>6387</v>
      </c>
      <c r="G551" t="s">
        <v>6388</v>
      </c>
    </row>
    <row r="552" spans="1:7" x14ac:dyDescent="0.3">
      <c r="A552" t="s">
        <v>6389</v>
      </c>
      <c r="B552">
        <v>2</v>
      </c>
      <c r="C552" s="61">
        <v>0</v>
      </c>
      <c r="D552" s="45">
        <v>41387</v>
      </c>
      <c r="E552" t="s">
        <v>392</v>
      </c>
      <c r="F552" t="s">
        <v>392</v>
      </c>
      <c r="G552" t="s">
        <v>392</v>
      </c>
    </row>
    <row r="553" spans="1:7" x14ac:dyDescent="0.3">
      <c r="A553" t="s">
        <v>4670</v>
      </c>
      <c r="B553">
        <v>2</v>
      </c>
      <c r="C553" s="61">
        <v>0</v>
      </c>
      <c r="D553" s="45">
        <v>38069</v>
      </c>
      <c r="E553" t="s">
        <v>4671</v>
      </c>
      <c r="F553" t="s">
        <v>4672</v>
      </c>
      <c r="G553" t="s">
        <v>4673</v>
      </c>
    </row>
    <row r="554" spans="1:7" x14ac:dyDescent="0.3">
      <c r="A554" t="s">
        <v>6390</v>
      </c>
      <c r="B554">
        <v>2</v>
      </c>
      <c r="C554" s="61">
        <v>0</v>
      </c>
      <c r="E554" t="s">
        <v>392</v>
      </c>
      <c r="F554" t="s">
        <v>392</v>
      </c>
      <c r="G554" t="s">
        <v>6391</v>
      </c>
    </row>
    <row r="555" spans="1:7" x14ac:dyDescent="0.3">
      <c r="A555" t="s">
        <v>6392</v>
      </c>
      <c r="B555">
        <v>2</v>
      </c>
      <c r="C555" s="61">
        <v>0</v>
      </c>
      <c r="D555" s="45">
        <v>41110</v>
      </c>
      <c r="E555" t="s">
        <v>392</v>
      </c>
      <c r="F555" t="s">
        <v>392</v>
      </c>
      <c r="G555" t="s">
        <v>392</v>
      </c>
    </row>
    <row r="556" spans="1:7" x14ac:dyDescent="0.3">
      <c r="A556" t="s">
        <v>6398</v>
      </c>
      <c r="B556">
        <v>2</v>
      </c>
      <c r="C556" s="61">
        <v>0</v>
      </c>
      <c r="D556" s="45">
        <v>41793</v>
      </c>
      <c r="E556" t="s">
        <v>392</v>
      </c>
      <c r="F556" t="s">
        <v>392</v>
      </c>
      <c r="G556" t="s">
        <v>6399</v>
      </c>
    </row>
    <row r="557" spans="1:7" x14ac:dyDescent="0.3">
      <c r="A557" t="s">
        <v>4763</v>
      </c>
      <c r="B557">
        <v>2</v>
      </c>
      <c r="C557" s="61">
        <v>0</v>
      </c>
      <c r="E557" t="s">
        <v>392</v>
      </c>
      <c r="F557" t="s">
        <v>392</v>
      </c>
      <c r="G557" t="s">
        <v>392</v>
      </c>
    </row>
    <row r="558" spans="1:7" x14ac:dyDescent="0.3">
      <c r="A558" t="s">
        <v>6407</v>
      </c>
      <c r="B558">
        <v>2</v>
      </c>
      <c r="C558" s="61">
        <v>0</v>
      </c>
      <c r="E558" t="s">
        <v>392</v>
      </c>
      <c r="F558" t="s">
        <v>392</v>
      </c>
      <c r="G558" t="s">
        <v>392</v>
      </c>
    </row>
    <row r="559" spans="1:7" x14ac:dyDescent="0.3">
      <c r="A559" t="s">
        <v>6408</v>
      </c>
      <c r="B559">
        <v>2</v>
      </c>
      <c r="C559" s="61">
        <v>0</v>
      </c>
      <c r="D559" s="45">
        <v>41270</v>
      </c>
      <c r="E559" t="s">
        <v>6409</v>
      </c>
      <c r="F559" t="s">
        <v>6410</v>
      </c>
      <c r="G559" t="s">
        <v>6411</v>
      </c>
    </row>
    <row r="560" spans="1:7" x14ac:dyDescent="0.3">
      <c r="A560" t="s">
        <v>4914</v>
      </c>
      <c r="B560">
        <v>2</v>
      </c>
      <c r="C560" s="61">
        <v>0</v>
      </c>
      <c r="D560" s="45">
        <v>37064</v>
      </c>
      <c r="E560" t="s">
        <v>392</v>
      </c>
      <c r="F560" t="s">
        <v>6412</v>
      </c>
      <c r="G560" t="s">
        <v>392</v>
      </c>
    </row>
    <row r="561" spans="1:7" x14ac:dyDescent="0.3">
      <c r="A561" t="s">
        <v>4731</v>
      </c>
      <c r="B561">
        <v>2</v>
      </c>
      <c r="C561" s="61">
        <v>0</v>
      </c>
      <c r="D561" s="45">
        <v>40325</v>
      </c>
      <c r="E561" t="s">
        <v>4732</v>
      </c>
      <c r="F561" t="s">
        <v>4733</v>
      </c>
      <c r="G561" t="s">
        <v>4734</v>
      </c>
    </row>
    <row r="562" spans="1:7" x14ac:dyDescent="0.3">
      <c r="A562" t="s">
        <v>4666</v>
      </c>
      <c r="B562">
        <v>2</v>
      </c>
      <c r="C562" s="61">
        <v>0</v>
      </c>
      <c r="E562" t="s">
        <v>392</v>
      </c>
      <c r="F562" t="s">
        <v>392</v>
      </c>
      <c r="G562" t="s">
        <v>392</v>
      </c>
    </row>
    <row r="563" spans="1:7" x14ac:dyDescent="0.3">
      <c r="A563" t="s">
        <v>6414</v>
      </c>
      <c r="B563">
        <v>1</v>
      </c>
      <c r="C563" s="61">
        <v>0</v>
      </c>
      <c r="D563" s="45">
        <v>41079</v>
      </c>
      <c r="E563" t="s">
        <v>392</v>
      </c>
      <c r="F563" t="s">
        <v>6415</v>
      </c>
      <c r="G563" t="s">
        <v>392</v>
      </c>
    </row>
    <row r="564" spans="1:7" x14ac:dyDescent="0.3">
      <c r="A564" t="s">
        <v>6416</v>
      </c>
      <c r="B564">
        <v>1</v>
      </c>
      <c r="C564" s="61">
        <v>0</v>
      </c>
      <c r="D564" s="45">
        <v>41646</v>
      </c>
      <c r="E564" t="s">
        <v>392</v>
      </c>
      <c r="F564" t="s">
        <v>392</v>
      </c>
      <c r="G564" t="s">
        <v>6417</v>
      </c>
    </row>
    <row r="565" spans="1:7" x14ac:dyDescent="0.3">
      <c r="A565" t="s">
        <v>6420</v>
      </c>
      <c r="B565">
        <v>1</v>
      </c>
      <c r="C565" s="61">
        <v>0</v>
      </c>
      <c r="D565" s="45">
        <v>38891</v>
      </c>
      <c r="E565" t="s">
        <v>931</v>
      </c>
      <c r="F565" t="s">
        <v>392</v>
      </c>
      <c r="G565" t="s">
        <v>392</v>
      </c>
    </row>
    <row r="566" spans="1:7" x14ac:dyDescent="0.3">
      <c r="A566" t="s">
        <v>4943</v>
      </c>
      <c r="B566">
        <v>1</v>
      </c>
      <c r="C566" s="61">
        <v>0</v>
      </c>
      <c r="D566" s="45">
        <v>41309</v>
      </c>
      <c r="E566" t="s">
        <v>1838</v>
      </c>
      <c r="F566" t="s">
        <v>4944</v>
      </c>
      <c r="G566" t="s">
        <v>392</v>
      </c>
    </row>
    <row r="567" spans="1:7" x14ac:dyDescent="0.3">
      <c r="A567" t="s">
        <v>5099</v>
      </c>
      <c r="B567">
        <v>1</v>
      </c>
      <c r="C567" s="61">
        <v>0</v>
      </c>
      <c r="D567" s="45">
        <v>39476</v>
      </c>
      <c r="E567" t="s">
        <v>392</v>
      </c>
      <c r="F567" t="s">
        <v>6421</v>
      </c>
      <c r="G567" t="s">
        <v>6422</v>
      </c>
    </row>
    <row r="568" spans="1:7" x14ac:dyDescent="0.3">
      <c r="A568" t="s">
        <v>6423</v>
      </c>
      <c r="B568">
        <v>1</v>
      </c>
      <c r="C568" s="61">
        <v>0</v>
      </c>
      <c r="D568" s="45">
        <v>40695</v>
      </c>
      <c r="E568" t="s">
        <v>392</v>
      </c>
      <c r="F568" t="s">
        <v>392</v>
      </c>
      <c r="G568" t="s">
        <v>6424</v>
      </c>
    </row>
    <row r="569" spans="1:7" x14ac:dyDescent="0.3">
      <c r="A569" t="s">
        <v>6425</v>
      </c>
      <c r="B569">
        <v>1</v>
      </c>
      <c r="C569" s="61">
        <v>0</v>
      </c>
      <c r="D569" s="45">
        <v>41619</v>
      </c>
      <c r="E569" t="s">
        <v>392</v>
      </c>
      <c r="F569" t="s">
        <v>6426</v>
      </c>
      <c r="G569" t="s">
        <v>392</v>
      </c>
    </row>
    <row r="570" spans="1:7" x14ac:dyDescent="0.3">
      <c r="A570" t="s">
        <v>6427</v>
      </c>
      <c r="B570">
        <v>1</v>
      </c>
      <c r="C570" s="61">
        <v>0</v>
      </c>
      <c r="D570" s="45">
        <v>36665</v>
      </c>
      <c r="E570" t="s">
        <v>392</v>
      </c>
      <c r="F570" t="s">
        <v>6428</v>
      </c>
      <c r="G570" t="s">
        <v>392</v>
      </c>
    </row>
    <row r="571" spans="1:7" x14ac:dyDescent="0.3">
      <c r="A571" t="s">
        <v>6429</v>
      </c>
      <c r="B571">
        <v>1</v>
      </c>
      <c r="C571" s="61">
        <v>0</v>
      </c>
      <c r="D571" s="45">
        <v>41008</v>
      </c>
      <c r="E571" t="s">
        <v>392</v>
      </c>
      <c r="F571" t="s">
        <v>392</v>
      </c>
      <c r="G571" t="s">
        <v>6430</v>
      </c>
    </row>
    <row r="572" spans="1:7" x14ac:dyDescent="0.3">
      <c r="A572" t="s">
        <v>6433</v>
      </c>
      <c r="B572">
        <v>1</v>
      </c>
      <c r="C572" s="61">
        <v>0</v>
      </c>
      <c r="E572" t="s">
        <v>392</v>
      </c>
      <c r="F572" t="s">
        <v>6434</v>
      </c>
      <c r="G572" t="s">
        <v>6435</v>
      </c>
    </row>
    <row r="573" spans="1:7" x14ac:dyDescent="0.3">
      <c r="A573" t="s">
        <v>6436</v>
      </c>
      <c r="B573">
        <v>1</v>
      </c>
      <c r="C573" s="61">
        <v>0</v>
      </c>
      <c r="D573" s="45">
        <v>39979</v>
      </c>
      <c r="E573" t="s">
        <v>392</v>
      </c>
      <c r="F573" t="s">
        <v>392</v>
      </c>
      <c r="G573" t="s">
        <v>6437</v>
      </c>
    </row>
    <row r="574" spans="1:7" x14ac:dyDescent="0.3">
      <c r="A574" t="s">
        <v>5105</v>
      </c>
      <c r="B574">
        <v>1</v>
      </c>
      <c r="C574" s="61">
        <v>0</v>
      </c>
      <c r="E574" t="s">
        <v>392</v>
      </c>
      <c r="F574" t="s">
        <v>392</v>
      </c>
      <c r="G574" t="s">
        <v>392</v>
      </c>
    </row>
    <row r="575" spans="1:7" x14ac:dyDescent="0.3">
      <c r="A575" t="s">
        <v>6438</v>
      </c>
      <c r="B575">
        <v>1</v>
      </c>
      <c r="C575" s="61">
        <v>0</v>
      </c>
      <c r="D575" s="45">
        <v>41565</v>
      </c>
      <c r="E575" t="s">
        <v>392</v>
      </c>
      <c r="F575" t="s">
        <v>392</v>
      </c>
      <c r="G575" t="s">
        <v>392</v>
      </c>
    </row>
    <row r="576" spans="1:7" x14ac:dyDescent="0.3">
      <c r="A576" t="s">
        <v>6439</v>
      </c>
      <c r="B576">
        <v>1</v>
      </c>
      <c r="C576" s="61">
        <v>0</v>
      </c>
      <c r="E576" t="s">
        <v>392</v>
      </c>
      <c r="F576" t="s">
        <v>392</v>
      </c>
      <c r="G576" t="s">
        <v>392</v>
      </c>
    </row>
    <row r="577" spans="1:7" x14ac:dyDescent="0.3">
      <c r="A577" t="s">
        <v>6440</v>
      </c>
      <c r="B577">
        <v>1</v>
      </c>
      <c r="C577" s="61">
        <v>0</v>
      </c>
      <c r="D577" s="45">
        <v>40074</v>
      </c>
      <c r="E577" t="s">
        <v>392</v>
      </c>
      <c r="F577" t="s">
        <v>6441</v>
      </c>
      <c r="G577" t="s">
        <v>392</v>
      </c>
    </row>
    <row r="578" spans="1:7" x14ac:dyDescent="0.3">
      <c r="A578" t="s">
        <v>6442</v>
      </c>
      <c r="B578">
        <v>1</v>
      </c>
      <c r="C578" s="61">
        <v>0</v>
      </c>
      <c r="D578" s="45">
        <v>37970</v>
      </c>
      <c r="E578" t="s">
        <v>6443</v>
      </c>
      <c r="F578" t="s">
        <v>6444</v>
      </c>
      <c r="G578" t="s">
        <v>6445</v>
      </c>
    </row>
    <row r="579" spans="1:7" x14ac:dyDescent="0.3">
      <c r="A579" t="s">
        <v>5745</v>
      </c>
      <c r="B579">
        <v>1</v>
      </c>
      <c r="C579" s="61">
        <v>0</v>
      </c>
      <c r="D579" s="45">
        <v>39433</v>
      </c>
      <c r="E579" t="s">
        <v>392</v>
      </c>
      <c r="F579" t="s">
        <v>6447</v>
      </c>
      <c r="G579" t="s">
        <v>6448</v>
      </c>
    </row>
    <row r="580" spans="1:7" x14ac:dyDescent="0.3">
      <c r="A580" t="s">
        <v>6450</v>
      </c>
      <c r="B580">
        <v>1</v>
      </c>
      <c r="C580" s="61">
        <v>0</v>
      </c>
      <c r="D580" s="45">
        <v>41689</v>
      </c>
      <c r="E580" t="s">
        <v>392</v>
      </c>
      <c r="F580" t="s">
        <v>392</v>
      </c>
      <c r="G580" t="s">
        <v>392</v>
      </c>
    </row>
    <row r="581" spans="1:7" x14ac:dyDescent="0.3">
      <c r="A581" t="s">
        <v>6451</v>
      </c>
      <c r="B581">
        <v>1</v>
      </c>
      <c r="C581" s="61">
        <v>0</v>
      </c>
      <c r="E581" t="s">
        <v>392</v>
      </c>
      <c r="F581" t="s">
        <v>392</v>
      </c>
      <c r="G581" t="s">
        <v>392</v>
      </c>
    </row>
    <row r="582" spans="1:7" x14ac:dyDescent="0.3">
      <c r="A582" t="s">
        <v>4978</v>
      </c>
      <c r="B582">
        <v>1</v>
      </c>
      <c r="C582" s="61">
        <v>0</v>
      </c>
      <c r="D582" s="45">
        <v>40568</v>
      </c>
      <c r="E582" t="s">
        <v>392</v>
      </c>
      <c r="F582" t="s">
        <v>5724</v>
      </c>
      <c r="G582" t="s">
        <v>392</v>
      </c>
    </row>
    <row r="583" spans="1:7" x14ac:dyDescent="0.3">
      <c r="A583" t="s">
        <v>6453</v>
      </c>
      <c r="B583">
        <v>1</v>
      </c>
      <c r="C583" s="61">
        <v>0</v>
      </c>
      <c r="D583" s="45">
        <v>39267</v>
      </c>
      <c r="E583" t="s">
        <v>392</v>
      </c>
      <c r="F583" t="s">
        <v>392</v>
      </c>
      <c r="G583" t="s">
        <v>392</v>
      </c>
    </row>
    <row r="584" spans="1:7" x14ac:dyDescent="0.3">
      <c r="A584" t="s">
        <v>4958</v>
      </c>
      <c r="B584">
        <v>1</v>
      </c>
      <c r="C584" s="61">
        <v>0</v>
      </c>
      <c r="E584" t="s">
        <v>392</v>
      </c>
      <c r="F584" t="s">
        <v>392</v>
      </c>
      <c r="G584" t="s">
        <v>392</v>
      </c>
    </row>
    <row r="585" spans="1:7" x14ac:dyDescent="0.3">
      <c r="A585" t="s">
        <v>6457</v>
      </c>
      <c r="B585">
        <v>1</v>
      </c>
      <c r="C585" s="61">
        <v>0</v>
      </c>
      <c r="D585" s="45">
        <v>40547</v>
      </c>
      <c r="E585" t="s">
        <v>392</v>
      </c>
      <c r="F585" t="s">
        <v>392</v>
      </c>
      <c r="G585" t="s">
        <v>6458</v>
      </c>
    </row>
    <row r="586" spans="1:7" x14ac:dyDescent="0.3">
      <c r="A586" t="s">
        <v>6459</v>
      </c>
      <c r="B586">
        <v>1</v>
      </c>
      <c r="C586" s="61">
        <v>0</v>
      </c>
      <c r="E586" t="s">
        <v>392</v>
      </c>
      <c r="F586" t="s">
        <v>392</v>
      </c>
      <c r="G586" t="s">
        <v>392</v>
      </c>
    </row>
    <row r="587" spans="1:7" x14ac:dyDescent="0.3">
      <c r="A587" t="s">
        <v>4990</v>
      </c>
      <c r="B587">
        <v>1</v>
      </c>
      <c r="C587" s="61">
        <v>0</v>
      </c>
      <c r="D587" s="45">
        <v>41381</v>
      </c>
      <c r="E587" t="s">
        <v>392</v>
      </c>
      <c r="F587" t="s">
        <v>392</v>
      </c>
      <c r="G587" t="s">
        <v>6460</v>
      </c>
    </row>
    <row r="588" spans="1:7" x14ac:dyDescent="0.3">
      <c r="A588" t="s">
        <v>6461</v>
      </c>
      <c r="B588">
        <v>1</v>
      </c>
      <c r="C588" s="61">
        <v>0</v>
      </c>
      <c r="E588" t="s">
        <v>392</v>
      </c>
      <c r="F588" t="s">
        <v>392</v>
      </c>
      <c r="G588" t="s">
        <v>392</v>
      </c>
    </row>
    <row r="589" spans="1:7" x14ac:dyDescent="0.3">
      <c r="A589" t="s">
        <v>5005</v>
      </c>
      <c r="B589">
        <v>1</v>
      </c>
      <c r="C589" s="61">
        <v>0</v>
      </c>
      <c r="D589" s="45">
        <v>41283</v>
      </c>
      <c r="E589" t="s">
        <v>392</v>
      </c>
      <c r="F589" t="s">
        <v>6462</v>
      </c>
      <c r="G589" t="s">
        <v>6463</v>
      </c>
    </row>
    <row r="590" spans="1:7" x14ac:dyDescent="0.3">
      <c r="A590" t="s">
        <v>6464</v>
      </c>
      <c r="B590">
        <v>1</v>
      </c>
      <c r="C590" s="61">
        <v>0</v>
      </c>
      <c r="E590" t="s">
        <v>392</v>
      </c>
      <c r="F590" t="s">
        <v>392</v>
      </c>
      <c r="G590" t="s">
        <v>392</v>
      </c>
    </row>
    <row r="591" spans="1:7" x14ac:dyDescent="0.3">
      <c r="A591" t="s">
        <v>6465</v>
      </c>
      <c r="B591">
        <v>1</v>
      </c>
      <c r="C591" s="61">
        <v>0</v>
      </c>
      <c r="E591" t="s">
        <v>392</v>
      </c>
      <c r="F591" t="s">
        <v>392</v>
      </c>
      <c r="G591" t="s">
        <v>392</v>
      </c>
    </row>
    <row r="592" spans="1:7" x14ac:dyDescent="0.3">
      <c r="A592" t="s">
        <v>6466</v>
      </c>
      <c r="B592">
        <v>1</v>
      </c>
      <c r="C592" s="61">
        <v>0</v>
      </c>
      <c r="E592" t="s">
        <v>392</v>
      </c>
      <c r="F592" t="s">
        <v>392</v>
      </c>
      <c r="G592" t="s">
        <v>392</v>
      </c>
    </row>
    <row r="593" spans="1:7" x14ac:dyDescent="0.3">
      <c r="A593" t="s">
        <v>6467</v>
      </c>
      <c r="B593">
        <v>1</v>
      </c>
      <c r="C593" s="61">
        <v>0</v>
      </c>
      <c r="E593" t="s">
        <v>392</v>
      </c>
      <c r="F593" t="s">
        <v>392</v>
      </c>
      <c r="G593" t="s">
        <v>392</v>
      </c>
    </row>
    <row r="594" spans="1:7" x14ac:dyDescent="0.3">
      <c r="A594" t="s">
        <v>6468</v>
      </c>
      <c r="B594">
        <v>1</v>
      </c>
      <c r="C594" s="61">
        <v>0</v>
      </c>
      <c r="E594" t="s">
        <v>392</v>
      </c>
      <c r="F594" t="s">
        <v>392</v>
      </c>
      <c r="G594" t="s">
        <v>392</v>
      </c>
    </row>
    <row r="595" spans="1:7" x14ac:dyDescent="0.3">
      <c r="A595" t="s">
        <v>6469</v>
      </c>
      <c r="B595">
        <v>1</v>
      </c>
      <c r="C595" s="61">
        <v>0</v>
      </c>
      <c r="D595" s="45">
        <v>41388</v>
      </c>
      <c r="E595" t="s">
        <v>392</v>
      </c>
      <c r="F595" t="s">
        <v>392</v>
      </c>
      <c r="G595" t="s">
        <v>6470</v>
      </c>
    </row>
    <row r="596" spans="1:7" x14ac:dyDescent="0.3">
      <c r="A596" t="s">
        <v>6472</v>
      </c>
      <c r="B596">
        <v>1</v>
      </c>
      <c r="C596" s="61">
        <v>0</v>
      </c>
      <c r="E596" t="s">
        <v>392</v>
      </c>
      <c r="F596" t="s">
        <v>392</v>
      </c>
      <c r="G596" t="s">
        <v>392</v>
      </c>
    </row>
    <row r="597" spans="1:7" x14ac:dyDescent="0.3">
      <c r="A597" t="s">
        <v>6473</v>
      </c>
      <c r="B597">
        <v>1</v>
      </c>
      <c r="C597" s="61">
        <v>0</v>
      </c>
      <c r="D597" s="45">
        <v>41747</v>
      </c>
      <c r="E597" t="s">
        <v>392</v>
      </c>
      <c r="F597" t="s">
        <v>392</v>
      </c>
      <c r="G597" t="s">
        <v>392</v>
      </c>
    </row>
    <row r="598" spans="1:7" x14ac:dyDescent="0.3">
      <c r="A598" t="s">
        <v>6474</v>
      </c>
      <c r="B598">
        <v>1</v>
      </c>
      <c r="C598" s="61">
        <v>0</v>
      </c>
      <c r="E598" t="s">
        <v>392</v>
      </c>
      <c r="F598" t="s">
        <v>392</v>
      </c>
      <c r="G598" t="s">
        <v>392</v>
      </c>
    </row>
    <row r="599" spans="1:7" x14ac:dyDescent="0.3">
      <c r="A599" t="s">
        <v>6475</v>
      </c>
      <c r="B599">
        <v>1</v>
      </c>
      <c r="C599" s="61">
        <v>0</v>
      </c>
      <c r="E599" t="s">
        <v>392</v>
      </c>
      <c r="F599" t="s">
        <v>392</v>
      </c>
      <c r="G599" t="s">
        <v>392</v>
      </c>
    </row>
    <row r="600" spans="1:7" x14ac:dyDescent="0.3">
      <c r="A600" t="s">
        <v>6476</v>
      </c>
      <c r="B600">
        <v>1</v>
      </c>
      <c r="C600" s="61">
        <v>0</v>
      </c>
      <c r="D600" s="45">
        <v>40743</v>
      </c>
      <c r="E600" t="s">
        <v>392</v>
      </c>
      <c r="F600" t="s">
        <v>392</v>
      </c>
      <c r="G600" t="s">
        <v>392</v>
      </c>
    </row>
    <row r="601" spans="1:7" x14ac:dyDescent="0.3">
      <c r="A601" t="s">
        <v>6477</v>
      </c>
      <c r="B601">
        <v>1</v>
      </c>
      <c r="C601" s="61">
        <v>0</v>
      </c>
      <c r="D601" s="45">
        <v>41688</v>
      </c>
      <c r="E601" t="s">
        <v>6478</v>
      </c>
      <c r="F601" t="s">
        <v>6479</v>
      </c>
      <c r="G601" t="s">
        <v>392</v>
      </c>
    </row>
    <row r="602" spans="1:7" x14ac:dyDescent="0.3">
      <c r="A602" t="s">
        <v>4926</v>
      </c>
      <c r="B602">
        <v>1</v>
      </c>
      <c r="C602" s="61">
        <v>0</v>
      </c>
      <c r="D602" s="45">
        <v>41372</v>
      </c>
      <c r="E602" t="s">
        <v>6480</v>
      </c>
      <c r="F602" t="s">
        <v>4927</v>
      </c>
      <c r="G602" t="s">
        <v>6481</v>
      </c>
    </row>
    <row r="603" spans="1:7" x14ac:dyDescent="0.3">
      <c r="A603" t="s">
        <v>5101</v>
      </c>
      <c r="B603">
        <v>1</v>
      </c>
      <c r="C603" s="61">
        <v>0</v>
      </c>
      <c r="D603" s="45">
        <v>41241</v>
      </c>
      <c r="E603" t="s">
        <v>5102</v>
      </c>
      <c r="F603" t="s">
        <v>5103</v>
      </c>
      <c r="G603" t="s">
        <v>5104</v>
      </c>
    </row>
    <row r="604" spans="1:7" x14ac:dyDescent="0.3">
      <c r="A604" t="s">
        <v>6482</v>
      </c>
      <c r="B604">
        <v>1</v>
      </c>
      <c r="C604" s="61">
        <v>0</v>
      </c>
      <c r="D604" s="45">
        <v>39682</v>
      </c>
      <c r="E604" t="s">
        <v>392</v>
      </c>
      <c r="F604" t="s">
        <v>6483</v>
      </c>
      <c r="G604" t="s">
        <v>6484</v>
      </c>
    </row>
    <row r="605" spans="1:7" x14ac:dyDescent="0.3">
      <c r="A605" t="s">
        <v>4992</v>
      </c>
      <c r="B605">
        <v>1</v>
      </c>
      <c r="C605" s="61">
        <v>0</v>
      </c>
      <c r="D605" s="45">
        <v>41305</v>
      </c>
      <c r="E605" t="s">
        <v>4993</v>
      </c>
      <c r="F605" t="s">
        <v>4994</v>
      </c>
      <c r="G605" t="s">
        <v>392</v>
      </c>
    </row>
    <row r="606" spans="1:7" x14ac:dyDescent="0.3">
      <c r="A606" t="s">
        <v>6485</v>
      </c>
      <c r="B606">
        <v>1</v>
      </c>
      <c r="C606" s="61">
        <v>0</v>
      </c>
      <c r="D606" s="45">
        <v>41263</v>
      </c>
      <c r="E606" t="s">
        <v>392</v>
      </c>
      <c r="F606" t="s">
        <v>392</v>
      </c>
      <c r="G606" t="s">
        <v>6486</v>
      </c>
    </row>
    <row r="607" spans="1:7" x14ac:dyDescent="0.3">
      <c r="A607" t="s">
        <v>6487</v>
      </c>
      <c r="B607">
        <v>1</v>
      </c>
      <c r="C607" s="61">
        <v>0</v>
      </c>
      <c r="E607" t="s">
        <v>392</v>
      </c>
      <c r="F607" t="s">
        <v>392</v>
      </c>
      <c r="G607" t="s">
        <v>392</v>
      </c>
    </row>
    <row r="608" spans="1:7" x14ac:dyDescent="0.3">
      <c r="A608" t="s">
        <v>6488</v>
      </c>
      <c r="B608">
        <v>1</v>
      </c>
      <c r="C608" s="61">
        <v>0</v>
      </c>
      <c r="D608" s="45">
        <v>41718</v>
      </c>
      <c r="E608" t="s">
        <v>392</v>
      </c>
      <c r="F608" t="s">
        <v>392</v>
      </c>
      <c r="G608" t="s">
        <v>6489</v>
      </c>
    </row>
    <row r="609" spans="1:7" x14ac:dyDescent="0.3">
      <c r="A609" t="s">
        <v>5113</v>
      </c>
      <c r="B609">
        <v>1</v>
      </c>
      <c r="C609" s="61">
        <v>0</v>
      </c>
      <c r="D609" s="45">
        <v>41371</v>
      </c>
      <c r="E609" t="s">
        <v>2143</v>
      </c>
      <c r="F609" t="s">
        <v>5114</v>
      </c>
      <c r="G609" t="s">
        <v>5115</v>
      </c>
    </row>
    <row r="610" spans="1:7" x14ac:dyDescent="0.3">
      <c r="A610" t="s">
        <v>6491</v>
      </c>
      <c r="B610">
        <v>1</v>
      </c>
      <c r="C610" s="61">
        <v>0</v>
      </c>
      <c r="E610" t="s">
        <v>392</v>
      </c>
      <c r="F610" t="s">
        <v>392</v>
      </c>
      <c r="G610" t="s">
        <v>392</v>
      </c>
    </row>
    <row r="611" spans="1:7" x14ac:dyDescent="0.3">
      <c r="A611" t="s">
        <v>5120</v>
      </c>
      <c r="B611">
        <v>1</v>
      </c>
      <c r="C611" s="61">
        <v>0</v>
      </c>
      <c r="D611" s="45">
        <v>40620</v>
      </c>
      <c r="E611" t="s">
        <v>392</v>
      </c>
      <c r="F611" t="s">
        <v>6492</v>
      </c>
      <c r="G611" t="s">
        <v>392</v>
      </c>
    </row>
    <row r="612" spans="1:7" x14ac:dyDescent="0.3">
      <c r="A612" t="s">
        <v>6493</v>
      </c>
      <c r="B612">
        <v>1</v>
      </c>
      <c r="C612" s="61">
        <v>0</v>
      </c>
      <c r="D612" s="45">
        <v>40274</v>
      </c>
      <c r="E612" t="s">
        <v>1819</v>
      </c>
      <c r="F612" t="s">
        <v>392</v>
      </c>
      <c r="G612" t="s">
        <v>6494</v>
      </c>
    </row>
    <row r="613" spans="1:7" x14ac:dyDescent="0.3">
      <c r="A613" t="s">
        <v>4976</v>
      </c>
      <c r="B613">
        <v>1</v>
      </c>
      <c r="C613" s="61">
        <v>0</v>
      </c>
      <c r="D613" s="45">
        <v>41305</v>
      </c>
      <c r="E613" t="s">
        <v>392</v>
      </c>
      <c r="F613" t="s">
        <v>4977</v>
      </c>
      <c r="G613" t="s">
        <v>392</v>
      </c>
    </row>
    <row r="614" spans="1:7" x14ac:dyDescent="0.3">
      <c r="A614" t="s">
        <v>6495</v>
      </c>
      <c r="B614">
        <v>1</v>
      </c>
      <c r="C614" s="61">
        <v>0</v>
      </c>
      <c r="E614" t="s">
        <v>392</v>
      </c>
      <c r="F614" t="s">
        <v>392</v>
      </c>
      <c r="G614" t="s">
        <v>392</v>
      </c>
    </row>
    <row r="615" spans="1:7" x14ac:dyDescent="0.3">
      <c r="A615" t="s">
        <v>6496</v>
      </c>
      <c r="B615">
        <v>1</v>
      </c>
      <c r="C615" s="61">
        <v>0</v>
      </c>
      <c r="E615" t="s">
        <v>392</v>
      </c>
      <c r="F615" t="s">
        <v>392</v>
      </c>
      <c r="G615" t="s">
        <v>392</v>
      </c>
    </row>
    <row r="616" spans="1:7" x14ac:dyDescent="0.3">
      <c r="A616" t="s">
        <v>5089</v>
      </c>
      <c r="B616">
        <v>1</v>
      </c>
      <c r="C616" s="61">
        <v>0</v>
      </c>
      <c r="E616" t="s">
        <v>392</v>
      </c>
      <c r="F616" t="s">
        <v>392</v>
      </c>
      <c r="G616" t="s">
        <v>392</v>
      </c>
    </row>
    <row r="617" spans="1:7" x14ac:dyDescent="0.3">
      <c r="A617" t="s">
        <v>5002</v>
      </c>
      <c r="B617">
        <v>1</v>
      </c>
      <c r="C617" s="61">
        <v>0</v>
      </c>
      <c r="D617" s="45">
        <v>40809</v>
      </c>
      <c r="E617" t="s">
        <v>392</v>
      </c>
      <c r="F617" t="s">
        <v>5003</v>
      </c>
      <c r="G617" t="s">
        <v>5004</v>
      </c>
    </row>
    <row r="618" spans="1:7" x14ac:dyDescent="0.3">
      <c r="A618" t="s">
        <v>5707</v>
      </c>
      <c r="B618">
        <v>1</v>
      </c>
      <c r="C618" s="61">
        <v>0</v>
      </c>
      <c r="E618" t="s">
        <v>392</v>
      </c>
      <c r="F618" t="s">
        <v>392</v>
      </c>
      <c r="G618" t="s">
        <v>392</v>
      </c>
    </row>
    <row r="619" spans="1:7" x14ac:dyDescent="0.3">
      <c r="A619" t="s">
        <v>5702</v>
      </c>
      <c r="B619">
        <v>1</v>
      </c>
      <c r="C619" s="61">
        <v>0</v>
      </c>
      <c r="D619" s="45">
        <v>41050</v>
      </c>
      <c r="E619" t="s">
        <v>392</v>
      </c>
      <c r="F619" t="s">
        <v>6498</v>
      </c>
      <c r="G619" t="s">
        <v>392</v>
      </c>
    </row>
    <row r="620" spans="1:7" x14ac:dyDescent="0.3">
      <c r="A620" t="s">
        <v>5435</v>
      </c>
      <c r="B620">
        <v>1</v>
      </c>
      <c r="C620" s="61">
        <v>0</v>
      </c>
      <c r="D620" s="45">
        <v>40724</v>
      </c>
      <c r="E620" t="s">
        <v>5436</v>
      </c>
      <c r="F620" t="s">
        <v>5437</v>
      </c>
      <c r="G620" t="s">
        <v>5438</v>
      </c>
    </row>
    <row r="621" spans="1:7" x14ac:dyDescent="0.3">
      <c r="A621" t="s">
        <v>5694</v>
      </c>
      <c r="B621">
        <v>1</v>
      </c>
      <c r="C621" s="61">
        <v>0</v>
      </c>
      <c r="D621" s="45">
        <v>38539</v>
      </c>
      <c r="E621" t="s">
        <v>392</v>
      </c>
      <c r="F621" t="s">
        <v>392</v>
      </c>
      <c r="G621" t="s">
        <v>392</v>
      </c>
    </row>
    <row r="622" spans="1:7" x14ac:dyDescent="0.3">
      <c r="A622" t="s">
        <v>6502</v>
      </c>
      <c r="B622">
        <v>1</v>
      </c>
      <c r="C622" s="61">
        <v>0</v>
      </c>
      <c r="E622" t="s">
        <v>392</v>
      </c>
      <c r="F622" t="s">
        <v>6503</v>
      </c>
      <c r="G622" t="s">
        <v>392</v>
      </c>
    </row>
    <row r="623" spans="1:7" x14ac:dyDescent="0.3">
      <c r="A623" t="s">
        <v>5695</v>
      </c>
      <c r="B623">
        <v>1</v>
      </c>
      <c r="C623" s="61">
        <v>0</v>
      </c>
      <c r="D623" s="45">
        <v>41647</v>
      </c>
      <c r="E623" t="s">
        <v>392</v>
      </c>
      <c r="F623" t="s">
        <v>6504</v>
      </c>
      <c r="G623" t="s">
        <v>6505</v>
      </c>
    </row>
    <row r="624" spans="1:7" x14ac:dyDescent="0.3">
      <c r="A624" t="s">
        <v>6506</v>
      </c>
      <c r="B624">
        <v>1</v>
      </c>
      <c r="C624" s="61">
        <v>0</v>
      </c>
      <c r="D624" s="45">
        <v>41114</v>
      </c>
      <c r="E624" t="s">
        <v>392</v>
      </c>
      <c r="F624" t="s">
        <v>6507</v>
      </c>
      <c r="G624" t="s">
        <v>6508</v>
      </c>
    </row>
    <row r="625" spans="1:7" x14ac:dyDescent="0.3">
      <c r="A625" t="s">
        <v>5706</v>
      </c>
      <c r="B625">
        <v>1</v>
      </c>
      <c r="C625" s="61">
        <v>0</v>
      </c>
      <c r="D625" s="45">
        <v>41446</v>
      </c>
      <c r="E625" t="s">
        <v>392</v>
      </c>
      <c r="F625" t="s">
        <v>6516</v>
      </c>
      <c r="G625" t="s">
        <v>6517</v>
      </c>
    </row>
    <row r="626" spans="1:7" x14ac:dyDescent="0.3">
      <c r="A626" t="s">
        <v>5689</v>
      </c>
      <c r="B626">
        <v>1</v>
      </c>
      <c r="C626" s="61">
        <v>0</v>
      </c>
      <c r="E626" t="s">
        <v>392</v>
      </c>
      <c r="F626" t="s">
        <v>392</v>
      </c>
      <c r="G626" t="s">
        <v>5690</v>
      </c>
    </row>
    <row r="627" spans="1:7" x14ac:dyDescent="0.3">
      <c r="A627" t="s">
        <v>5692</v>
      </c>
      <c r="B627">
        <v>1</v>
      </c>
      <c r="C627" s="61">
        <v>0</v>
      </c>
      <c r="E627" t="s">
        <v>392</v>
      </c>
      <c r="F627" t="s">
        <v>392</v>
      </c>
      <c r="G627" t="s">
        <v>392</v>
      </c>
    </row>
    <row r="628" spans="1:7" x14ac:dyDescent="0.3">
      <c r="A628" t="s">
        <v>5732</v>
      </c>
      <c r="B628">
        <v>1</v>
      </c>
      <c r="C628" s="61">
        <v>0</v>
      </c>
      <c r="D628" s="45">
        <v>41507</v>
      </c>
      <c r="E628" t="s">
        <v>392</v>
      </c>
      <c r="F628" t="s">
        <v>6521</v>
      </c>
      <c r="G628" t="s">
        <v>6522</v>
      </c>
    </row>
    <row r="629" spans="1:7" x14ac:dyDescent="0.3">
      <c r="A629" t="s">
        <v>5743</v>
      </c>
      <c r="B629">
        <v>1</v>
      </c>
      <c r="C629" s="61">
        <v>0</v>
      </c>
      <c r="D629" s="45">
        <v>41569</v>
      </c>
      <c r="E629" t="s">
        <v>392</v>
      </c>
      <c r="F629" t="s">
        <v>392</v>
      </c>
      <c r="G629" t="s">
        <v>392</v>
      </c>
    </row>
    <row r="630" spans="1:7" x14ac:dyDescent="0.3">
      <c r="A630" t="s">
        <v>6527</v>
      </c>
      <c r="B630">
        <v>1</v>
      </c>
      <c r="C630" s="61">
        <v>0</v>
      </c>
      <c r="D630" s="45">
        <v>40534</v>
      </c>
      <c r="E630" t="s">
        <v>392</v>
      </c>
      <c r="F630" t="s">
        <v>392</v>
      </c>
      <c r="G630" t="s">
        <v>6528</v>
      </c>
    </row>
    <row r="631" spans="1:7" x14ac:dyDescent="0.3">
      <c r="A631" t="s">
        <v>5697</v>
      </c>
      <c r="B631">
        <v>1</v>
      </c>
      <c r="C631" s="61">
        <v>0</v>
      </c>
      <c r="D631" s="45">
        <v>41585</v>
      </c>
      <c r="E631" t="s">
        <v>392</v>
      </c>
      <c r="F631" t="s">
        <v>6529</v>
      </c>
      <c r="G631" t="s">
        <v>6530</v>
      </c>
    </row>
    <row r="632" spans="1:7" x14ac:dyDescent="0.3">
      <c r="A632" t="s">
        <v>5701</v>
      </c>
      <c r="B632">
        <v>1</v>
      </c>
      <c r="C632" s="61">
        <v>0</v>
      </c>
      <c r="E632" t="s">
        <v>392</v>
      </c>
      <c r="F632" t="s">
        <v>392</v>
      </c>
      <c r="G632" t="s">
        <v>392</v>
      </c>
    </row>
    <row r="633" spans="1:7" x14ac:dyDescent="0.3">
      <c r="A633" t="s">
        <v>5696</v>
      </c>
      <c r="B633">
        <v>1</v>
      </c>
      <c r="C633" s="61">
        <v>0</v>
      </c>
      <c r="D633" s="45">
        <v>41045</v>
      </c>
      <c r="E633" t="s">
        <v>392</v>
      </c>
      <c r="F633" t="s">
        <v>392</v>
      </c>
      <c r="G633" t="s">
        <v>392</v>
      </c>
    </row>
    <row r="634" spans="1:7" x14ac:dyDescent="0.3">
      <c r="A634" t="s">
        <v>6536</v>
      </c>
      <c r="B634">
        <v>1</v>
      </c>
      <c r="C634" s="61">
        <v>0</v>
      </c>
      <c r="D634" s="45">
        <v>41332</v>
      </c>
      <c r="E634" t="s">
        <v>392</v>
      </c>
      <c r="F634" t="s">
        <v>392</v>
      </c>
      <c r="G634" t="s">
        <v>6537</v>
      </c>
    </row>
    <row r="635" spans="1:7" x14ac:dyDescent="0.3">
      <c r="A635" t="s">
        <v>6538</v>
      </c>
      <c r="B635">
        <v>1</v>
      </c>
      <c r="C635" s="61">
        <v>0</v>
      </c>
      <c r="E635" t="s">
        <v>392</v>
      </c>
      <c r="F635" t="s">
        <v>392</v>
      </c>
      <c r="G635" t="s">
        <v>392</v>
      </c>
    </row>
    <row r="636" spans="1:7" x14ac:dyDescent="0.3">
      <c r="A636" t="s">
        <v>6539</v>
      </c>
      <c r="B636">
        <v>1</v>
      </c>
      <c r="C636" s="61">
        <v>0</v>
      </c>
      <c r="D636" s="45">
        <v>38366</v>
      </c>
      <c r="E636" t="s">
        <v>392</v>
      </c>
      <c r="F636" t="s">
        <v>392</v>
      </c>
      <c r="G636" t="s">
        <v>6540</v>
      </c>
    </row>
    <row r="637" spans="1:7" x14ac:dyDescent="0.3">
      <c r="A637" t="s">
        <v>6541</v>
      </c>
      <c r="B637">
        <v>1</v>
      </c>
      <c r="C637" s="61">
        <v>0</v>
      </c>
      <c r="D637" s="45">
        <v>41569</v>
      </c>
      <c r="E637" t="s">
        <v>392</v>
      </c>
      <c r="F637" t="s">
        <v>392</v>
      </c>
      <c r="G637" t="s">
        <v>392</v>
      </c>
    </row>
    <row r="638" spans="1:7" x14ac:dyDescent="0.3">
      <c r="A638" t="s">
        <v>6542</v>
      </c>
      <c r="B638">
        <v>1</v>
      </c>
      <c r="C638" s="61">
        <v>0</v>
      </c>
      <c r="E638" t="s">
        <v>392</v>
      </c>
      <c r="F638" t="s">
        <v>392</v>
      </c>
      <c r="G638" t="s">
        <v>6543</v>
      </c>
    </row>
    <row r="639" spans="1:7" x14ac:dyDescent="0.3">
      <c r="A639" t="s">
        <v>6544</v>
      </c>
      <c r="B639">
        <v>1</v>
      </c>
      <c r="C639" s="61">
        <v>0</v>
      </c>
      <c r="E639" t="s">
        <v>392</v>
      </c>
      <c r="F639" t="s">
        <v>6545</v>
      </c>
      <c r="G639" t="s">
        <v>6546</v>
      </c>
    </row>
    <row r="640" spans="1:7" x14ac:dyDescent="0.3">
      <c r="A640" t="s">
        <v>6547</v>
      </c>
      <c r="B640">
        <v>1</v>
      </c>
      <c r="C640" s="61">
        <v>0</v>
      </c>
      <c r="D640" s="45">
        <v>41333</v>
      </c>
      <c r="E640" t="s">
        <v>392</v>
      </c>
      <c r="F640" t="s">
        <v>6548</v>
      </c>
      <c r="G640" t="s">
        <v>6549</v>
      </c>
    </row>
    <row r="641" spans="1:7" x14ac:dyDescent="0.3">
      <c r="A641" t="s">
        <v>6550</v>
      </c>
      <c r="B641">
        <v>1</v>
      </c>
      <c r="C641" s="61">
        <v>0</v>
      </c>
      <c r="E641" t="s">
        <v>392</v>
      </c>
      <c r="F641" t="s">
        <v>392</v>
      </c>
      <c r="G641" t="s">
        <v>392</v>
      </c>
    </row>
    <row r="642" spans="1:7" x14ac:dyDescent="0.3">
      <c r="A642" t="s">
        <v>6551</v>
      </c>
      <c r="B642">
        <v>1</v>
      </c>
      <c r="C642" s="61">
        <v>0</v>
      </c>
      <c r="E642" t="s">
        <v>392</v>
      </c>
      <c r="F642" t="s">
        <v>392</v>
      </c>
      <c r="G642" t="s">
        <v>392</v>
      </c>
    </row>
    <row r="643" spans="1:7" x14ac:dyDescent="0.3">
      <c r="A643" t="s">
        <v>6552</v>
      </c>
      <c r="B643">
        <v>1</v>
      </c>
      <c r="C643" s="61">
        <v>0</v>
      </c>
      <c r="D643" s="45">
        <v>41364</v>
      </c>
      <c r="E643" t="s">
        <v>392</v>
      </c>
      <c r="F643" t="s">
        <v>6553</v>
      </c>
      <c r="G643" t="s">
        <v>6554</v>
      </c>
    </row>
    <row r="644" spans="1:7" x14ac:dyDescent="0.3">
      <c r="A644" t="s">
        <v>6555</v>
      </c>
      <c r="B644">
        <v>1</v>
      </c>
      <c r="C644" s="61">
        <v>0</v>
      </c>
      <c r="D644" s="45">
        <v>38147</v>
      </c>
      <c r="E644" t="s">
        <v>392</v>
      </c>
      <c r="F644" t="s">
        <v>6556</v>
      </c>
      <c r="G644" t="s">
        <v>392</v>
      </c>
    </row>
    <row r="645" spans="1:7" x14ac:dyDescent="0.3">
      <c r="A645" t="s">
        <v>6557</v>
      </c>
      <c r="B645">
        <v>1</v>
      </c>
      <c r="C645" s="61">
        <v>0</v>
      </c>
      <c r="E645" t="s">
        <v>392</v>
      </c>
      <c r="F645" t="s">
        <v>392</v>
      </c>
      <c r="G645" t="s">
        <v>392</v>
      </c>
    </row>
    <row r="646" spans="1:7" x14ac:dyDescent="0.3">
      <c r="A646" t="s">
        <v>6558</v>
      </c>
      <c r="B646">
        <v>1</v>
      </c>
      <c r="C646" s="61">
        <v>0</v>
      </c>
      <c r="D646" s="45">
        <v>41613</v>
      </c>
      <c r="E646" t="s">
        <v>4982</v>
      </c>
      <c r="F646" t="s">
        <v>392</v>
      </c>
      <c r="G646" t="s">
        <v>6559</v>
      </c>
    </row>
    <row r="647" spans="1:7" x14ac:dyDescent="0.3">
      <c r="A647" t="s">
        <v>6560</v>
      </c>
      <c r="B647">
        <v>1</v>
      </c>
      <c r="C647" s="61">
        <v>0</v>
      </c>
      <c r="E647" t="s">
        <v>392</v>
      </c>
      <c r="F647" t="s">
        <v>392</v>
      </c>
      <c r="G647" t="s">
        <v>392</v>
      </c>
    </row>
    <row r="648" spans="1:7" x14ac:dyDescent="0.3">
      <c r="A648" t="s">
        <v>5713</v>
      </c>
      <c r="B648">
        <v>1</v>
      </c>
      <c r="C648" s="61">
        <v>0</v>
      </c>
      <c r="D648" s="45">
        <v>41618</v>
      </c>
      <c r="E648" t="s">
        <v>392</v>
      </c>
      <c r="F648" t="s">
        <v>392</v>
      </c>
      <c r="G648" t="s">
        <v>392</v>
      </c>
    </row>
    <row r="649" spans="1:7" x14ac:dyDescent="0.3">
      <c r="A649" t="s">
        <v>6567</v>
      </c>
      <c r="B649">
        <v>1</v>
      </c>
      <c r="C649" s="61">
        <v>0</v>
      </c>
      <c r="D649" s="45">
        <v>41612</v>
      </c>
      <c r="E649" t="s">
        <v>392</v>
      </c>
      <c r="F649" t="s">
        <v>392</v>
      </c>
      <c r="G649" t="s">
        <v>392</v>
      </c>
    </row>
    <row r="650" spans="1:7" x14ac:dyDescent="0.3">
      <c r="A650" t="s">
        <v>6568</v>
      </c>
      <c r="B650">
        <v>1</v>
      </c>
      <c r="C650" s="61">
        <v>0</v>
      </c>
      <c r="D650" s="45">
        <v>40527</v>
      </c>
      <c r="E650" t="s">
        <v>6569</v>
      </c>
      <c r="F650" t="s">
        <v>6570</v>
      </c>
      <c r="G650" t="s">
        <v>6571</v>
      </c>
    </row>
    <row r="651" spans="1:7" x14ac:dyDescent="0.3">
      <c r="A651" t="s">
        <v>6581</v>
      </c>
      <c r="B651">
        <v>1</v>
      </c>
      <c r="C651" s="61">
        <v>0</v>
      </c>
      <c r="E651" t="s">
        <v>392</v>
      </c>
      <c r="F651" t="s">
        <v>392</v>
      </c>
      <c r="G651" t="s">
        <v>392</v>
      </c>
    </row>
    <row r="652" spans="1:7" x14ac:dyDescent="0.3">
      <c r="A652" t="s">
        <v>5139</v>
      </c>
      <c r="B652">
        <v>1</v>
      </c>
      <c r="C652" s="61">
        <v>0</v>
      </c>
      <c r="E652" t="s">
        <v>392</v>
      </c>
      <c r="F652" t="s">
        <v>392</v>
      </c>
      <c r="G652" t="s">
        <v>392</v>
      </c>
    </row>
    <row r="653" spans="1:7" x14ac:dyDescent="0.3">
      <c r="A653" t="s">
        <v>5107</v>
      </c>
      <c r="B653">
        <v>1</v>
      </c>
      <c r="C653" s="61">
        <v>0</v>
      </c>
      <c r="E653" t="s">
        <v>392</v>
      </c>
      <c r="F653" t="s">
        <v>392</v>
      </c>
      <c r="G653" t="s">
        <v>392</v>
      </c>
    </row>
    <row r="654" spans="1:7" x14ac:dyDescent="0.3">
      <c r="A654" t="s">
        <v>6591</v>
      </c>
      <c r="B654">
        <v>1</v>
      </c>
      <c r="C654" s="61">
        <v>0</v>
      </c>
      <c r="E654" t="s">
        <v>392</v>
      </c>
      <c r="F654" t="s">
        <v>392</v>
      </c>
      <c r="G654" t="s">
        <v>392</v>
      </c>
    </row>
    <row r="655" spans="1:7" x14ac:dyDescent="0.3">
      <c r="A655" t="s">
        <v>6596</v>
      </c>
      <c r="B655">
        <v>1</v>
      </c>
      <c r="C655" s="61">
        <v>0</v>
      </c>
      <c r="D655" s="45">
        <v>41709</v>
      </c>
      <c r="E655" t="s">
        <v>6597</v>
      </c>
      <c r="F655" t="s">
        <v>392</v>
      </c>
      <c r="G655" t="s">
        <v>392</v>
      </c>
    </row>
    <row r="656" spans="1:7" x14ac:dyDescent="0.3">
      <c r="A656" t="s">
        <v>6601</v>
      </c>
      <c r="B656">
        <v>1</v>
      </c>
      <c r="C656" s="61">
        <v>0</v>
      </c>
      <c r="E656" t="s">
        <v>392</v>
      </c>
      <c r="F656" t="s">
        <v>6602</v>
      </c>
      <c r="G656" t="s">
        <v>6603</v>
      </c>
    </row>
    <row r="657" spans="1:7" x14ac:dyDescent="0.3">
      <c r="A657" t="s">
        <v>5078</v>
      </c>
      <c r="B657">
        <v>1</v>
      </c>
      <c r="C657" s="61">
        <v>0</v>
      </c>
      <c r="D657" s="45">
        <v>40009</v>
      </c>
      <c r="E657" t="s">
        <v>392</v>
      </c>
      <c r="F657" t="s">
        <v>5079</v>
      </c>
      <c r="G657" t="s">
        <v>5080</v>
      </c>
    </row>
    <row r="658" spans="1:7" x14ac:dyDescent="0.3">
      <c r="A658" t="s">
        <v>6604</v>
      </c>
      <c r="B658">
        <v>1</v>
      </c>
      <c r="C658" s="61">
        <v>0</v>
      </c>
      <c r="D658" s="45">
        <v>41470</v>
      </c>
      <c r="E658" t="s">
        <v>392</v>
      </c>
      <c r="F658" t="s">
        <v>6605</v>
      </c>
      <c r="G658" t="s">
        <v>6606</v>
      </c>
    </row>
    <row r="659" spans="1:7" x14ac:dyDescent="0.3">
      <c r="A659" t="s">
        <v>6607</v>
      </c>
      <c r="B659">
        <v>1</v>
      </c>
      <c r="C659" s="61">
        <v>0</v>
      </c>
      <c r="D659" s="45">
        <v>38803</v>
      </c>
      <c r="E659" t="s">
        <v>392</v>
      </c>
      <c r="F659" t="s">
        <v>392</v>
      </c>
      <c r="G659" t="s">
        <v>392</v>
      </c>
    </row>
    <row r="660" spans="1:7" x14ac:dyDescent="0.3">
      <c r="A660" t="s">
        <v>6610</v>
      </c>
      <c r="B660">
        <v>1</v>
      </c>
      <c r="C660" s="61">
        <v>0</v>
      </c>
      <c r="E660" t="s">
        <v>392</v>
      </c>
      <c r="F660" t="s">
        <v>392</v>
      </c>
      <c r="G660" t="s">
        <v>392</v>
      </c>
    </row>
    <row r="661" spans="1:7" x14ac:dyDescent="0.3">
      <c r="A661" t="s">
        <v>6611</v>
      </c>
      <c r="B661">
        <v>1</v>
      </c>
      <c r="C661" s="61">
        <v>0</v>
      </c>
      <c r="E661" t="s">
        <v>392</v>
      </c>
      <c r="F661" t="s">
        <v>6612</v>
      </c>
      <c r="G661" t="s">
        <v>6613</v>
      </c>
    </row>
    <row r="662" spans="1:7" x14ac:dyDescent="0.3">
      <c r="A662" t="s">
        <v>6615</v>
      </c>
      <c r="B662">
        <v>1</v>
      </c>
      <c r="C662" s="61">
        <v>0</v>
      </c>
      <c r="D662" s="45">
        <v>39892</v>
      </c>
      <c r="E662" t="s">
        <v>392</v>
      </c>
      <c r="F662" t="s">
        <v>6616</v>
      </c>
      <c r="G662" t="s">
        <v>6346</v>
      </c>
    </row>
    <row r="663" spans="1:7" x14ac:dyDescent="0.3">
      <c r="A663" t="s">
        <v>6617</v>
      </c>
      <c r="B663">
        <v>1</v>
      </c>
      <c r="C663" s="61">
        <v>0</v>
      </c>
      <c r="E663" t="s">
        <v>392</v>
      </c>
      <c r="F663" t="s">
        <v>392</v>
      </c>
      <c r="G663" t="s">
        <v>392</v>
      </c>
    </row>
    <row r="664" spans="1:7" x14ac:dyDescent="0.3">
      <c r="A664" t="s">
        <v>4991</v>
      </c>
      <c r="B664">
        <v>1</v>
      </c>
      <c r="C664" s="61">
        <v>0</v>
      </c>
      <c r="E664" t="s">
        <v>392</v>
      </c>
      <c r="F664" t="s">
        <v>392</v>
      </c>
      <c r="G664" t="s">
        <v>392</v>
      </c>
    </row>
    <row r="665" spans="1:7" x14ac:dyDescent="0.3">
      <c r="A665" t="s">
        <v>6620</v>
      </c>
      <c r="B665">
        <v>1</v>
      </c>
      <c r="C665" s="61">
        <v>0</v>
      </c>
      <c r="D665" s="45">
        <v>41689</v>
      </c>
      <c r="E665" t="s">
        <v>392</v>
      </c>
      <c r="F665" t="s">
        <v>392</v>
      </c>
      <c r="G665" t="s">
        <v>6621</v>
      </c>
    </row>
    <row r="666" spans="1:7" x14ac:dyDescent="0.3">
      <c r="A666" t="s">
        <v>5756</v>
      </c>
      <c r="B666">
        <v>1</v>
      </c>
      <c r="C666" s="61">
        <v>0</v>
      </c>
      <c r="D666" s="45">
        <v>41397</v>
      </c>
      <c r="E666" t="s">
        <v>392</v>
      </c>
      <c r="F666" t="s">
        <v>392</v>
      </c>
      <c r="G666" t="s">
        <v>6622</v>
      </c>
    </row>
    <row r="667" spans="1:7" x14ac:dyDescent="0.3">
      <c r="A667" t="s">
        <v>6623</v>
      </c>
      <c r="B667">
        <v>1</v>
      </c>
      <c r="C667" s="61">
        <v>0</v>
      </c>
      <c r="D667" s="45">
        <v>40703</v>
      </c>
      <c r="E667" t="s">
        <v>392</v>
      </c>
      <c r="F667" t="s">
        <v>392</v>
      </c>
      <c r="G667" t="s">
        <v>6624</v>
      </c>
    </row>
    <row r="668" spans="1:7" x14ac:dyDescent="0.3">
      <c r="A668" t="s">
        <v>6627</v>
      </c>
      <c r="B668">
        <v>1</v>
      </c>
      <c r="C668" s="61">
        <v>0</v>
      </c>
      <c r="D668" s="45">
        <v>41533</v>
      </c>
      <c r="E668" t="s">
        <v>392</v>
      </c>
      <c r="F668" t="s">
        <v>392</v>
      </c>
      <c r="G668" t="s">
        <v>6628</v>
      </c>
    </row>
    <row r="669" spans="1:7" x14ac:dyDescent="0.3">
      <c r="A669" t="s">
        <v>5751</v>
      </c>
      <c r="B669">
        <v>1</v>
      </c>
      <c r="C669" s="61">
        <v>0</v>
      </c>
      <c r="E669" t="s">
        <v>392</v>
      </c>
      <c r="F669" t="s">
        <v>5752</v>
      </c>
      <c r="G669" t="s">
        <v>5753</v>
      </c>
    </row>
    <row r="670" spans="1:7" x14ac:dyDescent="0.3">
      <c r="A670" t="s">
        <v>4995</v>
      </c>
      <c r="B670">
        <v>1</v>
      </c>
      <c r="C670" s="61">
        <v>0</v>
      </c>
      <c r="D670" s="45">
        <v>40908</v>
      </c>
      <c r="E670" t="s">
        <v>392</v>
      </c>
      <c r="F670" t="s">
        <v>4996</v>
      </c>
      <c r="G670" t="s">
        <v>4997</v>
      </c>
    </row>
    <row r="671" spans="1:7" x14ac:dyDescent="0.3">
      <c r="A671" t="s">
        <v>6637</v>
      </c>
      <c r="B671">
        <v>1</v>
      </c>
      <c r="C671" s="61">
        <v>0</v>
      </c>
      <c r="E671" t="s">
        <v>392</v>
      </c>
      <c r="F671" t="s">
        <v>392</v>
      </c>
      <c r="G671" t="s">
        <v>392</v>
      </c>
    </row>
    <row r="672" spans="1:7" x14ac:dyDescent="0.3">
      <c r="A672" t="s">
        <v>5744</v>
      </c>
      <c r="B672">
        <v>1</v>
      </c>
      <c r="C672" s="61">
        <v>0</v>
      </c>
      <c r="D672" s="45">
        <v>41484</v>
      </c>
      <c r="E672" t="s">
        <v>392</v>
      </c>
      <c r="F672" t="s">
        <v>392</v>
      </c>
      <c r="G672" t="s">
        <v>392</v>
      </c>
    </row>
    <row r="673" spans="1:7" x14ac:dyDescent="0.3">
      <c r="A673" t="s">
        <v>6638</v>
      </c>
      <c r="B673">
        <v>1</v>
      </c>
      <c r="C673" s="61">
        <v>0</v>
      </c>
      <c r="D673" s="45">
        <v>36703</v>
      </c>
      <c r="E673" t="s">
        <v>6639</v>
      </c>
      <c r="F673" t="s">
        <v>6640</v>
      </c>
      <c r="G673" t="s">
        <v>6641</v>
      </c>
    </row>
    <row r="674" spans="1:7" x14ac:dyDescent="0.3">
      <c r="A674" t="s">
        <v>5718</v>
      </c>
      <c r="B674">
        <v>1</v>
      </c>
      <c r="C674" s="61">
        <v>0</v>
      </c>
      <c r="D674" s="45">
        <v>41502</v>
      </c>
      <c r="E674" t="s">
        <v>392</v>
      </c>
      <c r="F674" t="s">
        <v>5719</v>
      </c>
      <c r="G674" t="s">
        <v>5720</v>
      </c>
    </row>
    <row r="675" spans="1:7" x14ac:dyDescent="0.3">
      <c r="A675" t="s">
        <v>6642</v>
      </c>
      <c r="B675">
        <v>1</v>
      </c>
      <c r="C675" s="61">
        <v>0</v>
      </c>
      <c r="D675" s="45">
        <v>41539</v>
      </c>
      <c r="E675" t="s">
        <v>392</v>
      </c>
      <c r="F675" t="s">
        <v>392</v>
      </c>
      <c r="G675" t="s">
        <v>392</v>
      </c>
    </row>
    <row r="676" spans="1:7" x14ac:dyDescent="0.3">
      <c r="A676" t="s">
        <v>5250</v>
      </c>
      <c r="B676">
        <v>1</v>
      </c>
      <c r="C676" s="61">
        <v>0</v>
      </c>
      <c r="D676" s="45">
        <v>37859</v>
      </c>
      <c r="E676" t="s">
        <v>392</v>
      </c>
      <c r="F676" t="s">
        <v>392</v>
      </c>
      <c r="G676" t="s">
        <v>392</v>
      </c>
    </row>
    <row r="677" spans="1:7" x14ac:dyDescent="0.3">
      <c r="A677" t="s">
        <v>5252</v>
      </c>
      <c r="B677">
        <v>1</v>
      </c>
      <c r="C677" s="61">
        <v>0</v>
      </c>
      <c r="D677" s="45">
        <v>40107</v>
      </c>
      <c r="E677" t="s">
        <v>5253</v>
      </c>
      <c r="F677" t="s">
        <v>5254</v>
      </c>
      <c r="G677" t="s">
        <v>5255</v>
      </c>
    </row>
    <row r="678" spans="1:7" x14ac:dyDescent="0.3">
      <c r="A678" t="s">
        <v>5235</v>
      </c>
      <c r="B678">
        <v>1</v>
      </c>
      <c r="C678" s="61">
        <v>0</v>
      </c>
      <c r="D678" s="45">
        <v>40071</v>
      </c>
      <c r="E678" t="s">
        <v>392</v>
      </c>
      <c r="F678" t="s">
        <v>5236</v>
      </c>
      <c r="G678" t="s">
        <v>5237</v>
      </c>
    </row>
    <row r="679" spans="1:7" x14ac:dyDescent="0.3">
      <c r="A679" t="s">
        <v>5251</v>
      </c>
      <c r="B679">
        <v>1</v>
      </c>
      <c r="C679" s="61">
        <v>0</v>
      </c>
      <c r="E679" t="s">
        <v>392</v>
      </c>
      <c r="F679" t="s">
        <v>392</v>
      </c>
      <c r="G679" t="s">
        <v>392</v>
      </c>
    </row>
    <row r="680" spans="1:7" x14ac:dyDescent="0.3">
      <c r="A680" t="s">
        <v>5239</v>
      </c>
      <c r="B680">
        <v>1</v>
      </c>
      <c r="C680" s="61">
        <v>0</v>
      </c>
      <c r="D680" s="45">
        <v>37958</v>
      </c>
      <c r="E680" t="s">
        <v>5240</v>
      </c>
      <c r="F680" t="s">
        <v>5241</v>
      </c>
      <c r="G680" t="s">
        <v>5242</v>
      </c>
    </row>
    <row r="681" spans="1:7" x14ac:dyDescent="0.3">
      <c r="A681" t="s">
        <v>5238</v>
      </c>
      <c r="B681">
        <v>1</v>
      </c>
      <c r="C681" s="61">
        <v>0</v>
      </c>
      <c r="E681" t="s">
        <v>392</v>
      </c>
      <c r="F681" t="s">
        <v>392</v>
      </c>
      <c r="G681" t="s">
        <v>392</v>
      </c>
    </row>
    <row r="682" spans="1:7" x14ac:dyDescent="0.3">
      <c r="A682" t="s">
        <v>5257</v>
      </c>
      <c r="B682">
        <v>1</v>
      </c>
      <c r="C682" s="61">
        <v>0</v>
      </c>
      <c r="D682" s="45">
        <v>40029</v>
      </c>
      <c r="E682" t="s">
        <v>5258</v>
      </c>
      <c r="F682" t="s">
        <v>5259</v>
      </c>
      <c r="G682" t="s">
        <v>5260</v>
      </c>
    </row>
    <row r="683" spans="1:7" x14ac:dyDescent="0.3">
      <c r="A683" t="s">
        <v>5208</v>
      </c>
      <c r="B683">
        <v>1</v>
      </c>
      <c r="C683" s="61">
        <v>0</v>
      </c>
      <c r="E683" t="s">
        <v>392</v>
      </c>
      <c r="F683" t="s">
        <v>5209</v>
      </c>
      <c r="G683" t="s">
        <v>5210</v>
      </c>
    </row>
    <row r="684" spans="1:7" x14ac:dyDescent="0.3">
      <c r="A684" t="s">
        <v>5233</v>
      </c>
      <c r="B684">
        <v>1</v>
      </c>
      <c r="C684" s="61">
        <v>0</v>
      </c>
      <c r="D684" s="45">
        <v>40352</v>
      </c>
      <c r="E684" t="s">
        <v>5234</v>
      </c>
      <c r="F684" t="s">
        <v>392</v>
      </c>
      <c r="G684" t="s">
        <v>392</v>
      </c>
    </row>
    <row r="685" spans="1:7" x14ac:dyDescent="0.3">
      <c r="A685" t="s">
        <v>5229</v>
      </c>
      <c r="B685">
        <v>1</v>
      </c>
      <c r="C685" s="61">
        <v>0</v>
      </c>
      <c r="D685" s="45">
        <v>40392</v>
      </c>
      <c r="E685" t="s">
        <v>5230</v>
      </c>
      <c r="F685" t="s">
        <v>5231</v>
      </c>
      <c r="G685" t="s">
        <v>5232</v>
      </c>
    </row>
    <row r="686" spans="1:7" x14ac:dyDescent="0.3">
      <c r="A686" t="s">
        <v>5211</v>
      </c>
      <c r="B686">
        <v>1</v>
      </c>
      <c r="C686" s="61">
        <v>0</v>
      </c>
      <c r="D686" s="45">
        <v>40065</v>
      </c>
      <c r="E686" t="s">
        <v>392</v>
      </c>
      <c r="F686" t="s">
        <v>6644</v>
      </c>
      <c r="G686" t="s">
        <v>6645</v>
      </c>
    </row>
    <row r="687" spans="1:7" x14ac:dyDescent="0.3">
      <c r="A687" t="s">
        <v>5215</v>
      </c>
      <c r="B687">
        <v>1</v>
      </c>
      <c r="C687" s="61">
        <v>0</v>
      </c>
      <c r="D687" s="45">
        <v>40304</v>
      </c>
      <c r="E687" t="s">
        <v>392</v>
      </c>
      <c r="F687" t="s">
        <v>392</v>
      </c>
      <c r="G687" t="s">
        <v>6646</v>
      </c>
    </row>
    <row r="688" spans="1:7" x14ac:dyDescent="0.3">
      <c r="A688" t="s">
        <v>5207</v>
      </c>
      <c r="B688">
        <v>1</v>
      </c>
      <c r="C688" s="61">
        <v>0</v>
      </c>
      <c r="D688" s="45">
        <v>38883</v>
      </c>
      <c r="E688" t="s">
        <v>392</v>
      </c>
      <c r="F688" t="s">
        <v>392</v>
      </c>
      <c r="G688" t="s">
        <v>392</v>
      </c>
    </row>
    <row r="689" spans="1:7" x14ac:dyDescent="0.3">
      <c r="A689" t="s">
        <v>6647</v>
      </c>
      <c r="B689">
        <v>1</v>
      </c>
      <c r="C689" s="61">
        <v>0</v>
      </c>
      <c r="E689" t="s">
        <v>392</v>
      </c>
      <c r="F689" t="s">
        <v>6648</v>
      </c>
      <c r="G689" t="s">
        <v>392</v>
      </c>
    </row>
    <row r="690" spans="1:7" x14ac:dyDescent="0.3">
      <c r="A690" t="s">
        <v>5167</v>
      </c>
      <c r="B690">
        <v>1</v>
      </c>
      <c r="C690" s="61">
        <v>0</v>
      </c>
      <c r="E690" t="s">
        <v>392</v>
      </c>
      <c r="F690" t="s">
        <v>5168</v>
      </c>
      <c r="G690" t="s">
        <v>392</v>
      </c>
    </row>
    <row r="691" spans="1:7" x14ac:dyDescent="0.3">
      <c r="A691" t="s">
        <v>5158</v>
      </c>
      <c r="B691">
        <v>1</v>
      </c>
      <c r="C691" s="61">
        <v>0</v>
      </c>
      <c r="E691" t="s">
        <v>392</v>
      </c>
      <c r="F691" t="s">
        <v>5159</v>
      </c>
      <c r="G691" t="s">
        <v>392</v>
      </c>
    </row>
    <row r="692" spans="1:7" x14ac:dyDescent="0.3">
      <c r="A692" t="s">
        <v>162</v>
      </c>
      <c r="B692">
        <v>1</v>
      </c>
      <c r="C692" s="61">
        <v>0</v>
      </c>
      <c r="D692" s="45">
        <v>35859</v>
      </c>
      <c r="E692" t="s">
        <v>6654</v>
      </c>
      <c r="F692" t="s">
        <v>6655</v>
      </c>
      <c r="G692" t="s">
        <v>163</v>
      </c>
    </row>
    <row r="693" spans="1:7" x14ac:dyDescent="0.3">
      <c r="A693" t="s">
        <v>5180</v>
      </c>
      <c r="B693">
        <v>1</v>
      </c>
      <c r="C693" s="61">
        <v>0</v>
      </c>
      <c r="D693" s="45">
        <v>40017</v>
      </c>
      <c r="E693" t="s">
        <v>392</v>
      </c>
      <c r="F693" t="s">
        <v>5181</v>
      </c>
      <c r="G693" t="s">
        <v>392</v>
      </c>
    </row>
    <row r="694" spans="1:7" x14ac:dyDescent="0.3">
      <c r="A694" t="s">
        <v>5206</v>
      </c>
      <c r="B694">
        <v>1</v>
      </c>
      <c r="C694" s="61">
        <v>0</v>
      </c>
      <c r="D694" s="45">
        <v>39275</v>
      </c>
      <c r="E694" t="s">
        <v>392</v>
      </c>
      <c r="F694" t="s">
        <v>6656</v>
      </c>
      <c r="G694" t="s">
        <v>6657</v>
      </c>
    </row>
    <row r="695" spans="1:7" x14ac:dyDescent="0.3">
      <c r="A695" t="s">
        <v>5246</v>
      </c>
      <c r="B695">
        <v>1</v>
      </c>
      <c r="C695" s="61">
        <v>0</v>
      </c>
      <c r="E695" t="s">
        <v>392</v>
      </c>
      <c r="F695" t="s">
        <v>392</v>
      </c>
      <c r="G695" t="s">
        <v>392</v>
      </c>
    </row>
    <row r="696" spans="1:7" x14ac:dyDescent="0.3">
      <c r="A696" t="s">
        <v>5169</v>
      </c>
      <c r="B696">
        <v>1</v>
      </c>
      <c r="C696" s="61">
        <v>0</v>
      </c>
      <c r="D696" s="45">
        <v>39875</v>
      </c>
      <c r="E696" t="s">
        <v>5170</v>
      </c>
      <c r="F696" t="s">
        <v>5171</v>
      </c>
      <c r="G696" t="s">
        <v>5172</v>
      </c>
    </row>
    <row r="697" spans="1:7" x14ac:dyDescent="0.3">
      <c r="A697" t="s">
        <v>5175</v>
      </c>
      <c r="B697">
        <v>1</v>
      </c>
      <c r="C697" s="61">
        <v>0</v>
      </c>
      <c r="D697" s="45">
        <v>40126</v>
      </c>
      <c r="E697" t="s">
        <v>1529</v>
      </c>
      <c r="F697" t="s">
        <v>5176</v>
      </c>
      <c r="G697" t="s">
        <v>5177</v>
      </c>
    </row>
    <row r="698" spans="1:7" x14ac:dyDescent="0.3">
      <c r="A698" t="s">
        <v>4910</v>
      </c>
      <c r="B698">
        <v>1</v>
      </c>
      <c r="C698" s="61">
        <v>0</v>
      </c>
      <c r="D698" s="45">
        <v>40176</v>
      </c>
      <c r="E698" t="s">
        <v>392</v>
      </c>
      <c r="F698" t="s">
        <v>392</v>
      </c>
      <c r="G698" t="s">
        <v>392</v>
      </c>
    </row>
    <row r="699" spans="1:7" x14ac:dyDescent="0.3">
      <c r="A699" t="s">
        <v>5461</v>
      </c>
      <c r="B699">
        <v>1</v>
      </c>
      <c r="C699" s="61">
        <v>0</v>
      </c>
      <c r="D699" s="45">
        <v>40414</v>
      </c>
      <c r="E699" t="s">
        <v>392</v>
      </c>
      <c r="F699" t="s">
        <v>392</v>
      </c>
      <c r="G699" t="s">
        <v>392</v>
      </c>
    </row>
    <row r="700" spans="1:7" x14ac:dyDescent="0.3">
      <c r="A700" t="s">
        <v>5459</v>
      </c>
      <c r="B700">
        <v>1</v>
      </c>
      <c r="C700" s="61">
        <v>0</v>
      </c>
      <c r="D700" s="45">
        <v>39337</v>
      </c>
      <c r="E700" t="s">
        <v>392</v>
      </c>
      <c r="F700" t="s">
        <v>5460</v>
      </c>
      <c r="G700" t="s">
        <v>392</v>
      </c>
    </row>
    <row r="701" spans="1:7" x14ac:dyDescent="0.3">
      <c r="A701" t="s">
        <v>5458</v>
      </c>
      <c r="B701">
        <v>1</v>
      </c>
      <c r="C701" s="61">
        <v>0</v>
      </c>
      <c r="E701" t="s">
        <v>392</v>
      </c>
      <c r="F701" t="s">
        <v>392</v>
      </c>
      <c r="G701" t="s">
        <v>392</v>
      </c>
    </row>
    <row r="702" spans="1:7" x14ac:dyDescent="0.3">
      <c r="A702" t="s">
        <v>5456</v>
      </c>
      <c r="B702">
        <v>1</v>
      </c>
      <c r="C702" s="61">
        <v>0</v>
      </c>
      <c r="D702" s="45">
        <v>38989</v>
      </c>
      <c r="E702" t="s">
        <v>392</v>
      </c>
      <c r="F702" t="s">
        <v>5457</v>
      </c>
      <c r="G702" t="s">
        <v>392</v>
      </c>
    </row>
    <row r="703" spans="1:7" x14ac:dyDescent="0.3">
      <c r="A703" t="s">
        <v>5446</v>
      </c>
      <c r="B703">
        <v>1</v>
      </c>
      <c r="C703" s="61">
        <v>0</v>
      </c>
      <c r="D703" s="45">
        <v>39009</v>
      </c>
      <c r="E703" t="s">
        <v>392</v>
      </c>
      <c r="F703" t="s">
        <v>392</v>
      </c>
      <c r="G703" t="s">
        <v>392</v>
      </c>
    </row>
    <row r="704" spans="1:7" x14ac:dyDescent="0.3">
      <c r="A704" t="s">
        <v>5450</v>
      </c>
      <c r="B704">
        <v>1</v>
      </c>
      <c r="C704" s="61">
        <v>0</v>
      </c>
      <c r="D704" s="45">
        <v>39987</v>
      </c>
      <c r="E704" t="s">
        <v>392</v>
      </c>
      <c r="F704" t="s">
        <v>5451</v>
      </c>
      <c r="G704" t="s">
        <v>5452</v>
      </c>
    </row>
    <row r="705" spans="1:7" x14ac:dyDescent="0.3">
      <c r="A705" t="s">
        <v>5453</v>
      </c>
      <c r="B705">
        <v>1</v>
      </c>
      <c r="C705" s="61">
        <v>0</v>
      </c>
      <c r="D705" s="45">
        <v>39589</v>
      </c>
      <c r="E705" t="s">
        <v>392</v>
      </c>
      <c r="F705" t="s">
        <v>5454</v>
      </c>
      <c r="G705" t="s">
        <v>5455</v>
      </c>
    </row>
    <row r="706" spans="1:7" x14ac:dyDescent="0.3">
      <c r="A706" t="s">
        <v>5488</v>
      </c>
      <c r="B706">
        <v>1</v>
      </c>
      <c r="C706" s="61">
        <v>0</v>
      </c>
      <c r="D706" s="45">
        <v>38717</v>
      </c>
      <c r="E706" t="s">
        <v>392</v>
      </c>
      <c r="F706" t="s">
        <v>5489</v>
      </c>
      <c r="G706" t="s">
        <v>5490</v>
      </c>
    </row>
    <row r="707" spans="1:7" x14ac:dyDescent="0.3">
      <c r="A707" t="s">
        <v>5770</v>
      </c>
      <c r="B707">
        <v>1</v>
      </c>
      <c r="C707" s="61">
        <v>0</v>
      </c>
      <c r="D707" s="45">
        <v>40309</v>
      </c>
      <c r="E707" t="s">
        <v>392</v>
      </c>
      <c r="F707" t="s">
        <v>5771</v>
      </c>
      <c r="G707" t="s">
        <v>5772</v>
      </c>
    </row>
    <row r="708" spans="1:7" x14ac:dyDescent="0.3">
      <c r="A708" t="s">
        <v>5518</v>
      </c>
      <c r="B708">
        <v>1</v>
      </c>
      <c r="C708" s="61">
        <v>0</v>
      </c>
      <c r="E708" t="s">
        <v>392</v>
      </c>
      <c r="F708" t="s">
        <v>5519</v>
      </c>
      <c r="G708" t="s">
        <v>392</v>
      </c>
    </row>
    <row r="709" spans="1:7" x14ac:dyDescent="0.3">
      <c r="A709" t="s">
        <v>5533</v>
      </c>
      <c r="B709">
        <v>1</v>
      </c>
      <c r="C709" s="61">
        <v>0</v>
      </c>
      <c r="D709" s="45">
        <v>40168</v>
      </c>
      <c r="E709" t="s">
        <v>5534</v>
      </c>
      <c r="F709" t="s">
        <v>5535</v>
      </c>
      <c r="G709" t="s">
        <v>5536</v>
      </c>
    </row>
    <row r="710" spans="1:7" x14ac:dyDescent="0.3">
      <c r="A710" t="s">
        <v>5526</v>
      </c>
      <c r="B710">
        <v>1</v>
      </c>
      <c r="C710" s="61">
        <v>0</v>
      </c>
      <c r="E710" t="s">
        <v>392</v>
      </c>
      <c r="F710" t="s">
        <v>392</v>
      </c>
      <c r="G710" t="s">
        <v>392</v>
      </c>
    </row>
    <row r="711" spans="1:7" x14ac:dyDescent="0.3">
      <c r="A711" t="s">
        <v>5524</v>
      </c>
      <c r="B711">
        <v>1</v>
      </c>
      <c r="C711" s="61">
        <v>0</v>
      </c>
      <c r="D711" s="45">
        <v>40358</v>
      </c>
      <c r="E711" t="s">
        <v>392</v>
      </c>
      <c r="F711" t="s">
        <v>5525</v>
      </c>
      <c r="G711" t="s">
        <v>392</v>
      </c>
    </row>
    <row r="712" spans="1:7" x14ac:dyDescent="0.3">
      <c r="A712" t="s">
        <v>5520</v>
      </c>
      <c r="B712">
        <v>1</v>
      </c>
      <c r="C712" s="61">
        <v>0</v>
      </c>
      <c r="D712" s="45">
        <v>40340</v>
      </c>
      <c r="E712" t="s">
        <v>5521</v>
      </c>
      <c r="F712" t="s">
        <v>5522</v>
      </c>
      <c r="G712" t="s">
        <v>5523</v>
      </c>
    </row>
    <row r="713" spans="1:7" x14ac:dyDescent="0.3">
      <c r="A713" t="s">
        <v>5514</v>
      </c>
      <c r="B713">
        <v>1</v>
      </c>
      <c r="C713" s="61">
        <v>0</v>
      </c>
      <c r="E713" t="s">
        <v>5515</v>
      </c>
      <c r="F713" t="s">
        <v>5516</v>
      </c>
      <c r="G713" t="s">
        <v>5517</v>
      </c>
    </row>
    <row r="714" spans="1:7" x14ac:dyDescent="0.3">
      <c r="A714" t="s">
        <v>5465</v>
      </c>
      <c r="B714">
        <v>1</v>
      </c>
      <c r="C714" s="61">
        <v>0</v>
      </c>
      <c r="D714" s="45">
        <v>40354</v>
      </c>
      <c r="E714" t="s">
        <v>5466</v>
      </c>
      <c r="F714" t="s">
        <v>5467</v>
      </c>
      <c r="G714" t="s">
        <v>392</v>
      </c>
    </row>
    <row r="715" spans="1:7" x14ac:dyDescent="0.3">
      <c r="A715" t="s">
        <v>5471</v>
      </c>
      <c r="B715">
        <v>1</v>
      </c>
      <c r="C715" s="61">
        <v>0</v>
      </c>
      <c r="E715" t="s">
        <v>392</v>
      </c>
      <c r="F715" t="s">
        <v>392</v>
      </c>
      <c r="G715" t="s">
        <v>392</v>
      </c>
    </row>
    <row r="716" spans="1:7" x14ac:dyDescent="0.3">
      <c r="A716" t="s">
        <v>5222</v>
      </c>
      <c r="B716">
        <v>1</v>
      </c>
      <c r="C716" s="61">
        <v>0</v>
      </c>
      <c r="D716" s="45">
        <v>40294</v>
      </c>
      <c r="E716" t="s">
        <v>5223</v>
      </c>
      <c r="F716" t="s">
        <v>5224</v>
      </c>
      <c r="G716" t="s">
        <v>5225</v>
      </c>
    </row>
    <row r="717" spans="1:7" x14ac:dyDescent="0.3">
      <c r="A717" t="s">
        <v>5220</v>
      </c>
      <c r="B717">
        <v>1</v>
      </c>
      <c r="C717" s="61">
        <v>0</v>
      </c>
      <c r="D717" s="45">
        <v>39972</v>
      </c>
      <c r="E717" t="s">
        <v>392</v>
      </c>
      <c r="F717" t="s">
        <v>5221</v>
      </c>
      <c r="G717" t="s">
        <v>392</v>
      </c>
    </row>
    <row r="718" spans="1:7" x14ac:dyDescent="0.3">
      <c r="A718" t="s">
        <v>5475</v>
      </c>
      <c r="B718">
        <v>1</v>
      </c>
      <c r="C718" s="61">
        <v>0</v>
      </c>
      <c r="D718" s="45">
        <v>39520</v>
      </c>
      <c r="E718" t="s">
        <v>392</v>
      </c>
      <c r="F718" t="s">
        <v>5476</v>
      </c>
      <c r="G718" t="s">
        <v>392</v>
      </c>
    </row>
    <row r="719" spans="1:7" x14ac:dyDescent="0.3">
      <c r="A719" t="s">
        <v>5481</v>
      </c>
      <c r="B719">
        <v>1</v>
      </c>
      <c r="C719" s="61">
        <v>0</v>
      </c>
      <c r="D719" s="45">
        <v>40248</v>
      </c>
      <c r="E719" t="s">
        <v>392</v>
      </c>
      <c r="F719" t="s">
        <v>392</v>
      </c>
      <c r="G719" t="s">
        <v>392</v>
      </c>
    </row>
    <row r="720" spans="1:7" x14ac:dyDescent="0.3">
      <c r="A720" t="s">
        <v>5462</v>
      </c>
      <c r="B720">
        <v>1</v>
      </c>
      <c r="C720" s="61">
        <v>0</v>
      </c>
      <c r="D720" s="45">
        <v>40259</v>
      </c>
      <c r="E720" t="s">
        <v>392</v>
      </c>
      <c r="F720" t="s">
        <v>392</v>
      </c>
      <c r="G720" t="s">
        <v>392</v>
      </c>
    </row>
    <row r="721" spans="1:7" x14ac:dyDescent="0.3">
      <c r="A721" t="s">
        <v>5477</v>
      </c>
      <c r="B721">
        <v>1</v>
      </c>
      <c r="C721" s="61">
        <v>0</v>
      </c>
      <c r="E721" t="s">
        <v>5478</v>
      </c>
      <c r="F721" t="s">
        <v>5479</v>
      </c>
      <c r="G721" t="s">
        <v>5480</v>
      </c>
    </row>
    <row r="722" spans="1:7" x14ac:dyDescent="0.3">
      <c r="A722" t="s">
        <v>5463</v>
      </c>
      <c r="B722">
        <v>1</v>
      </c>
      <c r="C722" s="61">
        <v>0</v>
      </c>
      <c r="D722" s="45">
        <v>39538</v>
      </c>
      <c r="E722" t="s">
        <v>392</v>
      </c>
      <c r="F722" t="s">
        <v>5464</v>
      </c>
      <c r="G722" t="s">
        <v>392</v>
      </c>
    </row>
    <row r="723" spans="1:7" x14ac:dyDescent="0.3">
      <c r="A723" t="s">
        <v>5485</v>
      </c>
      <c r="B723">
        <v>1</v>
      </c>
      <c r="C723" s="61">
        <v>0</v>
      </c>
      <c r="D723" s="45">
        <v>40056</v>
      </c>
      <c r="E723" t="s">
        <v>392</v>
      </c>
      <c r="F723" t="s">
        <v>5486</v>
      </c>
      <c r="G723" t="s">
        <v>5487</v>
      </c>
    </row>
    <row r="724" spans="1:7" x14ac:dyDescent="0.3">
      <c r="A724" t="s">
        <v>5482</v>
      </c>
      <c r="B724">
        <v>1</v>
      </c>
      <c r="C724" s="61">
        <v>0</v>
      </c>
      <c r="D724" s="45">
        <v>40028</v>
      </c>
      <c r="E724" t="s">
        <v>392</v>
      </c>
      <c r="F724" t="s">
        <v>5483</v>
      </c>
      <c r="G724" t="s">
        <v>5484</v>
      </c>
    </row>
    <row r="725" spans="1:7" x14ac:dyDescent="0.3">
      <c r="A725" t="s">
        <v>5270</v>
      </c>
      <c r="B725">
        <v>1</v>
      </c>
      <c r="C725" s="61">
        <v>0</v>
      </c>
      <c r="D725" s="45">
        <v>39297</v>
      </c>
      <c r="E725" t="s">
        <v>5271</v>
      </c>
      <c r="F725" t="s">
        <v>5272</v>
      </c>
      <c r="G725" t="s">
        <v>392</v>
      </c>
    </row>
    <row r="726" spans="1:7" x14ac:dyDescent="0.3">
      <c r="A726" t="s">
        <v>5262</v>
      </c>
      <c r="B726">
        <v>1</v>
      </c>
      <c r="C726" s="61">
        <v>0</v>
      </c>
      <c r="D726" s="45">
        <v>39230</v>
      </c>
      <c r="E726" t="s">
        <v>5263</v>
      </c>
      <c r="F726" t="s">
        <v>392</v>
      </c>
      <c r="G726" t="s">
        <v>392</v>
      </c>
    </row>
    <row r="727" spans="1:7" x14ac:dyDescent="0.3">
      <c r="A727" t="s">
        <v>6663</v>
      </c>
      <c r="B727">
        <v>1</v>
      </c>
      <c r="C727" s="61">
        <v>0</v>
      </c>
      <c r="D727" s="45">
        <v>34182</v>
      </c>
      <c r="E727" t="s">
        <v>6664</v>
      </c>
      <c r="F727" t="s">
        <v>6665</v>
      </c>
      <c r="G727" t="s">
        <v>6666</v>
      </c>
    </row>
    <row r="728" spans="1:7" x14ac:dyDescent="0.3">
      <c r="A728" t="s">
        <v>5269</v>
      </c>
      <c r="B728">
        <v>1</v>
      </c>
      <c r="C728" s="61">
        <v>0</v>
      </c>
      <c r="D728" s="45">
        <v>39393</v>
      </c>
      <c r="E728" t="s">
        <v>392</v>
      </c>
      <c r="F728" t="s">
        <v>392</v>
      </c>
      <c r="G728" t="s">
        <v>392</v>
      </c>
    </row>
    <row r="729" spans="1:7" x14ac:dyDescent="0.3">
      <c r="A729" t="s">
        <v>5311</v>
      </c>
      <c r="B729">
        <v>1</v>
      </c>
      <c r="C729" s="61">
        <v>0</v>
      </c>
      <c r="D729" s="45">
        <v>39407</v>
      </c>
      <c r="E729" t="s">
        <v>5312</v>
      </c>
      <c r="F729" t="s">
        <v>5313</v>
      </c>
      <c r="G729" t="s">
        <v>5314</v>
      </c>
    </row>
    <row r="730" spans="1:7" x14ac:dyDescent="0.3">
      <c r="A730" t="s">
        <v>6669</v>
      </c>
      <c r="B730">
        <v>1</v>
      </c>
      <c r="C730" s="61">
        <v>0</v>
      </c>
      <c r="D730" s="45">
        <v>35264</v>
      </c>
      <c r="E730" t="s">
        <v>6670</v>
      </c>
      <c r="F730" t="s">
        <v>6671</v>
      </c>
      <c r="G730" t="s">
        <v>6672</v>
      </c>
    </row>
    <row r="731" spans="1:7" x14ac:dyDescent="0.3">
      <c r="A731" t="s">
        <v>5345</v>
      </c>
      <c r="B731">
        <v>1</v>
      </c>
      <c r="C731" s="61">
        <v>0</v>
      </c>
      <c r="D731" s="45">
        <v>39118</v>
      </c>
      <c r="E731" t="s">
        <v>5346</v>
      </c>
      <c r="F731" t="s">
        <v>392</v>
      </c>
      <c r="G731" t="s">
        <v>392</v>
      </c>
    </row>
    <row r="732" spans="1:7" x14ac:dyDescent="0.3">
      <c r="A732" t="s">
        <v>5344</v>
      </c>
      <c r="B732">
        <v>1</v>
      </c>
      <c r="C732" s="61">
        <v>0</v>
      </c>
      <c r="D732" s="45">
        <v>39196</v>
      </c>
      <c r="E732" t="s">
        <v>392</v>
      </c>
      <c r="F732" t="s">
        <v>392</v>
      </c>
      <c r="G732" t="s">
        <v>392</v>
      </c>
    </row>
    <row r="733" spans="1:7" x14ac:dyDescent="0.3">
      <c r="A733" t="s">
        <v>5347</v>
      </c>
      <c r="B733">
        <v>1</v>
      </c>
      <c r="C733" s="61">
        <v>0</v>
      </c>
      <c r="E733" t="s">
        <v>392</v>
      </c>
      <c r="F733" t="s">
        <v>392</v>
      </c>
      <c r="G733" t="s">
        <v>392</v>
      </c>
    </row>
    <row r="734" spans="1:7" x14ac:dyDescent="0.3">
      <c r="A734" t="s">
        <v>6673</v>
      </c>
      <c r="B734">
        <v>1</v>
      </c>
      <c r="C734" s="61">
        <v>0</v>
      </c>
      <c r="D734" s="45">
        <v>39395</v>
      </c>
      <c r="E734" t="s">
        <v>6674</v>
      </c>
      <c r="F734" t="s">
        <v>6675</v>
      </c>
      <c r="G734" t="s">
        <v>6676</v>
      </c>
    </row>
    <row r="735" spans="1:7" x14ac:dyDescent="0.3">
      <c r="A735" t="s">
        <v>5309</v>
      </c>
      <c r="B735">
        <v>1</v>
      </c>
      <c r="C735" s="61">
        <v>0</v>
      </c>
      <c r="D735" s="45">
        <v>39218</v>
      </c>
      <c r="E735" t="s">
        <v>5310</v>
      </c>
      <c r="F735" t="s">
        <v>392</v>
      </c>
      <c r="G735" t="s">
        <v>392</v>
      </c>
    </row>
    <row r="736" spans="1:7" x14ac:dyDescent="0.3">
      <c r="A736" t="s">
        <v>5296</v>
      </c>
      <c r="B736">
        <v>1</v>
      </c>
      <c r="C736" s="61">
        <v>0</v>
      </c>
      <c r="D736" s="45">
        <v>39083</v>
      </c>
      <c r="E736" t="s">
        <v>5758</v>
      </c>
      <c r="F736" t="s">
        <v>5759</v>
      </c>
      <c r="G736" t="s">
        <v>5760</v>
      </c>
    </row>
    <row r="737" spans="1:7" x14ac:dyDescent="0.3">
      <c r="A737" t="s">
        <v>5286</v>
      </c>
      <c r="B737">
        <v>1</v>
      </c>
      <c r="C737" s="61">
        <v>0</v>
      </c>
      <c r="D737" s="45">
        <v>35788</v>
      </c>
      <c r="E737" t="s">
        <v>5287</v>
      </c>
      <c r="F737" t="s">
        <v>5288</v>
      </c>
      <c r="G737" t="s">
        <v>5289</v>
      </c>
    </row>
    <row r="738" spans="1:7" x14ac:dyDescent="0.3">
      <c r="A738" t="s">
        <v>5294</v>
      </c>
      <c r="B738">
        <v>1</v>
      </c>
      <c r="C738" s="61">
        <v>0</v>
      </c>
      <c r="D738" s="45">
        <v>38068</v>
      </c>
      <c r="E738" t="s">
        <v>392</v>
      </c>
      <c r="F738" t="s">
        <v>392</v>
      </c>
      <c r="G738" t="s">
        <v>392</v>
      </c>
    </row>
    <row r="739" spans="1:7" x14ac:dyDescent="0.3">
      <c r="A739" t="s">
        <v>5284</v>
      </c>
      <c r="B739">
        <v>1</v>
      </c>
      <c r="C739" s="61">
        <v>0</v>
      </c>
      <c r="D739" s="45">
        <v>39301</v>
      </c>
      <c r="E739" t="s">
        <v>392</v>
      </c>
      <c r="F739" t="s">
        <v>392</v>
      </c>
      <c r="G739" t="s">
        <v>5285</v>
      </c>
    </row>
    <row r="740" spans="1:7" x14ac:dyDescent="0.3">
      <c r="A740" t="s">
        <v>6682</v>
      </c>
      <c r="B740">
        <v>1</v>
      </c>
      <c r="C740" s="61">
        <v>0</v>
      </c>
      <c r="D740" s="45">
        <v>32207</v>
      </c>
      <c r="E740" t="s">
        <v>6683</v>
      </c>
      <c r="F740" t="s">
        <v>6684</v>
      </c>
      <c r="G740" t="s">
        <v>6685</v>
      </c>
    </row>
    <row r="741" spans="1:7" x14ac:dyDescent="0.3">
      <c r="A741" t="s">
        <v>5186</v>
      </c>
      <c r="B741">
        <v>1</v>
      </c>
      <c r="C741" s="61">
        <v>0</v>
      </c>
      <c r="D741" s="45">
        <v>39178</v>
      </c>
      <c r="E741" t="s">
        <v>392</v>
      </c>
      <c r="F741" t="s">
        <v>5187</v>
      </c>
      <c r="G741" t="s">
        <v>392</v>
      </c>
    </row>
    <row r="742" spans="1:7" x14ac:dyDescent="0.3">
      <c r="A742" t="s">
        <v>5188</v>
      </c>
      <c r="B742">
        <v>1</v>
      </c>
      <c r="C742" s="61">
        <v>0</v>
      </c>
      <c r="D742" s="45">
        <v>36952</v>
      </c>
      <c r="E742" t="s">
        <v>5189</v>
      </c>
      <c r="F742" t="s">
        <v>5190</v>
      </c>
      <c r="G742" t="s">
        <v>5191</v>
      </c>
    </row>
    <row r="743" spans="1:7" x14ac:dyDescent="0.3">
      <c r="A743" t="s">
        <v>4830</v>
      </c>
      <c r="B743">
        <v>1</v>
      </c>
      <c r="C743" s="61">
        <v>0</v>
      </c>
      <c r="D743" s="45">
        <v>40044</v>
      </c>
      <c r="E743" t="s">
        <v>1780</v>
      </c>
      <c r="F743" t="s">
        <v>4831</v>
      </c>
      <c r="G743" t="s">
        <v>4832</v>
      </c>
    </row>
    <row r="744" spans="1:7" x14ac:dyDescent="0.3">
      <c r="A744" t="s">
        <v>5192</v>
      </c>
      <c r="B744">
        <v>1</v>
      </c>
      <c r="C744" s="61">
        <v>0</v>
      </c>
      <c r="D744" s="45">
        <v>39989</v>
      </c>
      <c r="E744" t="s">
        <v>846</v>
      </c>
      <c r="F744" t="s">
        <v>6691</v>
      </c>
      <c r="G744" t="s">
        <v>6692</v>
      </c>
    </row>
    <row r="745" spans="1:7" x14ac:dyDescent="0.3">
      <c r="A745" t="s">
        <v>5203</v>
      </c>
      <c r="B745">
        <v>1</v>
      </c>
      <c r="C745" s="61">
        <v>0</v>
      </c>
      <c r="D745" s="45">
        <v>38860</v>
      </c>
      <c r="E745" t="s">
        <v>5204</v>
      </c>
      <c r="F745" t="s">
        <v>6693</v>
      </c>
      <c r="G745" t="s">
        <v>5205</v>
      </c>
    </row>
    <row r="746" spans="1:7" x14ac:dyDescent="0.3">
      <c r="A746" t="s">
        <v>5195</v>
      </c>
      <c r="B746">
        <v>1</v>
      </c>
      <c r="C746" s="61">
        <v>0</v>
      </c>
      <c r="D746" s="45">
        <v>40028</v>
      </c>
      <c r="E746" t="s">
        <v>5196</v>
      </c>
      <c r="F746" t="s">
        <v>5197</v>
      </c>
      <c r="G746" t="s">
        <v>6694</v>
      </c>
    </row>
    <row r="747" spans="1:7" x14ac:dyDescent="0.3">
      <c r="A747" t="s">
        <v>5161</v>
      </c>
      <c r="B747">
        <v>1</v>
      </c>
      <c r="C747" s="61">
        <v>0</v>
      </c>
      <c r="D747" s="45">
        <v>39058</v>
      </c>
      <c r="E747" t="s">
        <v>5162</v>
      </c>
      <c r="F747" t="s">
        <v>5163</v>
      </c>
      <c r="G747" t="s">
        <v>392</v>
      </c>
    </row>
    <row r="748" spans="1:7" x14ac:dyDescent="0.3">
      <c r="A748" t="s">
        <v>5182</v>
      </c>
      <c r="B748">
        <v>1</v>
      </c>
      <c r="C748" s="61">
        <v>0</v>
      </c>
      <c r="D748" s="45">
        <v>40059</v>
      </c>
      <c r="E748" t="s">
        <v>392</v>
      </c>
      <c r="F748" t="s">
        <v>5183</v>
      </c>
      <c r="G748" t="s">
        <v>5184</v>
      </c>
    </row>
    <row r="749" spans="1:7" x14ac:dyDescent="0.3">
      <c r="A749" t="s">
        <v>6698</v>
      </c>
      <c r="B749">
        <v>1</v>
      </c>
      <c r="C749" s="61">
        <v>0</v>
      </c>
      <c r="D749" s="45">
        <v>38489</v>
      </c>
      <c r="E749" t="s">
        <v>4514</v>
      </c>
      <c r="F749" t="s">
        <v>6699</v>
      </c>
      <c r="G749" t="s">
        <v>6700</v>
      </c>
    </row>
    <row r="750" spans="1:7" x14ac:dyDescent="0.3">
      <c r="A750" t="s">
        <v>5198</v>
      </c>
      <c r="B750">
        <v>1</v>
      </c>
      <c r="C750" s="61">
        <v>0</v>
      </c>
      <c r="D750" s="45">
        <v>39573</v>
      </c>
      <c r="E750" t="s">
        <v>392</v>
      </c>
      <c r="F750" t="s">
        <v>5199</v>
      </c>
      <c r="G750" t="s">
        <v>392</v>
      </c>
    </row>
    <row r="751" spans="1:7" x14ac:dyDescent="0.3">
      <c r="A751" t="s">
        <v>5339</v>
      </c>
      <c r="B751">
        <v>1</v>
      </c>
      <c r="C751" s="61">
        <v>0</v>
      </c>
      <c r="D751" s="45">
        <v>37406</v>
      </c>
      <c r="E751" t="s">
        <v>392</v>
      </c>
      <c r="F751" t="s">
        <v>392</v>
      </c>
      <c r="G751" t="s">
        <v>392</v>
      </c>
    </row>
    <row r="752" spans="1:7" x14ac:dyDescent="0.3">
      <c r="A752" t="s">
        <v>6707</v>
      </c>
      <c r="B752">
        <v>1</v>
      </c>
      <c r="C752" s="61">
        <v>0</v>
      </c>
      <c r="D752" s="45">
        <v>35807</v>
      </c>
      <c r="E752" t="s">
        <v>6708</v>
      </c>
      <c r="F752" t="s">
        <v>6709</v>
      </c>
      <c r="G752" t="s">
        <v>6710</v>
      </c>
    </row>
    <row r="753" spans="1:7" x14ac:dyDescent="0.3">
      <c r="A753" t="s">
        <v>5348</v>
      </c>
      <c r="B753">
        <v>1</v>
      </c>
      <c r="C753" s="61">
        <v>0</v>
      </c>
      <c r="D753" s="45">
        <v>39304</v>
      </c>
      <c r="E753" t="s">
        <v>5349</v>
      </c>
      <c r="F753" t="s">
        <v>5350</v>
      </c>
      <c r="G753" t="s">
        <v>392</v>
      </c>
    </row>
    <row r="754" spans="1:7" x14ac:dyDescent="0.3">
      <c r="A754" t="s">
        <v>4543</v>
      </c>
      <c r="B754">
        <v>1</v>
      </c>
      <c r="C754" s="61">
        <v>0</v>
      </c>
      <c r="D754" s="45">
        <v>39629</v>
      </c>
      <c r="E754" t="s">
        <v>392</v>
      </c>
      <c r="F754" t="s">
        <v>4544</v>
      </c>
      <c r="G754" t="s">
        <v>392</v>
      </c>
    </row>
    <row r="755" spans="1:7" x14ac:dyDescent="0.3">
      <c r="A755" t="s">
        <v>5315</v>
      </c>
      <c r="B755">
        <v>1</v>
      </c>
      <c r="C755" s="61">
        <v>0</v>
      </c>
      <c r="D755" s="45">
        <v>39001</v>
      </c>
      <c r="E755" t="s">
        <v>5316</v>
      </c>
      <c r="F755" t="s">
        <v>5317</v>
      </c>
      <c r="G755" t="s">
        <v>5318</v>
      </c>
    </row>
    <row r="756" spans="1:7" x14ac:dyDescent="0.3">
      <c r="A756" t="s">
        <v>6715</v>
      </c>
      <c r="B756">
        <v>1</v>
      </c>
      <c r="C756" s="61">
        <v>0</v>
      </c>
      <c r="D756" s="45">
        <v>37719</v>
      </c>
      <c r="E756" t="s">
        <v>392</v>
      </c>
      <c r="F756" t="s">
        <v>6716</v>
      </c>
      <c r="G756" t="s">
        <v>392</v>
      </c>
    </row>
    <row r="757" spans="1:7" x14ac:dyDescent="0.3">
      <c r="A757" t="s">
        <v>5331</v>
      </c>
      <c r="B757">
        <v>1</v>
      </c>
      <c r="C757" s="61">
        <v>0</v>
      </c>
      <c r="D757" s="45">
        <v>38569</v>
      </c>
      <c r="E757" t="s">
        <v>392</v>
      </c>
      <c r="F757" t="s">
        <v>392</v>
      </c>
      <c r="G757" t="s">
        <v>392</v>
      </c>
    </row>
    <row r="758" spans="1:7" x14ac:dyDescent="0.3">
      <c r="A758" t="s">
        <v>5319</v>
      </c>
      <c r="B758">
        <v>1</v>
      </c>
      <c r="C758" s="61">
        <v>0</v>
      </c>
      <c r="D758" s="45">
        <v>38104</v>
      </c>
      <c r="E758" t="s">
        <v>392</v>
      </c>
      <c r="F758" t="s">
        <v>6717</v>
      </c>
      <c r="G758" t="s">
        <v>392</v>
      </c>
    </row>
    <row r="759" spans="1:7" x14ac:dyDescent="0.3">
      <c r="A759" t="s">
        <v>5324</v>
      </c>
      <c r="B759">
        <v>1</v>
      </c>
      <c r="C759" s="61">
        <v>0</v>
      </c>
      <c r="D759" s="45">
        <v>37294</v>
      </c>
      <c r="E759" t="s">
        <v>5325</v>
      </c>
      <c r="F759" t="s">
        <v>5326</v>
      </c>
      <c r="G759" t="s">
        <v>392</v>
      </c>
    </row>
    <row r="760" spans="1:7" x14ac:dyDescent="0.3">
      <c r="A760" t="s">
        <v>4862</v>
      </c>
      <c r="B760">
        <v>1</v>
      </c>
      <c r="C760" s="61">
        <v>0</v>
      </c>
      <c r="D760" s="45">
        <v>38987</v>
      </c>
      <c r="E760" t="s">
        <v>802</v>
      </c>
      <c r="F760" t="s">
        <v>4863</v>
      </c>
      <c r="G760" t="s">
        <v>392</v>
      </c>
    </row>
    <row r="761" spans="1:7" x14ac:dyDescent="0.3">
      <c r="A761" t="s">
        <v>5116</v>
      </c>
      <c r="B761">
        <v>1</v>
      </c>
      <c r="C761" s="61">
        <v>0</v>
      </c>
      <c r="D761" s="45">
        <v>40877</v>
      </c>
      <c r="E761" t="s">
        <v>5117</v>
      </c>
      <c r="F761" t="s">
        <v>5118</v>
      </c>
      <c r="G761" t="s">
        <v>5119</v>
      </c>
    </row>
    <row r="762" spans="1:7" x14ac:dyDescent="0.3">
      <c r="A762" t="s">
        <v>5094</v>
      </c>
      <c r="B762">
        <v>1</v>
      </c>
      <c r="C762" s="61">
        <v>0</v>
      </c>
      <c r="D762" s="45">
        <v>38940</v>
      </c>
      <c r="E762" t="s">
        <v>5095</v>
      </c>
      <c r="F762" t="s">
        <v>392</v>
      </c>
      <c r="G762" t="s">
        <v>392</v>
      </c>
    </row>
    <row r="763" spans="1:7" x14ac:dyDescent="0.3">
      <c r="A763" t="s">
        <v>5093</v>
      </c>
      <c r="B763">
        <v>1</v>
      </c>
      <c r="C763" s="61">
        <v>0</v>
      </c>
      <c r="E763" t="s">
        <v>392</v>
      </c>
      <c r="F763" t="s">
        <v>392</v>
      </c>
      <c r="G763" t="s">
        <v>392</v>
      </c>
    </row>
    <row r="764" spans="1:7" x14ac:dyDescent="0.3">
      <c r="A764" t="s">
        <v>5106</v>
      </c>
      <c r="B764">
        <v>1</v>
      </c>
      <c r="C764" s="61">
        <v>0</v>
      </c>
      <c r="E764" t="s">
        <v>392</v>
      </c>
      <c r="F764" t="s">
        <v>392</v>
      </c>
      <c r="G764" t="s">
        <v>392</v>
      </c>
    </row>
    <row r="765" spans="1:7" x14ac:dyDescent="0.3">
      <c r="A765" t="s">
        <v>4951</v>
      </c>
      <c r="B765">
        <v>1</v>
      </c>
      <c r="C765" s="61">
        <v>0</v>
      </c>
      <c r="D765" s="45">
        <v>40921</v>
      </c>
      <c r="E765" t="s">
        <v>392</v>
      </c>
      <c r="F765" t="s">
        <v>392</v>
      </c>
      <c r="G765" t="s">
        <v>4952</v>
      </c>
    </row>
    <row r="766" spans="1:7" x14ac:dyDescent="0.3">
      <c r="A766" t="s">
        <v>5090</v>
      </c>
      <c r="B766">
        <v>1</v>
      </c>
      <c r="C766" s="61">
        <v>0</v>
      </c>
      <c r="D766" s="45">
        <v>40143</v>
      </c>
      <c r="E766" t="s">
        <v>5091</v>
      </c>
      <c r="F766" t="s">
        <v>5092</v>
      </c>
      <c r="G766" t="s">
        <v>392</v>
      </c>
    </row>
    <row r="767" spans="1:7" x14ac:dyDescent="0.3">
      <c r="A767" t="s">
        <v>5131</v>
      </c>
      <c r="B767">
        <v>1</v>
      </c>
      <c r="C767" s="61">
        <v>0</v>
      </c>
      <c r="D767" s="45">
        <v>38946</v>
      </c>
      <c r="E767" t="s">
        <v>5132</v>
      </c>
      <c r="F767" t="s">
        <v>5133</v>
      </c>
      <c r="G767" t="s">
        <v>5134</v>
      </c>
    </row>
    <row r="768" spans="1:7" x14ac:dyDescent="0.3">
      <c r="A768" t="s">
        <v>5140</v>
      </c>
      <c r="B768">
        <v>1</v>
      </c>
      <c r="C768" s="61">
        <v>0</v>
      </c>
      <c r="D768" s="45">
        <v>40633</v>
      </c>
      <c r="E768" t="s">
        <v>5141</v>
      </c>
      <c r="F768" t="s">
        <v>5142</v>
      </c>
      <c r="G768" t="s">
        <v>5143</v>
      </c>
    </row>
    <row r="769" spans="1:7" x14ac:dyDescent="0.3">
      <c r="A769" t="s">
        <v>5144</v>
      </c>
      <c r="B769">
        <v>1</v>
      </c>
      <c r="C769" s="61">
        <v>0</v>
      </c>
      <c r="D769" s="45">
        <v>38350</v>
      </c>
      <c r="E769" t="s">
        <v>392</v>
      </c>
      <c r="F769" t="s">
        <v>5145</v>
      </c>
      <c r="G769" t="s">
        <v>5146</v>
      </c>
    </row>
    <row r="770" spans="1:7" x14ac:dyDescent="0.3">
      <c r="A770" t="s">
        <v>5150</v>
      </c>
      <c r="B770">
        <v>1</v>
      </c>
      <c r="C770" s="61">
        <v>0</v>
      </c>
      <c r="D770" s="45">
        <v>37769</v>
      </c>
      <c r="E770" t="s">
        <v>392</v>
      </c>
      <c r="F770" t="s">
        <v>5151</v>
      </c>
      <c r="G770" t="s">
        <v>5152</v>
      </c>
    </row>
    <row r="771" spans="1:7" x14ac:dyDescent="0.3">
      <c r="A771" t="s">
        <v>4967</v>
      </c>
      <c r="B771">
        <v>1</v>
      </c>
      <c r="C771" s="61">
        <v>0</v>
      </c>
      <c r="E771" t="s">
        <v>392</v>
      </c>
      <c r="F771" t="s">
        <v>392</v>
      </c>
      <c r="G771" t="s">
        <v>392</v>
      </c>
    </row>
    <row r="772" spans="1:7" x14ac:dyDescent="0.3">
      <c r="A772" t="s">
        <v>4983</v>
      </c>
      <c r="B772">
        <v>1</v>
      </c>
      <c r="C772" s="61">
        <v>0</v>
      </c>
      <c r="D772" s="45">
        <v>40449</v>
      </c>
      <c r="E772" t="s">
        <v>4984</v>
      </c>
      <c r="F772" t="s">
        <v>4985</v>
      </c>
      <c r="G772" t="s">
        <v>5766</v>
      </c>
    </row>
    <row r="773" spans="1:7" x14ac:dyDescent="0.3">
      <c r="A773" t="s">
        <v>4674</v>
      </c>
      <c r="B773">
        <v>1</v>
      </c>
      <c r="C773" s="61">
        <v>0</v>
      </c>
      <c r="D773" s="45">
        <v>40788</v>
      </c>
      <c r="E773" t="s">
        <v>4675</v>
      </c>
      <c r="F773" t="s">
        <v>392</v>
      </c>
      <c r="G773" t="s">
        <v>392</v>
      </c>
    </row>
    <row r="774" spans="1:7" x14ac:dyDescent="0.3">
      <c r="A774" t="s">
        <v>6721</v>
      </c>
      <c r="B774">
        <v>1</v>
      </c>
      <c r="C774" s="61">
        <v>0</v>
      </c>
      <c r="E774" t="s">
        <v>392</v>
      </c>
      <c r="F774" t="s">
        <v>6722</v>
      </c>
      <c r="G774" t="s">
        <v>6723</v>
      </c>
    </row>
    <row r="775" spans="1:7" x14ac:dyDescent="0.3">
      <c r="A775" t="s">
        <v>6724</v>
      </c>
      <c r="B775">
        <v>1</v>
      </c>
      <c r="C775" s="61">
        <v>0</v>
      </c>
      <c r="E775" t="s">
        <v>392</v>
      </c>
      <c r="F775" t="s">
        <v>392</v>
      </c>
      <c r="G775" t="s">
        <v>6725</v>
      </c>
    </row>
    <row r="776" spans="1:7" x14ac:dyDescent="0.3">
      <c r="A776" t="s">
        <v>6726</v>
      </c>
      <c r="B776">
        <v>1</v>
      </c>
      <c r="C776" s="61">
        <v>0</v>
      </c>
      <c r="D776" s="45">
        <v>39555</v>
      </c>
      <c r="E776" t="s">
        <v>392</v>
      </c>
      <c r="F776" t="s">
        <v>6727</v>
      </c>
      <c r="G776" t="s">
        <v>6728</v>
      </c>
    </row>
    <row r="777" spans="1:7" x14ac:dyDescent="0.3">
      <c r="A777" t="s">
        <v>4968</v>
      </c>
      <c r="B777">
        <v>1</v>
      </c>
      <c r="C777" s="61">
        <v>0</v>
      </c>
      <c r="D777" s="45">
        <v>40739</v>
      </c>
      <c r="E777" t="s">
        <v>4969</v>
      </c>
      <c r="F777" t="s">
        <v>6729</v>
      </c>
      <c r="G777" t="s">
        <v>6730</v>
      </c>
    </row>
    <row r="778" spans="1:7" x14ac:dyDescent="0.3">
      <c r="A778" t="s">
        <v>5680</v>
      </c>
      <c r="B778">
        <v>1</v>
      </c>
      <c r="C778" s="61">
        <v>0</v>
      </c>
      <c r="D778" s="45">
        <v>40749</v>
      </c>
      <c r="E778" t="s">
        <v>392</v>
      </c>
      <c r="F778" t="s">
        <v>5681</v>
      </c>
      <c r="G778" t="s">
        <v>5682</v>
      </c>
    </row>
    <row r="779" spans="1:7" x14ac:dyDescent="0.3">
      <c r="A779" t="s">
        <v>4934</v>
      </c>
      <c r="B779">
        <v>1</v>
      </c>
      <c r="C779" s="61">
        <v>0</v>
      </c>
      <c r="D779" s="45">
        <v>40738</v>
      </c>
      <c r="E779" t="s">
        <v>392</v>
      </c>
      <c r="F779" t="s">
        <v>392</v>
      </c>
      <c r="G779" t="s">
        <v>4935</v>
      </c>
    </row>
    <row r="780" spans="1:7" x14ac:dyDescent="0.3">
      <c r="A780" t="s">
        <v>5698</v>
      </c>
      <c r="B780">
        <v>1</v>
      </c>
      <c r="C780" s="61">
        <v>0</v>
      </c>
      <c r="D780" s="45">
        <v>40694</v>
      </c>
      <c r="E780" t="s">
        <v>5699</v>
      </c>
      <c r="F780" t="s">
        <v>5700</v>
      </c>
      <c r="G780" t="s">
        <v>392</v>
      </c>
    </row>
    <row r="781" spans="1:7" x14ac:dyDescent="0.3">
      <c r="A781" t="s">
        <v>5767</v>
      </c>
      <c r="B781">
        <v>1</v>
      </c>
      <c r="C781" s="61">
        <v>0</v>
      </c>
      <c r="D781" s="45">
        <v>40903</v>
      </c>
      <c r="E781" t="s">
        <v>392</v>
      </c>
      <c r="F781" t="s">
        <v>392</v>
      </c>
      <c r="G781" t="s">
        <v>392</v>
      </c>
    </row>
    <row r="782" spans="1:7" x14ac:dyDescent="0.3">
      <c r="A782" t="s">
        <v>5014</v>
      </c>
      <c r="B782">
        <v>1</v>
      </c>
      <c r="C782" s="61">
        <v>0</v>
      </c>
      <c r="E782" t="s">
        <v>392</v>
      </c>
      <c r="F782" t="s">
        <v>5015</v>
      </c>
      <c r="G782" t="s">
        <v>392</v>
      </c>
    </row>
    <row r="783" spans="1:7" x14ac:dyDescent="0.3">
      <c r="A783" t="s">
        <v>5730</v>
      </c>
      <c r="B783">
        <v>1</v>
      </c>
      <c r="C783" s="61">
        <v>0</v>
      </c>
      <c r="D783" s="45">
        <v>40388</v>
      </c>
      <c r="E783" t="s">
        <v>392</v>
      </c>
      <c r="F783" t="s">
        <v>6733</v>
      </c>
      <c r="G783" t="s">
        <v>6734</v>
      </c>
    </row>
    <row r="784" spans="1:7" x14ac:dyDescent="0.3">
      <c r="A784" t="s">
        <v>5067</v>
      </c>
      <c r="B784">
        <v>1</v>
      </c>
      <c r="C784" s="61">
        <v>0</v>
      </c>
      <c r="D784" s="45">
        <v>41171</v>
      </c>
      <c r="E784" t="s">
        <v>392</v>
      </c>
      <c r="F784" t="s">
        <v>6735</v>
      </c>
      <c r="G784" t="s">
        <v>392</v>
      </c>
    </row>
    <row r="785" spans="1:7" x14ac:dyDescent="0.3">
      <c r="A785" t="s">
        <v>6736</v>
      </c>
      <c r="B785">
        <v>1</v>
      </c>
      <c r="C785" s="61">
        <v>0</v>
      </c>
      <c r="E785" t="s">
        <v>392</v>
      </c>
      <c r="F785" t="s">
        <v>392</v>
      </c>
      <c r="G785" t="s">
        <v>392</v>
      </c>
    </row>
    <row r="786" spans="1:7" x14ac:dyDescent="0.3">
      <c r="A786" t="s">
        <v>5058</v>
      </c>
      <c r="B786">
        <v>1</v>
      </c>
      <c r="C786" s="61">
        <v>0</v>
      </c>
      <c r="D786" s="45">
        <v>40759</v>
      </c>
      <c r="E786" t="s">
        <v>5059</v>
      </c>
      <c r="F786" t="s">
        <v>392</v>
      </c>
      <c r="G786" t="s">
        <v>5060</v>
      </c>
    </row>
    <row r="787" spans="1:7" x14ac:dyDescent="0.3">
      <c r="A787" t="s">
        <v>5070</v>
      </c>
      <c r="B787">
        <v>1</v>
      </c>
      <c r="C787" s="61">
        <v>0</v>
      </c>
      <c r="D787" s="45">
        <v>39336</v>
      </c>
      <c r="E787" t="s">
        <v>392</v>
      </c>
      <c r="F787" t="s">
        <v>5071</v>
      </c>
      <c r="G787" t="s">
        <v>5072</v>
      </c>
    </row>
    <row r="788" spans="1:7" x14ac:dyDescent="0.3">
      <c r="A788" t="s">
        <v>6737</v>
      </c>
      <c r="B788">
        <v>1</v>
      </c>
      <c r="C788" s="61">
        <v>0</v>
      </c>
      <c r="E788" t="s">
        <v>392</v>
      </c>
      <c r="F788" t="s">
        <v>392</v>
      </c>
      <c r="G788" t="s">
        <v>392</v>
      </c>
    </row>
    <row r="789" spans="1:7" x14ac:dyDescent="0.3">
      <c r="A789" t="s">
        <v>5042</v>
      </c>
      <c r="B789">
        <v>1</v>
      </c>
      <c r="C789" s="61">
        <v>0</v>
      </c>
      <c r="D789" s="45">
        <v>40632</v>
      </c>
      <c r="E789" t="s">
        <v>5043</v>
      </c>
      <c r="F789" t="s">
        <v>5044</v>
      </c>
      <c r="G789" t="s">
        <v>392</v>
      </c>
    </row>
    <row r="790" spans="1:7" x14ac:dyDescent="0.3">
      <c r="A790" t="s">
        <v>5051</v>
      </c>
      <c r="B790">
        <v>1</v>
      </c>
      <c r="C790" s="61">
        <v>0</v>
      </c>
      <c r="D790" s="45">
        <v>40647</v>
      </c>
      <c r="E790" t="s">
        <v>5052</v>
      </c>
      <c r="F790" t="s">
        <v>5053</v>
      </c>
      <c r="G790" t="s">
        <v>5054</v>
      </c>
    </row>
    <row r="791" spans="1:7" x14ac:dyDescent="0.3">
      <c r="A791" t="s">
        <v>5747</v>
      </c>
      <c r="B791">
        <v>1</v>
      </c>
      <c r="C791" s="61">
        <v>0</v>
      </c>
      <c r="D791" s="45">
        <v>41546</v>
      </c>
      <c r="E791" t="s">
        <v>392</v>
      </c>
      <c r="F791" t="s">
        <v>5748</v>
      </c>
      <c r="G791" t="s">
        <v>6738</v>
      </c>
    </row>
    <row r="792" spans="1:7" x14ac:dyDescent="0.3">
      <c r="A792" t="s">
        <v>5746</v>
      </c>
      <c r="B792">
        <v>1</v>
      </c>
      <c r="C792" s="61">
        <v>0</v>
      </c>
      <c r="E792" t="s">
        <v>392</v>
      </c>
      <c r="F792" t="s">
        <v>392</v>
      </c>
      <c r="G792" t="s">
        <v>392</v>
      </c>
    </row>
    <row r="793" spans="1:7" x14ac:dyDescent="0.3">
      <c r="A793" t="s">
        <v>5062</v>
      </c>
      <c r="B793">
        <v>1</v>
      </c>
      <c r="C793" s="61">
        <v>0</v>
      </c>
      <c r="D793" s="45">
        <v>41130</v>
      </c>
      <c r="E793" t="s">
        <v>6739</v>
      </c>
      <c r="F793" t="s">
        <v>5063</v>
      </c>
      <c r="G793" t="s">
        <v>5064</v>
      </c>
    </row>
    <row r="794" spans="1:7" x14ac:dyDescent="0.3">
      <c r="A794" t="s">
        <v>5073</v>
      </c>
      <c r="B794">
        <v>1</v>
      </c>
      <c r="C794" s="61">
        <v>0</v>
      </c>
      <c r="D794" s="45">
        <v>41162</v>
      </c>
      <c r="E794" t="s">
        <v>392</v>
      </c>
      <c r="F794" t="s">
        <v>5074</v>
      </c>
      <c r="G794" t="s">
        <v>5075</v>
      </c>
    </row>
    <row r="795" spans="1:7" x14ac:dyDescent="0.3">
      <c r="A795" t="s">
        <v>6740</v>
      </c>
      <c r="B795">
        <v>1</v>
      </c>
      <c r="C795" s="61">
        <v>0</v>
      </c>
      <c r="D795" s="45">
        <v>40848</v>
      </c>
      <c r="E795" t="s">
        <v>392</v>
      </c>
      <c r="F795" t="s">
        <v>6741</v>
      </c>
      <c r="G795" t="s">
        <v>6742</v>
      </c>
    </row>
    <row r="796" spans="1:7" x14ac:dyDescent="0.3">
      <c r="A796" t="s">
        <v>5049</v>
      </c>
      <c r="B796">
        <v>1</v>
      </c>
      <c r="C796" s="61">
        <v>0</v>
      </c>
      <c r="E796" t="s">
        <v>392</v>
      </c>
      <c r="F796" t="s">
        <v>5050</v>
      </c>
      <c r="G796" t="s">
        <v>392</v>
      </c>
    </row>
    <row r="797" spans="1:7" x14ac:dyDescent="0.3">
      <c r="A797" t="s">
        <v>5024</v>
      </c>
      <c r="B797">
        <v>1</v>
      </c>
      <c r="C797" s="61">
        <v>0</v>
      </c>
      <c r="D797" s="45">
        <v>39082</v>
      </c>
      <c r="E797" t="s">
        <v>392</v>
      </c>
      <c r="F797" t="s">
        <v>392</v>
      </c>
      <c r="G797" t="s">
        <v>392</v>
      </c>
    </row>
    <row r="798" spans="1:7" x14ac:dyDescent="0.3">
      <c r="A798" t="s">
        <v>6743</v>
      </c>
      <c r="B798">
        <v>1</v>
      </c>
      <c r="C798" s="61">
        <v>0</v>
      </c>
      <c r="D798" s="45">
        <v>33219</v>
      </c>
      <c r="E798" t="s">
        <v>848</v>
      </c>
      <c r="F798" t="s">
        <v>6744</v>
      </c>
      <c r="G798" t="s">
        <v>6745</v>
      </c>
    </row>
    <row r="799" spans="1:7" x14ac:dyDescent="0.3">
      <c r="A799" t="s">
        <v>5129</v>
      </c>
      <c r="B799">
        <v>1</v>
      </c>
      <c r="C799" s="61">
        <v>0</v>
      </c>
      <c r="E799" t="s">
        <v>392</v>
      </c>
      <c r="F799" t="s">
        <v>392</v>
      </c>
      <c r="G799" t="s">
        <v>392</v>
      </c>
    </row>
    <row r="800" spans="1:7" x14ac:dyDescent="0.3">
      <c r="A800" t="s">
        <v>5046</v>
      </c>
      <c r="B800">
        <v>1</v>
      </c>
      <c r="C800" s="61">
        <v>0</v>
      </c>
      <c r="D800" s="45">
        <v>38250</v>
      </c>
      <c r="E800" t="s">
        <v>5047</v>
      </c>
      <c r="F800" t="s">
        <v>392</v>
      </c>
      <c r="G800" t="s">
        <v>5048</v>
      </c>
    </row>
    <row r="801" spans="1:7" x14ac:dyDescent="0.3">
      <c r="A801" t="s">
        <v>5030</v>
      </c>
      <c r="B801">
        <v>1</v>
      </c>
      <c r="C801" s="61">
        <v>0</v>
      </c>
      <c r="D801" s="45">
        <v>40136</v>
      </c>
      <c r="E801" t="s">
        <v>5031</v>
      </c>
      <c r="F801" t="s">
        <v>5032</v>
      </c>
      <c r="G801" t="s">
        <v>5033</v>
      </c>
    </row>
    <row r="802" spans="1:7" x14ac:dyDescent="0.3">
      <c r="A802" t="s">
        <v>5081</v>
      </c>
      <c r="B802">
        <v>1</v>
      </c>
      <c r="C802" s="61">
        <v>0</v>
      </c>
      <c r="D802" s="45">
        <v>40543</v>
      </c>
      <c r="E802" t="s">
        <v>392</v>
      </c>
      <c r="F802" t="s">
        <v>5082</v>
      </c>
      <c r="G802" t="s">
        <v>5083</v>
      </c>
    </row>
    <row r="803" spans="1:7" x14ac:dyDescent="0.3">
      <c r="A803" t="s">
        <v>5084</v>
      </c>
      <c r="B803">
        <v>1</v>
      </c>
      <c r="C803" s="61">
        <v>0</v>
      </c>
      <c r="D803" s="45">
        <v>41204</v>
      </c>
      <c r="E803" t="s">
        <v>392</v>
      </c>
      <c r="F803" t="s">
        <v>5085</v>
      </c>
      <c r="G803" t="s">
        <v>392</v>
      </c>
    </row>
    <row r="804" spans="1:7" x14ac:dyDescent="0.3">
      <c r="A804" t="s">
        <v>4614</v>
      </c>
      <c r="B804">
        <v>1</v>
      </c>
      <c r="C804" s="61">
        <v>0</v>
      </c>
      <c r="D804" s="45">
        <v>40529</v>
      </c>
      <c r="E804" t="s">
        <v>4615</v>
      </c>
      <c r="F804" t="s">
        <v>4616</v>
      </c>
      <c r="G804" t="s">
        <v>4617</v>
      </c>
    </row>
    <row r="805" spans="1:7" x14ac:dyDescent="0.3">
      <c r="A805" t="s">
        <v>5055</v>
      </c>
      <c r="B805">
        <v>1</v>
      </c>
      <c r="C805" s="61">
        <v>0</v>
      </c>
      <c r="D805" s="45">
        <v>40690</v>
      </c>
      <c r="E805" t="s">
        <v>5056</v>
      </c>
      <c r="F805" t="s">
        <v>5057</v>
      </c>
      <c r="G805" t="s">
        <v>392</v>
      </c>
    </row>
    <row r="806" spans="1:7" x14ac:dyDescent="0.3">
      <c r="A806" t="s">
        <v>5035</v>
      </c>
      <c r="B806">
        <v>1</v>
      </c>
      <c r="C806" s="61">
        <v>0</v>
      </c>
      <c r="E806" t="s">
        <v>5036</v>
      </c>
      <c r="F806" t="s">
        <v>5037</v>
      </c>
      <c r="G806" t="s">
        <v>5038</v>
      </c>
    </row>
    <row r="807" spans="1:7" x14ac:dyDescent="0.3">
      <c r="A807" t="s">
        <v>5735</v>
      </c>
      <c r="B807">
        <v>1</v>
      </c>
      <c r="C807" s="61">
        <v>0</v>
      </c>
      <c r="D807" s="45">
        <v>40752</v>
      </c>
      <c r="E807" t="s">
        <v>392</v>
      </c>
      <c r="F807" t="s">
        <v>6746</v>
      </c>
      <c r="G807" t="s">
        <v>5736</v>
      </c>
    </row>
    <row r="808" spans="1:7" x14ac:dyDescent="0.3">
      <c r="A808" t="s">
        <v>5390</v>
      </c>
      <c r="B808">
        <v>1</v>
      </c>
      <c r="C808" s="61">
        <v>0</v>
      </c>
      <c r="E808" t="s">
        <v>392</v>
      </c>
      <c r="F808" t="s">
        <v>392</v>
      </c>
      <c r="G808" t="s">
        <v>392</v>
      </c>
    </row>
    <row r="809" spans="1:7" x14ac:dyDescent="0.3">
      <c r="A809" t="s">
        <v>5389</v>
      </c>
      <c r="B809">
        <v>1</v>
      </c>
      <c r="C809" s="61">
        <v>0</v>
      </c>
      <c r="E809" t="s">
        <v>392</v>
      </c>
      <c r="F809" t="s">
        <v>392</v>
      </c>
      <c r="G809" t="s">
        <v>392</v>
      </c>
    </row>
    <row r="810" spans="1:7" x14ac:dyDescent="0.3">
      <c r="A810" t="s">
        <v>5384</v>
      </c>
      <c r="B810">
        <v>1</v>
      </c>
      <c r="C810" s="61">
        <v>0</v>
      </c>
      <c r="D810" s="45">
        <v>39989</v>
      </c>
      <c r="E810" t="s">
        <v>392</v>
      </c>
      <c r="F810" t="s">
        <v>5385</v>
      </c>
      <c r="G810" t="s">
        <v>392</v>
      </c>
    </row>
    <row r="811" spans="1:7" x14ac:dyDescent="0.3">
      <c r="A811" t="s">
        <v>5388</v>
      </c>
      <c r="B811">
        <v>1</v>
      </c>
      <c r="C811" s="61">
        <v>0</v>
      </c>
      <c r="E811" t="s">
        <v>392</v>
      </c>
      <c r="F811" t="s">
        <v>392</v>
      </c>
      <c r="G811" t="s">
        <v>392</v>
      </c>
    </row>
    <row r="812" spans="1:7" x14ac:dyDescent="0.3">
      <c r="A812" t="s">
        <v>5505</v>
      </c>
      <c r="B812">
        <v>1</v>
      </c>
      <c r="C812" s="61">
        <v>0</v>
      </c>
      <c r="D812" s="45">
        <v>39202</v>
      </c>
      <c r="E812" t="s">
        <v>392</v>
      </c>
      <c r="F812" t="s">
        <v>5506</v>
      </c>
      <c r="G812" t="s">
        <v>392</v>
      </c>
    </row>
    <row r="813" spans="1:7" x14ac:dyDescent="0.3">
      <c r="A813" t="s">
        <v>5377</v>
      </c>
      <c r="B813">
        <v>1</v>
      </c>
      <c r="C813" s="61">
        <v>0</v>
      </c>
      <c r="D813" s="45">
        <v>40494</v>
      </c>
      <c r="E813" t="s">
        <v>392</v>
      </c>
      <c r="F813" t="s">
        <v>5378</v>
      </c>
      <c r="G813" t="s">
        <v>392</v>
      </c>
    </row>
    <row r="814" spans="1:7" x14ac:dyDescent="0.3">
      <c r="A814" t="s">
        <v>5386</v>
      </c>
      <c r="B814">
        <v>1</v>
      </c>
      <c r="C814" s="61">
        <v>0</v>
      </c>
      <c r="D814" s="45">
        <v>39702</v>
      </c>
      <c r="E814" t="s">
        <v>5387</v>
      </c>
      <c r="F814" t="s">
        <v>392</v>
      </c>
      <c r="G814" t="s">
        <v>392</v>
      </c>
    </row>
    <row r="815" spans="1:7" x14ac:dyDescent="0.3">
      <c r="A815" t="s">
        <v>6755</v>
      </c>
      <c r="B815">
        <v>1</v>
      </c>
      <c r="C815" s="61">
        <v>0</v>
      </c>
      <c r="D815" s="45">
        <v>37190</v>
      </c>
      <c r="E815" t="s">
        <v>6756</v>
      </c>
      <c r="F815" t="s">
        <v>6757</v>
      </c>
      <c r="G815" t="s">
        <v>6758</v>
      </c>
    </row>
    <row r="816" spans="1:7" x14ac:dyDescent="0.3">
      <c r="A816" t="s">
        <v>5364</v>
      </c>
      <c r="B816">
        <v>1</v>
      </c>
      <c r="C816" s="61">
        <v>0</v>
      </c>
      <c r="D816" s="45">
        <v>38092</v>
      </c>
      <c r="E816" t="s">
        <v>392</v>
      </c>
      <c r="F816" t="s">
        <v>392</v>
      </c>
      <c r="G816" t="s">
        <v>392</v>
      </c>
    </row>
    <row r="817" spans="1:7" x14ac:dyDescent="0.3">
      <c r="A817" t="s">
        <v>5497</v>
      </c>
      <c r="B817">
        <v>1</v>
      </c>
      <c r="C817" s="61">
        <v>0</v>
      </c>
      <c r="D817" s="45">
        <v>40490</v>
      </c>
      <c r="E817" t="s">
        <v>392</v>
      </c>
      <c r="F817" t="s">
        <v>5773</v>
      </c>
      <c r="G817" t="s">
        <v>5774</v>
      </c>
    </row>
    <row r="818" spans="1:7" x14ac:dyDescent="0.3">
      <c r="A818" t="s">
        <v>5512</v>
      </c>
      <c r="B818">
        <v>1</v>
      </c>
      <c r="C818" s="61">
        <v>0</v>
      </c>
      <c r="D818" s="45">
        <v>39372</v>
      </c>
      <c r="E818" t="s">
        <v>392</v>
      </c>
      <c r="F818" t="s">
        <v>5513</v>
      </c>
      <c r="G818" t="s">
        <v>392</v>
      </c>
    </row>
    <row r="819" spans="1:7" x14ac:dyDescent="0.3">
      <c r="A819" t="s">
        <v>5498</v>
      </c>
      <c r="B819">
        <v>1</v>
      </c>
      <c r="C819" s="61">
        <v>0</v>
      </c>
      <c r="D819" s="45">
        <v>39994</v>
      </c>
      <c r="E819" t="s">
        <v>5499</v>
      </c>
      <c r="F819" t="s">
        <v>5500</v>
      </c>
      <c r="G819" t="s">
        <v>5501</v>
      </c>
    </row>
    <row r="820" spans="1:7" x14ac:dyDescent="0.3">
      <c r="A820" t="s">
        <v>6759</v>
      </c>
      <c r="B820">
        <v>1</v>
      </c>
      <c r="C820" s="61">
        <v>0</v>
      </c>
      <c r="D820" s="45">
        <v>37026</v>
      </c>
      <c r="E820" t="s">
        <v>6760</v>
      </c>
      <c r="F820" t="s">
        <v>6761</v>
      </c>
      <c r="G820" t="s">
        <v>6762</v>
      </c>
    </row>
    <row r="821" spans="1:7" x14ac:dyDescent="0.3">
      <c r="A821" t="s">
        <v>5531</v>
      </c>
      <c r="B821">
        <v>1</v>
      </c>
      <c r="C821" s="61">
        <v>0</v>
      </c>
      <c r="D821" s="45">
        <v>40828</v>
      </c>
      <c r="E821" t="s">
        <v>5532</v>
      </c>
      <c r="F821" t="s">
        <v>6763</v>
      </c>
      <c r="G821" t="s">
        <v>6764</v>
      </c>
    </row>
    <row r="822" spans="1:7" x14ac:dyDescent="0.3">
      <c r="A822" t="s">
        <v>5537</v>
      </c>
      <c r="B822">
        <v>1</v>
      </c>
      <c r="C822" s="61">
        <v>0</v>
      </c>
      <c r="D822" s="45">
        <v>39956</v>
      </c>
      <c r="E822" t="s">
        <v>392</v>
      </c>
      <c r="F822" t="s">
        <v>5538</v>
      </c>
      <c r="G822" t="s">
        <v>5539</v>
      </c>
    </row>
    <row r="823" spans="1:7" x14ac:dyDescent="0.3">
      <c r="A823" t="s">
        <v>5529</v>
      </c>
      <c r="B823">
        <v>1</v>
      </c>
      <c r="C823" s="61">
        <v>0</v>
      </c>
      <c r="E823" t="s">
        <v>392</v>
      </c>
      <c r="F823" t="s">
        <v>5530</v>
      </c>
      <c r="G823" t="s">
        <v>392</v>
      </c>
    </row>
    <row r="824" spans="1:7" x14ac:dyDescent="0.3">
      <c r="A824" t="s">
        <v>5527</v>
      </c>
      <c r="B824">
        <v>1</v>
      </c>
      <c r="C824" s="61">
        <v>0</v>
      </c>
      <c r="D824" s="45">
        <v>39082</v>
      </c>
      <c r="E824" t="s">
        <v>392</v>
      </c>
      <c r="F824" t="s">
        <v>5528</v>
      </c>
      <c r="G824" t="s">
        <v>392</v>
      </c>
    </row>
    <row r="825" spans="1:7" x14ac:dyDescent="0.3">
      <c r="A825" t="s">
        <v>5496</v>
      </c>
      <c r="B825">
        <v>1</v>
      </c>
      <c r="C825" s="61">
        <v>0</v>
      </c>
      <c r="D825" s="45">
        <v>40422</v>
      </c>
      <c r="E825" t="s">
        <v>392</v>
      </c>
      <c r="F825" t="s">
        <v>392</v>
      </c>
      <c r="G825" t="s">
        <v>392</v>
      </c>
    </row>
    <row r="826" spans="1:7" x14ac:dyDescent="0.3">
      <c r="A826" t="s">
        <v>5507</v>
      </c>
      <c r="B826">
        <v>1</v>
      </c>
      <c r="C826" s="61">
        <v>0</v>
      </c>
      <c r="E826" t="s">
        <v>392</v>
      </c>
      <c r="F826" t="s">
        <v>5508</v>
      </c>
      <c r="G826" t="s">
        <v>392</v>
      </c>
    </row>
    <row r="827" spans="1:7" x14ac:dyDescent="0.3">
      <c r="A827" t="s">
        <v>5510</v>
      </c>
      <c r="B827">
        <v>1</v>
      </c>
      <c r="C827" s="61">
        <v>0</v>
      </c>
      <c r="E827" t="s">
        <v>392</v>
      </c>
      <c r="F827" t="s">
        <v>5511</v>
      </c>
      <c r="G827" t="s">
        <v>5775</v>
      </c>
    </row>
    <row r="828" spans="1:7" x14ac:dyDescent="0.3">
      <c r="A828" t="s">
        <v>5504</v>
      </c>
      <c r="B828">
        <v>1</v>
      </c>
      <c r="C828" s="61">
        <v>0</v>
      </c>
      <c r="E828" t="s">
        <v>392</v>
      </c>
      <c r="F828" t="s">
        <v>392</v>
      </c>
      <c r="G828" t="s">
        <v>392</v>
      </c>
    </row>
    <row r="829" spans="1:7" x14ac:dyDescent="0.3">
      <c r="A829" t="s">
        <v>6765</v>
      </c>
      <c r="B829">
        <v>1</v>
      </c>
      <c r="C829" s="61">
        <v>0</v>
      </c>
      <c r="D829" s="45">
        <v>39171</v>
      </c>
      <c r="E829" t="s">
        <v>4300</v>
      </c>
      <c r="F829" t="s">
        <v>6766</v>
      </c>
      <c r="G829" t="s">
        <v>6767</v>
      </c>
    </row>
    <row r="830" spans="1:7" x14ac:dyDescent="0.3">
      <c r="A830" t="s">
        <v>5495</v>
      </c>
      <c r="B830">
        <v>1</v>
      </c>
      <c r="C830" s="61">
        <v>0</v>
      </c>
      <c r="D830" s="45">
        <v>36944</v>
      </c>
      <c r="E830" t="s">
        <v>1388</v>
      </c>
      <c r="F830" t="s">
        <v>392</v>
      </c>
      <c r="G830" t="s">
        <v>392</v>
      </c>
    </row>
    <row r="831" spans="1:7" x14ac:dyDescent="0.3">
      <c r="A831" t="s">
        <v>5509</v>
      </c>
      <c r="B831">
        <v>1</v>
      </c>
      <c r="C831" s="61">
        <v>0</v>
      </c>
      <c r="D831" s="45">
        <v>40536</v>
      </c>
      <c r="E831" t="s">
        <v>392</v>
      </c>
      <c r="F831" t="s">
        <v>6768</v>
      </c>
      <c r="G831" t="s">
        <v>6769</v>
      </c>
    </row>
    <row r="832" spans="1:7" x14ac:dyDescent="0.3">
      <c r="A832" t="s">
        <v>5502</v>
      </c>
      <c r="B832">
        <v>1</v>
      </c>
      <c r="C832" s="61">
        <v>0</v>
      </c>
      <c r="D832" s="45">
        <v>39114</v>
      </c>
      <c r="E832" t="s">
        <v>392</v>
      </c>
      <c r="F832" t="s">
        <v>5503</v>
      </c>
      <c r="G832" t="s">
        <v>392</v>
      </c>
    </row>
    <row r="833" spans="1:7" x14ac:dyDescent="0.3">
      <c r="A833" t="s">
        <v>5400</v>
      </c>
      <c r="B833">
        <v>1</v>
      </c>
      <c r="C833" s="61">
        <v>0</v>
      </c>
      <c r="D833" s="45">
        <v>40630</v>
      </c>
      <c r="E833" t="s">
        <v>5401</v>
      </c>
      <c r="F833" t="s">
        <v>5402</v>
      </c>
      <c r="G833" t="s">
        <v>5403</v>
      </c>
    </row>
    <row r="834" spans="1:7" x14ac:dyDescent="0.3">
      <c r="A834" t="s">
        <v>5394</v>
      </c>
      <c r="B834">
        <v>1</v>
      </c>
      <c r="C834" s="61">
        <v>0</v>
      </c>
      <c r="D834" s="45">
        <v>37518</v>
      </c>
      <c r="E834" t="s">
        <v>392</v>
      </c>
      <c r="F834" t="s">
        <v>392</v>
      </c>
      <c r="G834" t="s">
        <v>392</v>
      </c>
    </row>
    <row r="835" spans="1:7" x14ac:dyDescent="0.3">
      <c r="A835" t="s">
        <v>5393</v>
      </c>
      <c r="B835">
        <v>1</v>
      </c>
      <c r="C835" s="61">
        <v>0</v>
      </c>
      <c r="D835" s="45">
        <v>39583</v>
      </c>
      <c r="E835" t="s">
        <v>392</v>
      </c>
      <c r="F835" t="s">
        <v>392</v>
      </c>
      <c r="G835" t="s">
        <v>392</v>
      </c>
    </row>
    <row r="836" spans="1:7" x14ac:dyDescent="0.3">
      <c r="A836" t="s">
        <v>5392</v>
      </c>
      <c r="B836">
        <v>1</v>
      </c>
      <c r="C836" s="61">
        <v>0</v>
      </c>
      <c r="D836" s="45">
        <v>40758</v>
      </c>
      <c r="E836" t="s">
        <v>392</v>
      </c>
      <c r="F836" t="s">
        <v>6772</v>
      </c>
      <c r="G836" t="s">
        <v>6773</v>
      </c>
    </row>
    <row r="837" spans="1:7" x14ac:dyDescent="0.3">
      <c r="A837" t="s">
        <v>4986</v>
      </c>
      <c r="B837">
        <v>1</v>
      </c>
      <c r="C837" s="61">
        <v>0</v>
      </c>
      <c r="D837" s="45">
        <v>40686</v>
      </c>
      <c r="E837" t="s">
        <v>4987</v>
      </c>
      <c r="F837" t="s">
        <v>4988</v>
      </c>
      <c r="G837" t="s">
        <v>4989</v>
      </c>
    </row>
    <row r="838" spans="1:7" x14ac:dyDescent="0.3">
      <c r="A838" t="s">
        <v>5768</v>
      </c>
      <c r="B838">
        <v>1</v>
      </c>
      <c r="C838" s="61">
        <v>0</v>
      </c>
      <c r="E838" t="s">
        <v>392</v>
      </c>
      <c r="F838" t="s">
        <v>392</v>
      </c>
      <c r="G838" t="s">
        <v>5769</v>
      </c>
    </row>
    <row r="839" spans="1:7" x14ac:dyDescent="0.3">
      <c r="A839" t="s">
        <v>4963</v>
      </c>
      <c r="B839">
        <v>1</v>
      </c>
      <c r="C839" s="61">
        <v>0</v>
      </c>
      <c r="D839" s="45">
        <v>38824</v>
      </c>
      <c r="E839" t="s">
        <v>392</v>
      </c>
      <c r="F839" t="s">
        <v>392</v>
      </c>
      <c r="G839" t="s">
        <v>392</v>
      </c>
    </row>
    <row r="840" spans="1:7" x14ac:dyDescent="0.3">
      <c r="A840" t="s">
        <v>4931</v>
      </c>
      <c r="B840">
        <v>1</v>
      </c>
      <c r="C840" s="61">
        <v>0</v>
      </c>
      <c r="D840" s="45">
        <v>40612</v>
      </c>
      <c r="E840" t="s">
        <v>392</v>
      </c>
      <c r="F840" t="s">
        <v>4932</v>
      </c>
      <c r="G840" t="s">
        <v>4933</v>
      </c>
    </row>
    <row r="841" spans="1:7" x14ac:dyDescent="0.3">
      <c r="A841" t="s">
        <v>6778</v>
      </c>
      <c r="B841">
        <v>1</v>
      </c>
      <c r="C841" s="61">
        <v>0</v>
      </c>
      <c r="D841" s="45">
        <v>41285</v>
      </c>
      <c r="E841" t="s">
        <v>392</v>
      </c>
      <c r="F841" t="s">
        <v>6779</v>
      </c>
      <c r="G841" t="s">
        <v>392</v>
      </c>
    </row>
    <row r="842" spans="1:7" x14ac:dyDescent="0.3">
      <c r="A842" t="s">
        <v>5426</v>
      </c>
      <c r="B842">
        <v>1</v>
      </c>
      <c r="C842" s="61">
        <v>0</v>
      </c>
      <c r="D842" s="45">
        <v>40482</v>
      </c>
      <c r="E842" t="s">
        <v>392</v>
      </c>
      <c r="F842" t="s">
        <v>5427</v>
      </c>
      <c r="G842" t="s">
        <v>5428</v>
      </c>
    </row>
    <row r="843" spans="1:7" x14ac:dyDescent="0.3">
      <c r="A843" t="s">
        <v>5425</v>
      </c>
      <c r="B843">
        <v>1</v>
      </c>
      <c r="C843" s="61">
        <v>0</v>
      </c>
      <c r="D843" s="45">
        <v>40573</v>
      </c>
      <c r="E843" t="s">
        <v>392</v>
      </c>
      <c r="F843" t="s">
        <v>6781</v>
      </c>
      <c r="G843" t="s">
        <v>6782</v>
      </c>
    </row>
    <row r="844" spans="1:7" x14ac:dyDescent="0.3">
      <c r="A844" t="s">
        <v>5429</v>
      </c>
      <c r="B844">
        <v>1</v>
      </c>
      <c r="C844" s="61">
        <v>0</v>
      </c>
      <c r="D844" s="45">
        <v>40710</v>
      </c>
      <c r="E844" t="s">
        <v>392</v>
      </c>
      <c r="F844" t="s">
        <v>392</v>
      </c>
      <c r="G844" t="s">
        <v>392</v>
      </c>
    </row>
    <row r="845" spans="1:7" x14ac:dyDescent="0.3">
      <c r="A845" t="s">
        <v>5370</v>
      </c>
      <c r="B845">
        <v>1</v>
      </c>
      <c r="C845" s="61">
        <v>0</v>
      </c>
      <c r="D845" s="45">
        <v>40573</v>
      </c>
      <c r="E845" t="s">
        <v>392</v>
      </c>
      <c r="F845" t="s">
        <v>5371</v>
      </c>
      <c r="G845" t="s">
        <v>392</v>
      </c>
    </row>
    <row r="846" spans="1:7" x14ac:dyDescent="0.3">
      <c r="A846" t="s">
        <v>5431</v>
      </c>
      <c r="B846">
        <v>1</v>
      </c>
      <c r="C846" s="61">
        <v>0</v>
      </c>
      <c r="D846" s="45">
        <v>39280</v>
      </c>
      <c r="E846" t="s">
        <v>392</v>
      </c>
      <c r="F846" t="s">
        <v>5432</v>
      </c>
      <c r="G846" t="s">
        <v>5433</v>
      </c>
    </row>
    <row r="847" spans="1:7" x14ac:dyDescent="0.3">
      <c r="A847" t="s">
        <v>5395</v>
      </c>
      <c r="B847">
        <v>1</v>
      </c>
      <c r="C847" s="61">
        <v>0</v>
      </c>
      <c r="D847" s="45">
        <v>40459</v>
      </c>
      <c r="E847" t="s">
        <v>5396</v>
      </c>
      <c r="F847" t="s">
        <v>5397</v>
      </c>
      <c r="G847" t="s">
        <v>5398</v>
      </c>
    </row>
    <row r="848" spans="1:7" x14ac:dyDescent="0.3">
      <c r="A848" t="s">
        <v>5430</v>
      </c>
      <c r="B848">
        <v>1</v>
      </c>
      <c r="C848" s="61">
        <v>0</v>
      </c>
      <c r="D848" s="45">
        <v>40689</v>
      </c>
      <c r="E848" t="s">
        <v>392</v>
      </c>
      <c r="F848" t="s">
        <v>392</v>
      </c>
      <c r="G848" t="s">
        <v>392</v>
      </c>
    </row>
    <row r="849" spans="1:7" x14ac:dyDescent="0.3">
      <c r="A849" t="s">
        <v>5424</v>
      </c>
      <c r="B849">
        <v>1</v>
      </c>
      <c r="C849" s="61">
        <v>0</v>
      </c>
      <c r="E849" t="s">
        <v>392</v>
      </c>
      <c r="F849" t="s">
        <v>5764</v>
      </c>
      <c r="G849" t="s">
        <v>5765</v>
      </c>
    </row>
    <row r="850" spans="1:7" x14ac:dyDescent="0.3">
      <c r="A850" t="s">
        <v>4651</v>
      </c>
      <c r="B850">
        <v>1</v>
      </c>
      <c r="C850" s="61">
        <v>0</v>
      </c>
      <c r="D850" s="45">
        <v>39447</v>
      </c>
      <c r="E850" t="s">
        <v>4652</v>
      </c>
      <c r="F850" t="s">
        <v>4653</v>
      </c>
      <c r="G850" t="s">
        <v>4654</v>
      </c>
    </row>
  </sheetData>
  <sortState ref="A2:G850">
    <sortCondition descending="1" ref="C2"/>
  </sortState>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8</vt:i4>
      </vt:variant>
      <vt:variant>
        <vt:lpstr>命名范围</vt:lpstr>
      </vt:variant>
      <vt:variant>
        <vt:i4>1</vt:i4>
      </vt:variant>
    </vt:vector>
  </HeadingPairs>
  <TitlesOfParts>
    <vt:vector size="9" baseType="lpstr">
      <vt:lpstr>人</vt:lpstr>
      <vt:lpstr>公司</vt:lpstr>
      <vt:lpstr>服务</vt:lpstr>
      <vt:lpstr>活动</vt:lpstr>
      <vt:lpstr>酒店</vt:lpstr>
      <vt:lpstr>基金规模</vt:lpstr>
      <vt:lpstr>资管规模</vt:lpstr>
      <vt:lpstr>私募规模</vt:lpstr>
      <vt:lpstr>公司!top</vt:lpstr>
    </vt:vector>
  </TitlesOfParts>
  <Company>七十七国集团</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长江证券金融工程部</dc:creator>
  <cp:lastModifiedBy>AureDi</cp:lastModifiedBy>
  <cp:lastPrinted>2011-10-17T06:51:25Z</cp:lastPrinted>
  <dcterms:created xsi:type="dcterms:W3CDTF">2010-04-21T01:41:38Z</dcterms:created>
  <dcterms:modified xsi:type="dcterms:W3CDTF">2016-05-15T14:18:01Z</dcterms:modified>
</cp:coreProperties>
</file>