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h海通\y业绩预告\2015业绩点评\"/>
    </mc:Choice>
  </mc:AlternateContent>
  <bookViews>
    <workbookView xWindow="0" yWindow="0" windowWidth="19365" windowHeight="10140" firstSheet="2" activeTab="3"/>
  </bookViews>
  <sheets>
    <sheet name="2015年兼并收购" sheetId="1" r:id="rId1"/>
    <sheet name="2014年下半年兼并收购" sheetId="2" r:id="rId2"/>
    <sheet name="Sheet3" sheetId="3" r:id="rId3"/>
    <sheet name="汇总" sheetId="4" r:id="rId4"/>
    <sheet name="图表" sheetId="5" r:id="rId5"/>
    <sheet name="Sheet1" sheetId="6" r:id="rId6"/>
    <sheet name="Sheet2" sheetId="7" r:id="rId7"/>
  </sheets>
  <calcPr calcId="152511"/>
</workbook>
</file>

<file path=xl/calcChain.xml><?xml version="1.0" encoding="utf-8"?>
<calcChain xmlns="http://schemas.openxmlformats.org/spreadsheetml/2006/main">
  <c r="D64" i="5" l="1"/>
  <c r="E63" i="5"/>
  <c r="E55" i="5"/>
  <c r="E56" i="5"/>
  <c r="E57" i="5"/>
  <c r="E58" i="5"/>
  <c r="E59" i="5"/>
  <c r="E61" i="5"/>
  <c r="E62" i="5"/>
  <c r="E60" i="5"/>
  <c r="E54" i="5"/>
  <c r="D31" i="5"/>
  <c r="D30" i="5"/>
  <c r="D29" i="5"/>
  <c r="D28" i="5"/>
  <c r="B142" i="4"/>
  <c r="C142" i="4"/>
  <c r="B130" i="4"/>
  <c r="C130" i="4"/>
  <c r="B118" i="4"/>
  <c r="C118" i="4"/>
  <c r="B129" i="4"/>
  <c r="C129" i="4"/>
  <c r="B137" i="4"/>
  <c r="C137" i="4"/>
  <c r="B122" i="4"/>
  <c r="C122" i="4"/>
  <c r="B123" i="4"/>
  <c r="B127" i="4"/>
  <c r="C127" i="4"/>
  <c r="D32" i="5" l="1"/>
  <c r="B117" i="4"/>
  <c r="C117" i="4"/>
  <c r="C123" i="4"/>
  <c r="B128" i="4"/>
  <c r="C128" i="4"/>
  <c r="B132" i="4"/>
  <c r="C132" i="4"/>
  <c r="B126" i="4"/>
  <c r="C126" i="4"/>
  <c r="B131" i="4"/>
  <c r="C131" i="4"/>
  <c r="B140" i="4"/>
  <c r="C140" i="4"/>
  <c r="B115" i="4"/>
  <c r="C115" i="4"/>
  <c r="B141" i="4"/>
  <c r="C141" i="4"/>
  <c r="B119" i="4"/>
  <c r="C119" i="4"/>
  <c r="B125" i="4"/>
  <c r="C125" i="4"/>
  <c r="B114" i="4"/>
  <c r="C114" i="4"/>
  <c r="B135" i="4"/>
  <c r="C135" i="4"/>
  <c r="B136" i="4"/>
  <c r="C136" i="4"/>
  <c r="B120" i="4"/>
  <c r="C120" i="4"/>
  <c r="B116" i="4"/>
  <c r="C116" i="4"/>
  <c r="B139" i="4"/>
  <c r="C139" i="4"/>
  <c r="B121" i="4"/>
  <c r="C121" i="4"/>
  <c r="B146" i="4"/>
  <c r="C146" i="4"/>
  <c r="B138" i="4"/>
  <c r="C138" i="4"/>
  <c r="B124" i="4"/>
  <c r="C124" i="4"/>
  <c r="B133" i="4"/>
  <c r="C133" i="4"/>
  <c r="B78" i="4" l="1"/>
  <c r="C78" i="4"/>
  <c r="B144" i="4" l="1"/>
  <c r="C144" i="4"/>
  <c r="B134" i="4"/>
  <c r="C134" i="4"/>
  <c r="B145" i="4"/>
  <c r="C145" i="4"/>
  <c r="B113" i="4" l="1"/>
  <c r="C113" i="4"/>
  <c r="B143" i="4"/>
  <c r="C143" i="4"/>
  <c r="B90" i="4"/>
  <c r="C90" i="4"/>
  <c r="C85" i="6" l="1"/>
  <c r="B85" i="6"/>
  <c r="C60" i="6"/>
  <c r="B60" i="6"/>
  <c r="C7" i="6"/>
  <c r="B7" i="6"/>
  <c r="C70" i="6"/>
  <c r="B70" i="6"/>
  <c r="C38" i="6"/>
  <c r="B38" i="6"/>
  <c r="C16" i="6"/>
  <c r="B16" i="6"/>
  <c r="C5" i="6"/>
  <c r="B5" i="6"/>
  <c r="C37" i="6"/>
  <c r="B37" i="6"/>
  <c r="C94" i="6"/>
  <c r="B94" i="6"/>
  <c r="C42" i="6"/>
  <c r="B42" i="6"/>
  <c r="C22" i="6"/>
  <c r="B22" i="6"/>
  <c r="C15" i="6"/>
  <c r="B15" i="6"/>
  <c r="C19" i="6"/>
  <c r="B19" i="6"/>
  <c r="C24" i="6"/>
  <c r="B24" i="6"/>
  <c r="C36" i="6"/>
  <c r="B36" i="6"/>
  <c r="C81" i="6"/>
  <c r="B81" i="6"/>
  <c r="C28" i="6"/>
  <c r="B28" i="6"/>
  <c r="C18" i="6"/>
  <c r="B18" i="6"/>
  <c r="C87" i="6"/>
  <c r="B87" i="6"/>
  <c r="G105" i="6"/>
  <c r="C105" i="6"/>
  <c r="B105" i="6"/>
  <c r="C29" i="6"/>
  <c r="B29" i="6"/>
  <c r="C72" i="6"/>
  <c r="B72" i="6"/>
  <c r="C86" i="6"/>
  <c r="B86" i="6"/>
  <c r="C23" i="6"/>
  <c r="B23" i="6"/>
  <c r="C59" i="6"/>
  <c r="B59" i="6"/>
  <c r="C104" i="6"/>
  <c r="B104" i="6"/>
  <c r="C76" i="6"/>
  <c r="B76" i="6"/>
  <c r="C100" i="6"/>
  <c r="B100" i="6"/>
  <c r="C35" i="6"/>
  <c r="B35" i="6"/>
  <c r="C9" i="6"/>
  <c r="B9" i="6"/>
  <c r="C62" i="6"/>
  <c r="B62" i="6"/>
  <c r="C61" i="6"/>
  <c r="B61" i="6"/>
  <c r="G53" i="6"/>
  <c r="C53" i="6"/>
  <c r="B53" i="6"/>
  <c r="C25" i="6"/>
  <c r="B25" i="6"/>
  <c r="C69" i="6"/>
  <c r="B69" i="6"/>
  <c r="C64" i="6"/>
  <c r="B64" i="6"/>
  <c r="C27" i="6"/>
  <c r="B27" i="6"/>
  <c r="C54" i="6"/>
  <c r="B54" i="6"/>
  <c r="C75" i="6"/>
  <c r="B75" i="6"/>
  <c r="C79" i="6"/>
  <c r="B79" i="6"/>
  <c r="C103" i="6"/>
  <c r="B103" i="6"/>
  <c r="C47" i="6"/>
  <c r="B47" i="6"/>
  <c r="C73" i="6"/>
  <c r="B73" i="6"/>
  <c r="C41" i="6"/>
  <c r="B41" i="6"/>
  <c r="C58" i="6"/>
  <c r="B58" i="6"/>
  <c r="C3" i="6"/>
  <c r="B3" i="6"/>
  <c r="C102" i="6"/>
  <c r="B102" i="6"/>
  <c r="C21" i="6"/>
  <c r="B21" i="6"/>
  <c r="C14" i="6"/>
  <c r="B14" i="6"/>
  <c r="C93" i="6"/>
  <c r="B93" i="6"/>
  <c r="C84" i="6"/>
  <c r="B84" i="6"/>
  <c r="C111" i="6"/>
  <c r="B111" i="6"/>
  <c r="C49" i="6"/>
  <c r="B49" i="6"/>
  <c r="C34" i="6"/>
  <c r="B34" i="6"/>
  <c r="C26" i="6"/>
  <c r="B26" i="6"/>
  <c r="C2" i="6"/>
  <c r="B2" i="6"/>
  <c r="C99" i="6"/>
  <c r="B99" i="6"/>
  <c r="C63" i="6"/>
  <c r="B63" i="6"/>
  <c r="C65" i="6"/>
  <c r="B65" i="6"/>
  <c r="C17" i="6"/>
  <c r="B17" i="6"/>
  <c r="C74" i="6"/>
  <c r="B74" i="6"/>
  <c r="C13" i="6"/>
  <c r="B13" i="6"/>
  <c r="C92" i="6"/>
  <c r="B92" i="6"/>
  <c r="C50" i="6"/>
  <c r="B50" i="6"/>
  <c r="C101" i="6"/>
  <c r="B101" i="6"/>
  <c r="C46" i="6"/>
  <c r="B46" i="6"/>
  <c r="C110" i="6"/>
  <c r="B110" i="6"/>
  <c r="C91" i="6"/>
  <c r="B91" i="6"/>
  <c r="C45" i="6"/>
  <c r="B45" i="6"/>
  <c r="C40" i="6"/>
  <c r="B40" i="6"/>
  <c r="C106" i="6"/>
  <c r="B106" i="6"/>
  <c r="C33" i="6"/>
  <c r="B33" i="6"/>
  <c r="C90" i="6"/>
  <c r="B90" i="6"/>
  <c r="C98" i="6"/>
  <c r="B98" i="6"/>
  <c r="C32" i="6"/>
  <c r="B32" i="6"/>
  <c r="C44" i="6"/>
  <c r="B44" i="6"/>
  <c r="C12" i="6"/>
  <c r="B12" i="6"/>
  <c r="C11" i="6"/>
  <c r="B11" i="6"/>
  <c r="C31" i="6"/>
  <c r="B31" i="6"/>
  <c r="C39" i="6"/>
  <c r="B39" i="6"/>
  <c r="C57" i="6"/>
  <c r="B57" i="6"/>
  <c r="C77" i="6"/>
  <c r="B77" i="6"/>
  <c r="C97" i="6"/>
  <c r="B97" i="6"/>
  <c r="C55" i="6"/>
  <c r="B55" i="6"/>
  <c r="C71" i="6"/>
  <c r="B71" i="6"/>
  <c r="C51" i="6"/>
  <c r="B51" i="6"/>
  <c r="C82" i="6"/>
  <c r="B82" i="6"/>
  <c r="C10" i="6"/>
  <c r="B10" i="6"/>
  <c r="C109" i="6"/>
  <c r="B109" i="6"/>
  <c r="C8" i="6"/>
  <c r="B8" i="6"/>
  <c r="C83" i="6"/>
  <c r="B83" i="6"/>
  <c r="C20" i="6"/>
  <c r="B20" i="6"/>
  <c r="C56" i="6"/>
  <c r="B56" i="6"/>
  <c r="C30" i="6"/>
  <c r="B30" i="6"/>
  <c r="C6" i="6"/>
  <c r="B6" i="6"/>
  <c r="C48" i="6"/>
  <c r="B48" i="6"/>
  <c r="C96" i="6"/>
  <c r="B96" i="6"/>
  <c r="C78" i="6"/>
  <c r="B78" i="6"/>
  <c r="C1" i="6"/>
  <c r="B1" i="6"/>
  <c r="C4" i="6"/>
  <c r="B4" i="6"/>
  <c r="C43" i="6"/>
  <c r="B43" i="6"/>
  <c r="C68" i="6"/>
  <c r="B68" i="6"/>
  <c r="C108" i="6"/>
  <c r="B108" i="6"/>
  <c r="C80" i="6"/>
  <c r="B80" i="6"/>
  <c r="C107" i="6"/>
  <c r="B107" i="6"/>
  <c r="C95" i="6"/>
  <c r="B95" i="6"/>
  <c r="C67" i="6"/>
  <c r="B67" i="6"/>
  <c r="C89" i="6"/>
  <c r="B89" i="6"/>
  <c r="C88" i="6"/>
  <c r="B88" i="6"/>
  <c r="C66" i="6"/>
  <c r="B66" i="6"/>
  <c r="B2" i="4" l="1"/>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70" i="4"/>
  <c r="B69" i="4"/>
  <c r="B71" i="4"/>
  <c r="B73" i="4"/>
  <c r="B72" i="4"/>
  <c r="B74" i="4"/>
  <c r="B75" i="4"/>
  <c r="B76" i="4"/>
  <c r="B77" i="4"/>
  <c r="B79" i="4"/>
  <c r="B81" i="4"/>
  <c r="B80" i="4"/>
  <c r="B82" i="4"/>
  <c r="B83" i="4"/>
  <c r="B84" i="4"/>
  <c r="B85" i="4"/>
  <c r="B86" i="4"/>
  <c r="B87" i="4"/>
  <c r="B88" i="4"/>
  <c r="B89" i="4"/>
  <c r="B91" i="4"/>
  <c r="B92" i="4"/>
  <c r="B93" i="4"/>
  <c r="B94" i="4"/>
  <c r="B95" i="4"/>
  <c r="B97" i="4"/>
  <c r="B96" i="4"/>
  <c r="B98" i="4"/>
  <c r="B100" i="4"/>
  <c r="B99" i="4"/>
  <c r="B102" i="4"/>
  <c r="B101" i="4"/>
  <c r="B103" i="4"/>
  <c r="B104" i="4"/>
  <c r="B106" i="4"/>
  <c r="B105" i="4"/>
  <c r="B108" i="4"/>
  <c r="B107" i="4"/>
  <c r="B110" i="4"/>
  <c r="B111" i="4"/>
  <c r="B109" i="4"/>
  <c r="B112" i="4"/>
  <c r="B1"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70" i="4"/>
  <c r="C69" i="4"/>
  <c r="C71" i="4"/>
  <c r="C73" i="4"/>
  <c r="C72" i="4"/>
  <c r="C74" i="4"/>
  <c r="C75" i="4"/>
  <c r="C76" i="4"/>
  <c r="C77" i="4"/>
  <c r="C79" i="4"/>
  <c r="C81" i="4"/>
  <c r="C80" i="4"/>
  <c r="C82" i="4"/>
  <c r="C83" i="4"/>
  <c r="C84" i="4"/>
  <c r="C85" i="4"/>
  <c r="C86" i="4"/>
  <c r="C87" i="4"/>
  <c r="C88" i="4"/>
  <c r="C89" i="4"/>
  <c r="C91" i="4"/>
  <c r="C92" i="4"/>
  <c r="C93" i="4"/>
  <c r="C94" i="4"/>
  <c r="C95" i="4"/>
  <c r="C97" i="4"/>
  <c r="C96" i="4"/>
  <c r="C98" i="4"/>
  <c r="C100" i="4"/>
  <c r="C99" i="4"/>
  <c r="C102" i="4"/>
  <c r="C101" i="4"/>
  <c r="C103" i="4"/>
  <c r="C104" i="4"/>
  <c r="C106" i="4"/>
  <c r="C105" i="4"/>
  <c r="C108" i="4"/>
  <c r="C107" i="4"/>
  <c r="C110" i="4"/>
  <c r="C111" i="4"/>
  <c r="C109" i="4"/>
  <c r="C112" i="4"/>
  <c r="C1" i="4"/>
  <c r="G93" i="4"/>
  <c r="G79" i="4"/>
  <c r="B8" i="5" l="1"/>
  <c r="B7" i="5"/>
  <c r="B5" i="5"/>
  <c r="B6" i="5"/>
  <c r="B4" i="5"/>
  <c r="E36" i="1"/>
  <c r="E49" i="1"/>
  <c r="E47" i="2"/>
  <c r="E49" i="2" s="1"/>
  <c r="B6" i="3"/>
  <c r="A6" i="3"/>
  <c r="D6" i="3" l="1"/>
  <c r="E68" i="1"/>
  <c r="E64" i="5"/>
</calcChain>
</file>

<file path=xl/sharedStrings.xml><?xml version="1.0" encoding="utf-8"?>
<sst xmlns="http://schemas.openxmlformats.org/spreadsheetml/2006/main" count="2199" uniqueCount="1200">
  <si>
    <t>证券名称</t>
  </si>
  <si>
    <t>发生日期</t>
  </si>
  <si>
    <t>深科技</t>
  </si>
  <si>
    <t>神州信息</t>
  </si>
  <si>
    <t>紫光股份</t>
  </si>
  <si>
    <t>浪潮信息</t>
  </si>
  <si>
    <t>新大陆</t>
  </si>
  <si>
    <t>远光软件</t>
  </si>
  <si>
    <t>东华软件</t>
  </si>
  <si>
    <t>石基信息</t>
  </si>
  <si>
    <t>二三四五</t>
  </si>
  <si>
    <t>证通电子</t>
  </si>
  <si>
    <t>科大讯飞</t>
  </si>
  <si>
    <t>联络互动</t>
  </si>
  <si>
    <t>辉煌科技</t>
  </si>
  <si>
    <t>威创股份</t>
  </si>
  <si>
    <t>三泰控股</t>
  </si>
  <si>
    <t>千方科技</t>
  </si>
  <si>
    <t>科远股份</t>
  </si>
  <si>
    <t>合众思壮</t>
  </si>
  <si>
    <t>达实智能</t>
  </si>
  <si>
    <t>启明星辰</t>
  </si>
  <si>
    <t>雷柏科技</t>
  </si>
  <si>
    <t>捷顺科技</t>
  </si>
  <si>
    <t>荣之联</t>
  </si>
  <si>
    <t>博彦科技</t>
  </si>
  <si>
    <t>神州泰岳</t>
  </si>
  <si>
    <t>立思辰</t>
  </si>
  <si>
    <t>银江股份</t>
  </si>
  <si>
    <t>超图软件</t>
  </si>
  <si>
    <t>赛为智能</t>
  </si>
  <si>
    <t>三五互联</t>
  </si>
  <si>
    <t>海兰信</t>
  </si>
  <si>
    <t>数字政通</t>
  </si>
  <si>
    <t>银之杰</t>
  </si>
  <si>
    <t>易联众</t>
  </si>
  <si>
    <t>新国都</t>
  </si>
  <si>
    <t>世纪瑞尔</t>
  </si>
  <si>
    <t>东方国信</t>
  </si>
  <si>
    <t>迪威视讯</t>
  </si>
  <si>
    <t>万达信息</t>
  </si>
  <si>
    <t>汉得信息</t>
  </si>
  <si>
    <t>捷成股份</t>
  </si>
  <si>
    <t>美亚柏科</t>
  </si>
  <si>
    <t>天泽信息</t>
  </si>
  <si>
    <t>易华录</t>
  </si>
  <si>
    <t>拓尔思</t>
  </si>
  <si>
    <t>新开普</t>
  </si>
  <si>
    <t>卫宁软件</t>
  </si>
  <si>
    <t>华宇软件</t>
  </si>
  <si>
    <t>飞利信</t>
  </si>
  <si>
    <t>荣科科技</t>
  </si>
  <si>
    <t>蓝盾股份</t>
  </si>
  <si>
    <t>汉鼎股份</t>
  </si>
  <si>
    <t>任子行</t>
  </si>
  <si>
    <t>旋极信息</t>
  </si>
  <si>
    <t>润和软件</t>
  </si>
  <si>
    <t>长亮科技</t>
  </si>
  <si>
    <t>北信源</t>
  </si>
  <si>
    <t>恒华科技</t>
  </si>
  <si>
    <t>创意信息</t>
  </si>
  <si>
    <t>东方网力</t>
  </si>
  <si>
    <t>汇金股份</t>
  </si>
  <si>
    <t>绿盟科技</t>
  </si>
  <si>
    <t>东方通</t>
  </si>
  <si>
    <t>安硕信息</t>
  </si>
  <si>
    <t>京天利</t>
  </si>
  <si>
    <t>华胜天成</t>
  </si>
  <si>
    <t>信雅达</t>
  </si>
  <si>
    <t>用友网络</t>
  </si>
  <si>
    <t>浙大网新</t>
  </si>
  <si>
    <t>华东电脑</t>
  </si>
  <si>
    <t>大智慧</t>
  </si>
  <si>
    <t>20150715：神州数码信息服务股份有限公司全资子公司北京中农信达信息技术有限公司，为拓展业务领域，增强持续经营能力，联合张丹丹等与北京旗硕基业科技股份有限公司的创始股东、A轮投资人北京北航天汇科技孵化器有限公司、其他股东林传峰等签署股权转让及增资协议，以约总计人民币35,707,980元对价通过股权转让及增资的方式获得旗硕科技总计51.0114%的股份。</t>
    <phoneticPr fontId="4" type="noConversion"/>
  </si>
  <si>
    <t>亿赛通</t>
  </si>
  <si>
    <t>交易股份占比(%)</t>
  </si>
  <si>
    <t>交易总价值(万元)</t>
  </si>
  <si>
    <t>交易标的</t>
  </si>
  <si>
    <t>中视精彩100%股权;瑞吉祥100%股权</t>
  </si>
  <si>
    <t>湘财证券100%股权</t>
  </si>
  <si>
    <t>秉钧网络</t>
  </si>
  <si>
    <t>科匠信息</t>
  </si>
  <si>
    <t>沃趣科技</t>
  </si>
  <si>
    <t>上海誉好</t>
  </si>
  <si>
    <t>宏远贵德</t>
  </si>
  <si>
    <t>微智信业</t>
  </si>
  <si>
    <t>数字天堂</t>
  </si>
  <si>
    <t>长城科美</t>
  </si>
  <si>
    <t>本次收购长城科美股权，有利于资源整合，有助于发挥本公司智能电表自主研发技术优势，从而进一步促进国内电表业务的快速发展，增强公司智能电表业务的市场竞争力，对公司未来智能电表业务的发展将产生积极的影响。</t>
    <phoneticPr fontId="4" type="noConversion"/>
  </si>
  <si>
    <t>沛顿科技</t>
  </si>
  <si>
    <t>BridgeLux</t>
  </si>
  <si>
    <t>1.3亿美元</t>
  </si>
  <si>
    <t>桑菲通信</t>
  </si>
  <si>
    <t>冠捷科技</t>
  </si>
  <si>
    <t>旗硕科技</t>
  </si>
  <si>
    <t>不超过2250000</t>
    <phoneticPr fontId="4" type="noConversion"/>
  </si>
  <si>
    <t>香港华三51%，紫光数码44%，紫光软件49%</t>
    <phoneticPr fontId="4" type="noConversion"/>
  </si>
  <si>
    <t>山东超越工控机及全国产系统业务</t>
  </si>
  <si>
    <t>智联天地</t>
  </si>
  <si>
    <t>瑞翔科技</t>
  </si>
  <si>
    <t>本次投资有利于进一步完善公司在燃料智能化领域的战略布局，能有效增强公司在电力行业的服务能力和市场竞争力，有助于公司加速向行业外市场拓展，开辟新的业绩成长空间，符合公司和全体股东利益。</t>
    <phoneticPr fontId="4" type="noConversion"/>
  </si>
  <si>
    <t>至高通信</t>
  </si>
  <si>
    <t>万兴新锐</t>
  </si>
  <si>
    <t>万达控股</t>
  </si>
  <si>
    <t>石基信息本次收购万达控股100%股权，使石基信息的PMS客户总数超过1万家（含北京泰能软件有限公司客户数量），其中星级酒店客户数达到8000家（含北京泰能软件有限公司客户），通过合理整合万达控股拥有的“千里马”酒店信息系统的各项资源，有助于推进石基信息与阿里旅行的合作进度，加快阿里旅行进行大规模市场拓展的步伐，从而形成多赢的合作局面。</t>
    <phoneticPr fontId="4" type="noConversion"/>
  </si>
  <si>
    <t>科传控股</t>
  </si>
  <si>
    <t>本次收购为公司结合自身业务发展需求进行的行业内并购，有利于公司整合旅游消费信息化行业资源，迅速提升公司业务规模，增强公司的整体竞争力，进一步完善公司产业布局，实现内生增长与外延增长共同作用，加速构建公司旅游消费信息化服务平台。</t>
    <phoneticPr fontId="4" type="noConversion"/>
  </si>
  <si>
    <t>SnapShot</t>
  </si>
  <si>
    <t>SnapShot与公司均希望使SnapShot成长为酒店业数据平台，为酒店和酒店集团创造价值，提供教育、服务、数据整合和App商店应用原理。为了帮助实现总体酒店业数据平台目标并有助于其实施，公司拟对其进行投资并增持SnapShot公司股份。</t>
    <phoneticPr fontId="4" type="noConversion"/>
  </si>
  <si>
    <t>Galasys</t>
  </si>
  <si>
    <t>上海华钟</t>
  </si>
  <si>
    <t>SKYING</t>
  </si>
  <si>
    <t>江苏睿博</t>
  </si>
  <si>
    <t>证通电子研发生产的智能POS硬件产品可较好的运行在江苏睿博的“甩手掌柜”管理软件信息管理平台上。证通电子通过本次增资入股，一方面将证通电子在智能POS产品上的硬件研发和生产方面的优势与江苏睿博在连锁行业信息管理云平台的软件产品优势有效结合，形成面向连锁行业营业管理的整体解决方案，提升证通电子智能POS产品的竞争力，有利于实现证通电子长远发展战略；另一方面，证通电子可以利用在银行业的营销渠道优势，将面向连锁业态企业营销管理的整体解决方案销售给银行，作为银行发展连锁企业客户的工具，以此形成证通电子新的利润增长点。</t>
    <phoneticPr fontId="4" type="noConversion"/>
  </si>
  <si>
    <t>乐泾达</t>
  </si>
  <si>
    <t>去玩有限公司</t>
  </si>
  <si>
    <t>Avegant Corp</t>
  </si>
  <si>
    <t>赛弗科技</t>
  </si>
  <si>
    <t>本次公司对赛弗科技追加投资是公司在轨道交通WiFi领域布局的进一步拓展，有利于将赛弗科技和公司另一参股子公司飞天联合（北京）系统技术有限公司业务实现深度对接，打造轨道交通车载与车站无线网络的全链条。</t>
    <phoneticPr fontId="4" type="noConversion"/>
  </si>
  <si>
    <t>红缨时代教育</t>
  </si>
  <si>
    <t>烟台伟岸</t>
  </si>
  <si>
    <t>警安保全</t>
  </si>
  <si>
    <t>杭州鸿泉</t>
    <phoneticPr fontId="4" type="noConversion"/>
  </si>
  <si>
    <t>冠华天视</t>
  </si>
  <si>
    <t>北京远航</t>
  </si>
  <si>
    <t>南京闻望</t>
  </si>
  <si>
    <t>海棠通信</t>
  </si>
  <si>
    <t>拉卡拉</t>
  </si>
  <si>
    <t>久信医疗</t>
  </si>
  <si>
    <t>小鹿暖暖</t>
  </si>
  <si>
    <t>书生电子</t>
  </si>
  <si>
    <r>
      <t>安方高科1</t>
    </r>
    <r>
      <rPr>
        <sz val="12"/>
        <rFont val="宋体"/>
        <family val="3"/>
        <charset val="134"/>
      </rPr>
      <t>00%、合众数据49%</t>
    </r>
    <phoneticPr fontId="4" type="noConversion"/>
  </si>
  <si>
    <t>零度智控</t>
  </si>
  <si>
    <t>高登投资</t>
  </si>
  <si>
    <t>车网互联</t>
  </si>
  <si>
    <t>红麦聚信</t>
  </si>
  <si>
    <t>PDL</t>
  </si>
  <si>
    <t>南希科技</t>
  </si>
  <si>
    <t>祥升软件</t>
  </si>
  <si>
    <t>天元网络</t>
  </si>
  <si>
    <t>敏特昭阳95%、从兴科技30%</t>
    <phoneticPr fontId="4" type="noConversion"/>
  </si>
  <si>
    <t>南康科技</t>
  </si>
  <si>
    <t>此次收购完成后，南康科技将与超图软件形成优势互补，能够有效延伸超图软件产品应用范围，扩大超图软件相关产品的市场应用领域，尤其有助于超图软件在不动产登记市场的战略布局，符合超图软件制定的长期发展战略规划。</t>
    <phoneticPr fontId="4" type="noConversion"/>
  </si>
  <si>
    <t>金宏威</t>
  </si>
  <si>
    <t>道熙科技</t>
  </si>
  <si>
    <t>劳雷绿湾</t>
  </si>
  <si>
    <t>海兰劳雷</t>
    <phoneticPr fontId="4" type="noConversion"/>
  </si>
  <si>
    <t>本次投资劳雷绿湾，是继公司与劳雷产业战略合作后的又一重要举措，符合公司海洋信息化战略规划，公司将凭借波浪能海上机器人、无人艇的技术基础，进一步研发水下机器人、海上无人机，为构建海上无人遥测遥感装备研发平台奠定基础，将推动当地海岛监控、海洋监测等系统性工程项目的落地，做实海上无人平台产业。</t>
    <phoneticPr fontId="4" type="noConversion"/>
  </si>
  <si>
    <t>汉王智通</t>
  </si>
  <si>
    <t>明略软件</t>
  </si>
  <si>
    <t>若本次收购工作能顺利完成，将有效夯实公司在互联网金融领域的战略布局，对公司整体业务板块发展有重要协同作用，进一步提升公司发展个人征信、互联网保险、大数据精准营销相关业务的综合实力，对公司推进互联网金融业务发展具有重要意义。</t>
    <phoneticPr fontId="4" type="noConversion"/>
  </si>
  <si>
    <t>纵达科技</t>
  </si>
  <si>
    <t>ExaDigm, Inc</t>
  </si>
  <si>
    <t>中正智能</t>
  </si>
  <si>
    <t>本次交易可以完善公司生态产业链布局，增强公司综合竞争力；有助于资源共享，实现在市场、客户和产品方面的优势互补；可以新增公司利润增长点，提升公司综合盈利能力。</t>
    <phoneticPr fontId="4" type="noConversion"/>
  </si>
  <si>
    <t>470万</t>
  </si>
  <si>
    <t>Cotopaxi Limited</t>
  </si>
  <si>
    <t>海芯华夏43.48%、摩比万思25%</t>
    <phoneticPr fontId="4" type="noConversion"/>
  </si>
  <si>
    <t>天域星空</t>
  </si>
  <si>
    <t>校讯通100%、浩特通信49%</t>
    <phoneticPr fontId="4" type="noConversion"/>
  </si>
  <si>
    <t>扬州达美</t>
  </si>
  <si>
    <t>上海达美是国内领先的ERP实施服务商，提供全方位的企业信息化整体解决方案。本次交易可以使公司获得上海达美在服装、食品等零售行业的客户及实施服务能力，使得汉得信息成为更加全面和综合性的国内高端ERP实施服务商，巩固和增强国内高端ERP实施服务商第一品牌的地位。</t>
    <phoneticPr fontId="4" type="noConversion"/>
  </si>
  <si>
    <t>武汉大千</t>
  </si>
  <si>
    <t>本次交易完成后，公司将会确认较大额度的商誉，若武汉大千未来经营中不能较好地实现收益，那么本次交易所形成的商誉将会有减值风险，从而对公司经营业绩产生不利影响。</t>
    <phoneticPr fontId="4" type="noConversion"/>
  </si>
  <si>
    <t>商友集团、商友国际</t>
    <phoneticPr fontId="4" type="noConversion"/>
  </si>
  <si>
    <t>INFOLOGIC PTE LTD</t>
  </si>
  <si>
    <t>Netconcepts</t>
  </si>
  <si>
    <t>迪科远望</t>
  </si>
  <si>
    <t>上海树维</t>
  </si>
  <si>
    <t>新开普拥有较好的一卡通系统产品以及较高的市场占有率，上海树维具有较好的一卡通系统、教务管理系统、数字化校园平台等软件产品及华东地区的客户资源，本次收购有助于双方资源互补，提高公司在校园一卡通市场的占有率，并有助于公司在校园一卡通业务的基础上进一步拓展高校信息化业务，符合公司发展战略，有利于加快公司发展，提高公司的综合竞争力。</t>
    <phoneticPr fontId="4" type="noConversion"/>
  </si>
  <si>
    <t>兰途网络</t>
  </si>
  <si>
    <t>天健源达</t>
  </si>
  <si>
    <t>通过本次收购，将进一步强化公司在医疗健康信息化领域的竞争优势和市场开拓及服务能力，提升公司盈利能力和持续发展能力。</t>
    <phoneticPr fontId="4" type="noConversion"/>
  </si>
  <si>
    <t>华宇金信</t>
  </si>
  <si>
    <t>本次交易完成后，华宇金信将成为上市公司全资子公司。公司在增强对华宇金信控制力的同时，有助于公司战略实现及食品安全信息化服务的业务开拓。</t>
    <phoneticPr fontId="4" type="noConversion"/>
  </si>
  <si>
    <t>浦东中软</t>
  </si>
  <si>
    <t>上市公司对未来的整合安排已经进行了较为充分的论证，并规划逐步从企业文化、技术研发、营销渠道、客户资源、项目管理等方面开展整合，以便扩大协同效益、品牌优势和规模效应，不断提高上市公司的市场竞争力和盈利能力。</t>
    <phoneticPr fontId="4" type="noConversion"/>
  </si>
  <si>
    <t>万户网络</t>
  </si>
  <si>
    <t>本次收购将在多个方面产生积极的影响：加强主营业务在自主可控领域的优势；扩大用户的信息化应用价值，提高竞争优势与盈利能力；加速企业应用市场开发、拓展集团化发展空间。</t>
    <phoneticPr fontId="4" type="noConversion"/>
  </si>
  <si>
    <t>东蓝数码、天云科技</t>
    <phoneticPr fontId="4" type="noConversion"/>
  </si>
  <si>
    <t>米健信息</t>
  </si>
  <si>
    <t>若本次收购得以顺利实施，将与公司未来在智慧医疗和健康数据运营方面形成较强的业务、经营协同效应，对公司未来的经营发展提供有力的技术补充。</t>
    <phoneticPr fontId="4" type="noConversion"/>
  </si>
  <si>
    <t>华炜科技</t>
    <phoneticPr fontId="4" type="noConversion"/>
  </si>
  <si>
    <t>中经电商、汇通宝</t>
    <phoneticPr fontId="4" type="noConversion"/>
  </si>
  <si>
    <t>浙江雄猫</t>
  </si>
  <si>
    <t>湘财资本</t>
  </si>
  <si>
    <t>积极影响：1、湘财资本强大资产管理能力将为汉鼎的互联网资产管理提供强大的资产端资源；2、湘财资本强大的募资能力将为汉鼎布局P2G的资金端强有力的补充；3、湘财资本联合知名机构进行股权投资，为汉鼎开展股权众筹业务奠定良好基础；4、汉鼎正处在加速构建互联网金融生态圈的过程中，其中投资并购是最重要手段之一。湘财资本将在投资标的寻找及储备和并购投资资金筹集等方面给予汉鼎强大支持；5、深圳作为金融中心之一，战略地位十分显著。这次投资是汉鼎的区域战略拓展的重要举措；6、湘财资本的财务目标若能实现，对提高公司的净利润也将起到积极的作用。</t>
    <phoneticPr fontId="4" type="noConversion"/>
  </si>
  <si>
    <t>唐人数码</t>
  </si>
  <si>
    <t>北京亚鸿</t>
  </si>
  <si>
    <t>考虑到未来智能电话及平板手机的良好前景，冠捷科技拟通过冠捷投资及嘉捷科技就向中电信息、桑菲BVI及深桑达收购其分别所持有的桑菲通信94.15%、5.07%和0.78%合计共100%股权的事宜签署《股权转让协议》，交易价格为人民币4,500万元。</t>
    <phoneticPr fontId="4" type="noConversion"/>
  </si>
  <si>
    <t>本次投资合作事项顺利实施，将有利于完善科远股份在“工业4.0”层面的布局，丰富科远股份产品线，有效提升科远股份的综合竞争能力；同时，该项目的顺利实施，将为科远股份带来新的利润增长点，进一步优化科远股份资产结构及提升科远股份现有资产的收益率。</t>
    <phoneticPr fontId="4" type="noConversion"/>
  </si>
  <si>
    <t>西安西谷</t>
  </si>
  <si>
    <t>联创智融</t>
  </si>
  <si>
    <t>合度云天</t>
  </si>
  <si>
    <t>初定交易价格为11635万元</t>
    <phoneticPr fontId="4" type="noConversion"/>
  </si>
  <si>
    <t>中软华泰</t>
  </si>
  <si>
    <t>通过本次交易，北信源融合“终端+服务器”构建安全整体解决方案；充分发挥协同优势，增强上市公司核心竞争力；深化开拓业务领域，稳步实施公司战略；增强公司综合实力和盈利能力。</t>
    <phoneticPr fontId="4" type="noConversion"/>
  </si>
  <si>
    <t>道亨科技</t>
  </si>
  <si>
    <t>格蒂电力</t>
  </si>
  <si>
    <t>华启智能、嘉崎智能</t>
    <phoneticPr fontId="4" type="noConversion"/>
  </si>
  <si>
    <t>通过收购华启智能，上市公司快速进入高铁、地铁等智能轨道交通领域，在华启智能现有产品的基础上，把多年积累的视频结构化、智能识别、多维度视频计算存储资源管理等核心技术及经验，快速复制到轨道交通行业，更好地满足轨道交通行业客户需求。通过收购嘉崎智能，上市公司将丰富现有的视云图侦产品线，更好地满足公安刑侦客户的需求，增强公司在公安行业提供整体解决方案的能力，进一步实现在公安行业的深度覆盖。</t>
    <phoneticPr fontId="4" type="noConversion"/>
  </si>
  <si>
    <t>不超过4亿</t>
  </si>
  <si>
    <t>动力盈科</t>
  </si>
  <si>
    <t>北辰德科技</t>
    <phoneticPr fontId="4" type="noConversion"/>
  </si>
  <si>
    <t>汇金股份本次收购北辰德科技55%股权，业务领域覆盖至银行信息化整体解决方案领域。北通过本次交易，汇金股份将在银行信息化解决方案领域中占据重要一席，在产业整合发展中抢占有利时机和地位，进一步提升上市公司的综合竞争力。</t>
    <phoneticPr fontId="4" type="noConversion"/>
  </si>
  <si>
    <t>发行股份607万股及现金14940万元</t>
    <phoneticPr fontId="4" type="noConversion"/>
  </si>
  <si>
    <t>通过收购数字天堂，可以充分发挥双方在核心技术、专业人才、客户资源的优势，通过业务和人员的整合协同，助力企业级客户移动互联网战略，并逐步向终端消费者服务渗透，拓展更加广阔的市场空间。</t>
    <phoneticPr fontId="4" type="noConversion"/>
  </si>
  <si>
    <t>公司投资于宏远贵德的目的是增加金融软件产品的产品线，争取尽快提高在银行金融监管领域的市场份额。</t>
    <phoneticPr fontId="4" type="noConversion"/>
  </si>
  <si>
    <t>本次股权收购交易有助于京天利增强盈利能力，发挥业务协同效应，加速切入互联网保险行业，进一步提升上市公司的综合竞争力，从而最终实现上市公司和全体投资者利益的最大化。</t>
    <phoneticPr fontId="4" type="noConversion"/>
  </si>
  <si>
    <t>互联网金融</t>
    <phoneticPr fontId="4" type="noConversion"/>
  </si>
  <si>
    <t>该投资增强了华胜天成主导的TOP项目中数据库业务的综合实力，丰富了华胜天成数据库领域的高级技术专家团队。本次投资进一步完善了华胜天成的自主产品体系，为未来华胜天成自主产品业绩增长起到推进作用。</t>
    <phoneticPr fontId="4" type="noConversion"/>
  </si>
  <si>
    <t>青博投资</t>
  </si>
  <si>
    <t>本次投资属于华胜天成参股子公司参与的投资项目，属于正常的投资经营行为。该项投资代表华胜天成金融投资板块进入新能源汽车行业，进一步拓展了华胜天成在低碳环保领域的投资广度和深度，对未来形成新的业绩增长点起到一定的促进作用。</t>
    <phoneticPr fontId="4" type="noConversion"/>
  </si>
  <si>
    <t>本次收购加快了公司在数字营销领域业务的发展，帮助公司在企业互联网数字营销领域取得突破，同时巩固公司的企业客户市场，提高企业客户的粘性，实现公司的企业互联网服务业务的战略提速和软件业务与互联网业务的融合发展。</t>
    <phoneticPr fontId="4" type="noConversion"/>
  </si>
  <si>
    <t>本次交易收购的标的公司，主营业务涉及智慧交通、城市公共设施智能化、智慧人社等细分领域，贯彻了上市公司“中国IT 全案服务商”的发展定位以及“互联网+X”的战略导向，实现了与上市公司现有业务的协同发展，提高上市公司整体经营资源的利用效率，拓展上市公司的发展空间，增强上市公司的抗风险能力和持续盈利能力。</t>
    <phoneticPr fontId="4" type="noConversion"/>
  </si>
  <si>
    <t>柏飞电子100%股权、华讯网存55%股权以及华存数据45%股权</t>
    <phoneticPr fontId="4" type="noConversion"/>
  </si>
  <si>
    <t>网新电气72%股权、网新信息100%股权、网新恩普24.47%股权和普吉投资78.26%股权</t>
    <phoneticPr fontId="4" type="noConversion"/>
  </si>
  <si>
    <t>发行3681.13万股，现金支付27581.62万元</t>
    <phoneticPr fontId="4" type="noConversion"/>
  </si>
  <si>
    <t>通过本次重组，有利于公司迅速切入嵌入式专用电子产品领域，丰富公司的产品线、服务能力、客户资源和行业覆盖；有利于公司增强对相关子公司的控制力，推动内部资源整合，提升综合竞争实力，进而为公司打造全价值的IT综合服务提供商，成为中国软件与信息服务龙头企业的发展战略提供支持。</t>
    <phoneticPr fontId="4" type="noConversion"/>
  </si>
  <si>
    <t>公司通过本次非公开发行股票，可以进一步完善公司信息技术服务产业链，满足公司业务运营及发展的资金需求，同时提升持续经营能力和盈利能力，有助于保护全体股东特别是中小股东的利益。</t>
    <phoneticPr fontId="4" type="noConversion"/>
  </si>
  <si>
    <t>公司希望将已经建立的在酒店信息系统行业的相对优势通过本次投资参股并形成战略合作的Galasys公司延伸到主题公园及景区领域，共同构建综合旅游景区管理系统，共同寻求更为广阔的发展空间。</t>
    <phoneticPr fontId="4" type="noConversion"/>
  </si>
  <si>
    <t>上市公司通过本次合作将进一步拓展公司智能交通产品的产品线，延伸公司“大交通”的业务范围，增加公司掌握的交通数据数量，增加数据变现渠道，巩固公司在智能交通行业的地位，提升公司行业影响力和综合竞争力。</t>
    <phoneticPr fontId="4" type="noConversion"/>
  </si>
  <si>
    <t>本次并购标的久信医疗为国内数字化手术室、洁净手术室等医院洁净用房整体解决方案专家，其业务是构成数字医院建设乃至智慧医疗产业链的重要环节。本次交易完成后，公司将快速切入医疗专业净化系统建设及数字化手术室领域，并将与公司目前业务形成产业协同。</t>
    <phoneticPr fontId="4" type="noConversion"/>
  </si>
  <si>
    <t>本次投资，将进一步推动公司现有智慧医疗业务向以互联网云医院为基础的互联网医疗生态系统的深度延伸，有利于提升公司在智慧医疗业务领域的竞争力，对于完善公司“智慧医疗”战略布局具有重要意义。同时，公司将通过本次战略投资，把握互联网医疗行业快速发展的历史机会，加速公司的“互联网+”转型。</t>
    <phoneticPr fontId="4" type="noConversion"/>
  </si>
  <si>
    <t xml:space="preserve">本次交易，将进一步丰富和完善信息安全产品和服务链条，公司与安方高科和合众数据从更有效满足市场需求出发，加强技术合作和产品研发，在共同挖掘更多潜在客户群的同时衍生系列新产品，强化公司在信息安全领域的全面竞争优势，不断提升核心竞争力。
</t>
    <phoneticPr fontId="4" type="noConversion"/>
  </si>
  <si>
    <t>此次增资有助于推动雷柏进一步实现跨界发展，促进产品多面布局的均衡性，最大限度的节约成本，增加雷柏盈利增长点，强化雷柏产品在国内外的领先地位，品牌叠加，可以实现良好的品牌协同效应。</t>
    <phoneticPr fontId="4" type="noConversion"/>
  </si>
  <si>
    <t>本次交易实践公司战略转变；优化产品结构，吸纳优秀管理团队；发挥协同效应，提高市场竞争力；提升业务规模，增强盈利能力。</t>
    <phoneticPr fontId="4" type="noConversion"/>
  </si>
  <si>
    <t>本次交易完成之后，蓝盾股份可借助标的公司经营模式和竞争优势，同时依托蓝盾股份深厚的技术积累以及丰富行业应用能力，形成多层次丰富的主营业务结构，对自身“大安全”发展战略形成有效的支撑。</t>
    <phoneticPr fontId="4" type="noConversion"/>
  </si>
  <si>
    <t>通过本次交易，润和软件将在金融信息化解决方案领域中占据重要一席，在产业整合发展中抢占有利时机和地位，进一步提升公司软件和信息技术服务业的综合竞争力。</t>
    <phoneticPr fontId="4" type="noConversion"/>
  </si>
  <si>
    <t>本次收购完成后，将填补上市公司在数据安全和网络内容安全管理领域的产品技术空白，双方将进一步加大数据安全和网络内容安全管理产品研发和市场推广力度，巩固信息安全领域的优势地位，提升公司综合实力。</t>
    <phoneticPr fontId="4" type="noConversion"/>
  </si>
  <si>
    <t>紫光优蓝</t>
  </si>
  <si>
    <t>本次投资紫光优蓝是公司介入快速发展的机器人行业的需要，可以完善产业战略布局，交易完成后有助于公司业务进一步丰富和拓展，整体业务结构将更为多样化。</t>
  </si>
  <si>
    <t>西合网云</t>
  </si>
  <si>
    <t>中海科技</t>
  </si>
  <si>
    <t>中海信息</t>
  </si>
  <si>
    <t>中标光电</t>
  </si>
  <si>
    <t>本次交易主要是为了提升上市公司LED照明电子行业的业务规模，增强公司在LED照明电子行业的竞争力，提升公司业绩，提高公司经营盈利能力。</t>
  </si>
  <si>
    <t>银商资讯</t>
  </si>
  <si>
    <t>广州创显</t>
  </si>
  <si>
    <t>杭州天尊</t>
  </si>
  <si>
    <t>通过本次股权投资，可以实现双方在城市综合管理平台建设领域的强强联合，进一步提升银江城市集团在智慧城管领域的技术储备和市场竞争力，有助于银江股份智慧城市产业生态系统的建设。</t>
  </si>
  <si>
    <t>中软金卡</t>
  </si>
  <si>
    <t>亚大通讯</t>
  </si>
  <si>
    <t>卫士通</t>
  </si>
  <si>
    <t>三零盛安93.98%的股权、三零瑞通94.41%的股权、三零嘉微85.74%的股权</t>
  </si>
  <si>
    <t>山西导通</t>
  </si>
  <si>
    <t>宇信网景</t>
  </si>
  <si>
    <t>上海复高</t>
  </si>
  <si>
    <t>宁波金唐</t>
  </si>
  <si>
    <t>通过收购宁波金唐，促使万达信息将业务拓展至医院信息以及社区卫生化领域，建立起完整的医疗卫生信息化产业链，巩固公司在医疗卫生信息领域的行业龙头地位，增加新的业绩增长点；同时，还能通过整合宁波金唐目前的客户资源，进一步推动万达信息以上海为中心辐射全国的战略市场布局。</t>
  </si>
  <si>
    <t>同方股份</t>
  </si>
  <si>
    <t>海康保险</t>
  </si>
  <si>
    <t>数码视讯</t>
  </si>
  <si>
    <t>博汇科技</t>
  </si>
  <si>
    <t>易维讯</t>
  </si>
  <si>
    <t xml:space="preserve">
</t>
  </si>
  <si>
    <t>中农信达</t>
  </si>
  <si>
    <t>捷科智诚</t>
  </si>
  <si>
    <t>软控股份</t>
  </si>
  <si>
    <t>青岛科捷</t>
  </si>
  <si>
    <t>本次交易将有助于公司整合工业机器人业务的优质资源，增强公司机器人业务的研发、设计和生产能力，进一步提高公司在机器人业务的市场竞争力。同时本次交易符合公司的发展战略，将对公司主营业务发展起到积极的作用，有助于增强公司市场竞争力，继而提升公司的综合盈利能力。</t>
  </si>
  <si>
    <t>伊科思</t>
  </si>
  <si>
    <t>泰合佳通</t>
  </si>
  <si>
    <t>合众信息</t>
  </si>
  <si>
    <t>赛贝卡</t>
  </si>
  <si>
    <t>武汉深之度</t>
  </si>
  <si>
    <t>鉴于国产操作系统目前尚处于发展起步阶段，同时基于对深之度的公司核心竞争力、业务开拓能力及未来市场环境等方面因素综合分析，预计未来三年深之度操作系统将迎来发展机遇，有利于提高绿盟科技在国产操作系统方面的影响力。</t>
  </si>
  <si>
    <t>汇金科技</t>
  </si>
  <si>
    <t>鼎天盛华</t>
  </si>
  <si>
    <t>本次对外投资，有利于改善关键应用主机的生态环境，扩大关键应用主机销售规模，从而进一步提升公司的核心竞争力和盈利能力。</t>
  </si>
  <si>
    <t>上海瑞元</t>
  </si>
  <si>
    <t>金证股份</t>
  </si>
  <si>
    <t>佳时达</t>
  </si>
  <si>
    <t>贝尔信</t>
  </si>
  <si>
    <t>国科恒通</t>
  </si>
  <si>
    <t>棠棣科技</t>
  </si>
  <si>
    <t>标的公司是一家为国内外金融机构、互联网金融企业、第三方支付公司提供支付结算、互联网理财、网络贷款的软件产品和系统集成服务的公司。本次交易扩大了上市公司的业务范围，提升了公司现有业务规模和盈利水平，增强了棠棣科技的资金实力，促进其进一步快速发展。</t>
  </si>
  <si>
    <t>东方兴华</t>
  </si>
  <si>
    <t>微创软件</t>
  </si>
  <si>
    <t>本次股权收购完成将会进一步增强上市公司盈利水平，有利于公司在软件信息服务和行业解决方案领域的业务拓展。</t>
  </si>
  <si>
    <t>上海欧俊</t>
  </si>
  <si>
    <t xml:space="preserve">公司以超募资金1600万元与鸿竺投资共同出资设立一家合资公司，并通过合资公司收购欧俊信息产品生命周期管理。
</t>
  </si>
  <si>
    <t>E-Ford Limited</t>
  </si>
  <si>
    <t>赛能视频</t>
  </si>
  <si>
    <t>为扩大东方网力品牌影响力，借助赛能视频项目资源和业务网络，进一步拓展西北区域安防监控市场，东方网力决议收购赛能视频51%的股权。</t>
    <phoneticPr fontId="6" type="noConversion"/>
  </si>
  <si>
    <t>同德一心</t>
  </si>
  <si>
    <t>公司收购同德一心可加速双方在各自专业领域的资源整合，有利于公司快速进入服务器虚拟化软件领域，改善目前公司比较单一的产品线，符合公司从中间件产品和服务提供商逐步转变为基础软件产品和云服务提供商的战略规划和定位。</t>
    <phoneticPr fontId="6" type="noConversion"/>
  </si>
  <si>
    <t>上海屹通</t>
  </si>
  <si>
    <t>普泽创智</t>
  </si>
  <si>
    <t>公司通过本次投资，将进一步吸收融合大数据领域内领先技术和产品，强化公司在大数据领域的竞争优势和市场开拓及服务能力，增强公司大数据产品在企业云化服务及大数据处理分析方面的能力，促进东方国信大数据产品向电商、互联网广告数据服务、大数据安全服务等领域延伸，扩大在非电信行业领域的业务规模，同时丰富公司产品体系，完善软硬件一体化解决方案，提高业务利润率，提升公司盈利能力和持续发展能力。</t>
    <phoneticPr fontId="6" type="noConversion"/>
  </si>
  <si>
    <t>山东鸿昌</t>
  </si>
  <si>
    <t>公司主要从事视频通讯系统、平安城市、智慧城市的建设业务，收购完成后，公司将与山东鸿昌紧密合作，借助山东鸿昌在通信网络工程服务、通信网络维护服务及通信网络优化服务能力，以及山东、河北等地的优势客户资源，实现双方的业务整合和协同发展，共筑智慧城市战略发展平台，以进一步提升公司在智慧城市的竞争能力及经营业绩，确保公司持续发展。</t>
    <phoneticPr fontId="6" type="noConversion"/>
  </si>
  <si>
    <t>机器人</t>
    <phoneticPr fontId="6" type="noConversion"/>
  </si>
  <si>
    <t>为积极推进公司“云服务”战略，为客户提供丰富的紫光“云计算机”信息化基础设施、云计算行业应用解决方案和互联网综合服务一揽子整体解决方案，公司将在北京房山区投资建设紫光云服务（北京）数据中心项目（一期）。</t>
    <phoneticPr fontId="6" type="noConversion"/>
  </si>
  <si>
    <t>云计算</t>
    <phoneticPr fontId="6" type="noConversion"/>
  </si>
  <si>
    <t>中海科技本次吸收合并中海信息后，能够有效整合双方资源，发挥双方优势，形成合力，打造全面的航运信息化服务能力，进一步增强公司核心竞争优势。中海科技将以中海集团内部信息化建设和服务市场为依托。同时，加强技术和经验积累，积极开拓集团外部航运和物流信息化市场，持续提高公司经营业绩水平和市场竞争力，并有效避免了潜在的同业竞争。</t>
    <phoneticPr fontId="6" type="noConversion"/>
  </si>
  <si>
    <t>智能物流</t>
    <phoneticPr fontId="6" type="noConversion"/>
  </si>
  <si>
    <t>互联网金融</t>
    <phoneticPr fontId="6" type="noConversion"/>
  </si>
  <si>
    <t>LED</t>
    <phoneticPr fontId="6" type="noConversion"/>
  </si>
  <si>
    <t>在本次交易完成后，长亮科技将首次涉足商业机构预付卡IT运营领域。在当前零售行业转型，互联网金融模式不断创新与向前推进的大背景下，新的支付手段将得到充分的实践，新的信用体系将逐步建立，新的融资渠道与方式将得到拓展，入股银商资讯以及与银商资讯进行深入而密切的合作，将会为拓展公司的市场空间与产品形态，进而形成新的业务模式提供较大的操作空间，为公司向互联网金融类型业务领域拓展提供有效路径。</t>
    <phoneticPr fontId="6" type="noConversion"/>
  </si>
  <si>
    <t>在线教育</t>
    <phoneticPr fontId="6" type="noConversion"/>
  </si>
  <si>
    <t>本次投资后，通过双方的资源整合，有利于银江城市集团在智慧教育领域扩大市场份额；同时，广州创显良好的经营状况为实现业绩承诺提供有力保障，本次投资将会带来良好的投资收益。</t>
    <phoneticPr fontId="6" type="noConversion"/>
  </si>
  <si>
    <t>北京亚大通讯网络有限责任公司从设立至今一直专注于为传统金融企业及第三方支付机构提供软件服务支撑，积累了丰富的行业经验及资源，并且其业务与客户资源与本公司旗下支付业务存在较多的交叉，有较强的协同效应。</t>
    <phoneticPr fontId="6" type="noConversion"/>
  </si>
  <si>
    <t>第三方支付</t>
    <phoneticPr fontId="6" type="noConversion"/>
  </si>
  <si>
    <t>通过收购上海复高，促使万达信息将业务拓展至医院信息以及社区卫生化领域，建立起完整的医疗卫生信息化产业链，巩固公司在医疗卫生信息领域的行业龙头地位，增加新的业绩增长点；同时，还能通过整合上海复高目前的客户资源，进一步推动万达信息以上海为中心辐射全国的战略市场布局。</t>
    <phoneticPr fontId="6" type="noConversion"/>
  </si>
  <si>
    <t>智慧医疗</t>
    <phoneticPr fontId="6" type="noConversion"/>
  </si>
  <si>
    <t>本次收购完成后，使公司的产业链更加的完整，能更好的推动广电互联网化的创新发展。</t>
    <phoneticPr fontId="6" type="noConversion"/>
  </si>
  <si>
    <t>三网融合</t>
    <phoneticPr fontId="6" type="noConversion"/>
  </si>
  <si>
    <t>为进一步丰富公司产品线，延长产业链，提高市场占有率，提升公司的盈利水平，为公司的发展注入新的动力，实现长期战略发展目标，经谨慎评估决策，公司拟以超募资金9,900.00万元人民币收购易维讯30.00％的股权。</t>
    <phoneticPr fontId="6" type="noConversion"/>
  </si>
  <si>
    <t>公司此次收购抚顺伊科思，是为适应橡胶轮胎产业发展的需求，将助力公司进入高性能橡胶新材料领域，拓展新业务，对公司发展会产生积极的影响。</t>
    <phoneticPr fontId="6" type="noConversion"/>
  </si>
  <si>
    <t>新材料</t>
    <phoneticPr fontId="6" type="noConversion"/>
  </si>
  <si>
    <t>本次交易将有利于实现泰合佳通和荣之联各自在移动通信网络优化、运营商业务流程管理方面以及云计算、大数据方面技术和产品的深度结合，在实现优势协同效应的同时，确立移动通信服务领域的领先地位。</t>
    <phoneticPr fontId="6" type="noConversion"/>
  </si>
  <si>
    <t>云计算、大数据</t>
    <phoneticPr fontId="6" type="noConversion"/>
  </si>
  <si>
    <t>根据启明星辰在信息安全领域业务发展的需要，经研究，公司决定由全资子公司北京启明星辰信息安全技术有限公司参照评估值以1,600万元人民币购买赛贝卡包括全部知识产权在内的资产。</t>
    <phoneticPr fontId="6" type="noConversion"/>
  </si>
  <si>
    <t>信息安全</t>
    <phoneticPr fontId="6" type="noConversion"/>
  </si>
  <si>
    <t>操作系统</t>
    <phoneticPr fontId="6" type="noConversion"/>
  </si>
  <si>
    <t>佳时达正在从以软件开发、项目集成为主营的商业模式，向依托互联网、移动互联网平台，以运营和服务为主营的商业模式转型，并已在“西南铁旅火车票代购业务平台”项目中取得了突破，这符合金证股份整体布局互联网运营的发展思路。</t>
    <phoneticPr fontId="6" type="noConversion"/>
  </si>
  <si>
    <t>移动支付</t>
    <phoneticPr fontId="6" type="noConversion"/>
  </si>
  <si>
    <t>上市公司收购贝尔信后，公司提供的整体智慧城市的解决方案将更加具有竞争力。此外，通过收购贝尔信部分股权的紧密式合作方式，除增加公司业务竞争力外，双方将借助对方的销售渠道和资源拓展其产品的应用行业及领域，从而迅速占领相关市场。</t>
    <phoneticPr fontId="6" type="noConversion"/>
  </si>
  <si>
    <t>通过收购国科恒通部分股权的紧密式合作方式，可以整合国科恒通的地理信息系统，与公司现有产品线和智慧城市主要发展方向实现协同效应。此次投资有助于公司建立和完善产品服务链条，拓展和完善公司业务领域，为未来公司在智慧城市建设领域的发展奠定了有益的基础。</t>
    <phoneticPr fontId="6" type="noConversion"/>
  </si>
  <si>
    <t>软件信息</t>
    <phoneticPr fontId="6" type="noConversion"/>
  </si>
  <si>
    <t>企业信息管理</t>
    <phoneticPr fontId="6" type="noConversion"/>
  </si>
  <si>
    <t>安防盗控</t>
    <phoneticPr fontId="6" type="noConversion"/>
  </si>
  <si>
    <t>云服务</t>
    <phoneticPr fontId="6" type="noConversion"/>
  </si>
  <si>
    <t>大数据</t>
    <phoneticPr fontId="6" type="noConversion"/>
  </si>
  <si>
    <t>大数据</t>
    <phoneticPr fontId="4" type="noConversion"/>
  </si>
  <si>
    <t>联络互动</t>
    <phoneticPr fontId="4" type="noConversion"/>
  </si>
  <si>
    <t>威创股份收购红缨教育100%股权，一方面通过并购撬开了学前教育的大门，另一方面依托红缨教育的市场地位，使得上市公司能够快速地整合幼教行业，实现将教育业务作为上市公司收入增长第二极的战略目标；威创股份作为国内知名的信息技术公司，拥有深厚的IT人才储备和强大的企业信息化管理软件开发能力，有能力协助红缨教育探索如何将幼教与信息技术相结合；本次交易后，红缨教育可凭借威创股份在华南地区的影响力，搭建“北京+广州”的双总部架构，建立能够支撑全国深度营销与服务的运营体系；本次收购优质资产，提高上市公司的资金使用效率及盈利能力。</t>
    <phoneticPr fontId="4" type="noConversion"/>
  </si>
  <si>
    <t>。本次交易旨在为公司的社区O2O商业模式建立线上平台，为线下流量寻找变现的突破口；并通过引入互联网团队为公司增加人才储备，注入互联网基因。本次收购将直接增厚公司业绩，同时将与现有业务形成良好的业务契合度，符合公司社区金融战略规划.</t>
    <phoneticPr fontId="4" type="noConversion"/>
  </si>
  <si>
    <t>长春天成、招通致晟</t>
    <phoneticPr fontId="4" type="noConversion"/>
  </si>
  <si>
    <t>广联达</t>
    <phoneticPr fontId="4" type="noConversion"/>
  </si>
  <si>
    <t>本次交易有利于公司向价值链前端延伸业务布局，提高在高附加值行业应用领域和IT商业咨询服务方面的业务能力。</t>
    <phoneticPr fontId="4" type="noConversion"/>
  </si>
  <si>
    <t>通过收购在IDC业务领域有先进技术及丰富经验的公司合作，可以提升公司在云计算大数据领域的综合能力和核心竞争力。</t>
    <phoneticPr fontId="4" type="noConversion"/>
  </si>
  <si>
    <t>公司表示，收购商友集团后，可快速获得大量软件开发人才和丰富的软件开发经验，涉入除车联网IT服务之外的其他物联网行业应用，加强基于物流的物联网IT服务能力，加强包含乘用车、电梯等物联网IT服务能力，进一步提高物联网IT服务能力和扩大客户服务范畴。同时，可快速扩大非工程机械客户群体，获得国际客户在海外业务订单。</t>
    <phoneticPr fontId="4" type="noConversion"/>
  </si>
  <si>
    <t>互联网营销服务是公司未来技术和数据变现的主要盈利模式之一，2014 年中国互联网营销市场规模已经达到约1540 亿人民币，未来还将持续高速增长。本次股权收购是实现公司战略部署的重要一步，公司作为国内大数据和内容管理技术的龙头企业，将通过助力各行业客户积极推动“互联网+”和大数据落地，加速拓展相关业务、整合相关资源，把公司基于大数据的互联网营销业务打造成实现公司跨越式发展的核心动力引擎之一。</t>
    <phoneticPr fontId="4" type="noConversion"/>
  </si>
  <si>
    <t>新开普与兰途科技的合作，可以借助于其已布局的移动校园门户业务，更加精准得切入入口，同时新开普将借助其行业经验和优势，依托新开普自身在高校的客户资源优势，完善新开普高校移动互联网生态圈建设。</t>
    <phoneticPr fontId="4" type="noConversion"/>
  </si>
  <si>
    <t>本次交易完成后，公司将对自身现有的运营商业务与北京亚鸿相关业务进行技术和市场整合，进一步提升公司在互联网通信管理部门的互联网安全管理平台和电信运营商及其他中小IDC/ISP的互联网安全监管产品的市场竞争力和市场占有率，进一步巩固该领域的市场龙头地位。进一步提高产品的盈利能力。</t>
    <phoneticPr fontId="4" type="noConversion"/>
  </si>
  <si>
    <t>本次交易的目的为：发挥协同效应促进上市公司与标的公司的共同发展，本次重组后西安西谷将利用上市公司的平台资源，突破发展瓶颈，提高企业管理水平，提升市场服务能力。本次交易完成后，旋极信息可以整合西安西谷的客户资源，实现双方在军工行业的客户资源共享，亦可共同开发互补领域，为客户提供更为丰富的产品和服务及整体解决方案，增强客户粘性；上市公司与西安西谷区域市场互补。旋极信息主要收入分布在华北、华东和华南地区，西安西谷地处陕西西安，作为面向军工客户的第三方可靠性保证服务机构，满足检测服务区域性的特点，具有独特的地域优势。交易完成后，公司则将在西北地区军工重点市场拥有领先的业务开展平台，有利于充分完善公司的战略规划布局。另一方面，西安西谷在重组完成后可以在上市公司层面上与旋极信息紧密合作，服务旋极信息在华北、华东和华南地区的军工客户，实现双方业务的协同。</t>
    <phoneticPr fontId="4" type="noConversion"/>
  </si>
  <si>
    <t>金融信息化</t>
    <phoneticPr fontId="4" type="noConversion"/>
  </si>
  <si>
    <t>两家公司在智能电网软件信息化建设领域合作，能实现资源的优势整合。为巩固在智能电网服务领域的市场地位、扩大竞争优势，恒华科技拟收购道亨时代 51.00%的股权。</t>
    <phoneticPr fontId="4" type="noConversion"/>
  </si>
  <si>
    <t>此次交易利于公司快速拓展服务领域与客户范围，促进公司成为信息技术服务领域的领先厂商的目标的实施，并有利于发挥上市公司与标的公司间的协同效应等。</t>
    <phoneticPr fontId="4" type="noConversion"/>
  </si>
  <si>
    <t>安防盗控</t>
    <phoneticPr fontId="4" type="noConversion"/>
  </si>
  <si>
    <t>通过本次收购，将迅速切入电网智能化领域，并有助拓展公司业务覆盖领域，进入电力行业、广播电视、石油石化等领域，从而进一步提高公司的创新能力和市场占有率，并大幅提升公司盈利水平。</t>
    <phoneticPr fontId="4" type="noConversion"/>
  </si>
  <si>
    <t>本次交易完成后，上市公司将借由标的公司进入网络游戏行业，进一步深化公司发展战略，拓展在大互联网领域整合资源的深度和广度。本次交易完成后，标的公司将成为上市公司的全资子公司，标的公司的网络游戏产品数量、知名度和产品储备将有助于公司加强内容资源优势，并结合线上、线下渠道以及虚拟运营商业务在网络游戏行业市场中形成较强的竞争力，打造从内容至平台到用户的产业链融合发展。</t>
    <phoneticPr fontId="4" type="noConversion"/>
  </si>
  <si>
    <t>本次收购是为了加强公司在智慧城市顶层设计领域的技术实力，并在智能交通和平安城市领域内挖掘新的业务成长点，完善和增加公司的产品线，提升专业技术服务能力。同时可以与公司现有数字化城市管理、创新社会管理等业务有机结合，为公司已有的二百多家城市客户提供更多的产品和服务，在智慧城市的蓝海市场提升公司的综合竞争实力，获得更大的市场价值。本次协议的签署，对数字政通加速发展成为中国领先的智慧城市应用与信息服务提供商具有重要的战略意义。</t>
    <phoneticPr fontId="4" type="noConversion"/>
  </si>
  <si>
    <t>银行业信息化</t>
    <phoneticPr fontId="4" type="noConversion"/>
  </si>
  <si>
    <t>海洋信息化</t>
    <phoneticPr fontId="4" type="noConversion"/>
  </si>
  <si>
    <t>广电运营</t>
    <phoneticPr fontId="4" type="noConversion"/>
  </si>
  <si>
    <t>第三方支付</t>
    <phoneticPr fontId="4" type="noConversion"/>
  </si>
  <si>
    <t>云服务</t>
    <phoneticPr fontId="4" type="noConversion"/>
  </si>
  <si>
    <t>信息化服务</t>
    <phoneticPr fontId="4" type="noConversion"/>
  </si>
  <si>
    <t>信息安全</t>
    <phoneticPr fontId="4" type="noConversion"/>
  </si>
  <si>
    <t>移动互联网</t>
    <phoneticPr fontId="4" type="noConversion"/>
  </si>
  <si>
    <t>手游</t>
    <phoneticPr fontId="4" type="noConversion"/>
  </si>
  <si>
    <t>智能设备</t>
    <phoneticPr fontId="4" type="noConversion"/>
  </si>
  <si>
    <t>在线教育</t>
    <phoneticPr fontId="4" type="noConversion"/>
  </si>
  <si>
    <t>O2O</t>
    <phoneticPr fontId="4" type="noConversion"/>
  </si>
  <si>
    <t>车联网</t>
    <phoneticPr fontId="4" type="noConversion"/>
  </si>
  <si>
    <t>物联网、智能交通</t>
    <phoneticPr fontId="4" type="noConversion"/>
  </si>
  <si>
    <t>智能交通</t>
    <phoneticPr fontId="4" type="noConversion"/>
  </si>
  <si>
    <t>工业4.0</t>
    <phoneticPr fontId="4" type="noConversion"/>
  </si>
  <si>
    <t>移动安防</t>
    <phoneticPr fontId="4" type="noConversion"/>
  </si>
  <si>
    <t>卫星导航</t>
    <phoneticPr fontId="4" type="noConversion"/>
  </si>
  <si>
    <t>无人机</t>
    <phoneticPr fontId="4" type="noConversion"/>
  </si>
  <si>
    <t>行业方案解决提供商</t>
    <phoneticPr fontId="4" type="noConversion"/>
  </si>
  <si>
    <t>教育信息化</t>
    <phoneticPr fontId="4" type="noConversion"/>
  </si>
  <si>
    <t>智能电网</t>
    <phoneticPr fontId="4" type="noConversion"/>
  </si>
  <si>
    <t>网络游戏</t>
    <phoneticPr fontId="4" type="noConversion"/>
  </si>
  <si>
    <t>POS机</t>
    <phoneticPr fontId="4" type="noConversion"/>
  </si>
  <si>
    <t>IDC</t>
    <phoneticPr fontId="4" type="noConversion"/>
  </si>
  <si>
    <t>智慧城市</t>
    <phoneticPr fontId="4" type="noConversion"/>
  </si>
  <si>
    <t>企业信息管理</t>
    <phoneticPr fontId="4" type="noConversion"/>
  </si>
  <si>
    <t>物联网</t>
    <phoneticPr fontId="4" type="noConversion"/>
  </si>
  <si>
    <t>软件服务</t>
    <phoneticPr fontId="4" type="noConversion"/>
  </si>
  <si>
    <t>大数据互联网营销</t>
    <phoneticPr fontId="4" type="noConversion"/>
  </si>
  <si>
    <t>智能IC卡</t>
    <phoneticPr fontId="4" type="noConversion"/>
  </si>
  <si>
    <t>智慧食安</t>
    <phoneticPr fontId="4" type="noConversion"/>
  </si>
  <si>
    <t>电子政务</t>
    <phoneticPr fontId="4" type="noConversion"/>
  </si>
  <si>
    <t>网络安全</t>
    <phoneticPr fontId="4" type="noConversion"/>
  </si>
  <si>
    <t>电力行业信息化</t>
    <phoneticPr fontId="4" type="noConversion"/>
  </si>
  <si>
    <t>大数据、网络安全</t>
    <phoneticPr fontId="4" type="noConversion"/>
  </si>
  <si>
    <t>大数据、信息安全</t>
    <phoneticPr fontId="4" type="noConversion"/>
  </si>
  <si>
    <t>惠捷朗</t>
    <phoneticPr fontId="4" type="noConversion"/>
  </si>
  <si>
    <t>4G</t>
    <phoneticPr fontId="4" type="noConversion"/>
  </si>
  <si>
    <t>PE</t>
    <phoneticPr fontId="4" type="noConversion"/>
  </si>
  <si>
    <t>数字营销</t>
    <phoneticPr fontId="4" type="noConversion"/>
  </si>
  <si>
    <t>公司未来将以资本市场为依托，按照公司业务发展战略，围绕公司核心业务，适时、稳妥地采用战略联盟、技术合作、资产重组或企业购并战略，进一步提升公司在信息安全领域的产品覆盖面，提高市场份额，本次并购是公司战略规划的进展之一。</t>
    <phoneticPr fontId="6" type="noConversion"/>
  </si>
  <si>
    <t>海瑞元是我国通信行业信令分析服务和网络优化主要服务商之一，信令分析技术优势突出，积累了丰富的移动数据业务优化和信令大数据支撑方面的服务经验以及移动互联网最发达省份地市的客户资源和示范案例。瑞元信令产品可以和讯飞灵犀应用及客服分析等产品形成互补，从而形成端到端的业务与用户数据分析与优化闭环。</t>
    <phoneticPr fontId="6" type="noConversion"/>
  </si>
  <si>
    <t>本次收购后，公司可以快速拥有自助发卡机、综合柜员系统、VTM 等产品的完整研发、生产实力。</t>
    <phoneticPr fontId="6" type="noConversion"/>
  </si>
  <si>
    <t>金融信息化</t>
    <phoneticPr fontId="6" type="noConversion"/>
  </si>
  <si>
    <t>屹通信息专注为银行业金融机构提供信息化解决方案及实施服务，已经为包括外资银行、股份制银行、城商行、农信系统、金融公司等60 余家金融机构提供成熟的解决方案，是目前为止将移动互联网金融解决方案实施落地产品和案例较多的供应商，是我国金融业信息化领域的专业服务商之一。</t>
    <phoneticPr fontId="6" type="noConversion"/>
  </si>
  <si>
    <t>此次交易完成后将拓展公司新的业务渠道，实现业务的快速扩张，并在软件和信息技术服务产业整合的发展中抢占有利地位，提升公司软件和信息技术服务业务的规模效益，同时，公司与捷科智诚在市场、品牌、人力、技术、区域等方面将产生协同效应。
公司股票将于4月18日开市起复牌。</t>
    <phoneticPr fontId="6" type="noConversion"/>
  </si>
  <si>
    <t>智慧城市</t>
    <phoneticPr fontId="6" type="noConversion"/>
  </si>
  <si>
    <t>本次交易后，神州信息将获得中农信达在农村信息化方面的竞争优势，在软件和信息化服务领域的产品线将更加全面和完善，依靠中农信达目前的产品积累、客户资源和渠道，上市公司的产品和服务将扩展到更多的客户群体。</t>
    <phoneticPr fontId="6" type="noConversion"/>
  </si>
  <si>
    <t>铁路信息化</t>
    <phoneticPr fontId="6" type="noConversion"/>
  </si>
  <si>
    <t>宇信网景的主营业务与公司基本一致,通过投资控股宇信网景,有利于公司战略性布局北京市场,在稳固宇信网景原有市场的同时,可以迅速实现公司业务的外延式扩张,有利于完善卫宁软件的市场布局,扩大市场份额,提升主营业绩。</t>
    <phoneticPr fontId="6" type="noConversion"/>
  </si>
  <si>
    <t>有利于公司迅速打开山西市场,进一步完善公司全国性市场布局,扩大市场份额,显著提升上市公司主营业绩。</t>
    <phoneticPr fontId="6" type="noConversion"/>
  </si>
  <si>
    <t>网络安全</t>
    <phoneticPr fontId="6" type="noConversion"/>
  </si>
  <si>
    <t>在2014年完成对大股东中电科旗下的三零盛安、三零瑞通、三零嘉微整合后，公司产值规模由2013年的4.58亿元跃升至2014年的12.36亿元，增幅高达170%。并通过这一整合，打造了从密码算法、芯片、板卡、设备、平台、系统到方案、集成、服务的全信息安全产业链，紧密围绕商用密码技术，面向网络安全、终端安全、数据安全、应用安全、内容安全和管理安全。</t>
    <phoneticPr fontId="6" type="noConversion"/>
  </si>
  <si>
    <t>信息化服务</t>
    <phoneticPr fontId="6" type="noConversion"/>
  </si>
  <si>
    <t>本次收购将有助于提升上市公司的整体业务规模和盈利能力，同时，有利于增强上市公司的综合竞争实力，本次并购将进一步拓宽上市公司嵌入式系统的民用应用领域，并购完成后，公司将在加油卡系统、加油站监控与管理等石油、天然气嵌入式系统领域处于国内领先水平。</t>
    <phoneticPr fontId="6" type="noConversion"/>
  </si>
  <si>
    <t>对公司影响</t>
    <phoneticPr fontId="6" type="noConversion"/>
  </si>
  <si>
    <t>收购公司所属细分领域</t>
    <phoneticPr fontId="6" type="noConversion"/>
  </si>
  <si>
    <t>对公司影响</t>
    <phoneticPr fontId="4" type="noConversion"/>
  </si>
  <si>
    <t>收购公司所属细分领域</t>
    <phoneticPr fontId="4" type="noConversion"/>
  </si>
  <si>
    <t>本项目完成后，可实现强强联合、优势互补，不仅将加快推进公司产业向高附加值的中上游存储芯片封装测试业务延伸，还将扩大增强公司现有产品的应用范围和延展能力。此外，公司通过引入Kingston的高端客户资源，将对高端晶圆制程技术和先进封装技术领域具有更强的洞悉力，未来有望成为全球芯片封测产业的重要供应商，到2020年，力争进入全球集成电路封测行业前十位。</t>
    <phoneticPr fontId="4" type="noConversion"/>
  </si>
  <si>
    <t xml:space="preserve">
若本次股权收购完成后，可以帮助智联天地在快递移动智能终端市场获得较快的增长，从而对公司的收入利润带来贡献。</t>
    <phoneticPr fontId="4" type="noConversion"/>
  </si>
  <si>
    <t>软件外包</t>
    <phoneticPr fontId="4" type="noConversion"/>
  </si>
  <si>
    <t>本次收购有利于公司进一步扩大软件外包后方开发基地的规模、缓解人力成本上升的不利局面；同时，通过吸收江苏天听及日本天听的核心团队以及优质客户资源，有利于公司的人才扩充及客户资源拓展，更好地发挥公司在软件外包服务领域的资源及品牌优势，进一步提升公司的综合竞争力。</t>
    <phoneticPr fontId="4" type="noConversion"/>
  </si>
  <si>
    <t>新项目实施有利于公司的战略布局，获取线下流量入口，强化联络OS线下分发能力，增强公司的平台特质。</t>
    <phoneticPr fontId="4" type="noConversion"/>
  </si>
  <si>
    <t>本次投资能够使联络互动紧紧抓住行业发展的大好时机，立足于原有业务，同时，涉足海外游戏运营业务，逐步完善业务布局。依托资本的优势，对潜在的手游发行团队进行收购，以快速切入目标市场。</t>
    <phoneticPr fontId="4" type="noConversion"/>
  </si>
  <si>
    <t>本次投资将标的公司的产品引入国内市场这个巨大的消费市场，可以取得较大的财务收益，提高公司资金使用效率。</t>
    <phoneticPr fontId="4" type="noConversion"/>
  </si>
  <si>
    <t>收购杭州鸿泉数字设备有限公司55%股权项目</t>
    <phoneticPr fontId="4" type="noConversion"/>
  </si>
  <si>
    <t>公司通过本次投资将进一步拓展综合交通信息服务，促进公司各业务板块协同效应的发挥，有助于公司增强智能交通领域中的优势，进一步提高公司的盈利能力。</t>
    <phoneticPr fontId="4" type="noConversion"/>
  </si>
  <si>
    <t>公司通过本次合作将进一步拓展轨道交通领域综合交通信息服务业务线，公司在智能交通领域的业务布局得到进一步完善，有助于促进公司各业务板块协同效应的发挥，增强智能交通领域中的优势，进一步提高公司的盈利能力。</t>
    <phoneticPr fontId="4" type="noConversion"/>
  </si>
  <si>
    <t>本次并购交易完成后，公司将与海棠通信进行相关整合，双方在技术研发、生产配套、客户资源等各个方面实现优势互补和强强联合。依托上市公司与标的公司在技术、生产和销售等各领域在未来产生的协同效应，上市公司将进一步开发行业终端领域产品，并与自身技术融合，将其培育成新的利润增长点，提升公司的盈利水平，巩固在相关行业的优势地位。</t>
    <phoneticPr fontId="4" type="noConversion"/>
  </si>
  <si>
    <t>智慧医疗</t>
    <phoneticPr fontId="4" type="noConversion"/>
  </si>
  <si>
    <t>本次收购书生电子24%股权完成后，启明星辰将持有书生电子75%股权，有利于增强启明星辰对控股子公司的管理和控制能力，更有利于书生电子的长远发展。</t>
    <phoneticPr fontId="4" type="noConversion"/>
  </si>
  <si>
    <t>本次收购高登科技100%股权，将使捷顺科技获得预付费卡发行与受理业务的资质，快速增加捷顺科技预付费卡的发卡量和商户资源，促进捷顺科技预付费卡及社区金融业务的发展，提升捷顺科技主营业务的核心竞争力，加快捷顺科技向社区及商业O2O运营业务的转型。</t>
    <phoneticPr fontId="4" type="noConversion"/>
  </si>
  <si>
    <t>本次收购完成后，公司持有车网互联100%股权。本次收购资产交易有利于进一步加强公司对车网互联公司的管理，实现公司资源的合理配置，提升公司的管理效率，符合公司长远发展。双方将更紧密的共同推进“基于车联网多维大数据的综合运营服务系统项目”等车联网领域的业务。</t>
    <phoneticPr fontId="4" type="noConversion"/>
  </si>
  <si>
    <t>本次收购是适应博彦科技业务转型升级的重要举措，有利于增强博彦科技在数据挖掘、数据分析领域应用和行业解决方案方面的能力，有利于进一步拓展博彦科技在大数据领域的战略布局，培养新的行业战略性客户。红麦科技在大数据应用方面的技术优势，将为博彦科技在相关领域的开拓提供技术支持。</t>
    <phoneticPr fontId="4" type="noConversion"/>
  </si>
  <si>
    <t>北京神州泰岳软件股份有限公司通过本次交易，将进一步丰富公司游戏产品线，提升公司游戏品牌能力及影响力，进一步强化公司游戏领域的综合竞争实力，从而确保公司移动游戏业务持续、稳定的发展。</t>
    <phoneticPr fontId="4" type="noConversion"/>
  </si>
  <si>
    <t>天元网络与上市公司具有较高的业务互补和协同效应，通过收购整合可间接创造经济效益；祥升软件处于快速成长期，未来具有较强的盈利能力，并能与上市公司现有教育业务形成业务协同，本次交易完成后，上市公司将以祥升软件、新媒农信为平台整合教育行业业务，战略性开拓职业教育信息化、在线教育等教育市场，上市公司的盈利水平将进一步提升。</t>
    <phoneticPr fontId="4" type="noConversion"/>
  </si>
  <si>
    <t>房地产信息管理</t>
    <phoneticPr fontId="4" type="noConversion"/>
  </si>
  <si>
    <t>考虑到整合后上市公司和劳雷产业在航海智能化发展方面的协同效应，本次交易将有利于增强上市公司的竞争实力，提高资产规模、营业收入和利润规模，提升上市公司盈利能力和可持续经营能力，提升公司抗风险能力，从根本上符合公司及全体股东的利益。</t>
    <phoneticPr fontId="4" type="noConversion"/>
  </si>
  <si>
    <t>本次合作有利于易联众在福建省人口与计生服务和管理方面做得更加深入，也有机会向外省进行拓展。</t>
    <phoneticPr fontId="4" type="noConversion"/>
  </si>
  <si>
    <t>本次交易事项能够能有效加快公司海外市场布局进展，为公司海外市场销售工作的重要里程碑，并为公司布局全球电子支付受理终端行业提供关键性的市场环节支持，可有效改变公司金融POS设备主营业务收入地区结构。</t>
    <phoneticPr fontId="4" type="noConversion"/>
  </si>
  <si>
    <t>支付识别</t>
    <phoneticPr fontId="4" type="noConversion"/>
  </si>
  <si>
    <t>公司本次收购是公司大数据业务向工业互联网、工业智能化领域的重要布局，将有力补充公司工业大数据版块的业务，提升公司市场空间。</t>
    <phoneticPr fontId="4" type="noConversion"/>
  </si>
  <si>
    <t>本次投资将有利于东方国信进入互联网+农业核心领域，深化东方国信横向跨行业的大数据业务布局，丰富东方国信大数据资产，为开展农业大数据运营奠定基础；有利于东方国信与产业深度结合，真正进入产业大数据运营领域，拓宽东方国信大数据业务领域，提升盈利能力。</t>
    <phoneticPr fontId="4" type="noConversion"/>
  </si>
  <si>
    <t>本次交易后，万达信息在各细分领域产业链上形成完整的业务结构，最大限度降低万达信息在纵向开拓业务过程中的成本，凭借其在资本市场融资多样性的优势以及客户资源优势，发挥规模效应，从而提升万达信息的盈利能力和竞争能力。</t>
    <phoneticPr fontId="4" type="noConversion"/>
  </si>
  <si>
    <t>易华录将能够充分利用Infologic公司的优势及核心技术能力，成为国内机场信息服务的业务方案解决提供商，提升轨道交通软件服务能力，同时立足新加坡，拓展东南亚等海外市场。据此易华录将不断提升自身的业务实力和管理能力，成为具备国际视野、深谙国际规范、能够熟练运作国际项目、采用国际化优质高效管理模式的全球性上市公司。</t>
    <phoneticPr fontId="4" type="noConversion"/>
  </si>
  <si>
    <t>迪科远望深耕北京市场十余年，在北京地区校园一卡通市场建立了明显的领先优势，赢得了良好的业界口碑，品牌知名度和品牌形象不断提升。在此基础上，迪科远望逐渐向东北、华中、华东等其他地区拓展，主营业务呈现良好的发展势头。本次交易完成后，上市公司在校园一卡通领域的市场份额将显著提升，竞争优势和行业领先地位将进一步增强。</t>
    <phoneticPr fontId="4" type="noConversion"/>
  </si>
  <si>
    <t>通过此次收购，上市公司将开始通过外延式发展优化信息安全产业内的布局，提升公司在行业内的整体竞争力。本次交易完成后，上市公司与标的资产将形成良好的协同效应，在信息安全体系和应用领域等方面形成优势互补。</t>
    <phoneticPr fontId="4" type="noConversion"/>
  </si>
  <si>
    <t>参股雄猫软件，公司可以加强互联网金融业务产业链的战略布局，符合公司充分利用互联网金融的巨大行业机会，抢先开启互联网金融布局，形成智慧城市、互联网金融服务、互联网娱乐服务三大业务体系的紧密合作、协同发展,提升公司核心竞争力，打造“汉鼎股份互联网金融生态圈”的战略布局。</t>
    <phoneticPr fontId="4" type="noConversion"/>
  </si>
  <si>
    <t>本次交易完成后，上市公司归属于母公司股东的权益规模和净利润水平将得以提升，有利于进一步提升公司的综合竞争能力、市场拓展能力、资源控制能力和后续发展能力，提升公司的盈利水平，增强抗风险能力和可持续发展的能力，使股东利益最大化。</t>
    <phoneticPr fontId="4" type="noConversion"/>
  </si>
  <si>
    <t>通过收购动力盈科，上市公司将有效提升在社会化视频专网运营方面的能力，由产品销售业务进入到用户粘性更强的安防运营业务，为提升品牌附加值提供广阔空间，实现商业模式的升级。</t>
    <phoneticPr fontId="4" type="noConversion"/>
  </si>
  <si>
    <t>微智信业纳入上市公司后，东方通可利用其在大数据信息安全领域已取得的经验和竞争优势，抓住国产化带来的市场机遇和衍生需求，通过业务整合，拓展大数据业务，同时为东方通大数据基础产品提供安全保障，寻求共同发展。</t>
    <phoneticPr fontId="4" type="noConversion"/>
  </si>
  <si>
    <t>借助于资本市场，公司通过并购方式将惠捷朗业务纳入上市公司后，可利用其在无线网络测试及优化软件产品领域的经验和已经取得的竞争优势，抓住4G网络发展带来的巨大市场机遇和衍生需求，并通过业务整合，寻求在大数据、云平台及移动互联领域的共同发展。</t>
    <phoneticPr fontId="4" type="noConversion"/>
  </si>
  <si>
    <t>通过并购科匠信息，上市公司能够提升其为金融行业客户服务的能力，提高公司在金融行业客户移动化以及互联网金融快速发展过程中的行业竞争力。同时，借助本次并购，上市公司进入了移动应用开发领域，丰富了上市公司现有的业务结构，增强了公司的综合竞争力，预计上市公司的主营业务和盈利能力将得到显著增强。</t>
    <phoneticPr fontId="4" type="noConversion"/>
  </si>
  <si>
    <t>电子产品</t>
    <phoneticPr fontId="4" type="noConversion"/>
  </si>
  <si>
    <t>大智慧所处互联网金融信息服务行业，为形成与证券公司的深度战略合作，整合资源、发挥协同效应，寻求适应目前互联网金融高速发展的盈利模式，寻找新的盈利增长点，因此本公司拟收购湘财证券的股权。</t>
    <phoneticPr fontId="4" type="noConversion"/>
  </si>
  <si>
    <t>本次收购如果成功，开发晶相当于控制了Bridgelux企业所有的专利及交互授权，从而掌握芯片、外延片、封装、白光、光学设计等多项核心技术，可以进行从芯片到模块的垂直产品整合以及氮化镓上硅芯片的开发，并得以进入欧美、日韩等全球高端LED产业供应链，为未来发展筑就广阔的成长空间。</t>
    <phoneticPr fontId="4" type="noConversion"/>
  </si>
  <si>
    <t>芯片制造</t>
    <phoneticPr fontId="4" type="noConversion"/>
  </si>
  <si>
    <t>山东超越工控机和全国产系统业务资产不计入公司一季报。公司此次增发收购资产、扩充产能，有助于公司充分利用行业机遇，进一步发展和优化高性能主机、云服务器、高端存储系统等细分领域产品，抢占行业发展的新“高地”。募投项目建设完成并投产后，公司依托研发及应用基础优势、性价比优势及市场渠道优势等竞争优势，将进一步确立公司在国内云计算领域的领先位置，增强公司持续盈利能力，产品系列将更加丰富，销售规模将实现较大幅度增长。</t>
    <phoneticPr fontId="4" type="noConversion"/>
  </si>
  <si>
    <t>云计算</t>
    <phoneticPr fontId="4" type="noConversion"/>
  </si>
  <si>
    <t>通过本次交易，可以有效的将至高通信在终端方面优秀的解决方案引入到本公司整体的产品框架中，增强了本公司在终端方面的服务能力，使本公司拥有了“云+端”的整体解决方案。</t>
    <phoneticPr fontId="4" type="noConversion"/>
  </si>
  <si>
    <t>信息化服务</t>
    <phoneticPr fontId="4" type="noConversion"/>
  </si>
  <si>
    <t>卫生信息化</t>
    <phoneticPr fontId="4" type="noConversion"/>
  </si>
  <si>
    <t>此次投资有助于公司建立和完善产品服务链条，拓展和完善公司业务领域，为未来公司在医疗信息化领域的发展奠定了有益的基础。同时能够有效提高公司的资产回报率和股东价值，进一步加强公司的竞争优势。</t>
    <phoneticPr fontId="4" type="noConversion"/>
  </si>
  <si>
    <t xml:space="preserve">本次收购完成后海隆软件及上海华钟还将通过多层次营销、资源整合等方式，进一步提升上海华钟的经营效率、降低运营成本，从而进一步提升本公司的综合竞争力。
</t>
    <phoneticPr fontId="4" type="noConversion"/>
  </si>
  <si>
    <t>中科金财</t>
  </si>
  <si>
    <t>金融信息化</t>
  </si>
  <si>
    <t>通过收购并整合滨河创新，公司将在农信社（农商行）、城商行这一快速增长的业务领域获得优质稳定的客户资源，优化公司的客户结构，有利于公司的长远发展。</t>
  </si>
  <si>
    <t>滨河创新</t>
    <phoneticPr fontId="6" type="noConversion"/>
  </si>
  <si>
    <t xml:space="preserve">中电器件的分销网络在整合后有利于石基信息对广大低端客户的有效覆盖,实现向低端商户延伸这一目标。 </t>
  </si>
  <si>
    <t>中电器件</t>
    <phoneticPr fontId="6" type="noConversion"/>
  </si>
  <si>
    <t>互联网金融</t>
  </si>
  <si>
    <t>公司通过本次重大资产重组可以有效加快原有业务的转型升级，业务将从软件行业进一步进入互联网行业，实现多元化经营战略，由单一的软件外包服务企业转变为基于互联网平台集信息服务和软件外包服务为一体的综合服务商。二三四五并表带动营改、净利高速增长。</t>
  </si>
  <si>
    <t>二三四五</t>
    <phoneticPr fontId="6" type="noConversion"/>
  </si>
  <si>
    <t>久其软件</t>
  </si>
  <si>
    <t>华夏电通100%股权</t>
  </si>
  <si>
    <t>政务信息化</t>
  </si>
  <si>
    <t>此次交易完成后，上市公司与华夏电通在产品和服务内容、市场共享、人力资源、资金与管理能力等方面互为补充，协同增长，将提高各方的盈利能力，巩固各自的市场地位，实现“产品线互补，市场结合、强强合作”。更为重要的是上市公司将扩展和完善产品和服务链条，拥有更为完善的产品线，实现做强做大、持续保持同行业领先地位的发展目标。</t>
  </si>
  <si>
    <t>移动互联网</t>
  </si>
  <si>
    <t>上市公司通过收购亿起联科技，持续深化布局移动互联网领域；通过产业整合发挥上市公司与亿起联科技之间的协同效应，提高上市公司的抗风险能力和可持续发展能力；践行上市公司外延式发展战略，增加上市公司后续产业整合力度；提升上市公司整体规模，增强上市公司盈利能力。</t>
  </si>
  <si>
    <t>亿起联科技</t>
    <phoneticPr fontId="4" type="noConversion"/>
  </si>
  <si>
    <t>天行网安</t>
    <phoneticPr fontId="6" type="noConversion"/>
  </si>
  <si>
    <t>网络安全</t>
    <phoneticPr fontId="6" type="noConversion"/>
  </si>
  <si>
    <t>公司同时提示，天行网安的客户主要集中在我国公安系统，近几年由于政府公安系统大力推行天网、平安城市等保障社会安全的信息安全建设项目，视频交换、数据交换的需求较大，使得天行网安的业绩持续增长，如果未来国家相关政策有所调整，信息安全建设项目在政府的建设规划中比重下降，将使得天行网安优势产品的盈利能力下降，标的公司存在成长性降低或利润下降的风险。</t>
    <phoneticPr fontId="6" type="noConversion"/>
  </si>
  <si>
    <t>蓝鼎控股</t>
  </si>
  <si>
    <t>云服务</t>
  </si>
  <si>
    <t>本次交易是上市公司实施战略调整的一个重大步骤，旨在改善上市公司的资产质量，丰富上市公司业务类型，提高上市公司的盈利能力和持续发展能力。</t>
  </si>
  <si>
    <t>高升科技</t>
    <phoneticPr fontId="4" type="noConversion"/>
  </si>
  <si>
    <r>
      <rPr>
        <sz val="10"/>
        <rFont val="楷体_GB2312"/>
        <family val="3"/>
        <charset val="134"/>
      </rPr>
      <t>软控股份</t>
    </r>
  </si>
  <si>
    <r>
      <rPr>
        <sz val="10"/>
        <rFont val="楷体_GB2312"/>
        <family val="3"/>
        <charset val="134"/>
      </rPr>
      <t>伊科思</t>
    </r>
  </si>
  <si>
    <r>
      <rPr>
        <sz val="10"/>
        <rFont val="楷体_GB2312"/>
        <family val="3"/>
        <charset val="134"/>
      </rPr>
      <t>新材料</t>
    </r>
    <phoneticPr fontId="6" type="noConversion"/>
  </si>
  <si>
    <r>
      <rPr>
        <sz val="10"/>
        <rFont val="楷体_GB2312"/>
        <family val="3"/>
        <charset val="134"/>
      </rPr>
      <t>公司此次收购抚顺伊科思，是为适应橡胶轮胎产业发展的需求，将助力公司进入高性能橡胶新材料领域，拓展新业务，对公司发展会产生积极的影响。</t>
    </r>
    <phoneticPr fontId="6" type="noConversion"/>
  </si>
  <si>
    <r>
      <rPr>
        <sz val="10"/>
        <rFont val="楷体_GB2312"/>
        <family val="3"/>
        <charset val="134"/>
      </rPr>
      <t>迪威视讯</t>
    </r>
  </si>
  <si>
    <r>
      <rPr>
        <sz val="10"/>
        <rFont val="楷体_GB2312"/>
        <family val="3"/>
        <charset val="134"/>
      </rPr>
      <t>山东鸿昌</t>
    </r>
  </si>
  <si>
    <r>
      <rPr>
        <sz val="10"/>
        <rFont val="楷体_GB2312"/>
        <family val="3"/>
        <charset val="134"/>
      </rPr>
      <t>智慧城市</t>
    </r>
    <phoneticPr fontId="6" type="noConversion"/>
  </si>
  <si>
    <r>
      <rPr>
        <sz val="10"/>
        <rFont val="楷体_GB2312"/>
        <family val="3"/>
        <charset val="134"/>
      </rPr>
      <t>公司主要从事视频通讯系统、平安城市、智慧城市的建设业务，收购完成后，公司将与山东鸿昌紧密合作，借助山东鸿昌在通信网络工程服务、通信网络维护服务及通信网络优化服务能力，以及山东、河北等地的优势客户资源，实现双方的业务整合和协同发展，共筑智慧城市战略发展平台，以进一步提升公司在智慧城市的竞争能力及经营业绩，确保公司持续发展。</t>
    </r>
    <phoneticPr fontId="6" type="noConversion"/>
  </si>
  <si>
    <r>
      <rPr>
        <sz val="10"/>
        <rFont val="楷体_GB2312"/>
        <family val="3"/>
        <charset val="134"/>
      </rPr>
      <t>捷成股份</t>
    </r>
  </si>
  <si>
    <r>
      <rPr>
        <sz val="10"/>
        <rFont val="楷体_GB2312"/>
        <family val="3"/>
        <charset val="134"/>
      </rPr>
      <t>国科恒通</t>
    </r>
  </si>
  <si>
    <r>
      <rPr>
        <sz val="10"/>
        <rFont val="楷体_GB2312"/>
        <family val="3"/>
        <charset val="134"/>
      </rPr>
      <t>智慧城市</t>
    </r>
    <phoneticPr fontId="6" type="noConversion"/>
  </si>
  <si>
    <r>
      <rPr>
        <sz val="10"/>
        <rFont val="楷体_GB2312"/>
        <family val="3"/>
        <charset val="134"/>
      </rPr>
      <t>通过收购国科恒通部分股权的紧密式合作方式，可以整合国科恒通的地理信息系统，与公司现有产品线和智慧城市主要发展方向实现协同效应。此次投资有助于公司建立和完善产品服务链条，拓展和完善公司业务领域，为未来公司在智慧城市建设领域的发展奠定了有益的基础。</t>
    </r>
    <phoneticPr fontId="6" type="noConversion"/>
  </si>
  <si>
    <r>
      <rPr>
        <sz val="10"/>
        <rFont val="楷体_GB2312"/>
        <family val="3"/>
        <charset val="134"/>
      </rPr>
      <t>启明星辰</t>
    </r>
  </si>
  <si>
    <r>
      <rPr>
        <sz val="10"/>
        <rFont val="楷体_GB2312"/>
        <family val="3"/>
        <charset val="134"/>
      </rPr>
      <t>赛贝卡</t>
    </r>
  </si>
  <si>
    <r>
      <rPr>
        <sz val="10"/>
        <rFont val="楷体_GB2312"/>
        <family val="3"/>
        <charset val="134"/>
      </rPr>
      <t>信息安全</t>
    </r>
    <phoneticPr fontId="6" type="noConversion"/>
  </si>
  <si>
    <r>
      <rPr>
        <sz val="10"/>
        <rFont val="楷体_GB2312"/>
        <family val="3"/>
        <charset val="134"/>
      </rPr>
      <t>根据启明星辰在信息安全领域业务发展的需要，经研究，公司决定由全资子公司北京启明星辰信息安全技术有限公司参照评估值以</t>
    </r>
    <r>
      <rPr>
        <sz val="10"/>
        <rFont val="Arial"/>
        <family val="2"/>
      </rPr>
      <t>1,600</t>
    </r>
    <r>
      <rPr>
        <sz val="10"/>
        <rFont val="楷体_GB2312"/>
        <family val="3"/>
        <charset val="134"/>
      </rPr>
      <t>万元人民币购买赛贝卡包括全部知识产权在内的资产。</t>
    </r>
    <phoneticPr fontId="6" type="noConversion"/>
  </si>
  <si>
    <r>
      <rPr>
        <sz val="10"/>
        <rFont val="楷体_GB2312"/>
        <family val="3"/>
        <charset val="134"/>
      </rPr>
      <t>卫宁软件</t>
    </r>
  </si>
  <si>
    <r>
      <rPr>
        <sz val="10"/>
        <rFont val="楷体_GB2312"/>
        <family val="3"/>
        <charset val="134"/>
      </rPr>
      <t>宇信网景</t>
    </r>
  </si>
  <si>
    <r>
      <rPr>
        <sz val="10"/>
        <rFont val="楷体_GB2312"/>
        <family val="3"/>
        <charset val="134"/>
      </rPr>
      <t>智慧医疗</t>
    </r>
    <phoneticPr fontId="6" type="noConversion"/>
  </si>
  <si>
    <r>
      <rPr>
        <sz val="10"/>
        <rFont val="楷体_GB2312"/>
        <family val="3"/>
        <charset val="134"/>
      </rPr>
      <t>宇信网景的主营业务与公司基本一致</t>
    </r>
    <r>
      <rPr>
        <sz val="10"/>
        <rFont val="Arial"/>
        <family val="2"/>
      </rPr>
      <t>,</t>
    </r>
    <r>
      <rPr>
        <sz val="10"/>
        <rFont val="楷体_GB2312"/>
        <family val="3"/>
        <charset val="134"/>
      </rPr>
      <t>通过投资控股宇信网景</t>
    </r>
    <r>
      <rPr>
        <sz val="10"/>
        <rFont val="Arial"/>
        <family val="2"/>
      </rPr>
      <t>,</t>
    </r>
    <r>
      <rPr>
        <sz val="10"/>
        <rFont val="楷体_GB2312"/>
        <family val="3"/>
        <charset val="134"/>
      </rPr>
      <t>有利于公司战略性布局北京市场</t>
    </r>
    <r>
      <rPr>
        <sz val="10"/>
        <rFont val="Arial"/>
        <family val="2"/>
      </rPr>
      <t>,</t>
    </r>
    <r>
      <rPr>
        <sz val="10"/>
        <rFont val="楷体_GB2312"/>
        <family val="3"/>
        <charset val="134"/>
      </rPr>
      <t>在稳固宇信网景原有市场的同时</t>
    </r>
    <r>
      <rPr>
        <sz val="10"/>
        <rFont val="Arial"/>
        <family val="2"/>
      </rPr>
      <t>,</t>
    </r>
    <r>
      <rPr>
        <sz val="10"/>
        <rFont val="楷体_GB2312"/>
        <family val="3"/>
        <charset val="134"/>
      </rPr>
      <t>可以迅速实现公司业务的外延式扩张</t>
    </r>
    <r>
      <rPr>
        <sz val="10"/>
        <rFont val="Arial"/>
        <family val="2"/>
      </rPr>
      <t>,</t>
    </r>
    <r>
      <rPr>
        <sz val="10"/>
        <rFont val="楷体_GB2312"/>
        <family val="3"/>
        <charset val="134"/>
      </rPr>
      <t>有利于完善卫宁软件的市场布局</t>
    </r>
    <r>
      <rPr>
        <sz val="10"/>
        <rFont val="Arial"/>
        <family val="2"/>
      </rPr>
      <t>,</t>
    </r>
    <r>
      <rPr>
        <sz val="10"/>
        <rFont val="楷体_GB2312"/>
        <family val="3"/>
        <charset val="134"/>
      </rPr>
      <t>扩大市场份额</t>
    </r>
    <r>
      <rPr>
        <sz val="10"/>
        <rFont val="Arial"/>
        <family val="2"/>
      </rPr>
      <t>,</t>
    </r>
    <r>
      <rPr>
        <sz val="10"/>
        <rFont val="楷体_GB2312"/>
        <family val="3"/>
        <charset val="134"/>
      </rPr>
      <t>提升主营业绩。</t>
    </r>
    <phoneticPr fontId="6" type="noConversion"/>
  </si>
  <si>
    <r>
      <rPr>
        <sz val="10"/>
        <rFont val="楷体_GB2312"/>
        <family val="3"/>
        <charset val="134"/>
      </rPr>
      <t>东方网力</t>
    </r>
  </si>
  <si>
    <r>
      <rPr>
        <sz val="10"/>
        <rFont val="楷体_GB2312"/>
        <family val="3"/>
        <charset val="134"/>
      </rPr>
      <t>紫光股份</t>
    </r>
  </si>
  <si>
    <r>
      <rPr>
        <sz val="10"/>
        <rFont val="楷体_GB2312"/>
        <family val="3"/>
        <charset val="134"/>
      </rPr>
      <t>西合网云</t>
    </r>
  </si>
  <si>
    <r>
      <rPr>
        <sz val="10"/>
        <rFont val="楷体_GB2312"/>
        <family val="3"/>
        <charset val="134"/>
      </rPr>
      <t>云计算</t>
    </r>
    <phoneticPr fontId="6" type="noConversion"/>
  </si>
  <si>
    <r>
      <rPr>
        <sz val="10"/>
        <rFont val="楷体_GB2312"/>
        <family val="3"/>
        <charset val="134"/>
      </rPr>
      <t>为积极推进公司</t>
    </r>
    <r>
      <rPr>
        <sz val="10"/>
        <rFont val="Arial"/>
        <family val="2"/>
      </rPr>
      <t>“</t>
    </r>
    <r>
      <rPr>
        <sz val="10"/>
        <rFont val="楷体_GB2312"/>
        <family val="3"/>
        <charset val="134"/>
      </rPr>
      <t>云服务</t>
    </r>
    <r>
      <rPr>
        <sz val="10"/>
        <rFont val="Arial"/>
        <family val="2"/>
      </rPr>
      <t>”</t>
    </r>
    <r>
      <rPr>
        <sz val="10"/>
        <rFont val="楷体_GB2312"/>
        <family val="3"/>
        <charset val="134"/>
      </rPr>
      <t>战略，为客户提供丰富的紫光</t>
    </r>
    <r>
      <rPr>
        <sz val="10"/>
        <rFont val="Arial"/>
        <family val="2"/>
      </rPr>
      <t>“</t>
    </r>
    <r>
      <rPr>
        <sz val="10"/>
        <rFont val="楷体_GB2312"/>
        <family val="3"/>
        <charset val="134"/>
      </rPr>
      <t>云计算机</t>
    </r>
    <r>
      <rPr>
        <sz val="10"/>
        <rFont val="Arial"/>
        <family val="2"/>
      </rPr>
      <t>”</t>
    </r>
    <r>
      <rPr>
        <sz val="10"/>
        <rFont val="楷体_GB2312"/>
        <family val="3"/>
        <charset val="134"/>
      </rPr>
      <t>信息化基础设施、云计算行业应用解决方案和互联网综合服务一揽子整体解决方案，公司将在北京房山区投资建设紫光云服务（北京）数据中心项目（一期）。</t>
    </r>
    <phoneticPr fontId="6" type="noConversion"/>
  </si>
  <si>
    <r>
      <rPr>
        <sz val="10"/>
        <rFont val="楷体_GB2312"/>
        <family val="3"/>
        <charset val="134"/>
      </rPr>
      <t>石基信息</t>
    </r>
  </si>
  <si>
    <r>
      <rPr>
        <sz val="10"/>
        <rFont val="楷体_GB2312"/>
        <family val="3"/>
        <charset val="134"/>
      </rPr>
      <t>中电器件</t>
    </r>
    <phoneticPr fontId="6" type="noConversion"/>
  </si>
  <si>
    <r>
      <rPr>
        <sz val="10"/>
        <rFont val="楷体_GB2312"/>
        <family val="3"/>
        <charset val="134"/>
      </rPr>
      <t>中电器件的分销网络在整合后有利于石基信息对广大低端客户的有效覆盖</t>
    </r>
    <r>
      <rPr>
        <sz val="10"/>
        <rFont val="Arial"/>
        <family val="2"/>
      </rPr>
      <t>,</t>
    </r>
    <r>
      <rPr>
        <sz val="10"/>
        <rFont val="楷体_GB2312"/>
        <family val="3"/>
        <charset val="134"/>
      </rPr>
      <t>实现向低端商户延伸这一目标。</t>
    </r>
    <r>
      <rPr>
        <sz val="10"/>
        <rFont val="Arial"/>
        <family val="2"/>
      </rPr>
      <t xml:space="preserve"> </t>
    </r>
  </si>
  <si>
    <r>
      <rPr>
        <sz val="10"/>
        <rFont val="楷体_GB2312"/>
        <family val="3"/>
        <charset val="134"/>
      </rPr>
      <t>立思辰</t>
    </r>
  </si>
  <si>
    <r>
      <rPr>
        <sz val="10"/>
        <rFont val="楷体_GB2312"/>
        <family val="3"/>
        <charset val="134"/>
      </rPr>
      <t>汇金科技</t>
    </r>
  </si>
  <si>
    <r>
      <rPr>
        <sz val="10"/>
        <rFont val="楷体_GB2312"/>
        <family val="3"/>
        <charset val="134"/>
      </rPr>
      <t>信息安全</t>
    </r>
    <phoneticPr fontId="6" type="noConversion"/>
  </si>
  <si>
    <r>
      <rPr>
        <sz val="10"/>
        <rFont val="楷体_GB2312"/>
        <family val="3"/>
        <charset val="134"/>
      </rPr>
      <t>润和软件</t>
    </r>
  </si>
  <si>
    <r>
      <rPr>
        <sz val="10"/>
        <rFont val="楷体_GB2312"/>
        <family val="3"/>
        <charset val="134"/>
      </rPr>
      <t>捷科智诚</t>
    </r>
  </si>
  <si>
    <r>
      <rPr>
        <sz val="10"/>
        <rFont val="楷体_GB2312"/>
        <family val="3"/>
        <charset val="134"/>
      </rPr>
      <t>金融信息化</t>
    </r>
    <phoneticPr fontId="6" type="noConversion"/>
  </si>
  <si>
    <r>
      <rPr>
        <sz val="10"/>
        <rFont val="楷体_GB2312"/>
        <family val="3"/>
        <charset val="134"/>
      </rPr>
      <t>此次交易完成后将拓展公司新的业务渠道，实现业务的快速扩张，并在软件和信息技术服务产业整合的发展中抢占有利地位，提升公司软件和信息技术服务业务的规模效益，同时，公司与捷科智诚在市场、品牌、人力、技术、区域等方面将产生协同效应。
公司股票将于</t>
    </r>
    <r>
      <rPr>
        <sz val="10"/>
        <rFont val="Arial"/>
        <family val="2"/>
      </rPr>
      <t>4</t>
    </r>
    <r>
      <rPr>
        <sz val="10"/>
        <rFont val="楷体_GB2312"/>
        <family val="3"/>
        <charset val="134"/>
      </rPr>
      <t>月</t>
    </r>
    <r>
      <rPr>
        <sz val="10"/>
        <rFont val="Arial"/>
        <family val="2"/>
      </rPr>
      <t>18</t>
    </r>
    <r>
      <rPr>
        <sz val="10"/>
        <rFont val="楷体_GB2312"/>
        <family val="3"/>
        <charset val="134"/>
      </rPr>
      <t>日开市起复牌。</t>
    </r>
    <phoneticPr fontId="6" type="noConversion"/>
  </si>
  <si>
    <r>
      <rPr>
        <sz val="10"/>
        <rFont val="楷体_GB2312"/>
        <family val="3"/>
        <charset val="134"/>
      </rPr>
      <t>证通电子</t>
    </r>
  </si>
  <si>
    <r>
      <rPr>
        <sz val="10"/>
        <rFont val="楷体_GB2312"/>
        <family val="3"/>
        <charset val="134"/>
      </rPr>
      <t>中标光电</t>
    </r>
  </si>
  <si>
    <r>
      <rPr>
        <sz val="10"/>
        <rFont val="楷体_GB2312"/>
        <family val="3"/>
        <charset val="134"/>
      </rPr>
      <t>本次交易主要是为了提升上市公司</t>
    </r>
    <r>
      <rPr>
        <sz val="10"/>
        <rFont val="Arial"/>
        <family val="2"/>
      </rPr>
      <t>LED</t>
    </r>
    <r>
      <rPr>
        <sz val="10"/>
        <rFont val="楷体_GB2312"/>
        <family val="3"/>
        <charset val="134"/>
      </rPr>
      <t>照明电子行业的业务规模，增强公司在</t>
    </r>
    <r>
      <rPr>
        <sz val="10"/>
        <rFont val="Arial"/>
        <family val="2"/>
      </rPr>
      <t>LED</t>
    </r>
    <r>
      <rPr>
        <sz val="10"/>
        <rFont val="楷体_GB2312"/>
        <family val="3"/>
        <charset val="134"/>
      </rPr>
      <t>照明电子行业的竞争力，提升公司业绩，提高公司经营盈利能力。</t>
    </r>
  </si>
  <si>
    <r>
      <rPr>
        <sz val="10"/>
        <rFont val="楷体_GB2312"/>
        <family val="3"/>
        <charset val="134"/>
      </rPr>
      <t>贝尔信</t>
    </r>
  </si>
  <si>
    <r>
      <rPr>
        <sz val="10"/>
        <rFont val="楷体_GB2312"/>
        <family val="3"/>
        <charset val="134"/>
      </rPr>
      <t>智慧城市</t>
    </r>
    <phoneticPr fontId="6" type="noConversion"/>
  </si>
  <si>
    <r>
      <rPr>
        <sz val="10"/>
        <rFont val="楷体_GB2312"/>
        <family val="3"/>
        <charset val="134"/>
      </rPr>
      <t>上市公司收购贝尔信后，公司提供的整体智慧城市的解决方案将更加具有竞争力。此外，通过收购贝尔信部分股权的紧密式合作方式，除增加公司业务竞争力外，双方将借助对方的销售渠道和资源拓展其产品的应用行业及领域，从而迅速占领相关市场。</t>
    </r>
    <phoneticPr fontId="6" type="noConversion"/>
  </si>
  <si>
    <r>
      <rPr>
        <sz val="10"/>
        <rFont val="楷体_GB2312"/>
        <family val="3"/>
        <charset val="134"/>
      </rPr>
      <t>东方通</t>
    </r>
  </si>
  <si>
    <r>
      <rPr>
        <sz val="10"/>
        <rFont val="楷体_GB2312"/>
        <family val="3"/>
        <charset val="134"/>
      </rPr>
      <t>同德一心</t>
    </r>
  </si>
  <si>
    <r>
      <rPr>
        <sz val="10"/>
        <rFont val="楷体_GB2312"/>
        <family val="3"/>
        <charset val="134"/>
      </rPr>
      <t>云服务</t>
    </r>
    <phoneticPr fontId="6" type="noConversion"/>
  </si>
  <si>
    <r>
      <rPr>
        <sz val="10"/>
        <rFont val="楷体_GB2312"/>
        <family val="3"/>
        <charset val="134"/>
      </rPr>
      <t>公司收购同德一心可加速双方在各自专业领域的资源整合，有利于公司快速进入服务器虚拟化软件领域，改善目前公司比较单一的产品线，符合公司从中间件产品和服务提供商逐步转变为基础软件产品和云服务提供商的战略规划和定位。</t>
    </r>
    <phoneticPr fontId="6" type="noConversion"/>
  </si>
  <si>
    <r>
      <rPr>
        <sz val="10"/>
        <rFont val="楷体_GB2312"/>
        <family val="3"/>
        <charset val="134"/>
      </rPr>
      <t>山西导通</t>
    </r>
  </si>
  <si>
    <r>
      <rPr>
        <sz val="10"/>
        <rFont val="楷体_GB2312"/>
        <family val="3"/>
        <charset val="134"/>
      </rPr>
      <t>有利于公司迅速打开山西市场</t>
    </r>
    <r>
      <rPr>
        <sz val="10"/>
        <rFont val="Arial"/>
        <family val="2"/>
      </rPr>
      <t>,</t>
    </r>
    <r>
      <rPr>
        <sz val="10"/>
        <rFont val="楷体_GB2312"/>
        <family val="3"/>
        <charset val="134"/>
      </rPr>
      <t>进一步完善公司全国性市场布局</t>
    </r>
    <r>
      <rPr>
        <sz val="10"/>
        <rFont val="Arial"/>
        <family val="2"/>
      </rPr>
      <t>,</t>
    </r>
    <r>
      <rPr>
        <sz val="10"/>
        <rFont val="楷体_GB2312"/>
        <family val="3"/>
        <charset val="134"/>
      </rPr>
      <t>扩大市场份额</t>
    </r>
    <r>
      <rPr>
        <sz val="10"/>
        <rFont val="Arial"/>
        <family val="2"/>
      </rPr>
      <t>,</t>
    </r>
    <r>
      <rPr>
        <sz val="10"/>
        <rFont val="楷体_GB2312"/>
        <family val="3"/>
        <charset val="134"/>
      </rPr>
      <t>显著提升上市公司主营业绩。</t>
    </r>
    <phoneticPr fontId="6" type="noConversion"/>
  </si>
  <si>
    <r>
      <rPr>
        <sz val="10"/>
        <rFont val="楷体_GB2312"/>
        <family val="3"/>
        <charset val="134"/>
      </rPr>
      <t>汉得信息</t>
    </r>
  </si>
  <si>
    <r>
      <rPr>
        <sz val="10"/>
        <rFont val="楷体_GB2312"/>
        <family val="3"/>
        <charset val="134"/>
      </rPr>
      <t>上海欧俊</t>
    </r>
  </si>
  <si>
    <r>
      <rPr>
        <sz val="10"/>
        <rFont val="楷体_GB2312"/>
        <family val="3"/>
        <charset val="134"/>
      </rPr>
      <t>企业信息管理</t>
    </r>
    <phoneticPr fontId="6" type="noConversion"/>
  </si>
  <si>
    <r>
      <rPr>
        <sz val="10"/>
        <rFont val="楷体_GB2312"/>
        <family val="3"/>
        <charset val="134"/>
      </rPr>
      <t>公司以超募资金</t>
    </r>
    <r>
      <rPr>
        <sz val="10"/>
        <rFont val="Arial"/>
        <family val="2"/>
      </rPr>
      <t>1600</t>
    </r>
    <r>
      <rPr>
        <sz val="10"/>
        <rFont val="楷体_GB2312"/>
        <family val="3"/>
        <charset val="134"/>
      </rPr>
      <t xml:space="preserve">万元与鸿竺投资共同出资设立一家合资公司，并通过合资公司收购欧俊信息产品生命周期管理。
</t>
    </r>
  </si>
  <si>
    <r>
      <rPr>
        <sz val="10"/>
        <rFont val="楷体_GB2312"/>
        <family val="3"/>
        <charset val="134"/>
      </rPr>
      <t>赛能视频</t>
    </r>
  </si>
  <si>
    <r>
      <rPr>
        <sz val="10"/>
        <rFont val="楷体_GB2312"/>
        <family val="3"/>
        <charset val="134"/>
      </rPr>
      <t>安防盗控</t>
    </r>
    <phoneticPr fontId="6" type="noConversion"/>
  </si>
  <si>
    <r>
      <rPr>
        <sz val="10"/>
        <rFont val="楷体_GB2312"/>
        <family val="3"/>
        <charset val="134"/>
      </rPr>
      <t>为扩大东方网力品牌影响力，借助赛能视频项目资源和业务网络，进一步拓展西北区域安防监控市场，东方网力决议收购赛能视频</t>
    </r>
    <r>
      <rPr>
        <sz val="10"/>
        <rFont val="Arial"/>
        <family val="2"/>
      </rPr>
      <t>51%</t>
    </r>
    <r>
      <rPr>
        <sz val="10"/>
        <rFont val="楷体_GB2312"/>
        <family val="3"/>
        <charset val="134"/>
      </rPr>
      <t>的股权。</t>
    </r>
    <phoneticPr fontId="6" type="noConversion"/>
  </si>
  <si>
    <r>
      <rPr>
        <sz val="10"/>
        <rFont val="楷体_GB2312"/>
        <family val="3"/>
        <charset val="134"/>
      </rPr>
      <t>二三四五</t>
    </r>
  </si>
  <si>
    <r>
      <rPr>
        <sz val="10"/>
        <rFont val="楷体_GB2312"/>
        <family val="3"/>
        <charset val="134"/>
      </rPr>
      <t>二三四五</t>
    </r>
    <phoneticPr fontId="6" type="noConversion"/>
  </si>
  <si>
    <r>
      <rPr>
        <sz val="10"/>
        <rFont val="楷体_GB2312"/>
        <family val="3"/>
        <charset val="134"/>
      </rPr>
      <t>互联网金融</t>
    </r>
  </si>
  <si>
    <r>
      <rPr>
        <sz val="10"/>
        <rFont val="楷体_GB2312"/>
        <family val="3"/>
        <charset val="134"/>
      </rPr>
      <t>公司通过本次重大资产重组可以有效加快原有业务的转型升级，业务将从软件行业进一步进入互联网行业，实现多元化经营战略，由单一的软件外包服务企业转变为基于互联网平台集信息服务和软件外包服务为一体的综合服务商。二三四五并表带动营改、净利高速增长。</t>
    </r>
  </si>
  <si>
    <r>
      <rPr>
        <sz val="10"/>
        <rFont val="楷体_GB2312"/>
        <family val="3"/>
        <charset val="134"/>
      </rPr>
      <t>拓尔思</t>
    </r>
  </si>
  <si>
    <r>
      <rPr>
        <sz val="10"/>
        <rFont val="楷体_GB2312"/>
        <family val="3"/>
        <charset val="134"/>
      </rPr>
      <t>天行网安</t>
    </r>
    <phoneticPr fontId="6" type="noConversion"/>
  </si>
  <si>
    <r>
      <rPr>
        <sz val="10"/>
        <rFont val="楷体_GB2312"/>
        <family val="3"/>
        <charset val="134"/>
      </rPr>
      <t>网络安全</t>
    </r>
    <phoneticPr fontId="6" type="noConversion"/>
  </si>
  <si>
    <r>
      <rPr>
        <sz val="10"/>
        <rFont val="楷体_GB2312"/>
        <family val="3"/>
        <charset val="134"/>
      </rPr>
      <t>公司同时提示，天行网安的客户主要集中在我国公安系统，近几年由于政府公安系统大力推行天网、平安城市等保障社会安全的信息安全建设项目，视频交换、数据交换的需求较大，使得天行网安的业绩持续增长，如果未来国家相关政策有所调整，信息安全建设项目在政府的建设规划中比重下降，将使得天行网安优势产品的盈利能力下降，标的公司存在成长性降低或利润下降的风险。</t>
    </r>
    <phoneticPr fontId="6" type="noConversion"/>
  </si>
  <si>
    <r>
      <rPr>
        <sz val="10"/>
        <rFont val="楷体_GB2312"/>
        <family val="3"/>
        <charset val="134"/>
      </rPr>
      <t>新大陆</t>
    </r>
  </si>
  <si>
    <r>
      <rPr>
        <sz val="10"/>
        <rFont val="楷体_GB2312"/>
        <family val="3"/>
        <charset val="134"/>
      </rPr>
      <t>亚大通讯</t>
    </r>
  </si>
  <si>
    <r>
      <rPr>
        <sz val="10"/>
        <rFont val="楷体_GB2312"/>
        <family val="3"/>
        <charset val="134"/>
      </rPr>
      <t>第三方支付</t>
    </r>
    <phoneticPr fontId="6" type="noConversion"/>
  </si>
  <si>
    <r>
      <rPr>
        <sz val="10"/>
        <rFont val="楷体_GB2312"/>
        <family val="3"/>
        <charset val="134"/>
      </rPr>
      <t>北京亚大通讯网络有限责任公司从设立至今一直专注于为传统金融企业及第三方支付机构提供软件服务支撑，积累了丰富的行业经验及资源，并且其业务与客户资源与本公司旗下支付业务存在较多的交叉，有较强的协同效应。</t>
    </r>
    <phoneticPr fontId="6" type="noConversion"/>
  </si>
  <si>
    <r>
      <rPr>
        <sz val="10"/>
        <rFont val="楷体_GB2312"/>
        <family val="3"/>
        <charset val="134"/>
      </rPr>
      <t>银江股份</t>
    </r>
  </si>
  <si>
    <r>
      <rPr>
        <sz val="10"/>
        <rFont val="楷体_GB2312"/>
        <family val="3"/>
        <charset val="134"/>
      </rPr>
      <t>广州创显</t>
    </r>
  </si>
  <si>
    <r>
      <rPr>
        <sz val="10"/>
        <rFont val="楷体_GB2312"/>
        <family val="3"/>
        <charset val="134"/>
      </rPr>
      <t>在线教育</t>
    </r>
    <phoneticPr fontId="6" type="noConversion"/>
  </si>
  <si>
    <r>
      <rPr>
        <sz val="10"/>
        <rFont val="楷体_GB2312"/>
        <family val="3"/>
        <charset val="134"/>
      </rPr>
      <t>本次投资后，通过双方的资源整合，有利于银江城市集团在智慧教育领域扩大市场份额；同时，广州创显良好的经营状况为实现业绩承诺提供有力保障，本次投资将会带来良好的投资收益。</t>
    </r>
    <phoneticPr fontId="6" type="noConversion"/>
  </si>
  <si>
    <r>
      <rPr>
        <sz val="10"/>
        <rFont val="楷体_GB2312"/>
        <family val="3"/>
        <charset val="134"/>
      </rPr>
      <t>绿盟科技</t>
    </r>
  </si>
  <si>
    <r>
      <rPr>
        <sz val="10"/>
        <rFont val="楷体_GB2312"/>
        <family val="3"/>
        <charset val="134"/>
      </rPr>
      <t>武汉深之度</t>
    </r>
  </si>
  <si>
    <r>
      <rPr>
        <sz val="10"/>
        <rFont val="楷体_GB2312"/>
        <family val="3"/>
        <charset val="134"/>
      </rPr>
      <t>操作系统</t>
    </r>
    <phoneticPr fontId="6" type="noConversion"/>
  </si>
  <si>
    <r>
      <rPr>
        <sz val="10"/>
        <rFont val="楷体_GB2312"/>
        <family val="3"/>
        <charset val="134"/>
      </rPr>
      <t>鉴于国产操作系统目前尚处于发展起步阶段，同时基于对深之度的公司核心竞争力、业务开拓能力及未来市场环境等方面因素综合分析，预计未来三年深之度操作系统将迎来发展机遇，有利于提高绿盟科技在国产操作系统方面的影响力。</t>
    </r>
  </si>
  <si>
    <r>
      <rPr>
        <sz val="10"/>
        <rFont val="楷体_GB2312"/>
        <family val="3"/>
        <charset val="134"/>
      </rPr>
      <t>汇金股份</t>
    </r>
  </si>
  <si>
    <r>
      <rPr>
        <sz val="10"/>
        <rFont val="楷体_GB2312"/>
        <family val="3"/>
        <charset val="134"/>
      </rPr>
      <t>东方兴华</t>
    </r>
  </si>
  <si>
    <r>
      <rPr>
        <sz val="10"/>
        <rFont val="楷体_GB2312"/>
        <family val="3"/>
        <charset val="134"/>
      </rPr>
      <t>本次收购后，公司可以快速拥有自助发卡机、综合柜员系统、</t>
    </r>
    <r>
      <rPr>
        <sz val="10"/>
        <rFont val="Arial"/>
        <family val="2"/>
      </rPr>
      <t xml:space="preserve">VTM </t>
    </r>
    <r>
      <rPr>
        <sz val="10"/>
        <rFont val="楷体_GB2312"/>
        <family val="3"/>
        <charset val="134"/>
      </rPr>
      <t>等产品的完整研发、生产实力。</t>
    </r>
    <phoneticPr fontId="6" type="noConversion"/>
  </si>
  <si>
    <r>
      <rPr>
        <sz val="10"/>
        <rFont val="楷体_GB2312"/>
        <family val="3"/>
        <charset val="134"/>
      </rPr>
      <t>科大讯飞</t>
    </r>
  </si>
  <si>
    <r>
      <rPr>
        <sz val="10"/>
        <rFont val="楷体_GB2312"/>
        <family val="3"/>
        <charset val="134"/>
      </rPr>
      <t>上海瑞元</t>
    </r>
  </si>
  <si>
    <r>
      <rPr>
        <sz val="10"/>
        <rFont val="楷体_GB2312"/>
        <family val="3"/>
        <charset val="134"/>
      </rPr>
      <t>大数据</t>
    </r>
    <phoneticPr fontId="6" type="noConversion"/>
  </si>
  <si>
    <r>
      <rPr>
        <sz val="10"/>
        <rFont val="楷体_GB2312"/>
        <family val="3"/>
        <charset val="134"/>
      </rPr>
      <t>海瑞元是我国通信行业信令分析服务和网络优化主要服务商之一，信令分析技术优势突出，积累了丰富的移动数据业务优化和信令大数据支撑方面的服务经验以及移动互联网最发达省份地市的客户资源和示范案例。瑞元信令产品可以和讯飞灵犀应用及客服分析等产品形成互补，从而形成端到端的业务与用户数据分析与优化闭环。</t>
    </r>
    <phoneticPr fontId="6" type="noConversion"/>
  </si>
  <si>
    <r>
      <rPr>
        <sz val="10"/>
        <rFont val="楷体_GB2312"/>
        <family val="3"/>
        <charset val="134"/>
      </rPr>
      <t>荣之联</t>
    </r>
  </si>
  <si>
    <r>
      <rPr>
        <sz val="10"/>
        <rFont val="楷体_GB2312"/>
        <family val="3"/>
        <charset val="134"/>
      </rPr>
      <t>泰合佳通</t>
    </r>
  </si>
  <si>
    <r>
      <rPr>
        <sz val="10"/>
        <rFont val="楷体_GB2312"/>
        <family val="3"/>
        <charset val="134"/>
      </rPr>
      <t>云计算、大数据</t>
    </r>
    <phoneticPr fontId="6" type="noConversion"/>
  </si>
  <si>
    <r>
      <rPr>
        <sz val="10"/>
        <rFont val="楷体_GB2312"/>
        <family val="3"/>
        <charset val="134"/>
      </rPr>
      <t>本次交易将有利于实现泰合佳通和荣之联各自在移动通信网络优化、运营商业务流程管理方面以及云计算、大数据方面技术和产品的深度结合，在实现优势协同效应的同时，确立移动通信服务领域的领先地位。</t>
    </r>
    <phoneticPr fontId="6" type="noConversion"/>
  </si>
  <si>
    <r>
      <rPr>
        <sz val="10"/>
        <rFont val="楷体_GB2312"/>
        <family val="3"/>
        <charset val="134"/>
      </rPr>
      <t>华东电脑</t>
    </r>
  </si>
  <si>
    <r>
      <rPr>
        <sz val="10"/>
        <rFont val="楷体_GB2312"/>
        <family val="3"/>
        <charset val="134"/>
      </rPr>
      <t>微创软件</t>
    </r>
  </si>
  <si>
    <r>
      <rPr>
        <sz val="10"/>
        <rFont val="楷体_GB2312"/>
        <family val="3"/>
        <charset val="134"/>
      </rPr>
      <t>软件信息</t>
    </r>
    <phoneticPr fontId="6" type="noConversion"/>
  </si>
  <si>
    <r>
      <rPr>
        <sz val="10"/>
        <rFont val="楷体_GB2312"/>
        <family val="3"/>
        <charset val="134"/>
      </rPr>
      <t>本次股权收购完成将会进一步增强上市公司盈利水平，有利于公司在软件信息服务和行业解决方案领域的业务拓展。</t>
    </r>
  </si>
  <si>
    <r>
      <rPr>
        <sz val="10"/>
        <rFont val="楷体_GB2312"/>
        <family val="3"/>
        <charset val="134"/>
      </rPr>
      <t>旋极信息</t>
    </r>
  </si>
  <si>
    <r>
      <rPr>
        <sz val="10"/>
        <rFont val="楷体_GB2312"/>
        <family val="3"/>
        <charset val="134"/>
      </rPr>
      <t>中软金卡</t>
    </r>
  </si>
  <si>
    <r>
      <rPr>
        <sz val="10"/>
        <rFont val="楷体_GB2312"/>
        <family val="3"/>
        <charset val="134"/>
      </rPr>
      <t>信息化服务</t>
    </r>
    <phoneticPr fontId="6" type="noConversion"/>
  </si>
  <si>
    <r>
      <rPr>
        <sz val="10"/>
        <rFont val="楷体_GB2312"/>
        <family val="3"/>
        <charset val="134"/>
      </rPr>
      <t>本次收购将有助于提升上市公司的整体业务规模和盈利能力，同时，有利于增强上市公司的综合竞争实力，本次并购将进一步拓宽上市公司嵌入式系统的民用应用领域，并购完成后，公司将在加油卡系统、加油站监控与管理等石油、天然气嵌入式系统领域处于国内领先水平。</t>
    </r>
    <phoneticPr fontId="6" type="noConversion"/>
  </si>
  <si>
    <r>
      <rPr>
        <sz val="10"/>
        <rFont val="楷体_GB2312"/>
        <family val="3"/>
        <charset val="134"/>
      </rPr>
      <t>世纪瑞尔</t>
    </r>
  </si>
  <si>
    <r>
      <rPr>
        <sz val="10"/>
        <rFont val="楷体_GB2312"/>
        <family val="3"/>
        <charset val="134"/>
      </rPr>
      <t>易维讯</t>
    </r>
  </si>
  <si>
    <r>
      <rPr>
        <sz val="10"/>
        <rFont val="楷体_GB2312"/>
        <family val="3"/>
        <charset val="134"/>
      </rPr>
      <t>铁路信息化</t>
    </r>
    <phoneticPr fontId="6" type="noConversion"/>
  </si>
  <si>
    <r>
      <rPr>
        <sz val="10"/>
        <rFont val="楷体_GB2312"/>
        <family val="3"/>
        <charset val="134"/>
      </rPr>
      <t>为进一步丰富公司产品线，延长产业链，提高市场占有率，提升公司的盈利水平，为公司的发展注入新的动力，实现长期战略发展目标，经谨慎评估决策，公司拟以超募资金</t>
    </r>
    <r>
      <rPr>
        <sz val="10"/>
        <rFont val="Arial"/>
        <family val="2"/>
      </rPr>
      <t>9,900.00</t>
    </r>
    <r>
      <rPr>
        <sz val="10"/>
        <rFont val="楷体_GB2312"/>
        <family val="3"/>
        <charset val="134"/>
      </rPr>
      <t>万元人民币收购易维讯</t>
    </r>
    <r>
      <rPr>
        <sz val="10"/>
        <rFont val="Arial"/>
        <family val="2"/>
      </rPr>
      <t>30.00</t>
    </r>
    <r>
      <rPr>
        <sz val="10"/>
        <rFont val="楷体_GB2312"/>
        <family val="3"/>
        <charset val="134"/>
      </rPr>
      <t>％的股权。</t>
    </r>
    <phoneticPr fontId="6" type="noConversion"/>
  </si>
  <si>
    <r>
      <rPr>
        <sz val="10"/>
        <rFont val="楷体_GB2312"/>
        <family val="3"/>
        <charset val="134"/>
      </rPr>
      <t>万达信息</t>
    </r>
  </si>
  <si>
    <r>
      <rPr>
        <sz val="10"/>
        <rFont val="楷体_GB2312"/>
        <family val="3"/>
        <charset val="134"/>
      </rPr>
      <t>上海复高</t>
    </r>
  </si>
  <si>
    <r>
      <rPr>
        <sz val="10"/>
        <rFont val="楷体_GB2312"/>
        <family val="3"/>
        <charset val="134"/>
      </rPr>
      <t>通过收购上海复高，促使万达信息将业务拓展至医院信息以及社区卫生化领域，建立起完整的医疗卫生信息化产业链，巩固公司在医疗卫生信息领域的行业龙头地位，增加新的业绩增长点；同时，还能通过整合上海复高目前的客户资源，进一步推动万达信息以上海为中心辐射全国的战略市场布局。</t>
    </r>
    <phoneticPr fontId="6" type="noConversion"/>
  </si>
  <si>
    <r>
      <rPr>
        <sz val="10"/>
        <rFont val="楷体_GB2312"/>
        <family val="3"/>
        <charset val="134"/>
      </rPr>
      <t>金证股份</t>
    </r>
  </si>
  <si>
    <r>
      <rPr>
        <sz val="10"/>
        <rFont val="楷体_GB2312"/>
        <family val="3"/>
        <charset val="134"/>
      </rPr>
      <t>佳时达</t>
    </r>
  </si>
  <si>
    <r>
      <rPr>
        <sz val="10"/>
        <rFont val="楷体_GB2312"/>
        <family val="3"/>
        <charset val="134"/>
      </rPr>
      <t>移动支付</t>
    </r>
    <phoneticPr fontId="6" type="noConversion"/>
  </si>
  <si>
    <r>
      <rPr>
        <sz val="10"/>
        <rFont val="楷体_GB2312"/>
        <family val="3"/>
        <charset val="134"/>
      </rPr>
      <t>佳时达正在从以软件开发、项目集成为主营的商业模式，向依托互联网、移动互联网平台，以运营和服务为主营的商业模式转型，并已在</t>
    </r>
    <r>
      <rPr>
        <sz val="10"/>
        <rFont val="Arial"/>
        <family val="2"/>
      </rPr>
      <t>“</t>
    </r>
    <r>
      <rPr>
        <sz val="10"/>
        <rFont val="楷体_GB2312"/>
        <family val="3"/>
        <charset val="134"/>
      </rPr>
      <t>西南铁旅火车票代购业务平台</t>
    </r>
    <r>
      <rPr>
        <sz val="10"/>
        <rFont val="Arial"/>
        <family val="2"/>
      </rPr>
      <t>”</t>
    </r>
    <r>
      <rPr>
        <sz val="10"/>
        <rFont val="楷体_GB2312"/>
        <family val="3"/>
        <charset val="134"/>
      </rPr>
      <t>项目中取得了突破，这符合金证股份整体布局互联网运营的发展思路。</t>
    </r>
    <phoneticPr fontId="6" type="noConversion"/>
  </si>
  <si>
    <r>
      <rPr>
        <sz val="10"/>
        <rFont val="楷体_GB2312"/>
        <family val="3"/>
        <charset val="134"/>
      </rPr>
      <t>卫士通</t>
    </r>
  </si>
  <si>
    <r>
      <rPr>
        <sz val="10"/>
        <rFont val="楷体_GB2312"/>
        <family val="3"/>
        <charset val="134"/>
      </rPr>
      <t>三零盛安</t>
    </r>
    <r>
      <rPr>
        <sz val="10"/>
        <rFont val="Arial"/>
        <family val="2"/>
      </rPr>
      <t>93.98%</t>
    </r>
    <r>
      <rPr>
        <sz val="10"/>
        <rFont val="楷体_GB2312"/>
        <family val="3"/>
        <charset val="134"/>
      </rPr>
      <t>的股权、三零瑞通</t>
    </r>
    <r>
      <rPr>
        <sz val="10"/>
        <rFont val="Arial"/>
        <family val="2"/>
      </rPr>
      <t>94.41%</t>
    </r>
    <r>
      <rPr>
        <sz val="10"/>
        <rFont val="楷体_GB2312"/>
        <family val="3"/>
        <charset val="134"/>
      </rPr>
      <t>的股权、三零嘉微</t>
    </r>
    <r>
      <rPr>
        <sz val="10"/>
        <rFont val="Arial"/>
        <family val="2"/>
      </rPr>
      <t>85.74%</t>
    </r>
    <r>
      <rPr>
        <sz val="10"/>
        <rFont val="楷体_GB2312"/>
        <family val="3"/>
        <charset val="134"/>
      </rPr>
      <t>的股权</t>
    </r>
  </si>
  <si>
    <r>
      <rPr>
        <sz val="10"/>
        <rFont val="楷体_GB2312"/>
        <family val="3"/>
        <charset val="134"/>
      </rPr>
      <t>网络安全</t>
    </r>
    <phoneticPr fontId="6" type="noConversion"/>
  </si>
  <si>
    <r>
      <rPr>
        <sz val="10"/>
        <rFont val="楷体_GB2312"/>
        <family val="3"/>
        <charset val="134"/>
      </rPr>
      <t>在</t>
    </r>
    <r>
      <rPr>
        <sz val="10"/>
        <rFont val="Arial"/>
        <family val="2"/>
      </rPr>
      <t>2014</t>
    </r>
    <r>
      <rPr>
        <sz val="10"/>
        <rFont val="楷体_GB2312"/>
        <family val="3"/>
        <charset val="134"/>
      </rPr>
      <t>年完成对大股东中电科旗下的三零盛安、三零瑞通、三零嘉微整合后，公司产值规模由</t>
    </r>
    <r>
      <rPr>
        <sz val="10"/>
        <rFont val="Arial"/>
        <family val="2"/>
      </rPr>
      <t>2013</t>
    </r>
    <r>
      <rPr>
        <sz val="10"/>
        <rFont val="楷体_GB2312"/>
        <family val="3"/>
        <charset val="134"/>
      </rPr>
      <t>年的</t>
    </r>
    <r>
      <rPr>
        <sz val="10"/>
        <rFont val="Arial"/>
        <family val="2"/>
      </rPr>
      <t>4.58</t>
    </r>
    <r>
      <rPr>
        <sz val="10"/>
        <rFont val="楷体_GB2312"/>
        <family val="3"/>
        <charset val="134"/>
      </rPr>
      <t>亿元跃升至</t>
    </r>
    <r>
      <rPr>
        <sz val="10"/>
        <rFont val="Arial"/>
        <family val="2"/>
      </rPr>
      <t>2014</t>
    </r>
    <r>
      <rPr>
        <sz val="10"/>
        <rFont val="楷体_GB2312"/>
        <family val="3"/>
        <charset val="134"/>
      </rPr>
      <t>年的</t>
    </r>
    <r>
      <rPr>
        <sz val="10"/>
        <rFont val="Arial"/>
        <family val="2"/>
      </rPr>
      <t>12.36</t>
    </r>
    <r>
      <rPr>
        <sz val="10"/>
        <rFont val="楷体_GB2312"/>
        <family val="3"/>
        <charset val="134"/>
      </rPr>
      <t>亿元，增幅高达</t>
    </r>
    <r>
      <rPr>
        <sz val="10"/>
        <rFont val="Arial"/>
        <family val="2"/>
      </rPr>
      <t>170%</t>
    </r>
    <r>
      <rPr>
        <sz val="10"/>
        <rFont val="楷体_GB2312"/>
        <family val="3"/>
        <charset val="134"/>
      </rPr>
      <t>。并通过这一整合，打造了从密码算法、芯片、板卡、设备、平台、系统到方案、集成、服务的全信息安全产业链，紧密围绕商用密码技术，面向网络安全、终端安全、数据安全、应用安全、内容安全和管理安全。</t>
    </r>
    <phoneticPr fontId="6" type="noConversion"/>
  </si>
  <si>
    <r>
      <rPr>
        <sz val="10"/>
        <rFont val="楷体_GB2312"/>
        <family val="3"/>
        <charset val="134"/>
      </rPr>
      <t>青岛科捷</t>
    </r>
  </si>
  <si>
    <r>
      <rPr>
        <sz val="10"/>
        <rFont val="楷体_GB2312"/>
        <family val="3"/>
        <charset val="134"/>
      </rPr>
      <t>机器人</t>
    </r>
    <phoneticPr fontId="6" type="noConversion"/>
  </si>
  <si>
    <r>
      <rPr>
        <sz val="10"/>
        <rFont val="楷体_GB2312"/>
        <family val="3"/>
        <charset val="134"/>
      </rPr>
      <t>本次交易将有助于公司整合工业机器人业务的优质资源，增强公司机器人业务的研发、设计和生产能力，进一步提高公司在机器人业务的市场竞争力。同时本次交易符合公司的发展战略，将对公司主营业务发展起到积极的作用，有助于增强公司市场竞争力，继而提升公司的综合盈利能力。</t>
    </r>
  </si>
  <si>
    <r>
      <rPr>
        <sz val="10"/>
        <rFont val="楷体_GB2312"/>
        <family val="3"/>
        <charset val="134"/>
      </rPr>
      <t>棠棣科技</t>
    </r>
  </si>
  <si>
    <r>
      <rPr>
        <sz val="10"/>
        <rFont val="楷体_GB2312"/>
        <family val="3"/>
        <charset val="134"/>
      </rPr>
      <t>互联网金融</t>
    </r>
    <phoneticPr fontId="6" type="noConversion"/>
  </si>
  <si>
    <r>
      <rPr>
        <sz val="10"/>
        <rFont val="楷体_GB2312"/>
        <family val="3"/>
        <charset val="134"/>
      </rPr>
      <t>标的公司是一家为国内外金融机构、互联网金融企业、第三方支付公司提供支付结算、互联网理财、网络贷款的软件产品和系统集成服务的公司。本次交易扩大了上市公司的业务范围，提升了公司现有业务规模和盈利水平，增强了棠棣科技的资金实力，促进其进一步快速发展。</t>
    </r>
  </si>
  <si>
    <r>
      <rPr>
        <sz val="10"/>
        <rFont val="楷体_GB2312"/>
        <family val="3"/>
        <charset val="134"/>
      </rPr>
      <t>合众信息</t>
    </r>
  </si>
  <si>
    <r>
      <rPr>
        <sz val="10"/>
        <rFont val="楷体_GB2312"/>
        <family val="3"/>
        <charset val="134"/>
      </rPr>
      <t>大数据</t>
    </r>
    <phoneticPr fontId="6" type="noConversion"/>
  </si>
  <si>
    <r>
      <rPr>
        <sz val="10"/>
        <rFont val="楷体_GB2312"/>
        <family val="3"/>
        <charset val="134"/>
      </rPr>
      <t>公司未来将以资本市场为依托，按照公司业务发展战略，围绕公司核心业务，适时、稳妥地采用战略联盟、技术合作、资产重组或企业购并战略，进一步提升公司在信息安全领域的产品覆盖面，提高市场份额，本次并购是公司战略规划的进展之一。</t>
    </r>
    <phoneticPr fontId="6" type="noConversion"/>
  </si>
  <si>
    <r>
      <rPr>
        <sz val="10"/>
        <rFont val="楷体_GB2312"/>
        <family val="3"/>
        <charset val="134"/>
      </rPr>
      <t>东方国信</t>
    </r>
  </si>
  <si>
    <r>
      <rPr>
        <sz val="10"/>
        <rFont val="楷体_GB2312"/>
        <family val="3"/>
        <charset val="134"/>
      </rPr>
      <t>普泽创智</t>
    </r>
  </si>
  <si>
    <r>
      <rPr>
        <sz val="10"/>
        <rFont val="楷体_GB2312"/>
        <family val="3"/>
        <charset val="134"/>
      </rPr>
      <t>公司通过本次投资，将进一步吸收融合大数据领域内领先技术和产品，强化公司在大数据领域的竞争优势和市场开拓及服务能力，增强公司大数据产品在企业云化服务及大数据处理分析方面的能力，促进东方国信大数据产品向电商、互联网广告数据服务、大数据安全服务等领域延伸，扩大在非电信行业领域的业务规模，同时丰富公司产品体系，完善软硬件一体化解决方案，提高业务利润率，提升公司盈利能力和持续发展能力。</t>
    </r>
    <phoneticPr fontId="6" type="noConversion"/>
  </si>
  <si>
    <r>
      <rPr>
        <sz val="10"/>
        <rFont val="楷体_GB2312"/>
        <family val="3"/>
        <charset val="134"/>
      </rPr>
      <t>中科金财</t>
    </r>
  </si>
  <si>
    <r>
      <rPr>
        <sz val="10"/>
        <rFont val="楷体_GB2312"/>
        <family val="3"/>
        <charset val="134"/>
      </rPr>
      <t>滨河创新</t>
    </r>
    <phoneticPr fontId="6" type="noConversion"/>
  </si>
  <si>
    <r>
      <rPr>
        <sz val="10"/>
        <rFont val="楷体_GB2312"/>
        <family val="3"/>
        <charset val="134"/>
      </rPr>
      <t>金融信息化</t>
    </r>
  </si>
  <si>
    <r>
      <rPr>
        <sz val="10"/>
        <rFont val="楷体_GB2312"/>
        <family val="3"/>
        <charset val="134"/>
      </rPr>
      <t>通过收购并整合滨河创新，公司将在农信社（农商行）、城商行这一快速增长的业务领域获得优质稳定的客户资源，优化公司的客户结构，有利于公司的长远发展。</t>
    </r>
  </si>
  <si>
    <r>
      <rPr>
        <sz val="10"/>
        <rFont val="楷体_GB2312"/>
        <family val="3"/>
        <charset val="134"/>
      </rPr>
      <t>同方股份</t>
    </r>
  </si>
  <si>
    <r>
      <rPr>
        <sz val="10"/>
        <rFont val="楷体_GB2312"/>
        <family val="3"/>
        <charset val="134"/>
      </rPr>
      <t>海康保险</t>
    </r>
  </si>
  <si>
    <r>
      <rPr>
        <sz val="10"/>
        <rFont val="楷体_GB2312"/>
        <family val="3"/>
        <charset val="134"/>
      </rPr>
      <t>互联网金融</t>
    </r>
    <phoneticPr fontId="6" type="noConversion"/>
  </si>
  <si>
    <r>
      <rPr>
        <sz val="10"/>
        <rFont val="楷体_GB2312"/>
        <family val="3"/>
        <charset val="134"/>
      </rPr>
      <t>宁波金唐</t>
    </r>
  </si>
  <si>
    <r>
      <rPr>
        <sz val="10"/>
        <rFont val="楷体_GB2312"/>
        <family val="3"/>
        <charset val="134"/>
      </rPr>
      <t>通过收购宁波金唐，促使万达信息将业务拓展至医院信息以及社区卫生化领域，建立起完整的医疗卫生信息化产业链，巩固公司在医疗卫生信息领域的行业龙头地位，增加新的业绩增长点；同时，还能通过整合宁波金唐目前的客户资源，进一步推动万达信息以上海为中心辐射全国的战略市场布局。</t>
    </r>
  </si>
  <si>
    <r>
      <rPr>
        <sz val="10"/>
        <rFont val="楷体_GB2312"/>
        <family val="3"/>
        <charset val="134"/>
      </rPr>
      <t>神州信息</t>
    </r>
  </si>
  <si>
    <r>
      <rPr>
        <sz val="10"/>
        <rFont val="楷体_GB2312"/>
        <family val="3"/>
        <charset val="134"/>
      </rPr>
      <t>中农信达</t>
    </r>
  </si>
  <si>
    <r>
      <rPr>
        <sz val="10"/>
        <rFont val="楷体_GB2312"/>
        <family val="3"/>
        <charset val="134"/>
      </rPr>
      <t>本次交易后，神州信息将获得中农信达在农村信息化方面的竞争优势，在软件和信息化服务领域的产品线将更加全面和完善，依靠中农信达目前的产品积累、客户资源和渠道，上市公司的产品和服务将扩展到更多的客户群体。</t>
    </r>
    <phoneticPr fontId="6" type="noConversion"/>
  </si>
  <si>
    <r>
      <rPr>
        <sz val="10"/>
        <rFont val="楷体_GB2312"/>
        <family val="3"/>
        <charset val="134"/>
      </rPr>
      <t>长亮科技</t>
    </r>
  </si>
  <si>
    <r>
      <rPr>
        <sz val="10"/>
        <rFont val="楷体_GB2312"/>
        <family val="3"/>
        <charset val="134"/>
      </rPr>
      <t>银商资讯</t>
    </r>
  </si>
  <si>
    <r>
      <rPr>
        <sz val="10"/>
        <rFont val="楷体_GB2312"/>
        <family val="3"/>
        <charset val="134"/>
      </rPr>
      <t>在本次交易完成后，长亮科技将首次涉足商业机构预付卡</t>
    </r>
    <r>
      <rPr>
        <sz val="10"/>
        <rFont val="Arial"/>
        <family val="2"/>
      </rPr>
      <t>IT</t>
    </r>
    <r>
      <rPr>
        <sz val="10"/>
        <rFont val="楷体_GB2312"/>
        <family val="3"/>
        <charset val="134"/>
      </rPr>
      <t>运营领域。在当前零售行业转型，互联网金融模式不断创新与向前推进的大背景下，新的支付手段将得到充分的实践，新的信用体系将逐步建立，新的融资渠道与方式将得到拓展，入股银商资讯以及与银商资讯进行深入而密切的合作，将会为拓展公司的市场空间与产品形态，进而形成新的业务模式提供较大的操作空间，为公司向互联网金融类型业务领域拓展提供有效路径。</t>
    </r>
    <phoneticPr fontId="6" type="noConversion"/>
  </si>
  <si>
    <r>
      <rPr>
        <sz val="10"/>
        <rFont val="楷体_GB2312"/>
        <family val="3"/>
        <charset val="134"/>
      </rPr>
      <t>中海科技</t>
    </r>
  </si>
  <si>
    <r>
      <rPr>
        <sz val="10"/>
        <rFont val="楷体_GB2312"/>
        <family val="3"/>
        <charset val="134"/>
      </rPr>
      <t>中海信息</t>
    </r>
  </si>
  <si>
    <r>
      <rPr>
        <sz val="10"/>
        <rFont val="楷体_GB2312"/>
        <family val="3"/>
        <charset val="134"/>
      </rPr>
      <t>智能物流</t>
    </r>
    <phoneticPr fontId="6" type="noConversion"/>
  </si>
  <si>
    <r>
      <rPr>
        <sz val="10"/>
        <rFont val="楷体_GB2312"/>
        <family val="3"/>
        <charset val="134"/>
      </rPr>
      <t>中海科技本次吸收合并中海信息后，能够有效整合双方资源，发挥双方优势，形成合力，打造全面的航运信息化服务能力，进一步增强公司核心竞争优势。中海科技将以中海集团内部信息化建设和服务市场为依托。同时，加强技术和经验积累，积极开拓集团外部航运和物流信息化市场，持续提高公司经营业绩水平和市场竞争力，并有效避免了潜在的同业竞争。</t>
    </r>
    <phoneticPr fontId="6" type="noConversion"/>
  </si>
  <si>
    <r>
      <rPr>
        <sz val="10"/>
        <rFont val="楷体_GB2312"/>
        <family val="3"/>
        <charset val="134"/>
      </rPr>
      <t>紫光优蓝</t>
    </r>
  </si>
  <si>
    <r>
      <rPr>
        <sz val="10"/>
        <rFont val="楷体_GB2312"/>
        <family val="3"/>
        <charset val="134"/>
      </rPr>
      <t>本次投资紫光优蓝是公司介入快速发展的机器人行业的需要，可以完善产业战略布局，交易完成后有助于公司业务进一步丰富和拓展，整体业务结构将更为多样化。</t>
    </r>
  </si>
  <si>
    <r>
      <rPr>
        <sz val="10"/>
        <rFont val="楷体_GB2312"/>
        <family val="3"/>
        <charset val="134"/>
      </rPr>
      <t>上海屹通</t>
    </r>
  </si>
  <si>
    <r>
      <rPr>
        <sz val="10"/>
        <rFont val="楷体_GB2312"/>
        <family val="3"/>
        <charset val="134"/>
      </rPr>
      <t>屹通信息专注为银行业金融机构提供信息化解决方案及实施服务，已经为包括外资银行、股份制银行、城商行、农信系统、金融公司等</t>
    </r>
    <r>
      <rPr>
        <sz val="10"/>
        <rFont val="Arial"/>
        <family val="2"/>
      </rPr>
      <t xml:space="preserve">60 </t>
    </r>
    <r>
      <rPr>
        <sz val="10"/>
        <rFont val="楷体_GB2312"/>
        <family val="3"/>
        <charset val="134"/>
      </rPr>
      <t>余家金融机构提供成熟的解决方案，是目前为止将移动互联网金融解决方案实施落地产品和案例较多的供应商，是我国金融业信息化领域的专业服务商之一。</t>
    </r>
    <phoneticPr fontId="6" type="noConversion"/>
  </si>
  <si>
    <r>
      <rPr>
        <sz val="10"/>
        <rFont val="楷体_GB2312"/>
        <family val="3"/>
        <charset val="134"/>
      </rPr>
      <t>杭州天尊</t>
    </r>
  </si>
  <si>
    <r>
      <rPr>
        <sz val="10"/>
        <rFont val="楷体_GB2312"/>
        <family val="3"/>
        <charset val="134"/>
      </rPr>
      <t>通过本次股权投资，可以实现双方在城市综合管理平台建设领域的强强联合，进一步提升银江城市集团在智慧城管领域的技术储备和市场竞争力，有助于银江股份智慧城市产业生态系统的建设。</t>
    </r>
  </si>
  <si>
    <r>
      <rPr>
        <sz val="10"/>
        <rFont val="楷体_GB2312"/>
        <family val="3"/>
        <charset val="134"/>
      </rPr>
      <t>浪潮信息</t>
    </r>
  </si>
  <si>
    <r>
      <rPr>
        <sz val="10"/>
        <rFont val="楷体_GB2312"/>
        <family val="3"/>
        <charset val="134"/>
      </rPr>
      <t>鼎天盛华</t>
    </r>
  </si>
  <si>
    <r>
      <rPr>
        <sz val="10"/>
        <rFont val="楷体_GB2312"/>
        <family val="3"/>
        <charset val="134"/>
      </rPr>
      <t>本次对外投资，有利于改善关键应用主机的生态环境，扩大关键应用主机销售规模，从而进一步提升公司的核心竞争力和盈利能力。</t>
    </r>
  </si>
  <si>
    <r>
      <rPr>
        <sz val="10"/>
        <rFont val="楷体_GB2312"/>
        <family val="3"/>
        <charset val="134"/>
      </rPr>
      <t>安硕信息</t>
    </r>
  </si>
  <si>
    <r>
      <rPr>
        <sz val="10"/>
        <rFont val="楷体_GB2312"/>
        <family val="3"/>
        <charset val="134"/>
      </rPr>
      <t>宏远贵德</t>
    </r>
  </si>
  <si>
    <r>
      <rPr>
        <sz val="10"/>
        <rFont val="楷体_GB2312"/>
        <family val="3"/>
        <charset val="134"/>
      </rPr>
      <t>金融信息化</t>
    </r>
    <phoneticPr fontId="4" type="noConversion"/>
  </si>
  <si>
    <r>
      <rPr>
        <sz val="10"/>
        <rFont val="楷体_GB2312"/>
        <family val="3"/>
        <charset val="134"/>
      </rPr>
      <t>公司投资于宏远贵德的目的是增加金融软件产品的产品线，争取尽快提高在银行金融监管领域的市场份额。</t>
    </r>
    <phoneticPr fontId="4" type="noConversion"/>
  </si>
  <si>
    <r>
      <rPr>
        <sz val="10"/>
        <rFont val="楷体_GB2312"/>
        <family val="3"/>
        <charset val="134"/>
      </rPr>
      <t>赛为智能</t>
    </r>
  </si>
  <si>
    <r>
      <rPr>
        <sz val="10"/>
        <rFont val="楷体_GB2312"/>
        <family val="3"/>
        <charset val="134"/>
      </rPr>
      <t>金宏威</t>
    </r>
  </si>
  <si>
    <r>
      <rPr>
        <sz val="10"/>
        <rFont val="楷体_GB2312"/>
        <family val="3"/>
        <charset val="134"/>
      </rPr>
      <t>智能电网</t>
    </r>
    <phoneticPr fontId="4" type="noConversion"/>
  </si>
  <si>
    <r>
      <rPr>
        <sz val="10"/>
        <rFont val="楷体_GB2312"/>
        <family val="3"/>
        <charset val="134"/>
      </rPr>
      <t>通过本次收购，将迅速切入电网智能化领域，并有助拓展公司业务覆盖领域，进入电力行业、广播电视、石油石化等领域，从而进一步提高公司的创新能力和市场占有率，并大幅提升公司盈利水平。</t>
    </r>
    <phoneticPr fontId="4" type="noConversion"/>
  </si>
  <si>
    <r>
      <rPr>
        <sz val="10"/>
        <rFont val="楷体_GB2312"/>
        <family val="3"/>
        <charset val="134"/>
      </rPr>
      <t>软件外包</t>
    </r>
    <phoneticPr fontId="4" type="noConversion"/>
  </si>
  <si>
    <r>
      <rPr>
        <sz val="10"/>
        <rFont val="楷体_GB2312"/>
        <family val="3"/>
        <charset val="134"/>
      </rPr>
      <t>本次收购有利于公司进一步扩大软件外包后方开发基地的规模、缓解人力成本上升的不利局面；同时，通过吸收江苏天听及日本天听的核心团队以及优质客户资源，有利于公司的人才扩充及客户资源拓展，更好地发挥公司在软件外包服务领域的资源及品牌优势，进一步提升公司的综合竞争力。</t>
    </r>
    <phoneticPr fontId="4" type="noConversion"/>
  </si>
  <si>
    <r>
      <rPr>
        <sz val="10"/>
        <rFont val="楷体_GB2312"/>
        <family val="3"/>
        <charset val="134"/>
      </rPr>
      <t>飞利信</t>
    </r>
  </si>
  <si>
    <r>
      <rPr>
        <sz val="10"/>
        <rFont val="楷体_GB2312"/>
        <family val="3"/>
        <charset val="134"/>
      </rPr>
      <t>东蓝数码、天云科技</t>
    </r>
    <phoneticPr fontId="4" type="noConversion"/>
  </si>
  <si>
    <r>
      <rPr>
        <sz val="10"/>
        <rFont val="楷体_GB2312"/>
        <family val="3"/>
        <charset val="134"/>
      </rPr>
      <t>智慧城市</t>
    </r>
    <phoneticPr fontId="4" type="noConversion"/>
  </si>
  <si>
    <r>
      <rPr>
        <sz val="10"/>
        <rFont val="楷体_GB2312"/>
        <family val="3"/>
        <charset val="134"/>
      </rPr>
      <t>华胜天成</t>
    </r>
  </si>
  <si>
    <r>
      <rPr>
        <sz val="10"/>
        <rFont val="楷体_GB2312"/>
        <family val="3"/>
        <charset val="134"/>
      </rPr>
      <t>沃趣科技</t>
    </r>
  </si>
  <si>
    <r>
      <rPr>
        <sz val="10"/>
        <rFont val="楷体_GB2312"/>
        <family val="3"/>
        <charset val="134"/>
      </rPr>
      <t>大数据</t>
    </r>
    <phoneticPr fontId="4" type="noConversion"/>
  </si>
  <si>
    <r>
      <rPr>
        <sz val="10"/>
        <rFont val="楷体_GB2312"/>
        <family val="3"/>
        <charset val="134"/>
      </rPr>
      <t>该投资增强了华胜天成主导的</t>
    </r>
    <r>
      <rPr>
        <sz val="10"/>
        <rFont val="Arial"/>
        <family val="2"/>
      </rPr>
      <t>TOP</t>
    </r>
    <r>
      <rPr>
        <sz val="10"/>
        <rFont val="楷体_GB2312"/>
        <family val="3"/>
        <charset val="134"/>
      </rPr>
      <t>项目中数据库业务的综合实力，丰富了华胜天成数据库领域的高级技术专家团队。本次投资进一步完善了华胜天成的自主产品体系，为未来华胜天成自主产品业绩增长起到推进作用。</t>
    </r>
    <phoneticPr fontId="4" type="noConversion"/>
  </si>
  <si>
    <r>
      <rPr>
        <sz val="10"/>
        <rFont val="楷体_GB2312"/>
        <family val="3"/>
        <charset val="134"/>
      </rPr>
      <t>智联天地</t>
    </r>
  </si>
  <si>
    <r>
      <rPr>
        <sz val="10"/>
        <rFont val="楷体_GB2312"/>
        <family val="3"/>
        <charset val="134"/>
      </rPr>
      <t>移动互联网</t>
    </r>
    <phoneticPr fontId="4" type="noConversion"/>
  </si>
  <si>
    <r>
      <t xml:space="preserve">
</t>
    </r>
    <r>
      <rPr>
        <sz val="10"/>
        <rFont val="楷体_GB2312"/>
        <family val="3"/>
        <charset val="134"/>
      </rPr>
      <t>若本次股权收购完成后，可以帮助智联天地在快递移动智能终端市场获得较快的增长，从而对公司的收入利润带来贡献。</t>
    </r>
    <phoneticPr fontId="4" type="noConversion"/>
  </si>
  <si>
    <r>
      <rPr>
        <sz val="10"/>
        <rFont val="楷体_GB2312"/>
        <family val="3"/>
        <charset val="134"/>
      </rPr>
      <t>亿赛通</t>
    </r>
  </si>
  <si>
    <r>
      <rPr>
        <sz val="10"/>
        <rFont val="楷体_GB2312"/>
        <family val="3"/>
        <charset val="134"/>
      </rPr>
      <t>大数据、网络安全</t>
    </r>
    <phoneticPr fontId="4" type="noConversion"/>
  </si>
  <si>
    <r>
      <rPr>
        <sz val="10"/>
        <rFont val="楷体_GB2312"/>
        <family val="3"/>
        <charset val="134"/>
      </rPr>
      <t>本次收购完成后，将填补上市公司在数据安全和网络内容安全管理领域的产品技术空白，双方将进一步加大数据安全和网络内容安全管理产品研发和市场推广力度，巩固信息安全领域的优势地位，提升公司综合实力。</t>
    </r>
    <phoneticPr fontId="4" type="noConversion"/>
  </si>
  <si>
    <r>
      <rPr>
        <sz val="10"/>
        <rFont val="楷体_GB2312"/>
        <family val="3"/>
        <charset val="134"/>
      </rPr>
      <t>发行股份</t>
    </r>
    <r>
      <rPr>
        <sz val="10"/>
        <rFont val="Arial"/>
        <family val="2"/>
      </rPr>
      <t>607</t>
    </r>
    <r>
      <rPr>
        <sz val="10"/>
        <rFont val="楷体_GB2312"/>
        <family val="3"/>
        <charset val="134"/>
      </rPr>
      <t>万股及现金</t>
    </r>
    <r>
      <rPr>
        <sz val="10"/>
        <rFont val="Arial"/>
        <family val="2"/>
      </rPr>
      <t>14940</t>
    </r>
    <r>
      <rPr>
        <sz val="10"/>
        <rFont val="楷体_GB2312"/>
        <family val="3"/>
        <charset val="134"/>
      </rPr>
      <t>万元</t>
    </r>
    <phoneticPr fontId="4" type="noConversion"/>
  </si>
  <si>
    <r>
      <rPr>
        <sz val="10"/>
        <rFont val="楷体_GB2312"/>
        <family val="3"/>
        <charset val="134"/>
      </rPr>
      <t>千方科技</t>
    </r>
  </si>
  <si>
    <r>
      <rPr>
        <sz val="10"/>
        <rFont val="楷体_GB2312"/>
        <family val="3"/>
        <charset val="134"/>
      </rPr>
      <t>警安保全</t>
    </r>
  </si>
  <si>
    <r>
      <rPr>
        <sz val="10"/>
        <rFont val="楷体_GB2312"/>
        <family val="3"/>
        <charset val="134"/>
      </rPr>
      <t>物联网、智能交通</t>
    </r>
    <phoneticPr fontId="4" type="noConversion"/>
  </si>
  <si>
    <r>
      <rPr>
        <sz val="10"/>
        <rFont val="楷体_GB2312"/>
        <family val="3"/>
        <charset val="134"/>
      </rPr>
      <t>公司通过本次投资将进一步拓展综合交通信息服务，促进公司各业务板块协同效应的发挥，有助于公司增强智能交通领域中的优势，进一步提高公司的盈利能力。</t>
    </r>
    <phoneticPr fontId="4" type="noConversion"/>
  </si>
  <si>
    <r>
      <rPr>
        <sz val="10"/>
        <rFont val="楷体_GB2312"/>
        <family val="3"/>
        <charset val="134"/>
      </rPr>
      <t>雷柏科技</t>
    </r>
  </si>
  <si>
    <r>
      <rPr>
        <sz val="10"/>
        <rFont val="楷体_GB2312"/>
        <family val="3"/>
        <charset val="134"/>
      </rPr>
      <t>零度智控</t>
    </r>
  </si>
  <si>
    <r>
      <rPr>
        <sz val="10"/>
        <rFont val="楷体_GB2312"/>
        <family val="3"/>
        <charset val="134"/>
      </rPr>
      <t>无人机</t>
    </r>
    <phoneticPr fontId="4" type="noConversion"/>
  </si>
  <si>
    <r>
      <rPr>
        <sz val="10"/>
        <rFont val="楷体_GB2312"/>
        <family val="3"/>
        <charset val="134"/>
      </rPr>
      <t>此次增资有助于推动雷柏进一步实现跨界发展，促进产品多面布局的均衡性，最大限度的节约成本，增加雷柏盈利增长点，强化雷柏产品在国内外的领先地位，品牌叠加，可以实现良好的品牌协同效应。</t>
    </r>
    <phoneticPr fontId="4" type="noConversion"/>
  </si>
  <si>
    <r>
      <rPr>
        <sz val="10"/>
        <rFont val="楷体_GB2312"/>
        <family val="3"/>
        <charset val="134"/>
      </rPr>
      <t>天健源达</t>
    </r>
  </si>
  <si>
    <r>
      <rPr>
        <sz val="10"/>
        <rFont val="楷体_GB2312"/>
        <family val="3"/>
        <charset val="134"/>
      </rPr>
      <t>智慧医疗</t>
    </r>
    <phoneticPr fontId="4" type="noConversion"/>
  </si>
  <si>
    <r>
      <rPr>
        <sz val="10"/>
        <rFont val="楷体_GB2312"/>
        <family val="3"/>
        <charset val="134"/>
      </rPr>
      <t>通过本次收购，将进一步强化公司在医疗健康信息化领域的竞争优势和市场开拓及服务能力，提升公司盈利能力和持续发展能力。</t>
    </r>
    <phoneticPr fontId="4" type="noConversion"/>
  </si>
  <si>
    <r>
      <rPr>
        <sz val="10"/>
        <rFont val="楷体_GB2312"/>
        <family val="3"/>
        <charset val="134"/>
      </rPr>
      <t>惠捷朗</t>
    </r>
    <phoneticPr fontId="4" type="noConversion"/>
  </si>
  <si>
    <r>
      <rPr>
        <sz val="10"/>
        <rFont val="楷体_GB2312"/>
        <family val="3"/>
        <charset val="134"/>
      </rPr>
      <t>借助于资本市场，公司通过并购方式将惠捷朗业务纳入上市公司后，可利用其在无线网络测试及优化软件产品领域的经验和已经取得的竞争优势，抓住</t>
    </r>
    <r>
      <rPr>
        <sz val="10"/>
        <rFont val="Arial"/>
        <family val="2"/>
      </rPr>
      <t>4G</t>
    </r>
    <r>
      <rPr>
        <sz val="10"/>
        <rFont val="楷体_GB2312"/>
        <family val="3"/>
        <charset val="134"/>
      </rPr>
      <t>网络发展带来的巨大市场机遇和衍生需求，并通过业务整合，寻求在大数据、云平台及移动互联领域的共同发展。</t>
    </r>
    <phoneticPr fontId="4" type="noConversion"/>
  </si>
  <si>
    <r>
      <rPr>
        <sz val="10"/>
        <rFont val="楷体_GB2312"/>
        <family val="3"/>
        <charset val="134"/>
      </rPr>
      <t>远光软件</t>
    </r>
  </si>
  <si>
    <r>
      <rPr>
        <sz val="10"/>
        <rFont val="楷体_GB2312"/>
        <family val="3"/>
        <charset val="134"/>
      </rPr>
      <t>瑞翔科技</t>
    </r>
  </si>
  <si>
    <r>
      <rPr>
        <sz val="10"/>
        <rFont val="楷体_GB2312"/>
        <family val="3"/>
        <charset val="134"/>
      </rPr>
      <t>本次投资有利于进一步完善公司在燃料智能化领域的战略布局，能有效增强公司在电力行业的服务能力和市场竞争力，有助于公司加速向行业外市场拓展，开辟新的业绩成长空间，符合公司和全体股东利益。</t>
    </r>
    <phoneticPr fontId="4" type="noConversion"/>
  </si>
  <si>
    <r>
      <rPr>
        <sz val="10"/>
        <rFont val="楷体_GB2312"/>
        <family val="3"/>
        <charset val="134"/>
      </rPr>
      <t>京天利</t>
    </r>
  </si>
  <si>
    <r>
      <rPr>
        <sz val="10"/>
        <rFont val="楷体_GB2312"/>
        <family val="3"/>
        <charset val="134"/>
      </rPr>
      <t>上海誉好</t>
    </r>
  </si>
  <si>
    <r>
      <rPr>
        <sz val="10"/>
        <rFont val="楷体_GB2312"/>
        <family val="3"/>
        <charset val="134"/>
      </rPr>
      <t>互联网金融</t>
    </r>
    <phoneticPr fontId="4" type="noConversion"/>
  </si>
  <si>
    <r>
      <rPr>
        <sz val="10"/>
        <rFont val="楷体_GB2312"/>
        <family val="3"/>
        <charset val="134"/>
      </rPr>
      <t>本次股权收购交易有助于京天利增强盈利能力，发挥业务协同效应，加速切入互联网保险行业，进一步提升上市公司的综合竞争力，从而最终实现上市公司和全体投资者利益的最大化。</t>
    </r>
    <phoneticPr fontId="4" type="noConversion"/>
  </si>
  <si>
    <r>
      <rPr>
        <sz val="10"/>
        <rFont val="楷体_GB2312"/>
        <family val="3"/>
        <charset val="134"/>
      </rPr>
      <t>易华录</t>
    </r>
  </si>
  <si>
    <r>
      <rPr>
        <sz val="10"/>
        <rFont val="楷体_GB2312"/>
        <family val="3"/>
        <charset val="134"/>
      </rPr>
      <t>软件服务</t>
    </r>
    <phoneticPr fontId="4" type="noConversion"/>
  </si>
  <si>
    <r>
      <rPr>
        <sz val="10"/>
        <rFont val="楷体_GB2312"/>
        <family val="3"/>
        <charset val="134"/>
      </rPr>
      <t>易华录将能够充分利用</t>
    </r>
    <r>
      <rPr>
        <sz val="10"/>
        <rFont val="Arial"/>
        <family val="2"/>
      </rPr>
      <t>Infologic</t>
    </r>
    <r>
      <rPr>
        <sz val="10"/>
        <rFont val="楷体_GB2312"/>
        <family val="3"/>
        <charset val="134"/>
      </rPr>
      <t>公司的优势及核心技术能力，成为国内机场信息服务的业务方案解决提供商，提升轨道交通软件服务能力，同时立足新加坡，拓展东南亚等海外市场。据此易华录将不断提升自身的业务实力和管理能力，成为具备国际视野、深谙国际规范、能够熟练运作国际项目、采用国际化优质高效管理模式的全球性上市公司。</t>
    </r>
    <phoneticPr fontId="4" type="noConversion"/>
  </si>
  <si>
    <r>
      <rPr>
        <sz val="10"/>
        <rFont val="楷体_GB2312"/>
        <family val="3"/>
        <charset val="134"/>
      </rPr>
      <t>上海华钟</t>
    </r>
  </si>
  <si>
    <r>
      <rPr>
        <sz val="10"/>
        <rFont val="楷体_GB2312"/>
        <family val="3"/>
        <charset val="134"/>
      </rPr>
      <t xml:space="preserve">本次收购完成后海隆软件及上海华钟还将通过多层次营销、资源整合等方式，进一步提升上海华钟的经营效率、降低运营成本，从而进一步提升本公司的综合竞争力。
</t>
    </r>
    <phoneticPr fontId="4" type="noConversion"/>
  </si>
  <si>
    <r>
      <rPr>
        <sz val="10"/>
        <rFont val="楷体_GB2312"/>
        <family val="3"/>
        <charset val="134"/>
      </rPr>
      <t>威创股份</t>
    </r>
  </si>
  <si>
    <r>
      <rPr>
        <sz val="10"/>
        <rFont val="楷体_GB2312"/>
        <family val="3"/>
        <charset val="134"/>
      </rPr>
      <t>红缨时代教育</t>
    </r>
  </si>
  <si>
    <r>
      <rPr>
        <sz val="10"/>
        <rFont val="楷体_GB2312"/>
        <family val="3"/>
        <charset val="134"/>
      </rPr>
      <t>在线教育</t>
    </r>
    <phoneticPr fontId="4" type="noConversion"/>
  </si>
  <si>
    <r>
      <rPr>
        <sz val="10"/>
        <rFont val="楷体_GB2312"/>
        <family val="3"/>
        <charset val="134"/>
      </rPr>
      <t>威创股份收购红缨教育</t>
    </r>
    <r>
      <rPr>
        <sz val="10"/>
        <rFont val="Arial"/>
        <family val="2"/>
      </rPr>
      <t>100%</t>
    </r>
    <r>
      <rPr>
        <sz val="10"/>
        <rFont val="楷体_GB2312"/>
        <family val="3"/>
        <charset val="134"/>
      </rPr>
      <t>股权，一方面通过并购撬开了学前教育的大门，另一方面依托红缨教育的市场地位，使得上市公司能够快速地整合幼教行业，实现将教育业务作为上市公司收入增长第二极的战略目标；威创股份作为国内知名的信息技术公司，拥有深厚的</t>
    </r>
    <r>
      <rPr>
        <sz val="10"/>
        <rFont val="Arial"/>
        <family val="2"/>
      </rPr>
      <t>IT</t>
    </r>
    <r>
      <rPr>
        <sz val="10"/>
        <rFont val="楷体_GB2312"/>
        <family val="3"/>
        <charset val="134"/>
      </rPr>
      <t>人才储备和强大的企业信息化管理软件开发能力，有能力协助红缨教育探索如何将幼教与信息技术相结合；本次交易后，红缨教育可凭借威创股份在华南地区的影响力，搭建</t>
    </r>
    <r>
      <rPr>
        <sz val="10"/>
        <rFont val="Arial"/>
        <family val="2"/>
      </rPr>
      <t>“</t>
    </r>
    <r>
      <rPr>
        <sz val="10"/>
        <rFont val="楷体_GB2312"/>
        <family val="3"/>
        <charset val="134"/>
      </rPr>
      <t>北京</t>
    </r>
    <r>
      <rPr>
        <sz val="10"/>
        <rFont val="Arial"/>
        <family val="2"/>
      </rPr>
      <t>+</t>
    </r>
    <r>
      <rPr>
        <sz val="10"/>
        <rFont val="楷体_GB2312"/>
        <family val="3"/>
        <charset val="134"/>
      </rPr>
      <t>广州</t>
    </r>
    <r>
      <rPr>
        <sz val="10"/>
        <rFont val="Arial"/>
        <family val="2"/>
      </rPr>
      <t>”</t>
    </r>
    <r>
      <rPr>
        <sz val="10"/>
        <rFont val="楷体_GB2312"/>
        <family val="3"/>
        <charset val="134"/>
      </rPr>
      <t>的双总部架构，建立能够支撑全国深度营销与服务的运营体系；本次收购优质资产，提高上市公司的资金使用效率及盈利能力。</t>
    </r>
    <phoneticPr fontId="4" type="noConversion"/>
  </si>
  <si>
    <r>
      <rPr>
        <sz val="10"/>
        <rFont val="楷体_GB2312"/>
        <family val="3"/>
        <charset val="134"/>
      </rPr>
      <t>校讯通</t>
    </r>
    <r>
      <rPr>
        <sz val="10"/>
        <rFont val="Arial"/>
        <family val="2"/>
      </rPr>
      <t>100%</t>
    </r>
    <r>
      <rPr>
        <sz val="10"/>
        <rFont val="楷体_GB2312"/>
        <family val="3"/>
        <charset val="134"/>
      </rPr>
      <t>、浩特通信</t>
    </r>
    <r>
      <rPr>
        <sz val="10"/>
        <rFont val="Arial"/>
        <family val="2"/>
      </rPr>
      <t>49%</t>
    </r>
    <phoneticPr fontId="4" type="noConversion"/>
  </si>
  <si>
    <r>
      <rPr>
        <sz val="10"/>
        <rFont val="楷体_GB2312"/>
        <family val="3"/>
        <charset val="134"/>
      </rPr>
      <t>智慧城市</t>
    </r>
    <phoneticPr fontId="4" type="noConversion"/>
  </si>
  <si>
    <r>
      <rPr>
        <sz val="10"/>
        <rFont val="楷体_GB2312"/>
        <family val="3"/>
        <charset val="134"/>
      </rPr>
      <t>本次交易后，万达信息在各细分领域产业链上形成完整的业务结构，最大限度降低万达信息在纵向开拓业务过程中的成本，凭借其在资本市场融资多样性的优势以及客户资源优势，发挥规模效应，从而提升万达信息的盈利能力和竞争能力。</t>
    </r>
    <phoneticPr fontId="4" type="noConversion"/>
  </si>
  <si>
    <r>
      <t>SnapShot</t>
    </r>
    <r>
      <rPr>
        <sz val="10"/>
        <rFont val="楷体_GB2312"/>
        <family val="3"/>
        <charset val="134"/>
      </rPr>
      <t>与公司均希望使</t>
    </r>
    <r>
      <rPr>
        <sz val="10"/>
        <rFont val="Arial"/>
        <family val="2"/>
      </rPr>
      <t>SnapShot</t>
    </r>
    <r>
      <rPr>
        <sz val="10"/>
        <rFont val="楷体_GB2312"/>
        <family val="3"/>
        <charset val="134"/>
      </rPr>
      <t>成长为酒店业数据平台，为酒店和酒店集团创造价值，提供教育、服务、数据整合和</t>
    </r>
    <r>
      <rPr>
        <sz val="10"/>
        <rFont val="Arial"/>
        <family val="2"/>
      </rPr>
      <t>App</t>
    </r>
    <r>
      <rPr>
        <sz val="10"/>
        <rFont val="楷体_GB2312"/>
        <family val="3"/>
        <charset val="134"/>
      </rPr>
      <t>商店应用原理。为了帮助实现总体酒店业数据平台目标并有助于其实施，公司拟对其进行投资并增持</t>
    </r>
    <r>
      <rPr>
        <sz val="10"/>
        <rFont val="Arial"/>
        <family val="2"/>
      </rPr>
      <t>SnapShot</t>
    </r>
    <r>
      <rPr>
        <sz val="10"/>
        <rFont val="楷体_GB2312"/>
        <family val="3"/>
        <charset val="134"/>
      </rPr>
      <t>公司股份。</t>
    </r>
    <phoneticPr fontId="4" type="noConversion"/>
  </si>
  <si>
    <r>
      <rPr>
        <sz val="10"/>
        <rFont val="楷体_GB2312"/>
        <family val="3"/>
        <charset val="134"/>
      </rPr>
      <t>捷顺科技</t>
    </r>
  </si>
  <si>
    <r>
      <rPr>
        <sz val="10"/>
        <rFont val="楷体_GB2312"/>
        <family val="3"/>
        <charset val="134"/>
      </rPr>
      <t>高登投资</t>
    </r>
  </si>
  <si>
    <r>
      <rPr>
        <sz val="10"/>
        <rFont val="楷体_GB2312"/>
        <family val="3"/>
        <charset val="134"/>
      </rPr>
      <t>本次收购高登科技</t>
    </r>
    <r>
      <rPr>
        <sz val="10"/>
        <rFont val="Arial"/>
        <family val="2"/>
      </rPr>
      <t>100%</t>
    </r>
    <r>
      <rPr>
        <sz val="10"/>
        <rFont val="楷体_GB2312"/>
        <family val="3"/>
        <charset val="134"/>
      </rPr>
      <t>股权，将使捷顺科技获得预付费卡发行与受理业务的资质，快速增加捷顺科技预付费卡的发卡量和商户资源，促进捷顺科技预付费卡及社区金融业务的发展，提升捷顺科技主营业务的核心竞争力，加快捷顺科技向社区及商业</t>
    </r>
    <r>
      <rPr>
        <sz val="10"/>
        <rFont val="Arial"/>
        <family val="2"/>
      </rPr>
      <t>O2O</t>
    </r>
    <r>
      <rPr>
        <sz val="10"/>
        <rFont val="楷体_GB2312"/>
        <family val="3"/>
        <charset val="134"/>
      </rPr>
      <t>运营业务的转型。</t>
    </r>
    <phoneticPr fontId="4" type="noConversion"/>
  </si>
  <si>
    <r>
      <rPr>
        <sz val="10"/>
        <rFont val="楷体_GB2312"/>
        <family val="3"/>
        <charset val="134"/>
      </rPr>
      <t>恒华科技</t>
    </r>
  </si>
  <si>
    <r>
      <rPr>
        <sz val="10"/>
        <rFont val="楷体_GB2312"/>
        <family val="3"/>
        <charset val="134"/>
      </rPr>
      <t>道亨科技</t>
    </r>
  </si>
  <si>
    <r>
      <rPr>
        <sz val="10"/>
        <rFont val="楷体_GB2312"/>
        <family val="3"/>
        <charset val="134"/>
      </rPr>
      <t>两家公司在智能电网软件信息化建设领域合作，能实现资源的优势整合。为巩固在智能电网服务领域的市场地位、扩大竞争优势，恒华科技拟收购道亨时代</t>
    </r>
    <r>
      <rPr>
        <sz val="10"/>
        <rFont val="Arial"/>
        <family val="2"/>
      </rPr>
      <t xml:space="preserve"> 51.00%</t>
    </r>
    <r>
      <rPr>
        <sz val="10"/>
        <rFont val="楷体_GB2312"/>
        <family val="3"/>
        <charset val="134"/>
      </rPr>
      <t>的股权。</t>
    </r>
    <phoneticPr fontId="4" type="noConversion"/>
  </si>
  <si>
    <r>
      <rPr>
        <sz val="10"/>
        <rFont val="楷体_GB2312"/>
        <family val="3"/>
        <charset val="134"/>
      </rPr>
      <t>天域星空</t>
    </r>
  </si>
  <si>
    <r>
      <rPr>
        <sz val="10"/>
        <rFont val="楷体_GB2312"/>
        <family val="3"/>
        <charset val="134"/>
      </rPr>
      <t>通过收购在</t>
    </r>
    <r>
      <rPr>
        <sz val="10"/>
        <rFont val="Arial"/>
        <family val="2"/>
      </rPr>
      <t>IDC</t>
    </r>
    <r>
      <rPr>
        <sz val="10"/>
        <rFont val="楷体_GB2312"/>
        <family val="3"/>
        <charset val="134"/>
      </rPr>
      <t>业务领域有先进技术及丰富经验的公司合作，可以提升公司在云计算大数据领域的综合能力和核心竞争力。</t>
    </r>
    <phoneticPr fontId="4" type="noConversion"/>
  </si>
  <si>
    <r>
      <rPr>
        <sz val="10"/>
        <rFont val="楷体_GB2312"/>
        <family val="3"/>
        <charset val="134"/>
      </rPr>
      <t>任子行</t>
    </r>
  </si>
  <si>
    <r>
      <rPr>
        <sz val="10"/>
        <rFont val="楷体_GB2312"/>
        <family val="3"/>
        <charset val="134"/>
      </rPr>
      <t>北京亚鸿</t>
    </r>
  </si>
  <si>
    <r>
      <rPr>
        <sz val="10"/>
        <rFont val="楷体_GB2312"/>
        <family val="3"/>
        <charset val="134"/>
      </rPr>
      <t>网络安全</t>
    </r>
    <phoneticPr fontId="4" type="noConversion"/>
  </si>
  <si>
    <r>
      <rPr>
        <sz val="10"/>
        <rFont val="楷体_GB2312"/>
        <family val="3"/>
        <charset val="134"/>
      </rPr>
      <t>本次交易完成后，公司将对自身现有的运营商业务与北京亚鸿相关业务进行技术和市场整合，进一步提升公司在互联网通信管理部门的互联网安全管理平台和电信运营商及其他中小</t>
    </r>
    <r>
      <rPr>
        <sz val="10"/>
        <rFont val="Arial"/>
        <family val="2"/>
      </rPr>
      <t>IDC/ISP</t>
    </r>
    <r>
      <rPr>
        <sz val="10"/>
        <rFont val="楷体_GB2312"/>
        <family val="3"/>
        <charset val="134"/>
      </rPr>
      <t>的互联网安全监管产品的市场竞争力和市场占有率，进一步巩固该领域的市场龙头地位。进一步提高产品的盈利能力。</t>
    </r>
    <phoneticPr fontId="4" type="noConversion"/>
  </si>
  <si>
    <r>
      <rPr>
        <sz val="10"/>
        <rFont val="楷体_GB2312"/>
        <family val="3"/>
        <charset val="134"/>
      </rPr>
      <t>神州泰岳</t>
    </r>
  </si>
  <si>
    <r>
      <rPr>
        <sz val="10"/>
        <rFont val="楷体_GB2312"/>
        <family val="3"/>
        <charset val="134"/>
      </rPr>
      <t>天元网络</t>
    </r>
  </si>
  <si>
    <r>
      <rPr>
        <sz val="10"/>
        <rFont val="楷体_GB2312"/>
        <family val="3"/>
        <charset val="134"/>
      </rPr>
      <t>教育信息化</t>
    </r>
    <phoneticPr fontId="4" type="noConversion"/>
  </si>
  <si>
    <r>
      <rPr>
        <sz val="10"/>
        <rFont val="楷体_GB2312"/>
        <family val="3"/>
        <charset val="134"/>
      </rPr>
      <t>天元网络与上市公司具有较高的业务互补和协同效应，通过收购整合可间接创造经济效益；祥升软件处于快速成长期，未来具有较强的盈利能力，并能与上市公司现有教育业务形成业务协同，本次交易完成后，上市公司将以祥升软件、新媒农信为平台整合教育行业业务，战略性开拓职业教育信息化、在线教育等教育市场，上市公司的盈利水平将进一步提升。</t>
    </r>
    <phoneticPr fontId="4" type="noConversion"/>
  </si>
  <si>
    <r>
      <rPr>
        <sz val="10"/>
        <rFont val="楷体_GB2312"/>
        <family val="3"/>
        <charset val="134"/>
      </rPr>
      <t>合众思壮</t>
    </r>
  </si>
  <si>
    <r>
      <rPr>
        <sz val="10"/>
        <rFont val="楷体_GB2312"/>
        <family val="3"/>
        <charset val="134"/>
      </rPr>
      <t>海棠通信</t>
    </r>
  </si>
  <si>
    <r>
      <rPr>
        <sz val="10"/>
        <rFont val="楷体_GB2312"/>
        <family val="3"/>
        <charset val="134"/>
      </rPr>
      <t>移动安防</t>
    </r>
    <phoneticPr fontId="4" type="noConversion"/>
  </si>
  <si>
    <r>
      <rPr>
        <sz val="10"/>
        <rFont val="楷体_GB2312"/>
        <family val="3"/>
        <charset val="134"/>
      </rPr>
      <t>本次并购交易完成后，公司将与海棠通信进行相关整合，双方在技术研发、生产配套、客户资源等各个方面实现优势互补和强强联合。依托上市公司与标的公司在技术、生产和销售等各领域在未来产生的协同效应，上市公司将进一步开发行业终端领域产品，并与自身技术融合，将其培育成新的利润增长点，提升公司的盈利水平，巩固在相关行业的优势地位。</t>
    </r>
    <phoneticPr fontId="4" type="noConversion"/>
  </si>
  <si>
    <r>
      <rPr>
        <sz val="10"/>
        <rFont val="楷体_GB2312"/>
        <family val="3"/>
        <charset val="134"/>
      </rPr>
      <t>金融信息化</t>
    </r>
    <phoneticPr fontId="4" type="noConversion"/>
  </si>
  <si>
    <r>
      <rPr>
        <sz val="10"/>
        <rFont val="楷体_GB2312"/>
        <family val="3"/>
        <charset val="134"/>
      </rPr>
      <t>公司希望将已经建立的在酒店信息系统行业的相对优势通过本次投资参股并形成战略合作的</t>
    </r>
    <r>
      <rPr>
        <sz val="10"/>
        <rFont val="Arial"/>
        <family val="2"/>
      </rPr>
      <t>Galasys</t>
    </r>
    <r>
      <rPr>
        <sz val="10"/>
        <rFont val="楷体_GB2312"/>
        <family val="3"/>
        <charset val="134"/>
      </rPr>
      <t>公司延伸到主题公园及景区领域，共同构建综合旅游景区管理系统，共同寻求更为广阔的发展空间。</t>
    </r>
    <phoneticPr fontId="4" type="noConversion"/>
  </si>
  <si>
    <r>
      <rPr>
        <sz val="10"/>
        <rFont val="楷体_GB2312"/>
        <family val="3"/>
        <charset val="134"/>
      </rPr>
      <t>数字政通</t>
    </r>
  </si>
  <si>
    <r>
      <rPr>
        <sz val="10"/>
        <rFont val="楷体_GB2312"/>
        <family val="3"/>
        <charset val="134"/>
      </rPr>
      <t>汉王智通</t>
    </r>
  </si>
  <si>
    <r>
      <rPr>
        <sz val="10"/>
        <rFont val="楷体_GB2312"/>
        <family val="3"/>
        <charset val="134"/>
      </rPr>
      <t>智能交通</t>
    </r>
    <phoneticPr fontId="4" type="noConversion"/>
  </si>
  <si>
    <r>
      <rPr>
        <sz val="10"/>
        <rFont val="楷体_GB2312"/>
        <family val="3"/>
        <charset val="134"/>
      </rPr>
      <t>本次收购是为了加强公司在智慧城市顶层设计领域的技术实力，并在智能交通和平安城市领域内挖掘新的业务成长点，完善和增加公司的产品线，提升专业技术服务能力。同时可以与公司现有数字化城市管理、创新社会管理等业务有机结合，为公司已有的二百多家城市客户提供更多的产品和服务，在智慧城市的蓝海市场提升公司的综合竞争实力，获得更大的市场价值。本次协议的签署，对数字政通加速发展成为中国领先的智慧城市应用与信息服务提供商具有重要的战略意义。</t>
    </r>
    <phoneticPr fontId="4" type="noConversion"/>
  </si>
  <si>
    <r>
      <rPr>
        <sz val="10"/>
        <rFont val="楷体_GB2312"/>
        <family val="3"/>
        <charset val="134"/>
      </rPr>
      <t>易联众</t>
    </r>
  </si>
  <si>
    <r>
      <rPr>
        <sz val="10"/>
        <rFont val="楷体_GB2312"/>
        <family val="3"/>
        <charset val="134"/>
      </rPr>
      <t>纵达科技</t>
    </r>
  </si>
  <si>
    <r>
      <rPr>
        <sz val="10"/>
        <rFont val="楷体_GB2312"/>
        <family val="3"/>
        <charset val="134"/>
      </rPr>
      <t>云服务</t>
    </r>
    <phoneticPr fontId="4" type="noConversion"/>
  </si>
  <si>
    <r>
      <rPr>
        <sz val="10"/>
        <rFont val="楷体_GB2312"/>
        <family val="3"/>
        <charset val="134"/>
      </rPr>
      <t>本次合作有利于易联众在福建省人口与计生服务和管理方面做得更加深入，也有机会向外省进行拓展。</t>
    </r>
    <phoneticPr fontId="4" type="noConversion"/>
  </si>
  <si>
    <r>
      <rPr>
        <sz val="10"/>
        <rFont val="楷体_GB2312"/>
        <family val="3"/>
        <charset val="134"/>
      </rPr>
      <t>南希科技</t>
    </r>
  </si>
  <si>
    <r>
      <rPr>
        <sz val="10"/>
        <rFont val="楷体_GB2312"/>
        <family val="3"/>
        <charset val="134"/>
      </rPr>
      <t>北京神州泰岳软件股份有限公司通过本次交易，将进一步丰富公司游戏产品线，提升公司游戏品牌能力及影响力，进一步强化公司游戏领域的综合竞争实力，从而确保公司移动游戏业务持续、稳定的发展。</t>
    </r>
    <phoneticPr fontId="4" type="noConversion"/>
  </si>
  <si>
    <r>
      <rPr>
        <sz val="10"/>
        <rFont val="楷体_GB2312"/>
        <family val="3"/>
        <charset val="134"/>
      </rPr>
      <t>用友网络</t>
    </r>
  </si>
  <si>
    <r>
      <rPr>
        <sz val="10"/>
        <rFont val="楷体_GB2312"/>
        <family val="3"/>
        <charset val="134"/>
      </rPr>
      <t>秉钧网络</t>
    </r>
  </si>
  <si>
    <r>
      <rPr>
        <sz val="10"/>
        <rFont val="楷体_GB2312"/>
        <family val="3"/>
        <charset val="134"/>
      </rPr>
      <t>数字营销</t>
    </r>
    <phoneticPr fontId="4" type="noConversion"/>
  </si>
  <si>
    <r>
      <rPr>
        <sz val="10"/>
        <rFont val="楷体_GB2312"/>
        <family val="3"/>
        <charset val="134"/>
      </rPr>
      <t>本次收购加快了公司在数字营销领域业务的发展，帮助公司在企业互联网数字营销领域取得突破，同时巩固公司的企业客户市场，提高企业客户的粘性，实现公司的企业互联网服务业务的战略提速和软件业务与互联网业务的融合发展。</t>
    </r>
    <phoneticPr fontId="4" type="noConversion"/>
  </si>
  <si>
    <r>
      <rPr>
        <sz val="10"/>
        <rFont val="楷体_GB2312"/>
        <family val="3"/>
        <charset val="134"/>
      </rPr>
      <t>中视精彩</t>
    </r>
    <r>
      <rPr>
        <sz val="10"/>
        <rFont val="Arial"/>
        <family val="2"/>
      </rPr>
      <t>100%</t>
    </r>
    <r>
      <rPr>
        <sz val="10"/>
        <rFont val="楷体_GB2312"/>
        <family val="3"/>
        <charset val="134"/>
      </rPr>
      <t>股权</t>
    </r>
    <r>
      <rPr>
        <sz val="10"/>
        <rFont val="Arial"/>
        <family val="2"/>
      </rPr>
      <t>;</t>
    </r>
    <r>
      <rPr>
        <sz val="10"/>
        <rFont val="楷体_GB2312"/>
        <family val="3"/>
        <charset val="134"/>
      </rPr>
      <t>瑞吉祥</t>
    </r>
    <r>
      <rPr>
        <sz val="10"/>
        <rFont val="Arial"/>
        <family val="2"/>
      </rPr>
      <t>100%</t>
    </r>
    <r>
      <rPr>
        <sz val="10"/>
        <rFont val="楷体_GB2312"/>
        <family val="3"/>
        <charset val="134"/>
      </rPr>
      <t>股权</t>
    </r>
  </si>
  <si>
    <r>
      <rPr>
        <sz val="10"/>
        <rFont val="楷体_GB2312"/>
        <family val="3"/>
        <charset val="134"/>
      </rPr>
      <t>广电运营</t>
    </r>
    <phoneticPr fontId="4" type="noConversion"/>
  </si>
  <si>
    <r>
      <rPr>
        <sz val="10"/>
        <rFont val="楷体_GB2312"/>
        <family val="3"/>
        <charset val="134"/>
      </rPr>
      <t>本次交易实践公司战略转变；优化产品结构，吸纳优秀管理团队；发挥协同效应，提高市场竞争力；提升业务规模，增强盈利能力。</t>
    </r>
    <phoneticPr fontId="4" type="noConversion"/>
  </si>
  <si>
    <r>
      <rPr>
        <sz val="10"/>
        <rFont val="楷体_GB2312"/>
        <family val="3"/>
        <charset val="134"/>
      </rPr>
      <t>天泽信息</t>
    </r>
  </si>
  <si>
    <r>
      <rPr>
        <sz val="10"/>
        <rFont val="楷体_GB2312"/>
        <family val="3"/>
        <charset val="134"/>
      </rPr>
      <t>商友集团、商友国际</t>
    </r>
    <phoneticPr fontId="4" type="noConversion"/>
  </si>
  <si>
    <r>
      <rPr>
        <sz val="10"/>
        <rFont val="楷体_GB2312"/>
        <family val="3"/>
        <charset val="134"/>
      </rPr>
      <t>物联网</t>
    </r>
    <phoneticPr fontId="4" type="noConversion"/>
  </si>
  <si>
    <r>
      <rPr>
        <sz val="10"/>
        <rFont val="楷体_GB2312"/>
        <family val="3"/>
        <charset val="134"/>
      </rPr>
      <t>公司表示，收购商友集团后，可快速获得大量软件开发人才和丰富的软件开发经验，涉入除车联网</t>
    </r>
    <r>
      <rPr>
        <sz val="10"/>
        <rFont val="Arial"/>
        <family val="2"/>
      </rPr>
      <t>IT</t>
    </r>
    <r>
      <rPr>
        <sz val="10"/>
        <rFont val="楷体_GB2312"/>
        <family val="3"/>
        <charset val="134"/>
      </rPr>
      <t>服务之外的其他物联网行业应用，加强基于物流的物联网</t>
    </r>
    <r>
      <rPr>
        <sz val="10"/>
        <rFont val="Arial"/>
        <family val="2"/>
      </rPr>
      <t>IT</t>
    </r>
    <r>
      <rPr>
        <sz val="10"/>
        <rFont val="楷体_GB2312"/>
        <family val="3"/>
        <charset val="134"/>
      </rPr>
      <t>服务能力，加强包含乘用车、电梯等物联网</t>
    </r>
    <r>
      <rPr>
        <sz val="10"/>
        <rFont val="Arial"/>
        <family val="2"/>
      </rPr>
      <t>IT</t>
    </r>
    <r>
      <rPr>
        <sz val="10"/>
        <rFont val="楷体_GB2312"/>
        <family val="3"/>
        <charset val="134"/>
      </rPr>
      <t>服务能力，进一步提高物联网</t>
    </r>
    <r>
      <rPr>
        <sz val="10"/>
        <rFont val="Arial"/>
        <family val="2"/>
      </rPr>
      <t>IT</t>
    </r>
    <r>
      <rPr>
        <sz val="10"/>
        <rFont val="楷体_GB2312"/>
        <family val="3"/>
        <charset val="134"/>
      </rPr>
      <t>服务能力和扩大客户服务范畴。同时，可快速扩大非工程机械客户群体，获得国际客户在海外业务订单。</t>
    </r>
    <phoneticPr fontId="4" type="noConversion"/>
  </si>
  <si>
    <r>
      <rPr>
        <sz val="10"/>
        <rFont val="楷体_GB2312"/>
        <family val="3"/>
        <charset val="134"/>
      </rPr>
      <t>蓝盾股份</t>
    </r>
  </si>
  <si>
    <r>
      <rPr>
        <sz val="10"/>
        <rFont val="楷体_GB2312"/>
        <family val="3"/>
        <charset val="134"/>
      </rPr>
      <t>华炜科技</t>
    </r>
    <phoneticPr fontId="4" type="noConversion"/>
  </si>
  <si>
    <r>
      <rPr>
        <sz val="10"/>
        <rFont val="楷体_GB2312"/>
        <family val="3"/>
        <charset val="134"/>
      </rPr>
      <t>信息安全</t>
    </r>
    <phoneticPr fontId="4" type="noConversion"/>
  </si>
  <si>
    <r>
      <rPr>
        <sz val="10"/>
        <rFont val="楷体_GB2312"/>
        <family val="3"/>
        <charset val="134"/>
      </rPr>
      <t>通过此次收购，上市公司将开始通过外延式发展优化信息安全产业内的布局，提升公司在行业内的整体竞争力。本次交易完成后，上市公司与标的资产将形成良好的协同效应，在信息安全体系和应用领域等方面形成优势互补。</t>
    </r>
    <phoneticPr fontId="4" type="noConversion"/>
  </si>
  <si>
    <r>
      <rPr>
        <sz val="10"/>
        <rFont val="楷体_GB2312"/>
        <family val="3"/>
        <charset val="134"/>
      </rPr>
      <t>工业</t>
    </r>
    <r>
      <rPr>
        <sz val="10"/>
        <rFont val="Arial"/>
        <family val="2"/>
      </rPr>
      <t>4.0</t>
    </r>
    <phoneticPr fontId="4" type="noConversion"/>
  </si>
  <si>
    <r>
      <rPr>
        <sz val="10"/>
        <rFont val="楷体_GB2312"/>
        <family val="3"/>
        <charset val="134"/>
      </rPr>
      <t>公司本次收购是公司大数据业务向工业互联网、工业智能化领域的重要布局，将有力补充公司工业大数据版块的业务，提升公司市场空间。</t>
    </r>
    <phoneticPr fontId="4" type="noConversion"/>
  </si>
  <si>
    <r>
      <rPr>
        <sz val="10"/>
        <rFont val="楷体_GB2312"/>
        <family val="3"/>
        <charset val="134"/>
      </rPr>
      <t>联络互动</t>
    </r>
  </si>
  <si>
    <r>
      <rPr>
        <sz val="10"/>
        <rFont val="楷体_GB2312"/>
        <family val="3"/>
        <charset val="134"/>
      </rPr>
      <t>去玩有限公司</t>
    </r>
  </si>
  <si>
    <r>
      <rPr>
        <sz val="10"/>
        <rFont val="楷体_GB2312"/>
        <family val="3"/>
        <charset val="134"/>
      </rPr>
      <t>手游</t>
    </r>
    <phoneticPr fontId="4" type="noConversion"/>
  </si>
  <si>
    <r>
      <rPr>
        <sz val="10"/>
        <rFont val="楷体_GB2312"/>
        <family val="3"/>
        <charset val="134"/>
      </rPr>
      <t>本次投资能够使联络互动紧紧抓住行业发展的大好时机，立足于原有业务，同时，涉足海外游戏运营业务，逐步完善业务布局。依托资本的优势，对潜在的手游发行团队进行收购，以快速切入目标市场。</t>
    </r>
    <phoneticPr fontId="4" type="noConversion"/>
  </si>
  <si>
    <r>
      <rPr>
        <sz val="10"/>
        <rFont val="楷体_GB2312"/>
        <family val="3"/>
        <charset val="134"/>
      </rPr>
      <t>东华软件</t>
    </r>
  </si>
  <si>
    <r>
      <rPr>
        <sz val="10"/>
        <rFont val="楷体_GB2312"/>
        <family val="3"/>
        <charset val="134"/>
      </rPr>
      <t>万兴新锐</t>
    </r>
  </si>
  <si>
    <r>
      <rPr>
        <sz val="10"/>
        <rFont val="楷体_GB2312"/>
        <family val="3"/>
        <charset val="134"/>
      </rPr>
      <t>卫生信息化</t>
    </r>
    <phoneticPr fontId="4" type="noConversion"/>
  </si>
  <si>
    <r>
      <rPr>
        <sz val="10"/>
        <rFont val="楷体_GB2312"/>
        <family val="3"/>
        <charset val="134"/>
      </rPr>
      <t>此次投资有助于公司建立和完善产品服务链条，拓展和完善公司业务领域，为未来公司在医疗信息化领域的发展奠定了有益的基础。同时能够有效提高公司的资产回报率和股东价值，进一步加强公司的竞争优势。</t>
    </r>
    <phoneticPr fontId="4" type="noConversion"/>
  </si>
  <si>
    <r>
      <rPr>
        <sz val="10"/>
        <rFont val="楷体_GB2312"/>
        <family val="3"/>
        <charset val="134"/>
      </rPr>
      <t>长春天成、招通致晟</t>
    </r>
    <phoneticPr fontId="4" type="noConversion"/>
  </si>
  <si>
    <r>
      <rPr>
        <sz val="10"/>
        <rFont val="楷体_GB2312"/>
        <family val="3"/>
        <charset val="134"/>
      </rPr>
      <t>卫星导航</t>
    </r>
    <phoneticPr fontId="4" type="noConversion"/>
  </si>
  <si>
    <r>
      <rPr>
        <sz val="10"/>
        <rFont val="楷体_GB2312"/>
        <family val="3"/>
        <charset val="134"/>
      </rPr>
      <t>杭州鸿泉</t>
    </r>
    <phoneticPr fontId="4" type="noConversion"/>
  </si>
  <si>
    <r>
      <rPr>
        <sz val="10"/>
        <rFont val="楷体_GB2312"/>
        <family val="3"/>
        <charset val="134"/>
      </rPr>
      <t>车联网</t>
    </r>
    <phoneticPr fontId="4" type="noConversion"/>
  </si>
  <si>
    <r>
      <rPr>
        <sz val="10"/>
        <rFont val="楷体_GB2312"/>
        <family val="3"/>
        <charset val="134"/>
      </rPr>
      <t>收购杭州鸿泉数字设备有限公司</t>
    </r>
    <r>
      <rPr>
        <sz val="10"/>
        <rFont val="Arial"/>
        <family val="2"/>
      </rPr>
      <t>55%</t>
    </r>
    <r>
      <rPr>
        <sz val="10"/>
        <rFont val="楷体_GB2312"/>
        <family val="3"/>
        <charset val="134"/>
      </rPr>
      <t>股权项目</t>
    </r>
    <phoneticPr fontId="4" type="noConversion"/>
  </si>
  <si>
    <r>
      <rPr>
        <sz val="10"/>
        <rFont val="楷体_GB2312"/>
        <family val="3"/>
        <charset val="134"/>
      </rPr>
      <t>大智慧</t>
    </r>
  </si>
  <si>
    <r>
      <rPr>
        <sz val="10"/>
        <rFont val="楷体_GB2312"/>
        <family val="3"/>
        <charset val="134"/>
      </rPr>
      <t>湘财证券</t>
    </r>
    <r>
      <rPr>
        <sz val="10"/>
        <rFont val="Arial"/>
        <family val="2"/>
      </rPr>
      <t>100%</t>
    </r>
    <r>
      <rPr>
        <sz val="10"/>
        <rFont val="楷体_GB2312"/>
        <family val="3"/>
        <charset val="134"/>
      </rPr>
      <t>股权</t>
    </r>
  </si>
  <si>
    <r>
      <rPr>
        <sz val="10"/>
        <rFont val="楷体_GB2312"/>
        <family val="3"/>
        <charset val="134"/>
      </rPr>
      <t>互联网金融</t>
    </r>
    <phoneticPr fontId="4" type="noConversion"/>
  </si>
  <si>
    <r>
      <rPr>
        <sz val="10"/>
        <rFont val="楷体_GB2312"/>
        <family val="3"/>
        <charset val="134"/>
      </rPr>
      <t>大智慧所处互联网金融信息服务行业，为形成与证券公司的深度战略合作，整合资源、发挥协同效应，寻求适应目前互联网金融高速发展的盈利模式，寻找新的盈利增长点，因此本公司拟收购湘财证券的股权。</t>
    </r>
    <phoneticPr fontId="4" type="noConversion"/>
  </si>
  <si>
    <r>
      <rPr>
        <sz val="10"/>
        <rFont val="楷体_GB2312"/>
        <family val="3"/>
        <charset val="134"/>
      </rPr>
      <t>新开普</t>
    </r>
  </si>
  <si>
    <r>
      <rPr>
        <sz val="10"/>
        <rFont val="楷体_GB2312"/>
        <family val="3"/>
        <charset val="134"/>
      </rPr>
      <t>上海树维</t>
    </r>
  </si>
  <si>
    <r>
      <rPr>
        <sz val="10"/>
        <rFont val="楷体_GB2312"/>
        <family val="3"/>
        <charset val="134"/>
      </rPr>
      <t>智能</t>
    </r>
    <r>
      <rPr>
        <sz val="10"/>
        <rFont val="Arial"/>
        <family val="2"/>
      </rPr>
      <t>IC</t>
    </r>
    <r>
      <rPr>
        <sz val="10"/>
        <rFont val="楷体_GB2312"/>
        <family val="3"/>
        <charset val="134"/>
      </rPr>
      <t>卡</t>
    </r>
    <phoneticPr fontId="4" type="noConversion"/>
  </si>
  <si>
    <r>
      <rPr>
        <sz val="10"/>
        <rFont val="楷体_GB2312"/>
        <family val="3"/>
        <charset val="134"/>
      </rPr>
      <t>新开普拥有较好的一卡通系统产品以及较高的市场占有率，上海树维具有较好的一卡通系统、教务管理系统、数字化校园平台等软件产品及华东地区的客户资源，本次收购有助于双方资源互补，提高公司在校园一卡通市场的占有率，并有助于公司在校园一卡通业务的基础上进一步拓展高校信息化业务，符合公司发展战略，有利于加快公司发展，提高公司的综合竞争力。</t>
    </r>
    <phoneticPr fontId="4" type="noConversion"/>
  </si>
  <si>
    <r>
      <rPr>
        <sz val="10"/>
        <rFont val="楷体_GB2312"/>
        <family val="3"/>
        <charset val="134"/>
      </rPr>
      <t>乐泾达</t>
    </r>
  </si>
  <si>
    <r>
      <rPr>
        <sz val="10"/>
        <rFont val="楷体_GB2312"/>
        <family val="3"/>
        <charset val="134"/>
      </rPr>
      <t>新项目实施有利于公司的战略布局，获取线下流量入口，强化联络</t>
    </r>
    <r>
      <rPr>
        <sz val="10"/>
        <rFont val="Arial"/>
        <family val="2"/>
      </rPr>
      <t>OS</t>
    </r>
    <r>
      <rPr>
        <sz val="10"/>
        <rFont val="楷体_GB2312"/>
        <family val="3"/>
        <charset val="134"/>
      </rPr>
      <t>线下分发能力，增强公司的平台特质。</t>
    </r>
    <phoneticPr fontId="4" type="noConversion"/>
  </si>
  <si>
    <r>
      <rPr>
        <sz val="10"/>
        <rFont val="楷体_GB2312"/>
        <family val="3"/>
        <charset val="134"/>
      </rPr>
      <t>北京远航</t>
    </r>
  </si>
  <si>
    <r>
      <rPr>
        <sz val="10"/>
        <rFont val="楷体_GB2312"/>
        <family val="3"/>
        <charset val="134"/>
      </rPr>
      <t>上市公司通过本次合作将进一步拓展公司智能交通产品的产品线，延伸公司</t>
    </r>
    <r>
      <rPr>
        <sz val="10"/>
        <rFont val="Arial"/>
        <family val="2"/>
      </rPr>
      <t>“</t>
    </r>
    <r>
      <rPr>
        <sz val="10"/>
        <rFont val="楷体_GB2312"/>
        <family val="3"/>
        <charset val="134"/>
      </rPr>
      <t>大交通</t>
    </r>
    <r>
      <rPr>
        <sz val="10"/>
        <rFont val="Arial"/>
        <family val="2"/>
      </rPr>
      <t>”</t>
    </r>
    <r>
      <rPr>
        <sz val="10"/>
        <rFont val="楷体_GB2312"/>
        <family val="3"/>
        <charset val="134"/>
      </rPr>
      <t>的业务范围，增加公司掌握的交通数据数量，增加数据变现渠道，巩固公司在智能交通行业的地位，提升公司行业影响力和综合竞争力。</t>
    </r>
    <phoneticPr fontId="4" type="noConversion"/>
  </si>
  <si>
    <r>
      <rPr>
        <sz val="10"/>
        <rFont val="楷体_GB2312"/>
        <family val="3"/>
        <charset val="134"/>
      </rPr>
      <t>三五互联</t>
    </r>
  </si>
  <si>
    <r>
      <rPr>
        <sz val="10"/>
        <rFont val="楷体_GB2312"/>
        <family val="3"/>
        <charset val="134"/>
      </rPr>
      <t>道熙科技</t>
    </r>
  </si>
  <si>
    <r>
      <rPr>
        <sz val="10"/>
        <rFont val="楷体_GB2312"/>
        <family val="3"/>
        <charset val="134"/>
      </rPr>
      <t>网络游戏</t>
    </r>
    <phoneticPr fontId="4" type="noConversion"/>
  </si>
  <si>
    <r>
      <rPr>
        <sz val="10"/>
        <rFont val="楷体_GB2312"/>
        <family val="3"/>
        <charset val="134"/>
      </rPr>
      <t>本次交易完成后，上市公司将借由标的公司进入网络游戏行业，进一步深化公司发展战略，拓展在大互联网领域整合资源的深度和广度。本次交易完成后，标的公司将成为上市公司的全资子公司，标的公司的网络游戏产品数量、知名度和产品储备将有助于公司加强内容资源优势，并结合线上、线下渠道以及虚拟运营商业务在网络游戏行业市场中形成较强的竞争力，打造从内容至平台到用户的产业链融合发展。</t>
    </r>
    <phoneticPr fontId="4" type="noConversion"/>
  </si>
  <si>
    <r>
      <rPr>
        <sz val="10"/>
        <rFont val="楷体_GB2312"/>
        <family val="3"/>
        <charset val="134"/>
      </rPr>
      <t>华宇软件</t>
    </r>
  </si>
  <si>
    <r>
      <rPr>
        <sz val="10"/>
        <rFont val="楷体_GB2312"/>
        <family val="3"/>
        <charset val="134"/>
      </rPr>
      <t>万户网络</t>
    </r>
  </si>
  <si>
    <r>
      <rPr>
        <sz val="10"/>
        <rFont val="楷体_GB2312"/>
        <family val="3"/>
        <charset val="134"/>
      </rPr>
      <t>电子政务</t>
    </r>
    <phoneticPr fontId="4" type="noConversion"/>
  </si>
  <si>
    <r>
      <rPr>
        <sz val="10"/>
        <rFont val="楷体_GB2312"/>
        <family val="3"/>
        <charset val="134"/>
      </rPr>
      <t>本次收购将在多个方面产生积极的影响：加强主营业务在自主可控领域的优势；扩大用户的信息化应用价值，提高竞争优势与盈利能力；加速企业应用市场开发、拓展集团化发展空间。</t>
    </r>
    <phoneticPr fontId="4" type="noConversion"/>
  </si>
  <si>
    <r>
      <rPr>
        <sz val="10"/>
        <rFont val="楷体_GB2312"/>
        <family val="3"/>
        <charset val="134"/>
      </rPr>
      <t>久其软件</t>
    </r>
  </si>
  <si>
    <r>
      <rPr>
        <sz val="10"/>
        <rFont val="楷体_GB2312"/>
        <family val="3"/>
        <charset val="134"/>
      </rPr>
      <t>华夏电通</t>
    </r>
    <r>
      <rPr>
        <sz val="10"/>
        <rFont val="Arial"/>
        <family val="2"/>
      </rPr>
      <t>100%</t>
    </r>
    <r>
      <rPr>
        <sz val="10"/>
        <rFont val="楷体_GB2312"/>
        <family val="3"/>
        <charset val="134"/>
      </rPr>
      <t>股权</t>
    </r>
  </si>
  <si>
    <r>
      <rPr>
        <sz val="10"/>
        <rFont val="楷体_GB2312"/>
        <family val="3"/>
        <charset val="134"/>
      </rPr>
      <t>政务信息化</t>
    </r>
  </si>
  <si>
    <r>
      <rPr>
        <sz val="10"/>
        <rFont val="楷体_GB2312"/>
        <family val="3"/>
        <charset val="134"/>
      </rPr>
      <t>此次交易完成后，上市公司与华夏电通在产品和服务内容、市场共享、人力资源、资金与管理能力等方面互为补充，协同增长，将提高各方的盈利能力，巩固各自的市场地位，实现</t>
    </r>
    <r>
      <rPr>
        <sz val="10"/>
        <rFont val="Arial"/>
        <family val="2"/>
      </rPr>
      <t>“</t>
    </r>
    <r>
      <rPr>
        <sz val="10"/>
        <rFont val="楷体_GB2312"/>
        <family val="3"/>
        <charset val="134"/>
      </rPr>
      <t>产品线互补，市场结合、强强合作</t>
    </r>
    <r>
      <rPr>
        <sz val="10"/>
        <rFont val="Arial"/>
        <family val="2"/>
      </rPr>
      <t>”</t>
    </r>
    <r>
      <rPr>
        <sz val="10"/>
        <rFont val="楷体_GB2312"/>
        <family val="3"/>
        <charset val="134"/>
      </rPr>
      <t>。更为重要的是上市公司将扩展和完善产品和服务链条，拥有更为完善的产品线，实现做强做大、持续保持同行业领先地位的发展目标。</t>
    </r>
  </si>
  <si>
    <r>
      <rPr>
        <sz val="10"/>
        <rFont val="楷体_GB2312"/>
        <family val="3"/>
        <charset val="134"/>
      </rPr>
      <t>至高通信</t>
    </r>
  </si>
  <si>
    <r>
      <rPr>
        <sz val="10"/>
        <rFont val="楷体_GB2312"/>
        <family val="3"/>
        <charset val="134"/>
      </rPr>
      <t>信息化服务</t>
    </r>
    <phoneticPr fontId="4" type="noConversion"/>
  </si>
  <si>
    <r>
      <rPr>
        <sz val="10"/>
        <rFont val="楷体_GB2312"/>
        <family val="3"/>
        <charset val="134"/>
      </rPr>
      <t>通过本次交易，可以有效的将至高通信在终端方面优秀的解决方案引入到本公司整体的产品框架中，增强了本公司在终端方面的服务能力，使本公司拥有了</t>
    </r>
    <r>
      <rPr>
        <sz val="10"/>
        <rFont val="Arial"/>
        <family val="2"/>
      </rPr>
      <t>“</t>
    </r>
    <r>
      <rPr>
        <sz val="10"/>
        <rFont val="楷体_GB2312"/>
        <family val="3"/>
        <charset val="134"/>
      </rPr>
      <t>云</t>
    </r>
    <r>
      <rPr>
        <sz val="10"/>
        <rFont val="Arial"/>
        <family val="2"/>
      </rPr>
      <t>+</t>
    </r>
    <r>
      <rPr>
        <sz val="10"/>
        <rFont val="楷体_GB2312"/>
        <family val="3"/>
        <charset val="134"/>
      </rPr>
      <t>端</t>
    </r>
    <r>
      <rPr>
        <sz val="10"/>
        <rFont val="Arial"/>
        <family val="2"/>
      </rPr>
      <t>”</t>
    </r>
    <r>
      <rPr>
        <sz val="10"/>
        <rFont val="楷体_GB2312"/>
        <family val="3"/>
        <charset val="134"/>
      </rPr>
      <t>的整体解决方案。</t>
    </r>
    <phoneticPr fontId="4" type="noConversion"/>
  </si>
  <si>
    <r>
      <rPr>
        <sz val="10"/>
        <rFont val="楷体_GB2312"/>
        <family val="3"/>
        <charset val="134"/>
      </rPr>
      <t>博彦科技</t>
    </r>
  </si>
  <si>
    <r>
      <rPr>
        <sz val="10"/>
        <rFont val="楷体_GB2312"/>
        <family val="3"/>
        <charset val="134"/>
      </rPr>
      <t>行业方案解决提供商</t>
    </r>
    <phoneticPr fontId="4" type="noConversion"/>
  </si>
  <si>
    <r>
      <rPr>
        <sz val="10"/>
        <rFont val="楷体_GB2312"/>
        <family val="3"/>
        <charset val="134"/>
      </rPr>
      <t>本次交易有利于公司向价值链前端延伸业务布局，提高在高附加值行业应用领域和</t>
    </r>
    <r>
      <rPr>
        <sz val="10"/>
        <rFont val="Arial"/>
        <family val="2"/>
      </rPr>
      <t>IT</t>
    </r>
    <r>
      <rPr>
        <sz val="10"/>
        <rFont val="楷体_GB2312"/>
        <family val="3"/>
        <charset val="134"/>
      </rPr>
      <t>商业咨询服务方面的业务能力。</t>
    </r>
    <phoneticPr fontId="4" type="noConversion"/>
  </si>
  <si>
    <r>
      <rPr>
        <sz val="10"/>
        <rFont val="楷体_GB2312"/>
        <family val="3"/>
        <charset val="134"/>
      </rPr>
      <t>联络互动</t>
    </r>
    <phoneticPr fontId="4" type="noConversion"/>
  </si>
  <si>
    <r>
      <rPr>
        <sz val="10"/>
        <rFont val="楷体_GB2312"/>
        <family val="3"/>
        <charset val="134"/>
      </rPr>
      <t>智能设备</t>
    </r>
    <phoneticPr fontId="4" type="noConversion"/>
  </si>
  <si>
    <r>
      <rPr>
        <sz val="10"/>
        <rFont val="楷体_GB2312"/>
        <family val="3"/>
        <charset val="134"/>
      </rPr>
      <t>本次投资将标的公司的产品引入国内市场这个巨大的消费市场，可以取得较大的财务收益，提高公司资金使用效率。</t>
    </r>
    <phoneticPr fontId="4" type="noConversion"/>
  </si>
  <si>
    <r>
      <rPr>
        <sz val="10"/>
        <rFont val="楷体_GB2312"/>
        <family val="3"/>
        <charset val="134"/>
      </rPr>
      <t>新国都</t>
    </r>
  </si>
  <si>
    <r>
      <rPr>
        <sz val="10"/>
        <rFont val="楷体_GB2312"/>
        <family val="3"/>
        <charset val="134"/>
      </rPr>
      <t>中正智能</t>
    </r>
  </si>
  <si>
    <r>
      <rPr>
        <sz val="10"/>
        <rFont val="楷体_GB2312"/>
        <family val="3"/>
        <charset val="134"/>
      </rPr>
      <t>支付识别</t>
    </r>
    <phoneticPr fontId="4" type="noConversion"/>
  </si>
  <si>
    <r>
      <rPr>
        <sz val="10"/>
        <rFont val="楷体_GB2312"/>
        <family val="3"/>
        <charset val="134"/>
      </rPr>
      <t>本次交易可以完善公司生态产业链布局，增强公司综合竞争力；有助于资源共享，实现在市场、客户和产品方面的优势互补；可以新增公司利润增长点，提升公司综合盈利能力。</t>
    </r>
    <phoneticPr fontId="4" type="noConversion"/>
  </si>
  <si>
    <r>
      <rPr>
        <sz val="10"/>
        <rFont val="楷体_GB2312"/>
        <family val="3"/>
        <charset val="134"/>
      </rPr>
      <t>微智信业</t>
    </r>
  </si>
  <si>
    <r>
      <rPr>
        <sz val="10"/>
        <rFont val="楷体_GB2312"/>
        <family val="3"/>
        <charset val="134"/>
      </rPr>
      <t>大数据、信息安全</t>
    </r>
    <phoneticPr fontId="4" type="noConversion"/>
  </si>
  <si>
    <r>
      <rPr>
        <sz val="10"/>
        <rFont val="楷体_GB2312"/>
        <family val="3"/>
        <charset val="134"/>
      </rPr>
      <t>微智信业纳入上市公司后，东方通可利用其在大数据信息安全领域已取得的经验和竞争优势，抓住国产化带来的市场机遇和衍生需求，通过业务整合，拓展大数据业务，同时为东方通大数据基础产品提供安全保障，寻求共同发展。</t>
    </r>
    <phoneticPr fontId="4" type="noConversion"/>
  </si>
  <si>
    <r>
      <rPr>
        <sz val="10"/>
        <rFont val="楷体_GB2312"/>
        <family val="3"/>
        <charset val="134"/>
      </rPr>
      <t>海兰信</t>
    </r>
  </si>
  <si>
    <r>
      <rPr>
        <sz val="10"/>
        <rFont val="楷体_GB2312"/>
        <family val="3"/>
        <charset val="134"/>
      </rPr>
      <t>海兰劳雷</t>
    </r>
    <phoneticPr fontId="4" type="noConversion"/>
  </si>
  <si>
    <r>
      <rPr>
        <sz val="10"/>
        <rFont val="楷体_GB2312"/>
        <family val="3"/>
        <charset val="134"/>
      </rPr>
      <t>海洋信息化</t>
    </r>
    <phoneticPr fontId="4" type="noConversion"/>
  </si>
  <si>
    <r>
      <rPr>
        <sz val="10"/>
        <rFont val="楷体_GB2312"/>
        <family val="3"/>
        <charset val="134"/>
      </rPr>
      <t>考虑到整合后上市公司和劳雷产业在航海智能化发展方面的协同效应，本次交易将有利于增强上市公司的竞争实力，提高资产规模、营业收入和利润规模，提升上市公司盈利能力和可持续经营能力，提升公司抗风险能力，从根本上符合公司及全体股东的利益。</t>
    </r>
    <phoneticPr fontId="4" type="noConversion"/>
  </si>
  <si>
    <r>
      <rPr>
        <sz val="10"/>
        <rFont val="楷体_GB2312"/>
        <family val="3"/>
        <charset val="134"/>
      </rPr>
      <t>山东超越工控机及全国产系统业务</t>
    </r>
  </si>
  <si>
    <r>
      <rPr>
        <sz val="10"/>
        <rFont val="楷体_GB2312"/>
        <family val="3"/>
        <charset val="134"/>
      </rPr>
      <t>云计算</t>
    </r>
    <phoneticPr fontId="4" type="noConversion"/>
  </si>
  <si>
    <r>
      <rPr>
        <sz val="10"/>
        <rFont val="楷体_GB2312"/>
        <family val="3"/>
        <charset val="134"/>
      </rPr>
      <t>山东超越工控机和全国产系统业务资产不计入公司一季报。公司此次增发收购资产、扩充产能，有助于公司充分利用行业机遇，进一步发展和优化高性能主机、云服务器、高端存储系统等细分领域产品，抢占行业发展的新</t>
    </r>
    <r>
      <rPr>
        <sz val="10"/>
        <rFont val="Arial"/>
        <family val="2"/>
      </rPr>
      <t>“</t>
    </r>
    <r>
      <rPr>
        <sz val="10"/>
        <rFont val="楷体_GB2312"/>
        <family val="3"/>
        <charset val="134"/>
      </rPr>
      <t>高地</t>
    </r>
    <r>
      <rPr>
        <sz val="10"/>
        <rFont val="Arial"/>
        <family val="2"/>
      </rPr>
      <t>”</t>
    </r>
    <r>
      <rPr>
        <sz val="10"/>
        <rFont val="楷体_GB2312"/>
        <family val="3"/>
        <charset val="134"/>
      </rPr>
      <t>。募投项目建设完成并投产后，公司依托研发及应用基础优势、性价比优势及市场渠道优势等竞争优势，将进一步确立公司在国内云计算领域的领先位置，增强公司持续盈利能力，产品系列将更加丰富，销售规模将实现较大幅度增长。</t>
    </r>
    <phoneticPr fontId="4" type="noConversion"/>
  </si>
  <si>
    <r>
      <rPr>
        <sz val="10"/>
        <rFont val="楷体_GB2312"/>
        <family val="3"/>
        <charset val="134"/>
      </rPr>
      <t>冠捷科技</t>
    </r>
  </si>
  <si>
    <r>
      <rPr>
        <sz val="10"/>
        <rFont val="楷体_GB2312"/>
        <family val="3"/>
        <charset val="134"/>
      </rPr>
      <t>桑菲通信</t>
    </r>
  </si>
  <si>
    <r>
      <rPr>
        <sz val="10"/>
        <rFont val="楷体_GB2312"/>
        <family val="3"/>
        <charset val="134"/>
      </rPr>
      <t>互联网金融</t>
    </r>
    <phoneticPr fontId="4" type="noConversion"/>
  </si>
  <si>
    <r>
      <rPr>
        <sz val="10"/>
        <rFont val="楷体_GB2312"/>
        <family val="3"/>
        <charset val="134"/>
      </rPr>
      <t>考虑到未来智能电话及平板手机的良好前景，冠捷科技拟通过冠捷投资及嘉捷科技就向中电信息、桑菲</t>
    </r>
    <r>
      <rPr>
        <sz val="10"/>
        <rFont val="Arial"/>
        <family val="2"/>
      </rPr>
      <t>BVI</t>
    </r>
    <r>
      <rPr>
        <sz val="10"/>
        <rFont val="楷体_GB2312"/>
        <family val="3"/>
        <charset val="134"/>
      </rPr>
      <t>及深桑达收购其分别所持有的桑菲通信</t>
    </r>
    <r>
      <rPr>
        <sz val="10"/>
        <rFont val="Arial"/>
        <family val="2"/>
      </rPr>
      <t>94.15%</t>
    </r>
    <r>
      <rPr>
        <sz val="10"/>
        <rFont val="楷体_GB2312"/>
        <family val="3"/>
        <charset val="134"/>
      </rPr>
      <t>、</t>
    </r>
    <r>
      <rPr>
        <sz val="10"/>
        <rFont val="Arial"/>
        <family val="2"/>
      </rPr>
      <t>5.07%</t>
    </r>
    <r>
      <rPr>
        <sz val="10"/>
        <rFont val="楷体_GB2312"/>
        <family val="3"/>
        <charset val="134"/>
      </rPr>
      <t>和</t>
    </r>
    <r>
      <rPr>
        <sz val="10"/>
        <rFont val="Arial"/>
        <family val="2"/>
      </rPr>
      <t>0.78%</t>
    </r>
    <r>
      <rPr>
        <sz val="10"/>
        <rFont val="楷体_GB2312"/>
        <family val="3"/>
        <charset val="134"/>
      </rPr>
      <t>合计共</t>
    </r>
    <r>
      <rPr>
        <sz val="10"/>
        <rFont val="Arial"/>
        <family val="2"/>
      </rPr>
      <t>100%</t>
    </r>
    <r>
      <rPr>
        <sz val="10"/>
        <rFont val="楷体_GB2312"/>
        <family val="3"/>
        <charset val="134"/>
      </rPr>
      <t>股权的事宜签署《股权转让协议》，交易价格为人民币</t>
    </r>
    <r>
      <rPr>
        <sz val="10"/>
        <rFont val="Arial"/>
        <family val="2"/>
      </rPr>
      <t>4,500</t>
    </r>
    <r>
      <rPr>
        <sz val="10"/>
        <rFont val="楷体_GB2312"/>
        <family val="3"/>
        <charset val="134"/>
      </rPr>
      <t>万元。</t>
    </r>
    <phoneticPr fontId="4" type="noConversion"/>
  </si>
  <si>
    <r>
      <rPr>
        <sz val="10"/>
        <rFont val="楷体_GB2312"/>
        <family val="3"/>
        <charset val="134"/>
      </rPr>
      <t>超图软件</t>
    </r>
  </si>
  <si>
    <r>
      <rPr>
        <sz val="10"/>
        <rFont val="楷体_GB2312"/>
        <family val="3"/>
        <charset val="134"/>
      </rPr>
      <t>南康科技</t>
    </r>
  </si>
  <si>
    <r>
      <rPr>
        <sz val="10"/>
        <rFont val="楷体_GB2312"/>
        <family val="3"/>
        <charset val="134"/>
      </rPr>
      <t>房地产信息管理</t>
    </r>
    <phoneticPr fontId="4" type="noConversion"/>
  </si>
  <si>
    <r>
      <rPr>
        <sz val="10"/>
        <rFont val="楷体_GB2312"/>
        <family val="3"/>
        <charset val="134"/>
      </rPr>
      <t>此次收购完成后，南康科技将与超图软件形成优势互补，能够有效延伸超图软件产品应用范围，扩大超图软件相关产品的市场应用领域，尤其有助于超图软件在不动产登记市场的战略布局，符合超图软件制定的长期发展战略规划。</t>
    </r>
    <phoneticPr fontId="4" type="noConversion"/>
  </si>
  <si>
    <r>
      <rPr>
        <sz val="10"/>
        <rFont val="楷体_GB2312"/>
        <family val="3"/>
        <charset val="134"/>
      </rPr>
      <t>大数据互联网营销</t>
    </r>
    <phoneticPr fontId="4" type="noConversion"/>
  </si>
  <si>
    <r>
      <rPr>
        <sz val="10"/>
        <rFont val="楷体_GB2312"/>
        <family val="3"/>
        <charset val="134"/>
      </rPr>
      <t>互联网营销服务是公司未来技术和数据变现的主要盈利模式之一，</t>
    </r>
    <r>
      <rPr>
        <sz val="10"/>
        <rFont val="Arial"/>
        <family val="2"/>
      </rPr>
      <t xml:space="preserve">2014 </t>
    </r>
    <r>
      <rPr>
        <sz val="10"/>
        <rFont val="楷体_GB2312"/>
        <family val="3"/>
        <charset val="134"/>
      </rPr>
      <t>年中国互联网营销市场规模已经达到约</t>
    </r>
    <r>
      <rPr>
        <sz val="10"/>
        <rFont val="Arial"/>
        <family val="2"/>
      </rPr>
      <t xml:space="preserve">1540 </t>
    </r>
    <r>
      <rPr>
        <sz val="10"/>
        <rFont val="楷体_GB2312"/>
        <family val="3"/>
        <charset val="134"/>
      </rPr>
      <t>亿人民币，未来还将持续高速增长。本次股权收购是实现公司战略部署的重要一步，公司作为国内大数据和内容管理技术的龙头企业，将通过助力各行业客户积极推动</t>
    </r>
    <r>
      <rPr>
        <sz val="10"/>
        <rFont val="Arial"/>
        <family val="2"/>
      </rPr>
      <t>“</t>
    </r>
    <r>
      <rPr>
        <sz val="10"/>
        <rFont val="楷体_GB2312"/>
        <family val="3"/>
        <charset val="134"/>
      </rPr>
      <t>互联网</t>
    </r>
    <r>
      <rPr>
        <sz val="10"/>
        <rFont val="Arial"/>
        <family val="2"/>
      </rPr>
      <t>+”</t>
    </r>
    <r>
      <rPr>
        <sz val="10"/>
        <rFont val="楷体_GB2312"/>
        <family val="3"/>
        <charset val="134"/>
      </rPr>
      <t>和大数据落地，加速拓展相关业务、整合相关资源，把公司基于大数据的互联网营销业务打造成实现公司跨越式发展的核心动力引擎之一。</t>
    </r>
    <phoneticPr fontId="4" type="noConversion"/>
  </si>
  <si>
    <r>
      <rPr>
        <sz val="10"/>
        <rFont val="楷体_GB2312"/>
        <family val="3"/>
        <charset val="134"/>
      </rPr>
      <t>红麦聚信</t>
    </r>
  </si>
  <si>
    <r>
      <rPr>
        <sz val="10"/>
        <rFont val="楷体_GB2312"/>
        <family val="3"/>
        <charset val="134"/>
      </rPr>
      <t>本次收购是适应博彦科技业务转型升级的重要举措，有利于增强博彦科技在数据挖掘、数据分析领域应用和行业解决方案方面的能力，有利于进一步拓展博彦科技在大数据领域的战略布局，培养新的行业战略性客户。红麦科技在大数据应用方面的技术优势，将为博彦科技在相关领域的开拓提供技术支持。</t>
    </r>
    <phoneticPr fontId="4" type="noConversion"/>
  </si>
  <si>
    <r>
      <rPr>
        <sz val="10"/>
        <rFont val="楷体_GB2312"/>
        <family val="3"/>
        <charset val="134"/>
      </rPr>
      <t>柏飞电子</t>
    </r>
    <r>
      <rPr>
        <sz val="10"/>
        <rFont val="Arial"/>
        <family val="2"/>
      </rPr>
      <t>100%</t>
    </r>
    <r>
      <rPr>
        <sz val="10"/>
        <rFont val="楷体_GB2312"/>
        <family val="3"/>
        <charset val="134"/>
      </rPr>
      <t>股权、华讯网存</t>
    </r>
    <r>
      <rPr>
        <sz val="10"/>
        <rFont val="Arial"/>
        <family val="2"/>
      </rPr>
      <t>55%</t>
    </r>
    <r>
      <rPr>
        <sz val="10"/>
        <rFont val="楷体_GB2312"/>
        <family val="3"/>
        <charset val="134"/>
      </rPr>
      <t>股权以及华存数据</t>
    </r>
    <r>
      <rPr>
        <sz val="10"/>
        <rFont val="Arial"/>
        <family val="2"/>
      </rPr>
      <t>45%</t>
    </r>
    <r>
      <rPr>
        <sz val="10"/>
        <rFont val="楷体_GB2312"/>
        <family val="3"/>
        <charset val="134"/>
      </rPr>
      <t>股权</t>
    </r>
    <phoneticPr fontId="4" type="noConversion"/>
  </si>
  <si>
    <r>
      <rPr>
        <sz val="10"/>
        <rFont val="楷体_GB2312"/>
        <family val="3"/>
        <charset val="134"/>
      </rPr>
      <t>电子产品</t>
    </r>
    <phoneticPr fontId="4" type="noConversion"/>
  </si>
  <si>
    <r>
      <rPr>
        <sz val="10"/>
        <rFont val="楷体_GB2312"/>
        <family val="3"/>
        <charset val="134"/>
      </rPr>
      <t>通过本次重组，有利于公司迅速切入嵌入式专用电子产品领域，丰富公司的产品线、服务能力、客户资源和行业覆盖；有利于公司增强对相关子公司的控制力，推动内部资源整合，提升综合竞争实力，进而为公司打造全价值的</t>
    </r>
    <r>
      <rPr>
        <sz val="10"/>
        <rFont val="Arial"/>
        <family val="2"/>
      </rPr>
      <t>IT</t>
    </r>
    <r>
      <rPr>
        <sz val="10"/>
        <rFont val="楷体_GB2312"/>
        <family val="3"/>
        <charset val="134"/>
      </rPr>
      <t>综合服务提供商，成为中国软件与信息服务龙头企业的发展战略提供支持。</t>
    </r>
    <phoneticPr fontId="4" type="noConversion"/>
  </si>
  <si>
    <r>
      <rPr>
        <sz val="10"/>
        <rFont val="楷体_GB2312"/>
        <family val="3"/>
        <charset val="134"/>
      </rPr>
      <t>发行</t>
    </r>
    <r>
      <rPr>
        <sz val="10"/>
        <rFont val="Arial"/>
        <family val="2"/>
      </rPr>
      <t>3681.13</t>
    </r>
    <r>
      <rPr>
        <sz val="10"/>
        <rFont val="楷体_GB2312"/>
        <family val="3"/>
        <charset val="134"/>
      </rPr>
      <t>万股，现金支付</t>
    </r>
    <r>
      <rPr>
        <sz val="10"/>
        <rFont val="Arial"/>
        <family val="2"/>
      </rPr>
      <t>27581.62</t>
    </r>
    <r>
      <rPr>
        <sz val="10"/>
        <rFont val="楷体_GB2312"/>
        <family val="3"/>
        <charset val="134"/>
      </rPr>
      <t>万元</t>
    </r>
    <phoneticPr fontId="4" type="noConversion"/>
  </si>
  <si>
    <r>
      <rPr>
        <sz val="10"/>
        <rFont val="楷体_GB2312"/>
        <family val="3"/>
        <charset val="134"/>
      </rPr>
      <t>祥升软件</t>
    </r>
  </si>
  <si>
    <r>
      <rPr>
        <sz val="10"/>
        <rFont val="楷体_GB2312"/>
        <family val="3"/>
        <charset val="134"/>
      </rPr>
      <t>教育信息化</t>
    </r>
    <phoneticPr fontId="4" type="noConversion"/>
  </si>
  <si>
    <r>
      <rPr>
        <sz val="10"/>
        <rFont val="楷体_GB2312"/>
        <family val="3"/>
        <charset val="134"/>
      </rPr>
      <t>华宇金信</t>
    </r>
  </si>
  <si>
    <r>
      <rPr>
        <sz val="10"/>
        <rFont val="楷体_GB2312"/>
        <family val="3"/>
        <charset val="134"/>
      </rPr>
      <t>智慧食安</t>
    </r>
    <phoneticPr fontId="4" type="noConversion"/>
  </si>
  <si>
    <r>
      <rPr>
        <sz val="10"/>
        <rFont val="楷体_GB2312"/>
        <family val="3"/>
        <charset val="134"/>
      </rPr>
      <t>本次交易完成后，华宇金信将成为上市公司全资子公司。公司在增强对华宇金信控制力的同时，有助于公司战略实现及食品安全信息化服务的业务开拓。</t>
    </r>
    <phoneticPr fontId="4" type="noConversion"/>
  </si>
  <si>
    <r>
      <rPr>
        <sz val="10"/>
        <rFont val="楷体_GB2312"/>
        <family val="3"/>
        <charset val="134"/>
      </rPr>
      <t>广联达</t>
    </r>
    <phoneticPr fontId="4" type="noConversion"/>
  </si>
  <si>
    <r>
      <rPr>
        <sz val="10"/>
        <rFont val="楷体_GB2312"/>
        <family val="3"/>
        <charset val="134"/>
      </rPr>
      <t>拉卡拉</t>
    </r>
  </si>
  <si>
    <r>
      <rPr>
        <sz val="10"/>
        <rFont val="楷体_GB2312"/>
        <family val="3"/>
        <charset val="134"/>
      </rPr>
      <t>青博投资</t>
    </r>
  </si>
  <si>
    <r>
      <rPr>
        <sz val="10"/>
        <rFont val="楷体_GB2312"/>
        <family val="3"/>
        <charset val="134"/>
      </rPr>
      <t>本次投资属于华胜天成参股子公司参与的投资项目，属于正常的投资经营行为。该项投资代表华胜天成金融投资板块进入新能源汽车行业，进一步拓展了华胜天成在低碳环保领域的投资广度和深度，对未来形成新的业绩增长点起到一定的促进作用。</t>
    </r>
    <phoneticPr fontId="4" type="noConversion"/>
  </si>
  <si>
    <r>
      <rPr>
        <sz val="10"/>
        <rFont val="楷体_GB2312"/>
        <family val="3"/>
        <charset val="134"/>
      </rPr>
      <t>海芯华夏</t>
    </r>
    <r>
      <rPr>
        <sz val="10"/>
        <rFont val="Arial"/>
        <family val="2"/>
      </rPr>
      <t>43.48%</t>
    </r>
    <r>
      <rPr>
        <sz val="10"/>
        <rFont val="楷体_GB2312"/>
        <family val="3"/>
        <charset val="134"/>
      </rPr>
      <t>、摩比万思</t>
    </r>
    <r>
      <rPr>
        <sz val="10"/>
        <rFont val="Arial"/>
        <family val="2"/>
      </rPr>
      <t>25%</t>
    </r>
    <phoneticPr fontId="4" type="noConversion"/>
  </si>
  <si>
    <r>
      <rPr>
        <sz val="10"/>
        <rFont val="楷体_GB2312"/>
        <family val="3"/>
        <charset val="134"/>
      </rPr>
      <t>本次投资将有利于东方国信进入互联网</t>
    </r>
    <r>
      <rPr>
        <sz val="10"/>
        <rFont val="Arial"/>
        <family val="2"/>
      </rPr>
      <t>+</t>
    </r>
    <r>
      <rPr>
        <sz val="10"/>
        <rFont val="楷体_GB2312"/>
        <family val="3"/>
        <charset val="134"/>
      </rPr>
      <t>农业核心领域，深化东方国信横向跨行业的大数据业务布局，丰富东方国信大数据资产，为开展农业大数据运营奠定基础；有利于东方国信与产业深度结合，真正进入产业大数据运营领域，拓宽东方国信大数据业务领域，提升盈利能力。</t>
    </r>
    <phoneticPr fontId="4" type="noConversion"/>
  </si>
  <si>
    <r>
      <rPr>
        <sz val="10"/>
        <rFont val="楷体_GB2312"/>
        <family val="3"/>
        <charset val="134"/>
      </rPr>
      <t>汉鼎股份</t>
    </r>
  </si>
  <si>
    <r>
      <rPr>
        <sz val="10"/>
        <rFont val="楷体_GB2312"/>
        <family val="3"/>
        <charset val="134"/>
      </rPr>
      <t>浙江雄猫</t>
    </r>
  </si>
  <si>
    <r>
      <rPr>
        <sz val="10"/>
        <rFont val="楷体_GB2312"/>
        <family val="3"/>
        <charset val="134"/>
      </rPr>
      <t>参股雄猫软件，公司可以加强互联网金融业务产业链的战略布局，符合公司充分利用互联网金融的巨大行业机会，抢先开启互联网金融布局，形成智慧城市、互联网金融服务、互联网娱乐服务三大业务体系的紧密合作、协同发展</t>
    </r>
    <r>
      <rPr>
        <sz val="10"/>
        <rFont val="Arial"/>
        <family val="2"/>
      </rPr>
      <t>,</t>
    </r>
    <r>
      <rPr>
        <sz val="10"/>
        <rFont val="楷体_GB2312"/>
        <family val="3"/>
        <charset val="134"/>
      </rPr>
      <t>提升公司核心竞争力，打造</t>
    </r>
    <r>
      <rPr>
        <sz val="10"/>
        <rFont val="Arial"/>
        <family val="2"/>
      </rPr>
      <t>“</t>
    </r>
    <r>
      <rPr>
        <sz val="10"/>
        <rFont val="楷体_GB2312"/>
        <family val="3"/>
        <charset val="134"/>
      </rPr>
      <t>汉鼎股份互联网金融生态圈</t>
    </r>
    <r>
      <rPr>
        <sz val="10"/>
        <rFont val="Arial"/>
        <family val="2"/>
      </rPr>
      <t>”</t>
    </r>
    <r>
      <rPr>
        <sz val="10"/>
        <rFont val="楷体_GB2312"/>
        <family val="3"/>
        <charset val="134"/>
      </rPr>
      <t>的战略布局。</t>
    </r>
    <phoneticPr fontId="4" type="noConversion"/>
  </si>
  <si>
    <r>
      <rPr>
        <sz val="10"/>
        <rFont val="楷体_GB2312"/>
        <family val="3"/>
        <charset val="134"/>
      </rPr>
      <t>书生电子</t>
    </r>
  </si>
  <si>
    <r>
      <rPr>
        <sz val="10"/>
        <rFont val="楷体_GB2312"/>
        <family val="3"/>
        <charset val="134"/>
      </rPr>
      <t>本次收购书生电子</t>
    </r>
    <r>
      <rPr>
        <sz val="10"/>
        <rFont val="Arial"/>
        <family val="2"/>
      </rPr>
      <t>24%</t>
    </r>
    <r>
      <rPr>
        <sz val="10"/>
        <rFont val="楷体_GB2312"/>
        <family val="3"/>
        <charset val="134"/>
      </rPr>
      <t>股权完成后，启明星辰将持有书生电子</t>
    </r>
    <r>
      <rPr>
        <sz val="10"/>
        <rFont val="Arial"/>
        <family val="2"/>
      </rPr>
      <t>75%</t>
    </r>
    <r>
      <rPr>
        <sz val="10"/>
        <rFont val="楷体_GB2312"/>
        <family val="3"/>
        <charset val="134"/>
      </rPr>
      <t>股权，有利于增强启明星辰对控股子公司的管理和控制能力，更有利于书生电子的长远发展。</t>
    </r>
    <phoneticPr fontId="4" type="noConversion"/>
  </si>
  <si>
    <r>
      <rPr>
        <sz val="10"/>
        <rFont val="楷体_GB2312"/>
        <family val="3"/>
        <charset val="134"/>
      </rPr>
      <t>美亚柏科</t>
    </r>
  </si>
  <si>
    <r>
      <rPr>
        <sz val="10"/>
        <rFont val="楷体_GB2312"/>
        <family val="3"/>
        <charset val="134"/>
      </rPr>
      <t>武汉大千</t>
    </r>
  </si>
  <si>
    <r>
      <rPr>
        <sz val="10"/>
        <rFont val="楷体_GB2312"/>
        <family val="3"/>
        <charset val="134"/>
      </rPr>
      <t>安防盗控</t>
    </r>
    <phoneticPr fontId="4" type="noConversion"/>
  </si>
  <si>
    <r>
      <rPr>
        <sz val="10"/>
        <rFont val="楷体_GB2312"/>
        <family val="3"/>
        <charset val="134"/>
      </rPr>
      <t>本次交易完成后，公司将会确认较大额度的商誉，若武汉大千未来经营中不能较好地实现收益，那么本次交易所形成的商誉将会有减值风险，从而对公司经营业绩产生不利影响。</t>
    </r>
    <phoneticPr fontId="4" type="noConversion"/>
  </si>
  <si>
    <r>
      <rPr>
        <sz val="10"/>
        <rFont val="楷体_GB2312"/>
        <family val="3"/>
        <charset val="134"/>
      </rPr>
      <t>唐人数码</t>
    </r>
  </si>
  <si>
    <r>
      <rPr>
        <sz val="10"/>
        <rFont val="楷体_GB2312"/>
        <family val="3"/>
        <charset val="134"/>
      </rPr>
      <t>敏特昭阳</t>
    </r>
    <r>
      <rPr>
        <sz val="10"/>
        <rFont val="Arial"/>
        <family val="2"/>
      </rPr>
      <t>95%</t>
    </r>
    <r>
      <rPr>
        <sz val="10"/>
        <rFont val="楷体_GB2312"/>
        <family val="3"/>
        <charset val="134"/>
      </rPr>
      <t>、从兴科技</t>
    </r>
    <r>
      <rPr>
        <sz val="10"/>
        <rFont val="Arial"/>
        <family val="2"/>
      </rPr>
      <t>30%</t>
    </r>
    <phoneticPr fontId="4" type="noConversion"/>
  </si>
  <si>
    <r>
      <rPr>
        <b/>
        <sz val="10"/>
        <rFont val="楷体_GB2312"/>
        <family val="3"/>
        <charset val="134"/>
      </rPr>
      <t>发生日期</t>
    </r>
  </si>
  <si>
    <r>
      <rPr>
        <b/>
        <sz val="10"/>
        <rFont val="楷体_GB2312"/>
        <family val="3"/>
        <charset val="134"/>
      </rPr>
      <t>证券名称</t>
    </r>
  </si>
  <si>
    <r>
      <rPr>
        <b/>
        <sz val="10"/>
        <rFont val="楷体_GB2312"/>
        <family val="3"/>
        <charset val="134"/>
      </rPr>
      <t>交易标的</t>
    </r>
  </si>
  <si>
    <r>
      <rPr>
        <b/>
        <sz val="10"/>
        <rFont val="楷体_GB2312"/>
        <family val="3"/>
        <charset val="134"/>
      </rPr>
      <t>交易股份占比</t>
    </r>
    <r>
      <rPr>
        <b/>
        <sz val="10"/>
        <rFont val="Arial"/>
        <family val="2"/>
      </rPr>
      <t>(%)</t>
    </r>
  </si>
  <si>
    <r>
      <rPr>
        <b/>
        <sz val="10"/>
        <rFont val="楷体_GB2312"/>
        <family val="3"/>
        <charset val="134"/>
      </rPr>
      <t>交易总价值</t>
    </r>
    <r>
      <rPr>
        <b/>
        <sz val="10"/>
        <rFont val="Arial"/>
        <family val="2"/>
      </rPr>
      <t>(</t>
    </r>
    <r>
      <rPr>
        <b/>
        <sz val="10"/>
        <rFont val="楷体_GB2312"/>
        <family val="3"/>
        <charset val="134"/>
      </rPr>
      <t>万元</t>
    </r>
    <r>
      <rPr>
        <b/>
        <sz val="10"/>
        <rFont val="Arial"/>
        <family val="2"/>
      </rPr>
      <t>)</t>
    </r>
  </si>
  <si>
    <r>
      <rPr>
        <b/>
        <sz val="10"/>
        <rFont val="楷体_GB2312"/>
        <family val="3"/>
        <charset val="134"/>
      </rPr>
      <t>收购公司所属细分领域</t>
    </r>
    <phoneticPr fontId="6" type="noConversion"/>
  </si>
  <si>
    <r>
      <rPr>
        <b/>
        <sz val="10"/>
        <rFont val="楷体_GB2312"/>
        <family val="3"/>
        <charset val="134"/>
      </rPr>
      <t>对公司影响</t>
    </r>
    <phoneticPr fontId="6" type="noConversion"/>
  </si>
  <si>
    <t>发生月份</t>
    <phoneticPr fontId="4" type="noConversion"/>
  </si>
  <si>
    <t>发生年份</t>
    <phoneticPr fontId="4" type="noConversion"/>
  </si>
  <si>
    <t xml:space="preserve"> </t>
    <phoneticPr fontId="6" type="noConversion"/>
  </si>
  <si>
    <t>并购案例数量（起）</t>
    <phoneticPr fontId="4" type="noConversion"/>
  </si>
  <si>
    <r>
      <t>1</t>
    </r>
    <r>
      <rPr>
        <sz val="12"/>
        <rFont val="宋体"/>
        <family val="3"/>
        <charset val="134"/>
      </rPr>
      <t>5Q1</t>
    </r>
    <phoneticPr fontId="4" type="noConversion"/>
  </si>
  <si>
    <t>15Q2</t>
    <phoneticPr fontId="4" type="noConversion"/>
  </si>
  <si>
    <r>
      <rPr>
        <sz val="10"/>
        <rFont val="楷体_GB2312"/>
        <family val="3"/>
        <charset val="134"/>
      </rPr>
      <t>第三方支付</t>
    </r>
    <phoneticPr fontId="4" type="noConversion"/>
  </si>
  <si>
    <t xml:space="preserve"> 并购交易金额（亿元）</t>
    <phoneticPr fontId="4" type="noConversion"/>
  </si>
  <si>
    <t>电力信息化</t>
    <phoneticPr fontId="4" type="noConversion"/>
  </si>
  <si>
    <t>软件开发</t>
    <phoneticPr fontId="4" type="noConversion"/>
  </si>
  <si>
    <t>大数据</t>
  </si>
  <si>
    <t>信息安全</t>
  </si>
  <si>
    <t>在线教育</t>
  </si>
  <si>
    <t>智慧城市</t>
  </si>
  <si>
    <t>其他</t>
  </si>
  <si>
    <t>浙大网新</t>
    <phoneticPr fontId="4" type="noConversion"/>
  </si>
  <si>
    <r>
      <t>网新电气</t>
    </r>
    <r>
      <rPr>
        <sz val="10"/>
        <rFont val="Arial"/>
        <family val="2"/>
      </rPr>
      <t>72%</t>
    </r>
    <r>
      <rPr>
        <sz val="10"/>
        <rFont val="宋体"/>
        <family val="3"/>
        <charset val="134"/>
      </rPr>
      <t>股权、网新信息</t>
    </r>
    <r>
      <rPr>
        <sz val="10"/>
        <rFont val="Arial"/>
        <family val="2"/>
      </rPr>
      <t>100%</t>
    </r>
    <r>
      <rPr>
        <sz val="10"/>
        <rFont val="宋体"/>
        <family val="3"/>
        <charset val="134"/>
      </rPr>
      <t>股权、网新恩普</t>
    </r>
    <r>
      <rPr>
        <sz val="10"/>
        <rFont val="Arial"/>
        <family val="2"/>
      </rPr>
      <t>24.47%</t>
    </r>
    <r>
      <rPr>
        <sz val="10"/>
        <rFont val="宋体"/>
        <family val="3"/>
        <charset val="134"/>
      </rPr>
      <t>股权和普吉投资</t>
    </r>
    <r>
      <rPr>
        <sz val="10"/>
        <rFont val="Arial"/>
        <family val="2"/>
      </rPr>
      <t>78.26%</t>
    </r>
    <r>
      <rPr>
        <sz val="10"/>
        <rFont val="宋体"/>
        <family val="3"/>
        <charset val="134"/>
      </rPr>
      <t>股权</t>
    </r>
    <phoneticPr fontId="4" type="noConversion"/>
  </si>
  <si>
    <t>浙大网新</t>
    <phoneticPr fontId="4" type="noConversion"/>
  </si>
  <si>
    <t>智慧城市</t>
    <phoneticPr fontId="4" type="noConversion"/>
  </si>
  <si>
    <t>考虑到智能化建筑业务与公司现有智慧城市、智慧商务业务存在协同效应，且智能系统公司在设立之后收入规模逐年上升，经营风险基本可控。</t>
    <phoneticPr fontId="4" type="noConversion"/>
  </si>
  <si>
    <t>对公司影响</t>
    <phoneticPr fontId="6" type="noConversion"/>
  </si>
  <si>
    <t>通过收购国科恒通部分股权的紧密式合作方式，可以整合国科恒通的地理信息系统，与公司现有产品线和智慧城市主要发展方向实现协同效应。此次投资有助于公司建立和完善产品服务链条，拓展和完善公司业务领域，为未来公司在智慧城市建设领域的发展奠定了有益的基础。</t>
    <phoneticPr fontId="6" type="noConversion"/>
  </si>
  <si>
    <t>有利于公司迅速打开山西市场,进一步完善公司全国性市场布局,扩大市场份额,显著提升上市公司主营业绩。</t>
    <phoneticPr fontId="6" type="noConversion"/>
  </si>
  <si>
    <t>公司同时提示，天行网安的客户主要集中在我国公安系统，近几年由于政府公安系统大力推行天网、平安城市等保障社会安全的信息安全建设项目，视频交换、数据交换的需求较大，使得天行网安的业绩持续增长，如果未来国家相关政策有所调整，信息安全建设项目在政府的建设规划中比重下降，将使得天行网安优势产品的盈利能力下降，标的公司存在成长性降低或利润下降的风险。</t>
    <phoneticPr fontId="6" type="noConversion"/>
  </si>
  <si>
    <t>创意信息</t>
    <phoneticPr fontId="4" type="noConversion"/>
  </si>
  <si>
    <t>行业方案解决提供商</t>
    <phoneticPr fontId="4" type="noConversion"/>
  </si>
  <si>
    <t>北京晓通智能系统科技有限公司100%</t>
    <phoneticPr fontId="4" type="noConversion"/>
  </si>
  <si>
    <t>旋极信息</t>
    <phoneticPr fontId="4" type="noConversion"/>
  </si>
  <si>
    <t>格蒂电力100%</t>
    <phoneticPr fontId="4" type="noConversion"/>
  </si>
  <si>
    <t>西谷微电子100%</t>
    <phoneticPr fontId="4" type="noConversion"/>
  </si>
  <si>
    <t>新增电子元器件测试、筛选及可靠性保证相关服务业务</t>
    <phoneticPr fontId="4" type="noConversion"/>
  </si>
  <si>
    <t>第三方检测</t>
    <phoneticPr fontId="4" type="noConversion"/>
  </si>
  <si>
    <t>合众思壮</t>
    <phoneticPr fontId="4" type="noConversion"/>
  </si>
  <si>
    <t>信息安全</t>
    <phoneticPr fontId="6" type="noConversion"/>
  </si>
  <si>
    <t>云服务</t>
    <phoneticPr fontId="6" type="noConversion"/>
  </si>
  <si>
    <t>智慧医疗</t>
    <phoneticPr fontId="6" type="noConversion"/>
  </si>
  <si>
    <t>企业信息管理</t>
    <phoneticPr fontId="6" type="noConversion"/>
  </si>
  <si>
    <t>安防盗控</t>
    <phoneticPr fontId="6" type="noConversion"/>
  </si>
  <si>
    <t>第三方支付</t>
    <phoneticPr fontId="6" type="noConversion"/>
  </si>
  <si>
    <t>操作系统</t>
    <phoneticPr fontId="6" type="noConversion"/>
  </si>
  <si>
    <t>云计算、大数据</t>
    <phoneticPr fontId="6" type="noConversion"/>
  </si>
  <si>
    <t>软件信息</t>
    <phoneticPr fontId="6" type="noConversion"/>
  </si>
  <si>
    <t>移动支付</t>
    <phoneticPr fontId="6" type="noConversion"/>
  </si>
  <si>
    <t>机器人</t>
    <phoneticPr fontId="6" type="noConversion"/>
  </si>
  <si>
    <t>互联网金融</t>
    <phoneticPr fontId="6" type="noConversion"/>
  </si>
  <si>
    <t>大数据</t>
    <phoneticPr fontId="6" type="noConversion"/>
  </si>
  <si>
    <t>智能物流</t>
    <phoneticPr fontId="6" type="noConversion"/>
  </si>
  <si>
    <t>智慧城市</t>
    <phoneticPr fontId="6" type="noConversion"/>
  </si>
  <si>
    <t>金融信息化</t>
    <phoneticPr fontId="4" type="noConversion"/>
  </si>
  <si>
    <t>软件外包</t>
    <phoneticPr fontId="4" type="noConversion"/>
  </si>
  <si>
    <t>移动互联网</t>
    <phoneticPr fontId="4" type="noConversion"/>
  </si>
  <si>
    <t>大数据、网络安全</t>
    <phoneticPr fontId="4" type="noConversion"/>
  </si>
  <si>
    <t>物联网、智能交通</t>
    <phoneticPr fontId="4" type="noConversion"/>
  </si>
  <si>
    <t>无人机</t>
    <phoneticPr fontId="4" type="noConversion"/>
  </si>
  <si>
    <t>智慧医疗</t>
    <phoneticPr fontId="4" type="noConversion"/>
  </si>
  <si>
    <t>广电运营</t>
    <phoneticPr fontId="4" type="noConversion"/>
  </si>
  <si>
    <t>互联网金融</t>
    <phoneticPr fontId="4" type="noConversion"/>
  </si>
  <si>
    <t>软件服务</t>
    <phoneticPr fontId="4" type="noConversion"/>
  </si>
  <si>
    <t>在线教育</t>
    <phoneticPr fontId="4" type="noConversion"/>
  </si>
  <si>
    <t>智慧城市</t>
    <phoneticPr fontId="4" type="noConversion"/>
  </si>
  <si>
    <t>大数据</t>
    <phoneticPr fontId="4" type="noConversion"/>
  </si>
  <si>
    <t>第三方支付</t>
    <phoneticPr fontId="4" type="noConversion"/>
  </si>
  <si>
    <t>智能电网</t>
    <phoneticPr fontId="4" type="noConversion"/>
  </si>
  <si>
    <t>网络安全</t>
    <phoneticPr fontId="4" type="noConversion"/>
  </si>
  <si>
    <t>教育信息化</t>
    <phoneticPr fontId="4" type="noConversion"/>
  </si>
  <si>
    <t>移动安防</t>
    <phoneticPr fontId="4" type="noConversion"/>
  </si>
  <si>
    <t>智能交通</t>
    <phoneticPr fontId="4" type="noConversion"/>
  </si>
  <si>
    <t>云服务</t>
    <phoneticPr fontId="4" type="noConversion"/>
  </si>
  <si>
    <t>数字营销</t>
    <phoneticPr fontId="4" type="noConversion"/>
  </si>
  <si>
    <t>物联网</t>
    <phoneticPr fontId="4" type="noConversion"/>
  </si>
  <si>
    <t>信息安全</t>
    <phoneticPr fontId="4" type="noConversion"/>
  </si>
  <si>
    <t>工业4.0</t>
    <phoneticPr fontId="4" type="noConversion"/>
  </si>
  <si>
    <t>卫生信息化</t>
    <phoneticPr fontId="4" type="noConversion"/>
  </si>
  <si>
    <t>卫星导航</t>
    <phoneticPr fontId="4" type="noConversion"/>
  </si>
  <si>
    <t>车联网</t>
    <phoneticPr fontId="4" type="noConversion"/>
  </si>
  <si>
    <t>智能IC卡</t>
    <phoneticPr fontId="4" type="noConversion"/>
  </si>
  <si>
    <t>网络游戏</t>
    <phoneticPr fontId="4" type="noConversion"/>
  </si>
  <si>
    <t>电子政务</t>
    <phoneticPr fontId="4" type="noConversion"/>
  </si>
  <si>
    <t>信息化服务</t>
    <phoneticPr fontId="4" type="noConversion"/>
  </si>
  <si>
    <t>行业方案解决提供商</t>
    <phoneticPr fontId="4" type="noConversion"/>
  </si>
  <si>
    <t>智能设备</t>
    <phoneticPr fontId="4" type="noConversion"/>
  </si>
  <si>
    <t>支付识别</t>
    <phoneticPr fontId="4" type="noConversion"/>
  </si>
  <si>
    <t>大数据、信息安全</t>
    <phoneticPr fontId="4" type="noConversion"/>
  </si>
  <si>
    <t>海洋信息化</t>
    <phoneticPr fontId="4" type="noConversion"/>
  </si>
  <si>
    <t>房地产信息管理</t>
    <phoneticPr fontId="4" type="noConversion"/>
  </si>
  <si>
    <t>大数据互联网营销</t>
    <phoneticPr fontId="4" type="noConversion"/>
  </si>
  <si>
    <t>电子产品</t>
    <phoneticPr fontId="4" type="noConversion"/>
  </si>
  <si>
    <t>智慧食安</t>
    <phoneticPr fontId="4" type="noConversion"/>
  </si>
  <si>
    <t>安防盗控</t>
    <phoneticPr fontId="4" type="noConversion"/>
  </si>
  <si>
    <t>云计算</t>
    <phoneticPr fontId="6" type="noConversion"/>
  </si>
  <si>
    <t>在线教育</t>
    <phoneticPr fontId="6" type="noConversion"/>
  </si>
  <si>
    <t>手游</t>
    <phoneticPr fontId="4" type="noConversion"/>
  </si>
  <si>
    <t>云计算</t>
    <phoneticPr fontId="4" type="noConversion"/>
  </si>
  <si>
    <t>金融信息化</t>
    <phoneticPr fontId="6" type="noConversion"/>
  </si>
  <si>
    <t>收购公司所属细分领域</t>
    <phoneticPr fontId="6" type="noConversion"/>
  </si>
  <si>
    <t>新材料</t>
    <phoneticPr fontId="6" type="noConversion"/>
  </si>
  <si>
    <t>信息化服务</t>
    <phoneticPr fontId="6" type="noConversion"/>
  </si>
  <si>
    <t>互联网金融</t>
    <phoneticPr fontId="6" type="noConversion"/>
  </si>
  <si>
    <t>购广州吉欧电子科技有限公司51%、广州吉欧光学科技有限公司51%、广州思拓力测绘科技有限公司51%</t>
    <phoneticPr fontId="4" type="noConversion"/>
  </si>
  <si>
    <t>卫星定位</t>
    <phoneticPr fontId="4" type="noConversion"/>
  </si>
  <si>
    <t>公司目前已拥有国际领先水平的高精度芯片、板卡技术和星基差分增强系统，基于此核心技术，公司将积极布局高精度产业链上、下游业务，以获得高精度产品技术和市场的稳定持续发展</t>
    <phoneticPr fontId="4" type="noConversion"/>
  </si>
  <si>
    <t>启明星辰</t>
    <phoneticPr fontId="4" type="noConversion"/>
  </si>
  <si>
    <t>合众数据49%（此前已有51%）；安方高科100%</t>
    <phoneticPr fontId="4" type="noConversion"/>
  </si>
  <si>
    <r>
      <t>15435</t>
    </r>
    <r>
      <rPr>
        <sz val="10"/>
        <rFont val="宋体"/>
        <family val="3"/>
        <charset val="134"/>
      </rPr>
      <t>；</t>
    </r>
    <r>
      <rPr>
        <sz val="10"/>
        <rFont val="Arial"/>
        <family val="2"/>
      </rPr>
      <t>22185</t>
    </r>
    <phoneticPr fontId="4" type="noConversion"/>
  </si>
  <si>
    <t>数据安全；电磁空间安全</t>
    <phoneticPr fontId="4" type="noConversion"/>
  </si>
  <si>
    <t>进一步丰富和完善信息安全产品和服务链条，不断提升核心竞争力；有利于巩固市场渠道，扩大市场占有率；有利于提高上市公司盈利能力</t>
    <phoneticPr fontId="4" type="noConversion"/>
  </si>
  <si>
    <t>东方网力</t>
    <phoneticPr fontId="4" type="noConversion"/>
  </si>
  <si>
    <r>
      <rPr>
        <sz val="10"/>
        <rFont val="宋体"/>
        <family val="3"/>
        <charset val="134"/>
      </rPr>
      <t>华启智能</t>
    </r>
    <r>
      <rPr>
        <sz val="10"/>
        <rFont val="Arial"/>
        <family val="2"/>
      </rPr>
      <t>100%</t>
    </r>
    <r>
      <rPr>
        <sz val="10"/>
        <rFont val="宋体"/>
        <family val="3"/>
        <charset val="134"/>
      </rPr>
      <t>股权</t>
    </r>
    <r>
      <rPr>
        <sz val="10"/>
        <rFont val="Arial"/>
        <family val="2"/>
      </rPr>
      <t>;</t>
    </r>
    <r>
      <rPr>
        <sz val="10"/>
        <rFont val="宋体"/>
        <family val="3"/>
        <charset val="134"/>
      </rPr>
      <t>嘉崎智能</t>
    </r>
    <r>
      <rPr>
        <sz val="10"/>
        <rFont val="Arial"/>
        <family val="2"/>
      </rPr>
      <t>100%</t>
    </r>
    <r>
      <rPr>
        <sz val="10"/>
        <rFont val="宋体"/>
        <family val="3"/>
        <charset val="134"/>
      </rPr>
      <t>股权</t>
    </r>
    <phoneticPr fontId="4" type="noConversion"/>
  </si>
  <si>
    <t>智能交通；智能安防</t>
    <phoneticPr fontId="4" type="noConversion"/>
  </si>
  <si>
    <t>东方网力</t>
    <phoneticPr fontId="4" type="noConversion"/>
  </si>
  <si>
    <t xml:space="preserve"> 深圳中盟40%股</t>
    <phoneticPr fontId="4" type="noConversion"/>
  </si>
  <si>
    <t>智能交通</t>
    <phoneticPr fontId="4" type="noConversion"/>
  </si>
  <si>
    <t>美亚柏科</t>
    <phoneticPr fontId="4" type="noConversion"/>
  </si>
  <si>
    <t>江苏税软100%股权;新德汇49%股权</t>
    <phoneticPr fontId="4" type="noConversion"/>
  </si>
  <si>
    <t>互联网金融</t>
    <phoneticPr fontId="4" type="noConversion"/>
  </si>
  <si>
    <t xml:space="preserve"> 康邦科技100%股权;江南信安100%股权 </t>
    <phoneticPr fontId="4" type="noConversion"/>
  </si>
  <si>
    <t>立思辰</t>
    <phoneticPr fontId="4" type="noConversion"/>
  </si>
  <si>
    <t>信息安全</t>
    <phoneticPr fontId="4" type="noConversion"/>
  </si>
  <si>
    <t>石基信息</t>
    <phoneticPr fontId="4" type="noConversion"/>
  </si>
  <si>
    <t xml:space="preserve"> 益康信息100%股权 </t>
    <phoneticPr fontId="4" type="noConversion"/>
  </si>
  <si>
    <t>广电运通</t>
    <phoneticPr fontId="4" type="noConversion"/>
  </si>
  <si>
    <t>创自技术70%股权</t>
    <phoneticPr fontId="4" type="noConversion"/>
  </si>
  <si>
    <t>电子产品</t>
    <phoneticPr fontId="4" type="noConversion"/>
  </si>
  <si>
    <t>卫宁健康</t>
    <phoneticPr fontId="4" type="noConversion"/>
  </si>
  <si>
    <t xml:space="preserve"> 医点通90%股权 </t>
    <phoneticPr fontId="4" type="noConversion"/>
  </si>
  <si>
    <t>互联网医疗</t>
    <phoneticPr fontId="4" type="noConversion"/>
  </si>
  <si>
    <t>拓尔思</t>
    <phoneticPr fontId="4" type="noConversion"/>
  </si>
  <si>
    <t xml:space="preserve"> 花儿绽放40.4271%股权 </t>
    <phoneticPr fontId="4" type="noConversion"/>
  </si>
  <si>
    <t>互联网营销</t>
    <phoneticPr fontId="4" type="noConversion"/>
  </si>
  <si>
    <t>车网互联25%股权</t>
  </si>
  <si>
    <t>荣之联</t>
    <phoneticPr fontId="4" type="noConversion"/>
  </si>
  <si>
    <t>车联网</t>
    <phoneticPr fontId="4" type="noConversion"/>
  </si>
  <si>
    <t xml:space="preserve"> 联龙博通100%股权 </t>
    <phoneticPr fontId="4" type="noConversion"/>
  </si>
  <si>
    <t>金证股份</t>
    <phoneticPr fontId="4" type="noConversion"/>
  </si>
  <si>
    <t>华宇金信49%股权</t>
    <phoneticPr fontId="4" type="noConversion"/>
  </si>
  <si>
    <t>华宇软件</t>
    <phoneticPr fontId="4" type="noConversion"/>
  </si>
  <si>
    <t>智慧食安</t>
    <phoneticPr fontId="4" type="noConversion"/>
  </si>
  <si>
    <t xml:space="preserve"> 高登科技100%股权 </t>
    <phoneticPr fontId="4" type="noConversion"/>
  </si>
  <si>
    <t>捷顺科技</t>
    <phoneticPr fontId="4" type="noConversion"/>
  </si>
  <si>
    <t>雅丰科技30%股权</t>
    <phoneticPr fontId="4" type="noConversion"/>
  </si>
  <si>
    <t>捷顺科技</t>
    <phoneticPr fontId="4" type="noConversion"/>
  </si>
  <si>
    <t>室内定位</t>
    <phoneticPr fontId="4" type="noConversion"/>
  </si>
  <si>
    <t>小鹿暖暖40%股权</t>
    <phoneticPr fontId="4" type="noConversion"/>
  </si>
  <si>
    <t>达实智能</t>
    <phoneticPr fontId="4" type="noConversion"/>
  </si>
  <si>
    <t>百望股份30%股份</t>
    <phoneticPr fontId="4" type="noConversion"/>
  </si>
  <si>
    <t>旋极信息</t>
    <phoneticPr fontId="4" type="noConversion"/>
  </si>
  <si>
    <t>互联网金融</t>
    <phoneticPr fontId="4" type="noConversion"/>
  </si>
  <si>
    <t>科远股份</t>
    <phoneticPr fontId="4" type="noConversion"/>
  </si>
  <si>
    <t>智能制造</t>
    <phoneticPr fontId="4" type="noConversion"/>
  </si>
  <si>
    <t>赛为智能</t>
    <phoneticPr fontId="4" type="noConversion"/>
  </si>
  <si>
    <t>国富光启10%股权</t>
    <phoneticPr fontId="4" type="noConversion"/>
  </si>
  <si>
    <t>云计算</t>
    <phoneticPr fontId="4" type="noConversion"/>
  </si>
  <si>
    <t>中国软件</t>
    <phoneticPr fontId="4" type="noConversion"/>
  </si>
  <si>
    <t>迈普通信42%股权</t>
    <phoneticPr fontId="4" type="noConversion"/>
  </si>
  <si>
    <t>信息安全</t>
    <phoneticPr fontId="4" type="noConversion"/>
  </si>
  <si>
    <t>大数据营销</t>
    <phoneticPr fontId="4" type="noConversion"/>
  </si>
  <si>
    <t>东方国信</t>
    <phoneticPr fontId="4" type="noConversion"/>
  </si>
  <si>
    <t>炎黄新星100%股权</t>
    <phoneticPr fontId="4" type="noConversion"/>
  </si>
  <si>
    <t>飞利信</t>
    <phoneticPr fontId="4" type="noConversion"/>
  </si>
  <si>
    <t>互联天下80%股权</t>
    <phoneticPr fontId="4" type="noConversion"/>
  </si>
  <si>
    <t>在线教育</t>
    <phoneticPr fontId="4" type="noConversion"/>
  </si>
  <si>
    <t>数字城市</t>
    <phoneticPr fontId="4" type="noConversion"/>
  </si>
  <si>
    <t>精图信息100%股权;杰东控制100%股权;上海杰东系统工程控制有限公司</t>
    <phoneticPr fontId="4" type="noConversion"/>
  </si>
  <si>
    <t>飞利信</t>
    <phoneticPr fontId="4" type="noConversion"/>
  </si>
  <si>
    <t xml:space="preserve"> 华视网聚80%股权 </t>
    <phoneticPr fontId="4" type="noConversion"/>
  </si>
  <si>
    <t>捷成股份</t>
    <phoneticPr fontId="4" type="noConversion"/>
  </si>
  <si>
    <t>数字媒体</t>
    <phoneticPr fontId="4" type="noConversion"/>
  </si>
  <si>
    <t>蓝盾股份</t>
    <phoneticPr fontId="4" type="noConversion"/>
  </si>
  <si>
    <t>中经电商100.00%股权;汇通宝100.00%</t>
    <phoneticPr fontId="4" type="noConversion"/>
  </si>
  <si>
    <t>电子商务</t>
    <phoneticPr fontId="4" type="noConversion"/>
  </si>
  <si>
    <t>万达信息</t>
    <phoneticPr fontId="4" type="noConversion"/>
  </si>
  <si>
    <t>HBI部分股权</t>
  </si>
  <si>
    <t>HBI部分股权</t>
    <phoneticPr fontId="4" type="noConversion"/>
  </si>
  <si>
    <t>智慧医疗</t>
  </si>
  <si>
    <t>智慧医疗</t>
    <phoneticPr fontId="4" type="noConversion"/>
  </si>
  <si>
    <t>医疗数据分析</t>
  </si>
  <si>
    <t>医疗数据分析</t>
    <phoneticPr fontId="4" type="noConversion"/>
  </si>
  <si>
    <t>浩丰科技</t>
  </si>
  <si>
    <t>浩丰科技</t>
    <phoneticPr fontId="4" type="noConversion"/>
  </si>
  <si>
    <t xml:space="preserve"> 路安世纪100%股权 </t>
  </si>
  <si>
    <t xml:space="preserve"> 路安世纪100%股权 </t>
    <phoneticPr fontId="4" type="noConversion"/>
  </si>
  <si>
    <t>营销信息化</t>
    <phoneticPr fontId="4" type="noConversion"/>
  </si>
  <si>
    <t xml:space="preserve"> 广义祯20%股权 </t>
  </si>
  <si>
    <t xml:space="preserve"> 广义祯20%股权 </t>
    <phoneticPr fontId="4" type="noConversion"/>
  </si>
  <si>
    <t>三联虹普</t>
  </si>
  <si>
    <t>三联虹普</t>
    <phoneticPr fontId="4" type="noConversion"/>
  </si>
  <si>
    <t xml:space="preserve"> 金色摇篮100%股权 </t>
  </si>
  <si>
    <t xml:space="preserve"> 金色摇篮100%股权 </t>
    <phoneticPr fontId="4" type="noConversion"/>
  </si>
  <si>
    <t>在线教育</t>
    <phoneticPr fontId="4" type="noConversion"/>
  </si>
  <si>
    <t>威创股份</t>
    <phoneticPr fontId="4" type="noConversion"/>
  </si>
  <si>
    <t xml:space="preserve"> ExaDigm,Inc.94.73%股权 </t>
  </si>
  <si>
    <t xml:space="preserve"> ExaDigm,Inc.94.73%股权 </t>
    <phoneticPr fontId="4" type="noConversion"/>
  </si>
  <si>
    <t>新国都</t>
    <phoneticPr fontId="4" type="noConversion"/>
  </si>
  <si>
    <t>移动支付</t>
  </si>
  <si>
    <t>移动支付</t>
    <phoneticPr fontId="4" type="noConversion"/>
  </si>
  <si>
    <t>长行租赁80%股权;微贷金服5%股权</t>
  </si>
  <si>
    <t>长行租赁80%股权;微贷金服5%股权</t>
    <phoneticPr fontId="4" type="noConversion"/>
  </si>
  <si>
    <t>互联网金融</t>
    <phoneticPr fontId="4" type="noConversion"/>
  </si>
  <si>
    <t>汉鼎股份</t>
    <phoneticPr fontId="4" type="noConversion"/>
  </si>
  <si>
    <t>高伟达</t>
  </si>
  <si>
    <t>高伟达</t>
    <phoneticPr fontId="4" type="noConversion"/>
  </si>
  <si>
    <t>互联网金融</t>
    <phoneticPr fontId="4" type="noConversion"/>
  </si>
  <si>
    <r>
      <t xml:space="preserve"> </t>
    </r>
    <r>
      <rPr>
        <sz val="10"/>
        <rFont val="宋体"/>
        <family val="3"/>
        <charset val="134"/>
      </rPr>
      <t>盈行金融</t>
    </r>
    <r>
      <rPr>
        <sz val="10"/>
        <rFont val="Arial"/>
        <family val="2"/>
      </rPr>
      <t>30%</t>
    </r>
    <r>
      <rPr>
        <sz val="10"/>
        <rFont val="宋体"/>
        <family val="3"/>
        <charset val="134"/>
      </rPr>
      <t>股权</t>
    </r>
    <r>
      <rPr>
        <sz val="10"/>
        <rFont val="Arial"/>
        <family val="2"/>
      </rPr>
      <t xml:space="preserve"> </t>
    </r>
    <phoneticPr fontId="4" type="noConversion"/>
  </si>
  <si>
    <r>
      <t>1</t>
    </r>
    <r>
      <rPr>
        <sz val="12"/>
        <rFont val="宋体"/>
        <family val="3"/>
        <charset val="134"/>
      </rPr>
      <t>5Q3</t>
    </r>
    <r>
      <rPr>
        <sz val="11"/>
        <color theme="1"/>
        <rFont val="宋体"/>
        <family val="2"/>
        <charset val="134"/>
        <scheme val="minor"/>
      </rPr>
      <t/>
    </r>
  </si>
  <si>
    <t>15Q4</t>
  </si>
  <si>
    <t>2015</t>
  </si>
  <si>
    <t>01</t>
  </si>
  <si>
    <t>公司投资于宏远贵德的目的是增加金融软件产品的产品线，争取尽快提高在银行金融监管领域的市场份额。</t>
  </si>
  <si>
    <t>通过本次收购，将迅速切入电网智能化领域，并有助拓展公司业务覆盖领域，进入电力行业、广播电视、石油石化等领域，从而进一步提高公司的创新能力和市场占有率，并大幅提升公司盈利水平。</t>
  </si>
  <si>
    <t>软件外包</t>
  </si>
  <si>
    <t>本次收购有利于公司进一步扩大软件外包后方开发基地的规模、缓解人力成本上升的不利局面；同时，通过吸收江苏天听及日本天听的核心团队以及优质客户资源，有利于公司的人才扩充及客户资源拓展，更好地发挥公司在软件外包服务领域的资源及品牌优势，进一步提升公司的综合竞争力。</t>
  </si>
  <si>
    <t>东蓝数码、天云科技</t>
  </si>
  <si>
    <t>该投资增强了华胜天成主导的TOP项目中数据库业务的综合实力，丰富了华胜天成数据库领域的高级技术专家团队。本次投资进一步完善了华胜天成的自主产品体系，为未来华胜天成自主产品业绩增长起到推进作用。</t>
  </si>
  <si>
    <t xml:space="preserve">
若本次股权收购完成后，可以帮助智联天地在快递移动智能终端市场获得较快的增长，从而对公司的收入利润带来贡献。</t>
  </si>
  <si>
    <t>大数据、网络安全</t>
  </si>
  <si>
    <t>本次收购完成后，将填补上市公司在数据安全和网络内容安全管理领域的产品技术空白，双方将进一步加大数据安全和网络内容安全管理产品研发和市场推广力度，巩固信息安全领域的优势地位，提升公司综合实力。</t>
  </si>
  <si>
    <t>发行股份607万股及现金14940万元</t>
  </si>
  <si>
    <t>公司通过本次投资将进一步拓展综合交通信息服务，促进公司各业务板块协同效应的发挥，有助于公司增强智能交通领域中的优势，进一步提高公司的盈利能力。</t>
  </si>
  <si>
    <t>无人机</t>
  </si>
  <si>
    <t>此次增资有助于推动雷柏进一步实现跨界发展，促进产品多面布局的均衡性，最大限度的节约成本，增加雷柏盈利增长点，强化雷柏产品在国内外的领先地位，品牌叠加，可以实现良好的品牌协同效应。</t>
  </si>
  <si>
    <t>通过本次收购，将进一步强化公司在医疗健康信息化领域的竞争优势和市场开拓及服务能力，提升公司盈利能力和持续发展能力。</t>
  </si>
  <si>
    <t>惠捷朗</t>
  </si>
  <si>
    <t>4G</t>
  </si>
  <si>
    <t>借助于资本市场，公司通过并购方式将惠捷朗业务纳入上市公司后，可利用其在无线网络测试及优化软件产品领域的经验和已经取得的竞争优势，抓住4G网络发展带来的巨大市场机遇和衍生需求，并通过业务整合，寻求在大数据、云平台及移动互联领域的共同发展。</t>
  </si>
  <si>
    <t>广电运营</t>
  </si>
  <si>
    <t>本次投资有利于进一步完善公司在燃料智能化领域的战略布局，能有效增强公司在电力行业的服务能力和市场竞争力，有助于公司加速向行业外市场拓展，开辟新的业绩成长空间，符合公司和全体股东利益。</t>
  </si>
  <si>
    <t>本次股权收购交易有助于京天利增强盈利能力，发挥业务协同效应，加速切入互联网保险行业，进一步提升上市公司的综合竞争力，从而最终实现上市公司和全体投资者利益的最大化。</t>
  </si>
  <si>
    <t>02</t>
  </si>
  <si>
    <t>软件服务</t>
  </si>
  <si>
    <t>易华录将能够充分利用Infologic公司的优势及核心技术能力，成为国内机场信息服务的业务方案解决提供商，提升轨道交通软件服务能力，同时立足新加坡，拓展东南亚等海外市场。据此易华录将不断提升自身的业务实力和管理能力，成为具备国际视野、深谙国际规范、能够熟练运作国际项目、采用国际化优质高效管理模式的全球性上市公司。</t>
  </si>
  <si>
    <t xml:space="preserve">本次收购完成后海隆软件及上海华钟还将通过多层次营销、资源整合等方式，进一步提升上海华钟的经营效率、降低运营成本，从而进一步提升本公司的综合竞争力。
</t>
  </si>
  <si>
    <t>威创股份收购红缨教育100%股权，一方面通过并购撬开了学前教育的大门，另一方面依托红缨教育的市场地位，使得上市公司能够快速地整合幼教行业，实现将教育业务作为上市公司收入增长第二极的战略目标；威创股份作为国内知名的信息技术公司，拥有深厚的IT人才储备和强大的企业信息化管理软件开发能力，有能力协助红缨教育探索如何将幼教与信息技术相结合；本次交易后，红缨教育可凭借威创股份在华南地区的影响力，搭建“北京+广州”的双总部架构，建立能够支撑全国深度营销与服务的运营体系；本次收购优质资产，提高上市公司的资金使用效率及盈利能力。</t>
  </si>
  <si>
    <t>03</t>
  </si>
  <si>
    <t>校讯通100%、浩特通信49%</t>
  </si>
  <si>
    <t>本次交易后，万达信息在各细分领域产业链上形成完整的业务结构，最大限度降低万达信息在纵向开拓业务过程中的成本，凭借其在资本市场融资多样性的优势以及客户资源优势，发挥规模效应，从而提升万达信息的盈利能力和竞争能力。</t>
  </si>
  <si>
    <t>SnapShot与公司均希望使SnapShot成长为酒店业数据平台，为酒店和酒店集团创造价值，提供教育、服务、数据整合和App商店应用原理。为了帮助实现总体酒店业数据平台目标并有助于其实施，公司拟对其进行投资并增持SnapShot公司股份。</t>
  </si>
  <si>
    <t>本次收购高登科技100%股权，将使捷顺科技获得预付费卡发行与受理业务的资质，快速增加捷顺科技预付费卡的发卡量和商户资源，促进捷顺科技预付费卡及社区金融业务的发展，提升捷顺科技主营业务的核心竞争力，加快捷顺科技向社区及商业O2O运营业务的转型。</t>
  </si>
  <si>
    <t>两家公司在智能电网软件信息化建设领域合作，能实现资源的优势整合。为巩固在智能电网服务领域的市场地位、扩大竞争优势，恒华科技拟收购道亨时代 51.00%的股权。</t>
  </si>
  <si>
    <t>IDC</t>
  </si>
  <si>
    <t>通过收购在IDC业务领域有先进技术及丰富经验的公司合作，可以提升公司在云计算大数据领域的综合能力和核心竞争力。</t>
  </si>
  <si>
    <t>本次交易完成后，公司将对自身现有的运营商业务与北京亚鸿相关业务进行技术和市场整合，进一步提升公司在互联网通信管理部门的互联网安全管理平台和电信运营商及其他中小IDC/ISP的互联网安全监管产品的市场竞争力和市场占有率，进一步巩固该领域的市场龙头地位。进一步提高产品的盈利能力。</t>
  </si>
  <si>
    <t>04</t>
  </si>
  <si>
    <t>本次并购交易完成后，公司将与海棠通信进行相关整合，双方在技术研发、生产配套、客户资源等各个方面实现优势互补和强强联合。依托上市公司与标的公司在技术、生产和销售等各领域在未来产生的协同效应，上市公司将进一步开发行业终端领域产品，并与自身技术融合，将其培育成新的利润增长点，提升公司的盈利水平，巩固在相关行业的优势地位。</t>
  </si>
  <si>
    <t>本次收购是为了加强公司在智慧城市顶层设计领域的技术实力，并在智能交通和平安城市领域内挖掘新的业务成长点，完善和增加公司的产品线，提升专业技术服务能力。同时可以与公司现有数字化城市管理、创新社会管理等业务有机结合，为公司已有的二百多家城市客户提供更多的产品和服务，在智慧城市的蓝海市场提升公司的综合竞争实力，获得更大的市场价值。本次协议的签署，对数字政通加速发展成为中国领先的智慧城市应用与信息服务提供商具有重要的战略意义。</t>
  </si>
  <si>
    <t>公司希望将已经建立的在酒店信息系统行业的相对优势通过本次投资参股并形成战略合作的Galasys公司延伸到主题公园及景区领域，共同构建综合旅游景区管理系统，共同寻求更为广阔的发展空间。</t>
  </si>
  <si>
    <t>本次合作有利于易联众在福建省人口与计生服务和管理方面做得更加深入，也有机会向外省进行拓展。</t>
  </si>
  <si>
    <t>本次收购加快了公司在数字营销领域业务的发展，帮助公司在企业互联网数字营销领域取得突破，同时巩固公司的企业客户市场，提高企业客户的粘性，实现公司的企业互联网服务业务的战略提速和软件业务与互联网业务的融合发展。</t>
  </si>
  <si>
    <t>北京神州泰岳软件股份有限公司通过本次交易，将进一步丰富公司游戏产品线，提升公司游戏品牌能力及影响力，进一步强化公司游戏领域的综合竞争实力，从而确保公司移动游戏业务持续、稳定的发展。</t>
  </si>
  <si>
    <t>本次交易实践公司战略转变；优化产品结构，吸纳优秀管理团队；发挥协同效应，提高市场竞争力；提升业务规模，增强盈利能力。</t>
  </si>
  <si>
    <t>商友集团、商友国际</t>
  </si>
  <si>
    <t>物联网</t>
  </si>
  <si>
    <t>公司表示，收购商友集团后，可快速获得大量软件开发人才和丰富的软件开发经验，涉入除车联网IT服务之外的其他物联网行业应用，加强基于物流的物联网IT服务能力，加强包含乘用车、电梯等物联网IT服务能力，进一步提高物联网IT服务能力和扩大客户服务范畴。同时，可快速扩大非工程机械客户群体，获得国际客户在海外业务订单。</t>
  </si>
  <si>
    <t>华炜科技</t>
  </si>
  <si>
    <t>通过此次收购，上市公司将开始通过外延式发展优化信息安全产业内的布局，提升公司在行业内的整体竞争力。本次交易完成后，上市公司与标的资产将形成良好的协同效应，在信息安全体系和应用领域等方面形成优势互补。</t>
  </si>
  <si>
    <t>05</t>
  </si>
  <si>
    <t>工业4.0</t>
  </si>
  <si>
    <t>公司本次收购是公司大数据业务向工业互联网、工业智能化领域的重要布局，将有力补充公司工业大数据版块的业务，提升公司市场空间。</t>
  </si>
  <si>
    <t>华启智能100%股权;嘉崎智能100%股权</t>
  </si>
  <si>
    <t>手游</t>
  </si>
  <si>
    <t>本次投资能够使联络互动紧紧抓住行业发展的大好时机，立足于原有业务，同时，涉足海外游戏运营业务，逐步完善业务布局。依托资本的优势，对潜在的手游发行团队进行收购，以快速切入目标市场。</t>
  </si>
  <si>
    <t>长春天成、招通致晟</t>
  </si>
  <si>
    <t>卫星导航</t>
  </si>
  <si>
    <t>卫生信息化</t>
  </si>
  <si>
    <t>此次投资有助于公司建立和完善产品服务链条，拓展和完善公司业务领域，为未来公司在医疗信息化领域的发展奠定了有益的基础。同时能够有效提高公司的资产回报率和股东价值，进一步加强公司的竞争优势。</t>
  </si>
  <si>
    <t>杭州鸿泉</t>
  </si>
  <si>
    <t>车联网</t>
  </si>
  <si>
    <t>收购杭州鸿泉数字设备有限公司55%股权项目</t>
  </si>
  <si>
    <t>大智慧所处互联网金融信息服务行业，为形成与证券公司的深度战略合作，整合资源、发挥协同效应，寻求适应目前互联网金融高速发展的盈利模式，寻找新的盈利增长点，因此本公司拟收购湘财证券的股权。</t>
  </si>
  <si>
    <t>新开普拥有较好的一卡通系统产品以及较高的市场占有率，上海树维具有较好的一卡通系统、教务管理系统、数字化校园平台等软件产品及华东地区的客户资源，本次收购有助于双方资源互补，提高公司在校园一卡通市场的占有率，并有助于公司在校园一卡通业务的基础上进一步拓展高校信息化业务，符合公司发展战略，有利于加快公司发展，提高公司的综合竞争力。</t>
  </si>
  <si>
    <t>新项目实施有利于公司的战略布局，获取线下流量入口，强化联络OS线下分发能力，增强公司的平台特质。</t>
  </si>
  <si>
    <t>上市公司通过本次合作将进一步拓展公司智能交通产品的产品线，延伸公司“大交通”的业务范围，增加公司掌握的交通数据数量，增加数据变现渠道，巩固公司在智能交通行业的地位，提升公司行业影响力和综合竞争力。</t>
  </si>
  <si>
    <t>网络游戏</t>
  </si>
  <si>
    <t>本次交易完成后，上市公司将借由标的公司进入网络游戏行业，进一步深化公司发展战略，拓展在大互联网领域整合资源的深度和广度。本次交易完成后，标的公司将成为上市公司的全资子公司，标的公司的网络游戏产品数量、知名度和产品储备将有助于公司加强内容资源优势，并结合线上、线下渠道以及虚拟运营商业务在网络游戏行业市场中形成较强的竞争力，打造从内容至平台到用户的产业链融合发展。</t>
  </si>
  <si>
    <t>电子政务</t>
  </si>
  <si>
    <t>本次收购将在多个方面产生积极的影响：加强主营业务在自主可控领域的优势；扩大用户的信息化应用价值，提高竞争优势与盈利能力；加速企业应用市场开发、拓展集团化发展空间。</t>
  </si>
  <si>
    <t>网新电气72%股权、网新信息100%股权、网新恩普24.47%股权和普吉投资78.26%股权</t>
  </si>
  <si>
    <t>信息化服务</t>
  </si>
  <si>
    <t>通过本次交易，可以有效的将至高通信在终端方面优秀的解决方案引入到本公司整体的产品框架中，增强了本公司在终端方面的服务能力，使本公司拥有了“云+端”的整体解决方案。</t>
  </si>
  <si>
    <t>行业方案解决提供商</t>
  </si>
  <si>
    <t>本次交易有利于公司向价值链前端延伸业务布局，提高在高附加值行业应用领域和IT商业咨询服务方面的业务能力。</t>
  </si>
  <si>
    <t>本次投资将标的公司的产品引入国内市场这个巨大的消费市场，可以取得较大的财务收益，提高公司资金使用效率。</t>
  </si>
  <si>
    <t>支付识别</t>
  </si>
  <si>
    <t>本次交易可以完善公司生态产业链布局，增强公司综合竞争力；有助于资源共享，实现在市场、客户和产品方面的优势互补；可以新增公司利润增长点，提升公司综合盈利能力。</t>
  </si>
  <si>
    <t>06</t>
  </si>
  <si>
    <t>大数据、信息安全</t>
  </si>
  <si>
    <t>微智信业纳入上市公司后，东方通可利用其在大数据信息安全领域已取得的经验和竞争优势，抓住国产化带来的市场机遇和衍生需求，通过业务整合，拓展大数据业务，同时为东方通大数据基础产品提供安全保障，寻求共同发展。</t>
  </si>
  <si>
    <t>云计算</t>
  </si>
  <si>
    <t>山东超越工控机和全国产系统业务资产不计入公司一季报。公司此次增发收购资产、扩充产能，有助于公司充分利用行业机遇，进一步发展和优化高性能主机、云服务器、高端存储系统等细分领域产品，抢占行业发展的新“高地”。募投项目建设完成并投产后，公司依托研发及应用基础优势、性价比优势及市场渠道优势等竞争优势，将进一步确立公司在国内云计算领域的领先位置，增强公司持续盈利能力，产品系列将更加丰富，销售规模将实现较大幅度增长。</t>
  </si>
  <si>
    <t>海兰劳雷</t>
  </si>
  <si>
    <t>海洋信息化</t>
  </si>
  <si>
    <t>考虑到整合后上市公司和劳雷产业在航海智能化发展方面的协同效应，本次交易将有利于增强上市公司的竞争实力，提高资产规模、营业收入和利润规模，提升上市公司盈利能力和可持续经营能力，提升公司抗风险能力，从根本上符合公司及全体股东的利益。</t>
  </si>
  <si>
    <t>考虑到未来智能电话及平板手机的良好前景，冠捷科技拟通过冠捷投资及嘉捷科技就向中电信息、桑菲BVI及深桑达收购其分别所持有的桑菲通信94.15%、5.07%和0.78%合计共100%股权的事宜签署《股权转让协议》，交易价格为人民币4,500万元。</t>
  </si>
  <si>
    <t>互联网营销服务是公司未来技术和数据变现的主要盈利模式之一，2014 年中国互联网营销市场规模已经达到约1540 亿人民币，未来还将持续高速增长。本次股权收购是实现公司战略部署的重要一步，公司作为国内大数据和内容管理技术的龙头企业，将通过助力各行业客户积极推动“互联网+”和大数据落地，加速拓展相关业务、整合相关资源，把公司基于大数据的互联网营销业务打造成实现公司跨越式发展的核心动力引擎之一。</t>
  </si>
  <si>
    <t>此次收购完成后，南康科技将与超图软件形成优势互补，能够有效延伸超图软件产品应用范围，扩大超图软件相关产品的市场应用领域，尤其有助于超图软件在不动产登记市场的战略布局，符合超图软件制定的长期发展战略规划。</t>
  </si>
  <si>
    <t>柏飞电子100%股权、华讯网存55%股权以及华存数据45%股权</t>
  </si>
  <si>
    <t>电子产品</t>
  </si>
  <si>
    <t>通过本次重组，有利于公司迅速切入嵌入式专用电子产品领域，丰富公司的产品线、服务能力、客户资源和行业覆盖；有利于公司增强对相关子公司的控制力，推动内部资源整合，提升综合竞争实力，进而为公司打造全价值的IT综合服务提供商，成为中国软件与信息服务龙头企业的发展战略提供支持。</t>
  </si>
  <si>
    <t>发行3681.13万股，现金支付27581.62万元</t>
  </si>
  <si>
    <t>本次收购是适应博彦科技业务转型升级的重要举措，有利于增强博彦科技在数据挖掘、数据分析领域应用和行业解决方案方面的能力，有利于进一步拓展博彦科技在大数据领域的战略布局，培养新的行业战略性客户。红麦科技在大数据应用方面的技术优势，将为博彦科技在相关领域的开拓提供技术支持。</t>
  </si>
  <si>
    <t>智慧食安</t>
  </si>
  <si>
    <t>本次交易完成后，华宇金信将成为上市公司全资子公司。公司在增强对华宇金信控制力的同时，有助于公司战略实现及食品安全信息化服务的业务开拓。</t>
  </si>
  <si>
    <t>PE</t>
  </si>
  <si>
    <t>本次投资属于华胜天成参股子公司参与的投资项目，属于正常的投资经营行为。该项投资代表华胜天成金融投资板块进入新能源汽车行业，进一步拓展了华胜天成在低碳环保领域的投资广度和深度，对未来形成新的业绩增长点起到一定的促进作用。</t>
  </si>
  <si>
    <t>广联达</t>
  </si>
  <si>
    <t>参股雄猫软件，公司可以加强互联网金融业务产业链的战略布局，符合公司充分利用互联网金融的巨大行业机会，抢先开启互联网金融布局，形成智慧城市、互联网金融服务、互联网娱乐服务三大业务体系的紧密合作、协同发展,提升公司核心竞争力，打造“汉鼎股份互联网金融生态圈”的战略布局。</t>
  </si>
  <si>
    <t>海芯华夏43.48%、摩比万思25%</t>
  </si>
  <si>
    <t>本次投资将有利于东方国信进入互联网+农业核心领域，深化东方国信横向跨行业的大数据业务布局，丰富东方国信大数据资产，为开展农业大数据运营奠定基础；有利于东方国信与产业深度结合，真正进入产业大数据运营领域，拓宽东方国信大数据业务领域，提升盈利能力。</t>
  </si>
  <si>
    <t>本次收购书生电子24%股权完成后，启明星辰将持有书生电子75%股权，有利于增强启明星辰对控股子公司的管理和控制能力，更有利于书生电子的长远发展。</t>
  </si>
  <si>
    <t>安防盗控</t>
  </si>
  <si>
    <t>本次交易完成后，公司将会确认较大额度的商誉，若武汉大千未来经营中不能较好地实现收益，那么本次交易所形成的商誉将会有减值风险，从而对公司经营业绩产生不利影响。</t>
  </si>
  <si>
    <t>敏特昭阳95%、从兴科技30%</t>
  </si>
  <si>
    <t>格蒂电力100%</t>
  </si>
  <si>
    <t>07</t>
  </si>
  <si>
    <t xml:space="preserve"> 高登科技100%股权 </t>
  </si>
  <si>
    <t>50</t>
  </si>
  <si>
    <t>百望股份30%股份</t>
  </si>
  <si>
    <t xml:space="preserve"> 花儿绽放40.4271%股权 </t>
  </si>
  <si>
    <t>中经电商100.00%股权;汇通宝100.00%</t>
  </si>
  <si>
    <t>电子商务</t>
  </si>
  <si>
    <t>小鹿暖暖40%股权</t>
  </si>
  <si>
    <t>广电运通</t>
  </si>
  <si>
    <t>创自技术70%股权</t>
  </si>
  <si>
    <t>08</t>
  </si>
  <si>
    <t xml:space="preserve"> 华视网聚80%股权 </t>
  </si>
  <si>
    <t>数字媒体</t>
  </si>
  <si>
    <t>江苏税软100%股权;新德汇49%股权</t>
  </si>
  <si>
    <t>雅丰科技30%股权</t>
  </si>
  <si>
    <t>室内定位</t>
  </si>
  <si>
    <t>炎黄新星100%股权</t>
  </si>
  <si>
    <t>09</t>
  </si>
  <si>
    <t>精图信息100%股权;杰东控制100%股权;上海杰东系统工程控制有限公司</t>
  </si>
  <si>
    <t>中国软件</t>
  </si>
  <si>
    <t>迈普通信42%股权</t>
  </si>
  <si>
    <t>互联天下80%股权</t>
  </si>
  <si>
    <t xml:space="preserve"> 深圳中盟40%股</t>
  </si>
  <si>
    <t>购广州吉欧电子科技有限公司51%、广州吉欧光学科技有限公司51%、广州思拓力测绘科技有限公司51%</t>
  </si>
  <si>
    <t>卫星定位</t>
  </si>
  <si>
    <t>公司目前已拥有国际领先水平的高精度芯片、板卡技术和星基差分增强系统，基于此核心技术，公司将积极布局高精度产业链上、下游业务，以获得高精度产品技术和市场的稳定持续发展</t>
  </si>
  <si>
    <t>10</t>
  </si>
  <si>
    <t>华宇金信49%股权</t>
  </si>
  <si>
    <t xml:space="preserve"> 联龙博通100%股权 </t>
  </si>
  <si>
    <t>11</t>
  </si>
  <si>
    <t xml:space="preserve"> 康邦科技100%股权;江南信安100%股权 </t>
  </si>
  <si>
    <t>卫宁健康</t>
  </si>
  <si>
    <t xml:space="preserve"> 医点通90%股权 </t>
  </si>
  <si>
    <t>国富光启10%股权</t>
  </si>
  <si>
    <t xml:space="preserve"> 盈行金融30%股权 </t>
  </si>
  <si>
    <t>北京晓通智能系统科技有限公司100%</t>
  </si>
  <si>
    <t>考虑到智能化建筑业务与公司现有智慧城市、智慧商务业务存在协同效应，且智能系统公司在设立之后收入规模逐年上升，经营风险基本可控。</t>
  </si>
  <si>
    <t>合众数据49%（此前已有51%）；安方高科100%</t>
  </si>
  <si>
    <t>15435；22185</t>
  </si>
  <si>
    <t>进一步丰富和完善信息安全产品和服务链条，不断提升核心竞争力；有利于巩固市场渠道，扩大市场占有率；有利于提高上市公司盈利能力</t>
  </si>
  <si>
    <t>西谷微电子100%</t>
  </si>
  <si>
    <t>第三方检测</t>
  </si>
  <si>
    <t>新增电子元器件测试、筛选及可靠性保证相关服务业务</t>
  </si>
  <si>
    <t>12</t>
  </si>
  <si>
    <t xml:space="preserve"> 益康信息100%股权 </t>
  </si>
  <si>
    <t>智慧城市</t>
    <phoneticPr fontId="4" type="noConversion"/>
  </si>
  <si>
    <t>智慧城市</t>
    <phoneticPr fontId="4" type="noConversion"/>
  </si>
  <si>
    <t>金融信息化</t>
    <phoneticPr fontId="4" type="noConversion"/>
  </si>
  <si>
    <t>信息安全</t>
    <phoneticPr fontId="4" type="noConversion"/>
  </si>
  <si>
    <t>工业4.0</t>
    <phoneticPr fontId="4" type="noConversion"/>
  </si>
  <si>
    <t>互联网金融</t>
    <phoneticPr fontId="4" type="noConversion"/>
  </si>
  <si>
    <t>智慧城市</t>
    <phoneticPr fontId="4" type="noConversion"/>
  </si>
  <si>
    <t>智慧医疗</t>
    <phoneticPr fontId="4" type="noConversion"/>
  </si>
  <si>
    <t>智慧医疗</t>
    <phoneticPr fontId="4" type="noConversion"/>
  </si>
  <si>
    <r>
      <t>工业4</t>
    </r>
    <r>
      <rPr>
        <sz val="11"/>
        <color theme="1"/>
        <rFont val="宋体"/>
        <family val="2"/>
        <charset val="134"/>
        <scheme val="minor"/>
      </rPr>
      <t>.0</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</si>
</sst>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d;@"/>
    <numFmt numFmtId="177" formatCode="yy\-mm"/>
    <numFmt numFmtId="178" formatCode="0_);[Red]\(0\)"/>
    <numFmt numFmtId="179" formatCode="0.0%"/>
  </numFmts>
  <fonts count="13" x14ac:knownFonts="1">
    <font>
      <sz val="12"/>
      <name val="宋体"/>
      <charset val="134"/>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font>
    <font>
      <sz val="12"/>
      <name val="宋体"/>
      <family val="3"/>
      <charset val="134"/>
    </font>
    <font>
      <sz val="9"/>
      <name val="宋体"/>
      <family val="3"/>
      <charset val="134"/>
    </font>
    <font>
      <sz val="10"/>
      <name val="Arial"/>
      <family val="2"/>
    </font>
    <font>
      <sz val="10"/>
      <name val="楷体_GB2312"/>
      <family val="3"/>
      <charset val="134"/>
    </font>
    <font>
      <b/>
      <sz val="10"/>
      <name val="Arial"/>
      <family val="2"/>
    </font>
    <font>
      <b/>
      <sz val="10"/>
      <name val="楷体_GB2312"/>
      <family val="3"/>
      <charset val="134"/>
    </font>
    <font>
      <b/>
      <sz val="10"/>
      <name val="宋体"/>
      <family val="3"/>
      <charset val="134"/>
    </font>
    <font>
      <sz val="10"/>
      <name val="宋体"/>
      <family val="3"/>
      <charset val="134"/>
    </font>
  </fonts>
  <fills count="11">
    <fill>
      <patternFill patternType="none"/>
    </fill>
    <fill>
      <patternFill patternType="gray125"/>
    </fill>
    <fill>
      <patternFill patternType="solid">
        <fgColor theme="3" tint="0.79998168889431442"/>
        <bgColor indexed="64"/>
      </patternFill>
    </fill>
    <fill>
      <patternFill patternType="solid">
        <fgColor rgb="FF92D050"/>
        <bgColor indexed="64"/>
      </patternFill>
    </fill>
    <fill>
      <patternFill patternType="solid">
        <fgColor rgb="FFFFFF00"/>
        <bgColor indexed="64"/>
      </patternFill>
    </fill>
    <fill>
      <patternFill patternType="solid">
        <fgColor theme="2" tint="-0.249977111117893"/>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rgb="FFFF0000"/>
        <bgColor indexed="64"/>
      </patternFill>
    </fill>
    <fill>
      <patternFill patternType="solid">
        <fgColor rgb="FF00B050"/>
        <bgColor indexed="64"/>
      </patternFill>
    </fill>
  </fills>
  <borders count="1">
    <border>
      <left/>
      <right/>
      <top/>
      <bottom/>
      <diagonal/>
    </border>
  </borders>
  <cellStyleXfs count="19">
    <xf numFmtId="0" fontId="0"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 fillId="0" borderId="0">
      <alignment vertical="center"/>
    </xf>
    <xf numFmtId="9" fontId="3" fillId="0" borderId="0" applyFont="0" applyFill="0" applyBorder="0" applyAlignment="0" applyProtection="0">
      <alignment vertical="center"/>
    </xf>
  </cellStyleXfs>
  <cellXfs count="88">
    <xf numFmtId="0" fontId="0" fillId="0" borderId="0" xfId="0">
      <alignment vertical="center"/>
    </xf>
    <xf numFmtId="0" fontId="0" fillId="0" borderId="0" xfId="0" applyAlignment="1">
      <alignment vertical="top" wrapText="1"/>
    </xf>
    <xf numFmtId="0" fontId="5" fillId="0" borderId="0" xfId="1">
      <alignment vertical="center"/>
    </xf>
    <xf numFmtId="0" fontId="5" fillId="0" borderId="0" xfId="1" applyFont="1" applyBorder="1" applyAlignment="1">
      <alignment vertical="center" wrapText="1"/>
    </xf>
    <xf numFmtId="0" fontId="5" fillId="0" borderId="0" xfId="2">
      <alignment vertical="center"/>
    </xf>
    <xf numFmtId="0" fontId="5" fillId="0" borderId="0" xfId="4" applyAlignment="1">
      <alignment vertical="center" wrapText="1"/>
    </xf>
    <xf numFmtId="0" fontId="0" fillId="0" borderId="0" xfId="0" applyAlignment="1">
      <alignment vertical="center" wrapText="1"/>
    </xf>
    <xf numFmtId="0" fontId="0" fillId="0" borderId="0" xfId="0">
      <alignment vertical="center"/>
    </xf>
    <xf numFmtId="0" fontId="5" fillId="0" borderId="0" xfId="1">
      <alignment vertical="center"/>
    </xf>
    <xf numFmtId="0" fontId="5" fillId="0" borderId="0" xfId="1" applyAlignment="1">
      <alignment vertical="center" wrapText="1"/>
    </xf>
    <xf numFmtId="0" fontId="5" fillId="0" borderId="0" xfId="1" applyFont="1">
      <alignment vertical="center"/>
    </xf>
    <xf numFmtId="0" fontId="5" fillId="0" borderId="0" xfId="1" applyFont="1" applyAlignment="1">
      <alignment vertical="center" wrapText="1"/>
    </xf>
    <xf numFmtId="0" fontId="5" fillId="0" borderId="0" xfId="1" applyFont="1" applyBorder="1" applyAlignment="1">
      <alignment vertical="center" wrapText="1"/>
    </xf>
    <xf numFmtId="0" fontId="0" fillId="0" borderId="0" xfId="0">
      <alignment vertical="center"/>
    </xf>
    <xf numFmtId="0" fontId="5" fillId="0" borderId="0" xfId="0" applyFont="1">
      <alignment vertical="center"/>
    </xf>
    <xf numFmtId="0" fontId="5" fillId="0" borderId="0" xfId="0" applyFont="1" applyAlignment="1">
      <alignment vertical="center" wrapText="1"/>
    </xf>
    <xf numFmtId="0" fontId="0" fillId="0" borderId="0" xfId="0">
      <alignment vertical="center"/>
    </xf>
    <xf numFmtId="0" fontId="0" fillId="0" borderId="0" xfId="0" applyAlignment="1">
      <alignment vertical="center" wrapText="1"/>
    </xf>
    <xf numFmtId="0" fontId="5" fillId="0" borderId="0" xfId="0" applyFont="1" applyAlignment="1">
      <alignment vertical="center" wrapText="1"/>
    </xf>
    <xf numFmtId="0" fontId="0" fillId="0" borderId="0" xfId="0">
      <alignment vertical="center"/>
    </xf>
    <xf numFmtId="0" fontId="0" fillId="0" borderId="0" xfId="0" applyAlignment="1">
      <alignment vertical="center" wrapText="1"/>
    </xf>
    <xf numFmtId="0" fontId="5" fillId="0" borderId="0" xfId="0" applyFont="1">
      <alignment vertical="center"/>
    </xf>
    <xf numFmtId="0" fontId="5" fillId="0" borderId="0" xfId="0" applyFont="1" applyAlignment="1">
      <alignment vertical="center" wrapText="1"/>
    </xf>
    <xf numFmtId="0" fontId="0" fillId="0" borderId="0" xfId="0">
      <alignment vertical="center"/>
    </xf>
    <xf numFmtId="0" fontId="0" fillId="0" borderId="0" xfId="0">
      <alignment vertical="center"/>
    </xf>
    <xf numFmtId="0" fontId="0" fillId="0" borderId="0" xfId="0" applyAlignment="1">
      <alignment vertical="center" wrapText="1"/>
    </xf>
    <xf numFmtId="0" fontId="5" fillId="0" borderId="0" xfId="0" applyFont="1">
      <alignment vertical="center"/>
    </xf>
    <xf numFmtId="0" fontId="5" fillId="0" borderId="0" xfId="0" applyFont="1" applyAlignment="1">
      <alignment vertical="center" wrapText="1"/>
    </xf>
    <xf numFmtId="0" fontId="5" fillId="0" borderId="0" xfId="16">
      <alignment vertical="center"/>
    </xf>
    <xf numFmtId="0" fontId="5" fillId="0" borderId="0" xfId="16" applyFont="1">
      <alignment vertical="center"/>
    </xf>
    <xf numFmtId="176" fontId="5" fillId="0" borderId="0" xfId="16" applyNumberFormat="1">
      <alignment vertical="center"/>
    </xf>
    <xf numFmtId="0" fontId="5" fillId="0" borderId="0" xfId="16" applyFont="1" applyAlignment="1">
      <alignment vertical="center" wrapText="1"/>
    </xf>
    <xf numFmtId="0" fontId="7" fillId="0" borderId="0" xfId="1" applyFont="1" applyAlignment="1">
      <alignment horizontal="center" vertical="center"/>
    </xf>
    <xf numFmtId="0" fontId="7" fillId="0" borderId="0" xfId="1" applyFont="1" applyBorder="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0" fontId="7" fillId="0" borderId="0" xfId="4" applyFont="1" applyAlignment="1">
      <alignment horizontal="center" vertical="center" wrapText="1"/>
    </xf>
    <xf numFmtId="0" fontId="9" fillId="0" borderId="0" xfId="1" applyFont="1" applyAlignment="1">
      <alignment horizontal="center" vertical="center"/>
    </xf>
    <xf numFmtId="0" fontId="9" fillId="0" borderId="0" xfId="1" applyFont="1" applyBorder="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center" vertical="center" wrapText="1"/>
    </xf>
    <xf numFmtId="0" fontId="11" fillId="0" borderId="0" xfId="1" applyFont="1" applyAlignment="1">
      <alignment horizontal="center" vertical="center"/>
    </xf>
    <xf numFmtId="0" fontId="8" fillId="0" borderId="0" xfId="1" applyFont="1" applyAlignment="1">
      <alignment horizontal="center" vertical="center" wrapText="1"/>
    </xf>
    <xf numFmtId="177" fontId="0" fillId="0" borderId="0" xfId="0" applyNumberFormat="1">
      <alignment vertical="center"/>
    </xf>
    <xf numFmtId="0" fontId="9" fillId="0" borderId="0" xfId="1" applyFont="1" applyBorder="1" applyAlignment="1">
      <alignment horizontal="center" vertical="center"/>
    </xf>
    <xf numFmtId="0" fontId="7" fillId="0" borderId="0" xfId="1" applyFont="1" applyBorder="1" applyAlignment="1">
      <alignment horizontal="center" vertical="center"/>
    </xf>
    <xf numFmtId="0" fontId="8" fillId="0" borderId="0" xfId="1" applyFont="1" applyAlignment="1">
      <alignment horizontal="center" vertical="center"/>
    </xf>
    <xf numFmtId="0" fontId="7" fillId="0" borderId="0" xfId="4" applyFont="1" applyAlignment="1">
      <alignment horizontal="center" vertical="center"/>
    </xf>
    <xf numFmtId="0" fontId="7" fillId="2" borderId="0" xfId="1" applyFont="1" applyFill="1" applyAlignment="1">
      <alignment horizontal="center" vertical="center"/>
    </xf>
    <xf numFmtId="0" fontId="7" fillId="3" borderId="0" xfId="1" applyFont="1" applyFill="1" applyAlignment="1">
      <alignment horizontal="center" vertical="center"/>
    </xf>
    <xf numFmtId="0" fontId="7" fillId="4" borderId="0" xfId="1" applyFont="1" applyFill="1" applyAlignment="1">
      <alignment horizontal="center" vertical="center"/>
    </xf>
    <xf numFmtId="0" fontId="7" fillId="4" borderId="0" xfId="0" applyFont="1" applyFill="1" applyAlignment="1">
      <alignment horizontal="center" vertical="center"/>
    </xf>
    <xf numFmtId="0" fontId="7" fillId="5" borderId="0" xfId="0" applyFont="1" applyFill="1" applyAlignment="1">
      <alignment horizontal="center" vertical="center"/>
    </xf>
    <xf numFmtId="0" fontId="7" fillId="5" borderId="0" xfId="1" applyFont="1" applyFill="1" applyAlignment="1">
      <alignment horizontal="center" vertical="center"/>
    </xf>
    <xf numFmtId="0" fontId="7" fillId="6" borderId="0" xfId="0" applyFont="1" applyFill="1" applyAlignment="1">
      <alignment horizontal="center" vertical="center"/>
    </xf>
    <xf numFmtId="0" fontId="7" fillId="6" borderId="0" xfId="1" applyFont="1" applyFill="1" applyAlignment="1">
      <alignment horizontal="center" vertical="center"/>
    </xf>
    <xf numFmtId="0" fontId="7" fillId="7" borderId="0" xfId="1" applyFont="1" applyFill="1" applyAlignment="1">
      <alignment horizontal="center" vertical="center"/>
    </xf>
    <xf numFmtId="0" fontId="8" fillId="7" borderId="0" xfId="1" applyFont="1" applyFill="1" applyAlignment="1">
      <alignment horizontal="center" vertical="center"/>
    </xf>
    <xf numFmtId="0" fontId="7" fillId="8" borderId="0" xfId="1" applyFont="1" applyFill="1" applyAlignment="1">
      <alignment horizontal="center" vertical="center"/>
    </xf>
    <xf numFmtId="0" fontId="7" fillId="7" borderId="0" xfId="0" applyFont="1" applyFill="1" applyAlignment="1">
      <alignment horizontal="center" vertical="center"/>
    </xf>
    <xf numFmtId="0" fontId="7" fillId="0" borderId="0" xfId="1" applyFont="1" applyAlignment="1">
      <alignment horizontal="left" vertical="center"/>
    </xf>
    <xf numFmtId="0" fontId="7" fillId="0" borderId="0" xfId="0" applyFont="1" applyAlignment="1">
      <alignment vertical="center"/>
    </xf>
    <xf numFmtId="0" fontId="7" fillId="0" borderId="0" xfId="1" applyFont="1" applyAlignment="1">
      <alignment vertical="center"/>
    </xf>
    <xf numFmtId="178" fontId="0" fillId="0" borderId="0" xfId="0" applyNumberFormat="1">
      <alignment vertical="center"/>
    </xf>
    <xf numFmtId="0" fontId="12" fillId="0" borderId="0" xfId="1" applyFont="1" applyAlignment="1">
      <alignment vertical="center"/>
    </xf>
    <xf numFmtId="0" fontId="3" fillId="0" borderId="0" xfId="17">
      <alignment vertical="center"/>
    </xf>
    <xf numFmtId="179" fontId="3" fillId="0" borderId="0" xfId="18" applyNumberFormat="1" applyFont="1">
      <alignment vertical="center"/>
    </xf>
    <xf numFmtId="0" fontId="8" fillId="0" borderId="0" xfId="0" applyFont="1" applyAlignment="1">
      <alignment horizontal="center" vertical="center" wrapText="1"/>
    </xf>
    <xf numFmtId="0" fontId="12" fillId="0" borderId="0" xfId="0" applyFont="1" applyAlignment="1">
      <alignment horizontal="center" vertical="center" wrapText="1"/>
    </xf>
    <xf numFmtId="0" fontId="10" fillId="0" borderId="0" xfId="0" applyFont="1" applyAlignment="1">
      <alignment horizontal="center" vertical="center" wrapText="1"/>
    </xf>
    <xf numFmtId="0" fontId="10" fillId="0" borderId="0" xfId="1" applyFont="1" applyAlignment="1">
      <alignment horizontal="center" vertical="center" wrapText="1"/>
    </xf>
    <xf numFmtId="0" fontId="7" fillId="0" borderId="0" xfId="4" applyFont="1" applyBorder="1" applyAlignment="1">
      <alignment horizontal="center" vertical="center" wrapText="1"/>
    </xf>
    <xf numFmtId="0" fontId="8" fillId="0" borderId="0" xfId="1" applyFont="1" applyBorder="1" applyAlignment="1">
      <alignment horizontal="center" vertical="center" wrapText="1"/>
    </xf>
    <xf numFmtId="0" fontId="7" fillId="0" borderId="0" xfId="0" applyFont="1" applyBorder="1" applyAlignment="1">
      <alignment horizontal="center" vertical="center" wrapText="1"/>
    </xf>
    <xf numFmtId="0" fontId="8" fillId="0" borderId="0" xfId="0" applyFont="1" applyBorder="1" applyAlignment="1">
      <alignment horizontal="center" vertical="center" wrapText="1"/>
    </xf>
    <xf numFmtId="0" fontId="12" fillId="0" borderId="0" xfId="1" applyFont="1" applyBorder="1" applyAlignment="1">
      <alignment horizontal="center" vertical="center" wrapText="1"/>
    </xf>
    <xf numFmtId="0" fontId="7" fillId="0" borderId="0" xfId="1" applyFont="1" applyAlignment="1">
      <alignment horizontal="center" vertical="center" wrapText="1"/>
    </xf>
    <xf numFmtId="0" fontId="9" fillId="0" borderId="0" xfId="1" applyFont="1" applyAlignment="1">
      <alignment horizontal="center" vertical="center" wrapText="1"/>
    </xf>
    <xf numFmtId="10" fontId="7" fillId="0" borderId="0" xfId="0" applyNumberFormat="1" applyFont="1" applyAlignment="1">
      <alignment horizontal="center" vertical="center" wrapText="1"/>
    </xf>
    <xf numFmtId="0" fontId="5" fillId="4" borderId="0" xfId="0" applyFont="1" applyFill="1">
      <alignment vertical="center"/>
    </xf>
    <xf numFmtId="0" fontId="0" fillId="4" borderId="0" xfId="0" applyFill="1">
      <alignment vertical="center"/>
    </xf>
    <xf numFmtId="0" fontId="0" fillId="9" borderId="0" xfId="0" applyFill="1">
      <alignment vertical="center"/>
    </xf>
    <xf numFmtId="0" fontId="0" fillId="10" borderId="0" xfId="0" applyFill="1">
      <alignment vertical="center"/>
    </xf>
    <xf numFmtId="0" fontId="0" fillId="3" borderId="0" xfId="0" applyFill="1">
      <alignment vertical="center"/>
    </xf>
    <xf numFmtId="0" fontId="5" fillId="7" borderId="0" xfId="0" applyFont="1" applyFill="1">
      <alignment vertical="center"/>
    </xf>
    <xf numFmtId="0" fontId="0" fillId="7" borderId="0" xfId="0" applyFill="1">
      <alignment vertical="center"/>
    </xf>
    <xf numFmtId="0" fontId="2" fillId="0" borderId="0" xfId="17" applyFont="1">
      <alignment vertical="center"/>
    </xf>
    <xf numFmtId="0" fontId="5" fillId="3" borderId="0" xfId="0" applyFont="1" applyFill="1">
      <alignment vertical="center"/>
    </xf>
  </cellXfs>
  <cellStyles count="19">
    <cellStyle name="百分比 2" xfId="18"/>
    <cellStyle name="常规" xfId="0" builtinId="0"/>
    <cellStyle name="常规 10" xfId="7"/>
    <cellStyle name="常规 11" xfId="8"/>
    <cellStyle name="常规 12" xfId="9"/>
    <cellStyle name="常规 13" xfId="10"/>
    <cellStyle name="常规 14" xfId="11"/>
    <cellStyle name="常规 15" xfId="12"/>
    <cellStyle name="常规 17" xfId="13"/>
    <cellStyle name="常规 2" xfId="1"/>
    <cellStyle name="常规 20" xfId="14"/>
    <cellStyle name="常规 21" xfId="15"/>
    <cellStyle name="常规 3" xfId="2"/>
    <cellStyle name="常规 4" xfId="3"/>
    <cellStyle name="常规 5" xfId="4"/>
    <cellStyle name="常规 6" xfId="17"/>
    <cellStyle name="常规 7" xfId="5"/>
    <cellStyle name="常规 8" xfId="6"/>
    <cellStyle name="常规 9" xfId="1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图表!$B$2</c:f>
              <c:strCache>
                <c:ptCount val="1"/>
                <c:pt idx="0">
                  <c:v>并购案例数量（起）</c:v>
                </c:pt>
              </c:strCache>
            </c:strRef>
          </c:tx>
          <c:spPr>
            <a:solidFill>
              <a:srgbClr val="000080"/>
            </a:solidFill>
            <a:ln>
              <a:solidFill>
                <a:srgbClr val="000000"/>
              </a:solidFill>
              <a:prstDash val="solid"/>
            </a:ln>
          </c:spPr>
          <c:invertIfNegative val="0"/>
          <c:cat>
            <c:numRef>
              <c:f>图表!$A$3:$A$8</c:f>
              <c:numCache>
                <c:formatCode>yy\-mm</c:formatCode>
                <c:ptCount val="6"/>
                <c:pt idx="0">
                  <c:v>42005</c:v>
                </c:pt>
                <c:pt idx="1">
                  <c:v>42036</c:v>
                </c:pt>
                <c:pt idx="2">
                  <c:v>42064</c:v>
                </c:pt>
                <c:pt idx="3">
                  <c:v>42095</c:v>
                </c:pt>
                <c:pt idx="4">
                  <c:v>42125</c:v>
                </c:pt>
                <c:pt idx="5">
                  <c:v>42156</c:v>
                </c:pt>
              </c:numCache>
            </c:numRef>
          </c:cat>
          <c:val>
            <c:numRef>
              <c:f>图表!$B$3:$B$8</c:f>
              <c:numCache>
                <c:formatCode>General</c:formatCode>
                <c:ptCount val="6"/>
                <c:pt idx="0">
                  <c:v>13</c:v>
                </c:pt>
                <c:pt idx="1">
                  <c:v>3</c:v>
                </c:pt>
                <c:pt idx="2">
                  <c:v>7</c:v>
                </c:pt>
                <c:pt idx="3">
                  <c:v>9</c:v>
                </c:pt>
                <c:pt idx="4">
                  <c:v>18</c:v>
                </c:pt>
                <c:pt idx="5">
                  <c:v>19</c:v>
                </c:pt>
              </c:numCache>
            </c:numRef>
          </c:val>
          <c:extLst xmlns:c16r2="http://schemas.microsoft.com/office/drawing/2015/06/chart">
            <c:ext xmlns:c16="http://schemas.microsoft.com/office/drawing/2014/chart" uri="{C3380CC4-5D6E-409C-BE32-E72D297353CC}">
              <c16:uniqueId val="{00000000-8CCC-428C-8157-DC4354FAF145}"/>
            </c:ext>
          </c:extLst>
        </c:ser>
        <c:dLbls>
          <c:showLegendKey val="0"/>
          <c:showVal val="0"/>
          <c:showCatName val="0"/>
          <c:showSerName val="0"/>
          <c:showPercent val="0"/>
          <c:showBubbleSize val="0"/>
        </c:dLbls>
        <c:gapWidth val="150"/>
        <c:axId val="456685312"/>
        <c:axId val="456685704"/>
      </c:barChart>
      <c:dateAx>
        <c:axId val="456685312"/>
        <c:scaling>
          <c:orientation val="minMax"/>
        </c:scaling>
        <c:delete val="0"/>
        <c:axPos val="b"/>
        <c:numFmt formatCode="yy\-mm" sourceLinked="1"/>
        <c:majorTickMark val="out"/>
        <c:minorTickMark val="none"/>
        <c:tickLblPos val="nextTo"/>
        <c:txPr>
          <a:bodyPr/>
          <a:lstStyle/>
          <a:p>
            <a:pPr>
              <a:defRPr sz="700">
                <a:latin typeface="Arial"/>
                <a:ea typeface="Arial"/>
                <a:cs typeface="Arial"/>
              </a:defRPr>
            </a:pPr>
            <a:endParaRPr lang="zh-CN"/>
          </a:p>
        </c:txPr>
        <c:crossAx val="456685704"/>
        <c:crosses val="autoZero"/>
        <c:auto val="1"/>
        <c:lblOffset val="100"/>
        <c:baseTimeUnit val="months"/>
      </c:dateAx>
      <c:valAx>
        <c:axId val="456685704"/>
        <c:scaling>
          <c:orientation val="minMax"/>
        </c:scaling>
        <c:delete val="0"/>
        <c:axPos val="l"/>
        <c:numFmt formatCode="General" sourceLinked="1"/>
        <c:majorTickMark val="out"/>
        <c:minorTickMark val="none"/>
        <c:tickLblPos val="nextTo"/>
        <c:txPr>
          <a:bodyPr/>
          <a:lstStyle/>
          <a:p>
            <a:pPr>
              <a:defRPr sz="700">
                <a:latin typeface="Arial"/>
                <a:ea typeface="Arial"/>
                <a:cs typeface="Arial"/>
              </a:defRPr>
            </a:pPr>
            <a:endParaRPr lang="zh-CN"/>
          </a:p>
        </c:txPr>
        <c:crossAx val="456685312"/>
        <c:crosses val="autoZero"/>
        <c:crossBetween val="between"/>
      </c:valAx>
      <c:spPr>
        <a:noFill/>
        <a:ln w="25400">
          <a:noFill/>
        </a:ln>
      </c:spPr>
    </c:plotArea>
    <c:legend>
      <c:legendPos val="b"/>
      <c:overlay val="0"/>
      <c:spPr>
        <a:noFill/>
        <a:ln w="25400">
          <a:noFill/>
        </a:ln>
        <a:effectLst/>
      </c:spPr>
      <c:txPr>
        <a:bodyPr/>
        <a:lstStyle/>
        <a:p>
          <a:pPr>
            <a:defRPr sz="700">
              <a:latin typeface="楷体_GB2312"/>
              <a:ea typeface="楷体_GB2312"/>
              <a:cs typeface="楷体_GB2312"/>
            </a:defRPr>
          </a:pPr>
          <a:endParaRPr lang="zh-CN"/>
        </a:p>
      </c:txPr>
    </c:legend>
    <c:plotVisOnly val="1"/>
    <c:dispBlanksAs val="gap"/>
    <c:showDLblsOverMax val="0"/>
  </c:chart>
  <c:spPr>
    <a:solidFill>
      <a:srgbClr val="FFFFFF"/>
    </a:solidFill>
    <a:ln w="9525">
      <a:noFill/>
    </a:ln>
  </c:spPr>
  <c:txPr>
    <a:bodyPr/>
    <a:lstStyle/>
    <a:p>
      <a:pPr>
        <a:defRPr sz="700">
          <a:latin typeface="楷体_GB2312"/>
          <a:ea typeface="楷体_GB2312"/>
          <a:cs typeface="楷体_GB2312"/>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768657639879385E-2"/>
          <c:y val="6.0327523162168835E-2"/>
          <c:w val="0.87683762854705194"/>
          <c:h val="0.80755008188079058"/>
        </c:manualLayout>
      </c:layout>
      <c:barChart>
        <c:barDir val="col"/>
        <c:grouping val="clustered"/>
        <c:varyColors val="0"/>
        <c:ser>
          <c:idx val="0"/>
          <c:order val="0"/>
          <c:tx>
            <c:strRef>
              <c:f>图表!$E$2</c:f>
              <c:strCache>
                <c:ptCount val="1"/>
                <c:pt idx="0">
                  <c:v>并购案例数量（起）</c:v>
                </c:pt>
              </c:strCache>
            </c:strRef>
          </c:tx>
          <c:spPr>
            <a:solidFill>
              <a:srgbClr val="000080"/>
            </a:solidFill>
            <a:ln>
              <a:solidFill>
                <a:srgbClr val="000000"/>
              </a:solidFill>
              <a:prstDash val="solid"/>
            </a:ln>
          </c:spPr>
          <c:invertIfNegative val="0"/>
          <c:dLbls>
            <c:spPr>
              <a:noFill/>
              <a:ln>
                <a:noFill/>
              </a:ln>
              <a:effectLst/>
            </c:spPr>
            <c:txPr>
              <a:bodyPr wrap="square" lIns="38100" tIns="19050" rIns="38100" bIns="19050" anchor="ctr">
                <a:spAutoFit/>
              </a:bodyPr>
              <a:lstStyle/>
              <a:p>
                <a:pPr>
                  <a:defRPr sz="900">
                    <a:latin typeface="Arial" panose="020B0604020202020204" pitchFamily="34" charset="0"/>
                    <a:cs typeface="Arial" panose="020B060402020202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图表!$D$3:$D$6</c:f>
              <c:strCache>
                <c:ptCount val="4"/>
                <c:pt idx="0">
                  <c:v>15Q1</c:v>
                </c:pt>
                <c:pt idx="1">
                  <c:v>15Q2</c:v>
                </c:pt>
                <c:pt idx="2">
                  <c:v>15Q3</c:v>
                </c:pt>
                <c:pt idx="3">
                  <c:v>15Q4</c:v>
                </c:pt>
              </c:strCache>
            </c:strRef>
          </c:cat>
          <c:val>
            <c:numRef>
              <c:f>图表!$E$3:$E$6</c:f>
              <c:numCache>
                <c:formatCode>General</c:formatCode>
                <c:ptCount val="4"/>
                <c:pt idx="0">
                  <c:v>23</c:v>
                </c:pt>
                <c:pt idx="1">
                  <c:v>46</c:v>
                </c:pt>
                <c:pt idx="2">
                  <c:v>21</c:v>
                </c:pt>
                <c:pt idx="3">
                  <c:v>12</c:v>
                </c:pt>
              </c:numCache>
            </c:numRef>
          </c:val>
          <c:extLst xmlns:c16r2="http://schemas.microsoft.com/office/drawing/2015/06/chart">
            <c:ext xmlns:c16="http://schemas.microsoft.com/office/drawing/2014/chart" uri="{C3380CC4-5D6E-409C-BE32-E72D297353CC}">
              <c16:uniqueId val="{00000000-CC52-4D3B-A1A0-1EEFB41FD34D}"/>
            </c:ext>
          </c:extLst>
        </c:ser>
        <c:dLbls>
          <c:showLegendKey val="0"/>
          <c:showVal val="0"/>
          <c:showCatName val="0"/>
          <c:showSerName val="0"/>
          <c:showPercent val="0"/>
          <c:showBubbleSize val="0"/>
        </c:dLbls>
        <c:gapWidth val="150"/>
        <c:axId val="837497128"/>
        <c:axId val="837497520"/>
      </c:barChart>
      <c:catAx>
        <c:axId val="837497128"/>
        <c:scaling>
          <c:orientation val="minMax"/>
        </c:scaling>
        <c:delete val="0"/>
        <c:axPos val="b"/>
        <c:numFmt formatCode="General" sourceLinked="0"/>
        <c:majorTickMark val="out"/>
        <c:minorTickMark val="none"/>
        <c:tickLblPos val="nextTo"/>
        <c:txPr>
          <a:bodyPr/>
          <a:lstStyle/>
          <a:p>
            <a:pPr>
              <a:defRPr sz="900"/>
            </a:pPr>
            <a:endParaRPr lang="zh-CN"/>
          </a:p>
        </c:txPr>
        <c:crossAx val="837497520"/>
        <c:crosses val="autoZero"/>
        <c:auto val="1"/>
        <c:lblAlgn val="ctr"/>
        <c:lblOffset val="100"/>
        <c:noMultiLvlLbl val="0"/>
      </c:catAx>
      <c:valAx>
        <c:axId val="837497520"/>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zh-CN"/>
          </a:p>
        </c:txPr>
        <c:crossAx val="837497128"/>
        <c:crosses val="autoZero"/>
        <c:crossBetween val="between"/>
      </c:valAx>
      <c:spPr>
        <a:noFill/>
        <a:ln w="25400">
          <a:noFill/>
        </a:ln>
      </c:spPr>
    </c:plotArea>
    <c:legend>
      <c:legendPos val="t"/>
      <c:layout>
        <c:manualLayout>
          <c:xMode val="edge"/>
          <c:yMode val="edge"/>
          <c:x val="0.4988185851768529"/>
          <c:y val="3.4500000000000003E-2"/>
          <c:w val="0.46604893138357706"/>
          <c:h val="9.8114258290019379E-2"/>
        </c:manualLayout>
      </c:layout>
      <c:overlay val="0"/>
      <c:spPr>
        <a:noFill/>
        <a:ln w="25400">
          <a:noFill/>
        </a:ln>
        <a:effectLst/>
      </c:spPr>
      <c:txPr>
        <a:bodyPr/>
        <a:lstStyle/>
        <a:p>
          <a:pPr>
            <a:defRPr sz="900"/>
          </a:pPr>
          <a:endParaRPr lang="zh-CN"/>
        </a:p>
      </c:txPr>
    </c:legend>
    <c:plotVisOnly val="1"/>
    <c:dispBlanksAs val="gap"/>
    <c:showDLblsOverMax val="0"/>
  </c:chart>
  <c:spPr>
    <a:solidFill>
      <a:srgbClr val="FFFFFF"/>
    </a:solidFill>
    <a:ln w="9525">
      <a:noFill/>
    </a:ln>
  </c:spPr>
  <c:txPr>
    <a:bodyPr/>
    <a:lstStyle/>
    <a:p>
      <a:pPr>
        <a:defRPr sz="1000">
          <a:latin typeface="Arial" pitchFamily="34" charset="0"/>
          <a:ea typeface="华文楷体" pitchFamily="2" charset="-122"/>
          <a:cs typeface="Arial" pitchFamily="34" charset="0"/>
        </a:defRPr>
      </a:pPr>
      <a:endParaRPr lang="zh-CN"/>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523775098832245E-2"/>
          <c:y val="6.2678062678062682E-2"/>
          <c:w val="0.87708251108809909"/>
          <c:h val="0.82066446822352335"/>
        </c:manualLayout>
      </c:layout>
      <c:barChart>
        <c:barDir val="col"/>
        <c:grouping val="clustered"/>
        <c:varyColors val="0"/>
        <c:ser>
          <c:idx val="0"/>
          <c:order val="0"/>
          <c:tx>
            <c:strRef>
              <c:f>图表!$D$27</c:f>
              <c:strCache>
                <c:ptCount val="1"/>
                <c:pt idx="0">
                  <c:v> 并购交易金额（亿元）</c:v>
                </c:pt>
              </c:strCache>
            </c:strRef>
          </c:tx>
          <c:spPr>
            <a:solidFill>
              <a:srgbClr val="000080"/>
            </a:solidFill>
            <a:ln>
              <a:solidFill>
                <a:srgbClr val="000000"/>
              </a:solidFill>
              <a:prstDash val="solid"/>
            </a:ln>
          </c:spPr>
          <c:invertIfNegative val="0"/>
          <c:dLbls>
            <c:spPr>
              <a:noFill/>
              <a:ln>
                <a:noFill/>
              </a:ln>
              <a:effectLst/>
            </c:spPr>
            <c:txPr>
              <a:bodyPr wrap="square" lIns="38100" tIns="19050" rIns="38100" bIns="19050" anchor="ctr">
                <a:spAutoFit/>
              </a:bodyPr>
              <a:lstStyle/>
              <a:p>
                <a:pPr>
                  <a:defRPr sz="900"/>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图表!$C$28:$C$31</c:f>
              <c:strCache>
                <c:ptCount val="4"/>
                <c:pt idx="0">
                  <c:v>15Q1</c:v>
                </c:pt>
                <c:pt idx="1">
                  <c:v>15Q2</c:v>
                </c:pt>
                <c:pt idx="2">
                  <c:v>15Q3</c:v>
                </c:pt>
                <c:pt idx="3">
                  <c:v>15Q4</c:v>
                </c:pt>
              </c:strCache>
            </c:strRef>
          </c:cat>
          <c:val>
            <c:numRef>
              <c:f>图表!$D$28:$D$31</c:f>
              <c:numCache>
                <c:formatCode>0_);[Red]\(0\)</c:formatCode>
                <c:ptCount val="4"/>
                <c:pt idx="0">
                  <c:v>40.189408</c:v>
                </c:pt>
                <c:pt idx="1">
                  <c:v>229.343873</c:v>
                </c:pt>
                <c:pt idx="2">
                  <c:v>109.332007</c:v>
                </c:pt>
                <c:pt idx="3">
                  <c:v>61.618000000000002</c:v>
                </c:pt>
              </c:numCache>
            </c:numRef>
          </c:val>
          <c:extLst xmlns:c16r2="http://schemas.microsoft.com/office/drawing/2015/06/chart">
            <c:ext xmlns:c16="http://schemas.microsoft.com/office/drawing/2014/chart" uri="{C3380CC4-5D6E-409C-BE32-E72D297353CC}">
              <c16:uniqueId val="{00000000-7481-4ADD-87E1-DEF12E6B9DC2}"/>
            </c:ext>
          </c:extLst>
        </c:ser>
        <c:dLbls>
          <c:showLegendKey val="0"/>
          <c:showVal val="0"/>
          <c:showCatName val="0"/>
          <c:showSerName val="0"/>
          <c:showPercent val="0"/>
          <c:showBubbleSize val="0"/>
        </c:dLbls>
        <c:gapWidth val="150"/>
        <c:axId val="837499872"/>
        <c:axId val="837500264"/>
      </c:barChart>
      <c:catAx>
        <c:axId val="837499872"/>
        <c:scaling>
          <c:orientation val="minMax"/>
        </c:scaling>
        <c:delete val="0"/>
        <c:axPos val="b"/>
        <c:numFmt formatCode="General" sourceLinked="0"/>
        <c:majorTickMark val="out"/>
        <c:minorTickMark val="none"/>
        <c:tickLblPos val="nextTo"/>
        <c:txPr>
          <a:bodyPr/>
          <a:lstStyle/>
          <a:p>
            <a:pPr>
              <a:defRPr sz="900"/>
            </a:pPr>
            <a:endParaRPr lang="zh-CN"/>
          </a:p>
        </c:txPr>
        <c:crossAx val="837500264"/>
        <c:crosses val="autoZero"/>
        <c:auto val="1"/>
        <c:lblAlgn val="ctr"/>
        <c:lblOffset val="100"/>
        <c:noMultiLvlLbl val="0"/>
      </c:catAx>
      <c:valAx>
        <c:axId val="837500264"/>
        <c:scaling>
          <c:orientation val="minMax"/>
        </c:scaling>
        <c:delete val="0"/>
        <c:axPos val="l"/>
        <c:numFmt formatCode="0_);[Red]\(0\)" sourceLinked="1"/>
        <c:majorTickMark val="out"/>
        <c:minorTickMark val="none"/>
        <c:tickLblPos val="nextTo"/>
        <c:txPr>
          <a:bodyPr/>
          <a:lstStyle/>
          <a:p>
            <a:pPr>
              <a:defRPr sz="900"/>
            </a:pPr>
            <a:endParaRPr lang="zh-CN"/>
          </a:p>
        </c:txPr>
        <c:crossAx val="837499872"/>
        <c:crosses val="autoZero"/>
        <c:crossBetween val="between"/>
      </c:valAx>
      <c:spPr>
        <a:noFill/>
        <a:ln w="25400">
          <a:noFill/>
        </a:ln>
      </c:spPr>
    </c:plotArea>
    <c:legend>
      <c:legendPos val="b"/>
      <c:layout>
        <c:manualLayout>
          <c:xMode val="edge"/>
          <c:yMode val="edge"/>
          <c:x val="0.47049212598425194"/>
          <c:y val="3.1737777777777774E-2"/>
          <c:w val="0.5252802774653168"/>
          <c:h val="7.367521367521368E-2"/>
        </c:manualLayout>
      </c:layout>
      <c:overlay val="0"/>
      <c:spPr>
        <a:noFill/>
        <a:ln w="25400">
          <a:noFill/>
        </a:ln>
        <a:effectLst/>
      </c:spPr>
      <c:txPr>
        <a:bodyPr/>
        <a:lstStyle/>
        <a:p>
          <a:pPr>
            <a:defRPr sz="900"/>
          </a:pPr>
          <a:endParaRPr lang="zh-CN"/>
        </a:p>
      </c:txPr>
    </c:legend>
    <c:plotVisOnly val="1"/>
    <c:dispBlanksAs val="gap"/>
    <c:showDLblsOverMax val="0"/>
  </c:chart>
  <c:spPr>
    <a:solidFill>
      <a:srgbClr val="FFFFFF"/>
    </a:solidFill>
    <a:ln w="9525">
      <a:noFill/>
    </a:ln>
  </c:spPr>
  <c:txPr>
    <a:bodyPr/>
    <a:lstStyle/>
    <a:p>
      <a:pPr>
        <a:defRPr sz="1000">
          <a:latin typeface="Arial" pitchFamily="34" charset="0"/>
          <a:ea typeface="华文楷体" pitchFamily="2" charset="-122"/>
          <a:cs typeface="Arial" pitchFamily="34" charset="0"/>
        </a:defRPr>
      </a:pPr>
      <a:endParaRPr lang="zh-CN"/>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410789683898207"/>
          <c:y val="7.709833020990868E-2"/>
          <c:w val="0.57178449161246148"/>
          <c:h val="0.76794442896887904"/>
        </c:manualLayout>
      </c:layout>
      <c:pieChart>
        <c:varyColors val="1"/>
        <c:ser>
          <c:idx val="0"/>
          <c:order val="0"/>
          <c:dPt>
            <c:idx val="0"/>
            <c:bubble3D val="0"/>
            <c:spPr>
              <a:solidFill>
                <a:srgbClr val="000080"/>
              </a:solidFill>
              <a:ln>
                <a:solidFill>
                  <a:srgbClr val="000000"/>
                </a:solidFill>
                <a:prstDash val="solid"/>
              </a:ln>
            </c:spPr>
            <c:extLst xmlns:c16r2="http://schemas.microsoft.com/office/drawing/2015/06/chart">
              <c:ext xmlns:c16="http://schemas.microsoft.com/office/drawing/2014/chart" uri="{C3380CC4-5D6E-409C-BE32-E72D297353CC}">
                <c16:uniqueId val="{00000001-E126-44FA-968E-534B079A1B6B}"/>
              </c:ext>
            </c:extLst>
          </c:dPt>
          <c:dPt>
            <c:idx val="1"/>
            <c:bubble3D val="0"/>
            <c:spPr>
              <a:solidFill>
                <a:srgbClr val="0000FF"/>
              </a:solidFill>
              <a:ln>
                <a:solidFill>
                  <a:srgbClr val="000000"/>
                </a:solidFill>
                <a:prstDash val="solid"/>
              </a:ln>
            </c:spPr>
            <c:extLst xmlns:c16r2="http://schemas.microsoft.com/office/drawing/2015/06/chart">
              <c:ext xmlns:c16="http://schemas.microsoft.com/office/drawing/2014/chart" uri="{C3380CC4-5D6E-409C-BE32-E72D297353CC}">
                <c16:uniqueId val="{00000003-E126-44FA-968E-534B079A1B6B}"/>
              </c:ext>
            </c:extLst>
          </c:dPt>
          <c:dPt>
            <c:idx val="2"/>
            <c:bubble3D val="0"/>
            <c:spPr>
              <a:solidFill>
                <a:srgbClr val="3366FF"/>
              </a:solidFill>
              <a:ln>
                <a:solidFill>
                  <a:srgbClr val="000000"/>
                </a:solidFill>
                <a:prstDash val="solid"/>
              </a:ln>
            </c:spPr>
            <c:extLst xmlns:c16r2="http://schemas.microsoft.com/office/drawing/2015/06/chart">
              <c:ext xmlns:c16="http://schemas.microsoft.com/office/drawing/2014/chart" uri="{C3380CC4-5D6E-409C-BE32-E72D297353CC}">
                <c16:uniqueId val="{00000005-E126-44FA-968E-534B079A1B6B}"/>
              </c:ext>
            </c:extLst>
          </c:dPt>
          <c:dPt>
            <c:idx val="3"/>
            <c:bubble3D val="0"/>
            <c:spPr>
              <a:solidFill>
                <a:srgbClr val="00CCFF"/>
              </a:solidFill>
              <a:ln>
                <a:solidFill>
                  <a:srgbClr val="000000"/>
                </a:solidFill>
                <a:prstDash val="solid"/>
              </a:ln>
            </c:spPr>
            <c:extLst xmlns:c16r2="http://schemas.microsoft.com/office/drawing/2015/06/chart">
              <c:ext xmlns:c16="http://schemas.microsoft.com/office/drawing/2014/chart" uri="{C3380CC4-5D6E-409C-BE32-E72D297353CC}">
                <c16:uniqueId val="{00000007-E126-44FA-968E-534B079A1B6B}"/>
              </c:ext>
            </c:extLst>
          </c:dPt>
          <c:dPt>
            <c:idx val="4"/>
            <c:bubble3D val="0"/>
            <c:spPr>
              <a:solidFill>
                <a:srgbClr val="99CCFF"/>
              </a:solidFill>
              <a:ln>
                <a:solidFill>
                  <a:srgbClr val="000000"/>
                </a:solidFill>
                <a:prstDash val="solid"/>
              </a:ln>
            </c:spPr>
            <c:extLst xmlns:c16r2="http://schemas.microsoft.com/office/drawing/2015/06/chart">
              <c:ext xmlns:c16="http://schemas.microsoft.com/office/drawing/2014/chart" uri="{C3380CC4-5D6E-409C-BE32-E72D297353CC}">
                <c16:uniqueId val="{00000009-E126-44FA-968E-534B079A1B6B}"/>
              </c:ext>
            </c:extLst>
          </c:dPt>
          <c:dPt>
            <c:idx val="5"/>
            <c:bubble3D val="0"/>
            <c:spPr>
              <a:solidFill>
                <a:srgbClr val="CCFFFF"/>
              </a:solidFill>
              <a:ln>
                <a:solidFill>
                  <a:srgbClr val="000000"/>
                </a:solidFill>
                <a:prstDash val="solid"/>
              </a:ln>
            </c:spPr>
            <c:extLst xmlns:c16r2="http://schemas.microsoft.com/office/drawing/2015/06/chart">
              <c:ext xmlns:c16="http://schemas.microsoft.com/office/drawing/2014/chart" uri="{C3380CC4-5D6E-409C-BE32-E72D297353CC}">
                <c16:uniqueId val="{0000000B-E126-44FA-968E-534B079A1B6B}"/>
              </c:ext>
            </c:extLst>
          </c:dPt>
          <c:dPt>
            <c:idx val="6"/>
            <c:bubble3D val="0"/>
            <c:spPr>
              <a:solidFill>
                <a:srgbClr val="C0C0C0"/>
              </a:solidFill>
              <a:ln>
                <a:solidFill>
                  <a:srgbClr val="000000"/>
                </a:solidFill>
                <a:prstDash val="solid"/>
              </a:ln>
            </c:spPr>
            <c:extLst xmlns:c16r2="http://schemas.microsoft.com/office/drawing/2015/06/chart">
              <c:ext xmlns:c16="http://schemas.microsoft.com/office/drawing/2014/chart" uri="{C3380CC4-5D6E-409C-BE32-E72D297353CC}">
                <c16:uniqueId val="{0000000D-E126-44FA-968E-534B079A1B6B}"/>
              </c:ext>
            </c:extLst>
          </c:dPt>
          <c:dPt>
            <c:idx val="7"/>
            <c:bubble3D val="0"/>
            <c:spPr>
              <a:solidFill>
                <a:srgbClr val="969696"/>
              </a:solidFill>
              <a:ln>
                <a:solidFill>
                  <a:srgbClr val="000000"/>
                </a:solidFill>
                <a:prstDash val="solid"/>
              </a:ln>
            </c:spPr>
            <c:extLst xmlns:c16r2="http://schemas.microsoft.com/office/drawing/2015/06/chart">
              <c:ext xmlns:c16="http://schemas.microsoft.com/office/drawing/2014/chart" uri="{C3380CC4-5D6E-409C-BE32-E72D297353CC}">
                <c16:uniqueId val="{0000000F-E126-44FA-968E-534B079A1B6B}"/>
              </c:ext>
            </c:extLst>
          </c:dPt>
          <c:dPt>
            <c:idx val="8"/>
            <c:bubble3D val="0"/>
            <c:spPr>
              <a:solidFill>
                <a:srgbClr val="333399"/>
              </a:solidFill>
              <a:ln>
                <a:solidFill>
                  <a:srgbClr val="000000"/>
                </a:solidFill>
                <a:prstDash val="solid"/>
              </a:ln>
            </c:spPr>
            <c:extLst xmlns:c16r2="http://schemas.microsoft.com/office/drawing/2015/06/chart">
              <c:ext xmlns:c16="http://schemas.microsoft.com/office/drawing/2014/chart" uri="{C3380CC4-5D6E-409C-BE32-E72D297353CC}">
                <c16:uniqueId val="{00000011-E126-44FA-968E-534B079A1B6B}"/>
              </c:ext>
            </c:extLst>
          </c:dPt>
          <c:dLbls>
            <c:dLbl>
              <c:idx val="3"/>
              <c:layout>
                <c:manualLayout>
                  <c:x val="9.420289855072464E-2"/>
                  <c:y val="0"/>
                </c:manualLayout>
              </c:layout>
              <c:dLblPos val="bestFi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7-E126-44FA-968E-534B079A1B6B}"/>
                </c:ext>
                <c:ext xmlns:c15="http://schemas.microsoft.com/office/drawing/2012/chart" uri="{CE6537A1-D6FC-4f65-9D91-7224C49458BB}">
                  <c15:layout/>
                </c:ext>
              </c:extLst>
            </c:dLbl>
            <c:dLbl>
              <c:idx val="4"/>
              <c:layout>
                <c:manualLayout>
                  <c:x val="5.0724637681159424E-2"/>
                  <c:y val="0"/>
                </c:manualLayout>
              </c:layout>
              <c:dLblPos val="bestFi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9-E126-44FA-968E-534B079A1B6B}"/>
                </c:ext>
                <c:ext xmlns:c15="http://schemas.microsoft.com/office/drawing/2012/chart" uri="{CE6537A1-D6FC-4f65-9D91-7224C49458BB}">
                  <c15:layout/>
                </c:ext>
              </c:extLst>
            </c:dLbl>
            <c:dLbl>
              <c:idx val="5"/>
              <c:layout>
                <c:manualLayout>
                  <c:x val="3.6231884057971016E-2"/>
                  <c:y val="7.3611601235447105E-2"/>
                </c:manualLayout>
              </c:layout>
              <c:dLblPos val="bestFi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B-E126-44FA-968E-534B079A1B6B}"/>
                </c:ext>
                <c:ext xmlns:c15="http://schemas.microsoft.com/office/drawing/2012/chart" uri="{CE6537A1-D6FC-4f65-9D91-7224C49458BB}">
                  <c15:layout/>
                </c:ext>
              </c:extLst>
            </c:dLbl>
            <c:dLbl>
              <c:idx val="6"/>
              <c:layout>
                <c:manualLayout>
                  <c:x val="-2.5362318840579712E-2"/>
                  <c:y val="2.6974960015462672E-2"/>
                </c:manualLayout>
              </c:layout>
              <c:dLblPos val="bestFi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D-E126-44FA-968E-534B079A1B6B}"/>
                </c:ext>
                <c:ext xmlns:c15="http://schemas.microsoft.com/office/drawing/2012/chart" uri="{CE6537A1-D6FC-4f65-9D91-7224C49458BB}">
                  <c15:layout/>
                </c:ext>
              </c:extLst>
            </c:dLbl>
            <c:dLbl>
              <c:idx val="7"/>
              <c:layout>
                <c:manualLayout>
                  <c:x val="-0.13405797101449277"/>
                  <c:y val="1.2729510940030183E-2"/>
                </c:manualLayout>
              </c:layout>
              <c:dLblPos val="bestFi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F-E126-44FA-968E-534B079A1B6B}"/>
                </c:ext>
                <c:ext xmlns:c15="http://schemas.microsoft.com/office/drawing/2012/chart" uri="{CE6537A1-D6FC-4f65-9D91-7224C49458BB}">
                  <c15:layout/>
                </c:ext>
              </c:extLst>
            </c:dLbl>
            <c:dLbl>
              <c:idx val="8"/>
              <c:layout>
                <c:manualLayout>
                  <c:x val="-7.9710144927536225E-2"/>
                  <c:y val="-5.2716779001647326E-2"/>
                </c:manualLayout>
              </c:layout>
              <c:dLblPos val="bestFi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11-E126-44FA-968E-534B079A1B6B}"/>
                </c:ext>
                <c:ext xmlns:c15="http://schemas.microsoft.com/office/drawing/2012/chart" uri="{CE6537A1-D6FC-4f65-9D91-7224C49458BB}">
                  <c15:layout/>
                </c:ext>
              </c:extLst>
            </c:dLbl>
            <c:dLbl>
              <c:idx val="9"/>
              <c:layout>
                <c:manualLayout>
                  <c:x val="-0.10144927536231885"/>
                  <c:y val="-0.10019270862886187"/>
                </c:manualLayout>
              </c:layout>
              <c:dLblPos val="bestFi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12-9A8F-41AE-8D09-562C621F9010}"/>
                </c:ext>
                <c:ext xmlns:c15="http://schemas.microsoft.com/office/drawing/2012/chart" uri="{CE6537A1-D6FC-4f65-9D91-7224C49458BB}">
                  <c15:layout/>
                </c:ext>
              </c:extLst>
            </c:dLbl>
            <c:spPr>
              <a:noFill/>
              <a:ln>
                <a:noFill/>
              </a:ln>
              <a:effectLst/>
            </c:spPr>
            <c:txPr>
              <a:bodyPr/>
              <a:lstStyle/>
              <a:p>
                <a:pPr>
                  <a:defRPr sz="900">
                    <a:latin typeface="Arial" pitchFamily="34" charset="0"/>
                    <a:ea typeface="华文楷体" pitchFamily="2" charset="-122"/>
                    <a:cs typeface="Arial" pitchFamily="34" charset="0"/>
                  </a:defRPr>
                </a:pPr>
                <a:endParaRPr lang="zh-CN"/>
              </a:p>
            </c:txPr>
            <c:dLblPos val="outEnd"/>
            <c:showLegendKey val="0"/>
            <c:showVal val="1"/>
            <c:showCatName val="1"/>
            <c:showSerName val="0"/>
            <c:showPercent val="0"/>
            <c:showBubbleSize val="0"/>
            <c:showLeaderLines val="1"/>
            <c:extLst xmlns:c16r2="http://schemas.microsoft.com/office/drawing/2015/06/chart">
              <c:ext xmlns:c15="http://schemas.microsoft.com/office/drawing/2012/chart" uri="{CE6537A1-D6FC-4f65-9D91-7224C49458BB}">
                <c15:layout/>
              </c:ext>
            </c:extLst>
          </c:dLbls>
          <c:cat>
            <c:strRef>
              <c:f>图表!$C$54:$C$64</c:f>
              <c:strCache>
                <c:ptCount val="11"/>
                <c:pt idx="0">
                  <c:v>智慧城市</c:v>
                </c:pt>
                <c:pt idx="1">
                  <c:v>互联网金融</c:v>
                </c:pt>
                <c:pt idx="2">
                  <c:v>信息安全</c:v>
                </c:pt>
                <c:pt idx="3">
                  <c:v>大数据</c:v>
                </c:pt>
                <c:pt idx="4">
                  <c:v>金融信息化</c:v>
                </c:pt>
                <c:pt idx="5">
                  <c:v>在线教育</c:v>
                </c:pt>
                <c:pt idx="6">
                  <c:v>智慧医疗</c:v>
                </c:pt>
                <c:pt idx="7">
                  <c:v>云服务</c:v>
                </c:pt>
                <c:pt idx="8">
                  <c:v>移动互联网</c:v>
                </c:pt>
                <c:pt idx="9">
                  <c:v>工业4.0</c:v>
                </c:pt>
                <c:pt idx="10">
                  <c:v>其他</c:v>
                </c:pt>
              </c:strCache>
            </c:strRef>
          </c:cat>
          <c:val>
            <c:numRef>
              <c:f>图表!$E$54:$E$64</c:f>
              <c:numCache>
                <c:formatCode>0.0%</c:formatCode>
                <c:ptCount val="11"/>
                <c:pt idx="0">
                  <c:v>0.13725490196078433</c:v>
                </c:pt>
                <c:pt idx="1">
                  <c:v>0.13725490196078433</c:v>
                </c:pt>
                <c:pt idx="2">
                  <c:v>7.8431372549019607E-2</c:v>
                </c:pt>
                <c:pt idx="3">
                  <c:v>5.8823529411764705E-2</c:v>
                </c:pt>
                <c:pt idx="4">
                  <c:v>6.8627450980392163E-2</c:v>
                </c:pt>
                <c:pt idx="5">
                  <c:v>5.8823529411764705E-2</c:v>
                </c:pt>
                <c:pt idx="6">
                  <c:v>4.9019607843137254E-2</c:v>
                </c:pt>
                <c:pt idx="7">
                  <c:v>2.9411764705882353E-2</c:v>
                </c:pt>
                <c:pt idx="8">
                  <c:v>2.9411764705882353E-2</c:v>
                </c:pt>
                <c:pt idx="9">
                  <c:v>2.9411764705882353E-2</c:v>
                </c:pt>
                <c:pt idx="10">
                  <c:v>0.3235294117647059</c:v>
                </c:pt>
              </c:numCache>
            </c:numRef>
          </c:val>
          <c:extLst xmlns:c16r2="http://schemas.microsoft.com/office/drawing/2015/06/chart">
            <c:ext xmlns:c16="http://schemas.microsoft.com/office/drawing/2014/chart" uri="{C3380CC4-5D6E-409C-BE32-E72D297353CC}">
              <c16:uniqueId val="{00000012-E126-44FA-968E-534B079A1B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solidFill>
      <a:srgbClr val="FFFFFF"/>
    </a:solidFill>
    <a:ln w="9525">
      <a:noFill/>
    </a:ln>
  </c:spPr>
  <c:txPr>
    <a:bodyPr/>
    <a:lstStyle/>
    <a:p>
      <a:pPr>
        <a:defRPr sz="700">
          <a:latin typeface="楷体_GB2312"/>
          <a:ea typeface="楷体_GB2312"/>
          <a:cs typeface="楷体_GB2312"/>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476250</xdr:colOff>
      <xdr:row>18</xdr:row>
      <xdr:rowOff>142875</xdr:rowOff>
    </xdr:from>
    <xdr:to>
      <xdr:col>17</xdr:col>
      <xdr:colOff>501650</xdr:colOff>
      <xdr:row>30</xdr:row>
      <xdr:rowOff>60325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914400</xdr:colOff>
      <xdr:row>10</xdr:row>
      <xdr:rowOff>47625</xdr:rowOff>
    </xdr:from>
    <xdr:to>
      <xdr:col>8</xdr:col>
      <xdr:colOff>439271</xdr:colOff>
      <xdr:row>20</xdr:row>
      <xdr:rowOff>54684</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923925</xdr:colOff>
      <xdr:row>31</xdr:row>
      <xdr:rowOff>66675</xdr:rowOff>
    </xdr:from>
    <xdr:to>
      <xdr:col>8</xdr:col>
      <xdr:colOff>448796</xdr:colOff>
      <xdr:row>41</xdr:row>
      <xdr:rowOff>73734</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657224</xdr:colOff>
      <xdr:row>47</xdr:row>
      <xdr:rowOff>161925</xdr:rowOff>
    </xdr:from>
    <xdr:to>
      <xdr:col>14</xdr:col>
      <xdr:colOff>9154</xdr:colOff>
      <xdr:row>59</xdr:row>
      <xdr:rowOff>94796</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0.24194</cdr:x>
      <cdr:y>0.16085</cdr:y>
    </cdr:from>
    <cdr:to>
      <cdr:x>0.79032</cdr:x>
      <cdr:y>0.4186</cdr:y>
    </cdr:to>
    <cdr:cxnSp macro="">
      <cdr:nvCxnSpPr>
        <cdr:cNvPr id="5" name="直接箭头连接符 4"/>
        <cdr:cNvCxnSpPr/>
      </cdr:nvCxnSpPr>
      <cdr:spPr>
        <a:xfrm xmlns:a="http://schemas.openxmlformats.org/drawingml/2006/main">
          <a:off x="928688" y="395288"/>
          <a:ext cx="2105025" cy="633412"/>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c:userShapes xmlns:c="http://schemas.openxmlformats.org/drawingml/2006/chart">
  <cdr:relSizeAnchor xmlns:cdr="http://schemas.openxmlformats.org/drawingml/2006/chartDrawing">
    <cdr:from>
      <cdr:x>0.25517</cdr:x>
      <cdr:y>0.16796</cdr:y>
    </cdr:from>
    <cdr:to>
      <cdr:x>0.80356</cdr:x>
      <cdr:y>0.42571</cdr:y>
    </cdr:to>
    <cdr:cxnSp macro="">
      <cdr:nvCxnSpPr>
        <cdr:cNvPr id="3" name="直接箭头连接符 2"/>
        <cdr:cNvCxnSpPr/>
      </cdr:nvCxnSpPr>
      <cdr:spPr>
        <a:xfrm xmlns:a="http://schemas.openxmlformats.org/drawingml/2006/main">
          <a:off x="979488" y="412750"/>
          <a:ext cx="2105025" cy="633412"/>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topLeftCell="A51" zoomScale="55" zoomScaleNormal="55" workbookViewId="0">
      <selection activeCell="E76" sqref="E76"/>
    </sheetView>
  </sheetViews>
  <sheetFormatPr defaultRowHeight="14.25" x14ac:dyDescent="0.15"/>
  <cols>
    <col min="1" max="1" width="13.5" style="1" customWidth="1"/>
    <col min="2" max="2" width="18.375" style="1" customWidth="1"/>
    <col min="3" max="3" width="31.75" customWidth="1"/>
    <col min="4" max="4" width="16.875" style="1" customWidth="1"/>
    <col min="5" max="5" width="64.125" style="1" customWidth="1"/>
    <col min="6" max="6" width="21.625" style="9" customWidth="1"/>
    <col min="7" max="7" width="119.125" style="1" customWidth="1"/>
    <col min="10" max="10" width="11.5" bestFit="1" customWidth="1"/>
  </cols>
  <sheetData>
    <row r="1" spans="1:9" x14ac:dyDescent="0.15">
      <c r="A1" s="2" t="s">
        <v>1</v>
      </c>
      <c r="B1" s="3" t="s">
        <v>0</v>
      </c>
      <c r="C1" s="5" t="s">
        <v>77</v>
      </c>
      <c r="D1" s="4" t="s">
        <v>75</v>
      </c>
      <c r="E1" s="4" t="s">
        <v>76</v>
      </c>
      <c r="F1" s="9" t="s">
        <v>404</v>
      </c>
      <c r="G1" s="11" t="s">
        <v>403</v>
      </c>
    </row>
    <row r="2" spans="1:9" s="7" customFormat="1" ht="58.35" customHeight="1" x14ac:dyDescent="0.15">
      <c r="A2" s="8">
        <v>42160</v>
      </c>
      <c r="B2" s="12" t="s">
        <v>32</v>
      </c>
      <c r="C2" s="5" t="s">
        <v>146</v>
      </c>
      <c r="D2" s="8">
        <v>100</v>
      </c>
      <c r="E2" s="10">
        <v>55000</v>
      </c>
      <c r="F2" s="9" t="s">
        <v>346</v>
      </c>
      <c r="G2" s="11" t="s">
        <v>424</v>
      </c>
    </row>
    <row r="3" spans="1:9" s="7" customFormat="1" ht="58.35" customHeight="1" x14ac:dyDescent="0.15">
      <c r="A3" s="8">
        <v>42179</v>
      </c>
      <c r="B3" s="12" t="s">
        <v>42</v>
      </c>
      <c r="C3" s="5" t="s">
        <v>78</v>
      </c>
      <c r="D3" s="8"/>
      <c r="E3" s="10">
        <v>208080</v>
      </c>
      <c r="F3" s="9" t="s">
        <v>347</v>
      </c>
      <c r="G3" s="11" t="s">
        <v>226</v>
      </c>
    </row>
    <row r="4" spans="1:9" s="7" customFormat="1" ht="58.35" customHeight="1" x14ac:dyDescent="0.15">
      <c r="A4" s="8">
        <v>20150101</v>
      </c>
      <c r="B4" s="12" t="s">
        <v>65</v>
      </c>
      <c r="C4" s="5" t="s">
        <v>84</v>
      </c>
      <c r="D4" s="8">
        <v>60</v>
      </c>
      <c r="E4" s="10">
        <v>2400</v>
      </c>
      <c r="F4" s="9" t="s">
        <v>338</v>
      </c>
      <c r="G4" s="11" t="s">
        <v>207</v>
      </c>
    </row>
    <row r="5" spans="1:9" s="7" customFormat="1" ht="58.35" customHeight="1" x14ac:dyDescent="0.15">
      <c r="A5" s="8">
        <v>20150105</v>
      </c>
      <c r="B5" s="12" t="s">
        <v>30</v>
      </c>
      <c r="C5" s="5" t="s">
        <v>143</v>
      </c>
      <c r="D5" s="8">
        <v>100</v>
      </c>
      <c r="E5" s="10">
        <v>99000</v>
      </c>
      <c r="F5" s="9" t="s">
        <v>366</v>
      </c>
      <c r="G5" s="11" t="s">
        <v>342</v>
      </c>
    </row>
    <row r="6" spans="1:9" s="7" customFormat="1" ht="58.35" customHeight="1" x14ac:dyDescent="0.15">
      <c r="A6" s="8">
        <v>20150106</v>
      </c>
      <c r="B6" s="12" t="s">
        <v>10</v>
      </c>
      <c r="C6" s="5" t="s">
        <v>111</v>
      </c>
      <c r="D6" s="8">
        <v>100</v>
      </c>
      <c r="E6" s="10">
        <v>500</v>
      </c>
      <c r="F6" s="9" t="s">
        <v>407</v>
      </c>
      <c r="G6" s="11" t="s">
        <v>408</v>
      </c>
    </row>
    <row r="7" spans="1:9" s="7" customFormat="1" ht="58.35" customHeight="1" x14ac:dyDescent="0.15">
      <c r="A7" s="8">
        <v>20150107</v>
      </c>
      <c r="B7" s="12" t="s">
        <v>50</v>
      </c>
      <c r="C7" s="5" t="s">
        <v>179</v>
      </c>
      <c r="D7" s="8">
        <v>100</v>
      </c>
      <c r="E7" s="10">
        <v>84000.03</v>
      </c>
      <c r="F7" s="9" t="s">
        <v>370</v>
      </c>
      <c r="G7" s="11"/>
    </row>
    <row r="8" spans="1:9" s="7" customFormat="1" ht="58.35" customHeight="1" x14ac:dyDescent="0.15">
      <c r="A8" s="8">
        <v>20150108</v>
      </c>
      <c r="B8" s="12" t="s">
        <v>67</v>
      </c>
      <c r="C8" s="5" t="s">
        <v>82</v>
      </c>
      <c r="D8" s="8">
        <v>27.91</v>
      </c>
      <c r="E8" s="10">
        <v>977</v>
      </c>
      <c r="F8" s="9" t="s">
        <v>325</v>
      </c>
      <c r="G8" s="11" t="s">
        <v>210</v>
      </c>
    </row>
    <row r="9" spans="1:9" s="7" customFormat="1" ht="58.35" customHeight="1" x14ac:dyDescent="0.15">
      <c r="A9" s="8">
        <v>20150110</v>
      </c>
      <c r="B9" s="12" t="s">
        <v>6</v>
      </c>
      <c r="C9" s="5" t="s">
        <v>98</v>
      </c>
      <c r="D9" s="8">
        <v>55</v>
      </c>
      <c r="E9" s="10"/>
      <c r="F9" s="9" t="s">
        <v>352</v>
      </c>
      <c r="G9" s="11" t="s">
        <v>406</v>
      </c>
    </row>
    <row r="10" spans="1:9" s="7" customFormat="1" ht="58.35" customHeight="1" x14ac:dyDescent="0.15">
      <c r="A10" s="8">
        <v>20150120</v>
      </c>
      <c r="B10" s="12" t="s">
        <v>63</v>
      </c>
      <c r="C10" s="5" t="s">
        <v>74</v>
      </c>
      <c r="D10" s="8">
        <v>100</v>
      </c>
      <c r="E10" s="10">
        <v>14940</v>
      </c>
      <c r="F10" s="9" t="s">
        <v>380</v>
      </c>
      <c r="G10" s="11" t="s">
        <v>229</v>
      </c>
      <c r="I10" s="10" t="s">
        <v>205</v>
      </c>
    </row>
    <row r="11" spans="1:9" s="7" customFormat="1" ht="58.35" customHeight="1" x14ac:dyDescent="0.15">
      <c r="A11" s="8">
        <v>20150121</v>
      </c>
      <c r="B11" s="12" t="s">
        <v>17</v>
      </c>
      <c r="C11" s="5" t="s">
        <v>121</v>
      </c>
      <c r="D11" s="8"/>
      <c r="E11" s="10">
        <v>5670</v>
      </c>
      <c r="F11" s="9" t="s">
        <v>358</v>
      </c>
      <c r="G11" s="11" t="s">
        <v>413</v>
      </c>
    </row>
    <row r="12" spans="1:9" s="7" customFormat="1" ht="58.35" customHeight="1" x14ac:dyDescent="0.15">
      <c r="A12" s="8">
        <v>20150121</v>
      </c>
      <c r="B12" s="12" t="s">
        <v>22</v>
      </c>
      <c r="C12" s="5" t="s">
        <v>132</v>
      </c>
      <c r="D12" s="8">
        <v>10</v>
      </c>
      <c r="E12" s="10">
        <v>5000</v>
      </c>
      <c r="F12" s="9" t="s">
        <v>363</v>
      </c>
      <c r="G12" s="11" t="s">
        <v>225</v>
      </c>
    </row>
    <row r="13" spans="1:9" s="7" customFormat="1" ht="58.35" customHeight="1" x14ac:dyDescent="0.15">
      <c r="A13" s="8">
        <v>20150123</v>
      </c>
      <c r="B13" s="12" t="s">
        <v>48</v>
      </c>
      <c r="C13" s="5" t="s">
        <v>171</v>
      </c>
      <c r="D13" s="8">
        <v>51</v>
      </c>
      <c r="E13" s="10">
        <v>2000</v>
      </c>
      <c r="F13" s="9" t="s">
        <v>416</v>
      </c>
      <c r="G13" s="11" t="s">
        <v>172</v>
      </c>
    </row>
    <row r="14" spans="1:9" s="7" customFormat="1" ht="58.35" customHeight="1" x14ac:dyDescent="0.15">
      <c r="A14" s="8">
        <v>20150128</v>
      </c>
      <c r="B14" s="12" t="s">
        <v>64</v>
      </c>
      <c r="C14" s="5" t="s">
        <v>382</v>
      </c>
      <c r="D14" s="8">
        <v>100</v>
      </c>
      <c r="E14" s="10">
        <v>42000</v>
      </c>
      <c r="F14" s="9" t="s">
        <v>383</v>
      </c>
      <c r="G14" s="11" t="s">
        <v>438</v>
      </c>
    </row>
    <row r="15" spans="1:9" s="7" customFormat="1" ht="58.35" customHeight="1" x14ac:dyDescent="0.15">
      <c r="A15" s="8">
        <v>20150130</v>
      </c>
      <c r="B15" s="12" t="s">
        <v>7</v>
      </c>
      <c r="C15" s="5" t="s">
        <v>99</v>
      </c>
      <c r="D15" s="8">
        <v>70</v>
      </c>
      <c r="E15" s="10"/>
      <c r="F15" s="9" t="s">
        <v>347</v>
      </c>
      <c r="G15" s="11" t="s">
        <v>100</v>
      </c>
    </row>
    <row r="16" spans="1:9" s="7" customFormat="1" ht="58.35" customHeight="1" x14ac:dyDescent="0.15">
      <c r="A16" s="8">
        <v>20150130</v>
      </c>
      <c r="B16" s="12" t="s">
        <v>66</v>
      </c>
      <c r="C16" s="5" t="s">
        <v>83</v>
      </c>
      <c r="D16" s="8">
        <v>80</v>
      </c>
      <c r="E16" s="10">
        <v>8239.14</v>
      </c>
      <c r="F16" s="9" t="s">
        <v>209</v>
      </c>
      <c r="G16" s="11" t="s">
        <v>208</v>
      </c>
    </row>
    <row r="17" spans="1:7" s="7" customFormat="1" ht="58.35" customHeight="1" x14ac:dyDescent="0.15">
      <c r="A17" s="8">
        <v>20150203</v>
      </c>
      <c r="B17" s="12" t="s">
        <v>45</v>
      </c>
      <c r="C17" s="5" t="s">
        <v>165</v>
      </c>
      <c r="D17" s="8">
        <v>60</v>
      </c>
      <c r="E17" s="10">
        <v>600</v>
      </c>
      <c r="F17" s="9" t="s">
        <v>373</v>
      </c>
      <c r="G17" s="11" t="s">
        <v>431</v>
      </c>
    </row>
    <row r="18" spans="1:7" s="7" customFormat="1" ht="58.35" customHeight="1" x14ac:dyDescent="0.15">
      <c r="A18" s="8">
        <v>20150213</v>
      </c>
      <c r="B18" s="12" t="s">
        <v>10</v>
      </c>
      <c r="C18" s="5" t="s">
        <v>110</v>
      </c>
      <c r="D18" s="8">
        <v>90</v>
      </c>
      <c r="E18" s="10">
        <v>986</v>
      </c>
      <c r="F18" s="9"/>
      <c r="G18" s="11" t="s">
        <v>450</v>
      </c>
    </row>
    <row r="19" spans="1:7" s="7" customFormat="1" ht="58.35" customHeight="1" x14ac:dyDescent="0.15">
      <c r="A19" s="8">
        <v>20150226</v>
      </c>
      <c r="B19" s="12" t="s">
        <v>15</v>
      </c>
      <c r="C19" s="5" t="s">
        <v>119</v>
      </c>
      <c r="D19" s="8">
        <v>100</v>
      </c>
      <c r="E19" s="10">
        <v>51999.839999999997</v>
      </c>
      <c r="F19" s="9" t="s">
        <v>355</v>
      </c>
      <c r="G19" s="11" t="s">
        <v>327</v>
      </c>
    </row>
    <row r="20" spans="1:7" s="7" customFormat="1" ht="58.35" customHeight="1" x14ac:dyDescent="0.15">
      <c r="A20" s="8">
        <v>20150309</v>
      </c>
      <c r="B20" s="12" t="s">
        <v>40</v>
      </c>
      <c r="C20" s="5" t="s">
        <v>159</v>
      </c>
      <c r="D20" s="8"/>
      <c r="E20" s="10">
        <v>21032</v>
      </c>
      <c r="F20" s="9" t="s">
        <v>370</v>
      </c>
      <c r="G20" s="11" t="s">
        <v>430</v>
      </c>
    </row>
    <row r="21" spans="1:7" s="7" customFormat="1" ht="58.35" customHeight="1" x14ac:dyDescent="0.15">
      <c r="A21" s="8">
        <v>20150313</v>
      </c>
      <c r="B21" s="12" t="s">
        <v>9</v>
      </c>
      <c r="C21" s="5" t="s">
        <v>107</v>
      </c>
      <c r="D21" s="8">
        <v>38.83</v>
      </c>
      <c r="E21" s="10">
        <v>4627.07</v>
      </c>
      <c r="F21" s="9" t="s">
        <v>325</v>
      </c>
      <c r="G21" s="11" t="s">
        <v>108</v>
      </c>
    </row>
    <row r="22" spans="1:7" s="7" customFormat="1" ht="58.35" customHeight="1" x14ac:dyDescent="0.15">
      <c r="A22" s="8">
        <v>20150319</v>
      </c>
      <c r="B22" s="12" t="s">
        <v>23</v>
      </c>
      <c r="C22" s="5" t="s">
        <v>133</v>
      </c>
      <c r="D22" s="8">
        <v>100</v>
      </c>
      <c r="E22" s="10">
        <v>11323</v>
      </c>
      <c r="F22" s="9" t="s">
        <v>348</v>
      </c>
      <c r="G22" s="11" t="s">
        <v>418</v>
      </c>
    </row>
    <row r="23" spans="1:7" s="7" customFormat="1" ht="58.35" customHeight="1" x14ac:dyDescent="0.15">
      <c r="A23" s="8">
        <v>20150319</v>
      </c>
      <c r="B23" s="12" t="s">
        <v>59</v>
      </c>
      <c r="C23" s="5" t="s">
        <v>197</v>
      </c>
      <c r="D23" s="8">
        <v>51</v>
      </c>
      <c r="E23" s="10">
        <v>2000</v>
      </c>
      <c r="F23" s="9" t="s">
        <v>366</v>
      </c>
      <c r="G23" s="11" t="s">
        <v>339</v>
      </c>
    </row>
    <row r="24" spans="1:7" s="7" customFormat="1" ht="58.35" customHeight="1" x14ac:dyDescent="0.15">
      <c r="A24" s="8">
        <v>20150321</v>
      </c>
      <c r="B24" s="12" t="s">
        <v>39</v>
      </c>
      <c r="C24" s="5" t="s">
        <v>158</v>
      </c>
      <c r="D24" s="8">
        <v>38.4</v>
      </c>
      <c r="E24" s="10">
        <v>1500</v>
      </c>
      <c r="F24" s="9" t="s">
        <v>369</v>
      </c>
      <c r="G24" s="11" t="s">
        <v>332</v>
      </c>
    </row>
    <row r="25" spans="1:7" s="7" customFormat="1" ht="58.35" customHeight="1" x14ac:dyDescent="0.15">
      <c r="A25" s="8">
        <v>20150324</v>
      </c>
      <c r="B25" s="12" t="s">
        <v>54</v>
      </c>
      <c r="C25" s="5" t="s">
        <v>188</v>
      </c>
      <c r="D25" s="8">
        <v>51</v>
      </c>
      <c r="E25" s="10">
        <v>1500</v>
      </c>
      <c r="F25" s="9" t="s">
        <v>378</v>
      </c>
      <c r="G25" s="11" t="s">
        <v>336</v>
      </c>
    </row>
    <row r="26" spans="1:7" s="7" customFormat="1" ht="58.35" customHeight="1" x14ac:dyDescent="0.15">
      <c r="A26" s="8">
        <v>20150327</v>
      </c>
      <c r="B26" s="12" t="s">
        <v>26</v>
      </c>
      <c r="C26" s="5" t="s">
        <v>139</v>
      </c>
      <c r="D26" s="8">
        <v>100</v>
      </c>
      <c r="E26" s="10">
        <v>44000</v>
      </c>
      <c r="F26" s="9" t="s">
        <v>365</v>
      </c>
      <c r="G26" s="11" t="s">
        <v>422</v>
      </c>
    </row>
    <row r="27" spans="1:7" s="7" customFormat="1" ht="58.35" customHeight="1" x14ac:dyDescent="0.15">
      <c r="A27" s="8">
        <v>20150411</v>
      </c>
      <c r="B27" s="12" t="s">
        <v>19</v>
      </c>
      <c r="C27" s="5" t="s">
        <v>126</v>
      </c>
      <c r="D27" s="8">
        <v>70</v>
      </c>
      <c r="E27" s="10">
        <v>2841.38</v>
      </c>
      <c r="F27" s="9" t="s">
        <v>361</v>
      </c>
      <c r="G27" s="11" t="s">
        <v>415</v>
      </c>
    </row>
    <row r="28" spans="1:7" s="7" customFormat="1" ht="58.35" customHeight="1" x14ac:dyDescent="0.15">
      <c r="A28" s="8">
        <v>20150414</v>
      </c>
      <c r="B28" s="12" t="s">
        <v>9</v>
      </c>
      <c r="C28" s="5" t="s">
        <v>109</v>
      </c>
      <c r="D28" s="8">
        <v>20</v>
      </c>
      <c r="E28" s="10">
        <v>4300</v>
      </c>
      <c r="F28" s="9" t="s">
        <v>338</v>
      </c>
      <c r="G28" s="11" t="s">
        <v>220</v>
      </c>
    </row>
    <row r="29" spans="1:7" s="7" customFormat="1" ht="58.35" customHeight="1" x14ac:dyDescent="0.15">
      <c r="A29" s="8">
        <v>20150414</v>
      </c>
      <c r="B29" s="12" t="s">
        <v>33</v>
      </c>
      <c r="C29" s="5" t="s">
        <v>148</v>
      </c>
      <c r="D29" s="8">
        <v>90</v>
      </c>
      <c r="E29" s="10">
        <v>10440</v>
      </c>
      <c r="F29" s="9" t="s">
        <v>359</v>
      </c>
      <c r="G29" s="11" t="s">
        <v>344</v>
      </c>
    </row>
    <row r="30" spans="1:7" s="7" customFormat="1" ht="58.35" customHeight="1" x14ac:dyDescent="0.15">
      <c r="A30" s="8">
        <v>20150421</v>
      </c>
      <c r="B30" s="12" t="s">
        <v>35</v>
      </c>
      <c r="C30" s="5" t="s">
        <v>151</v>
      </c>
      <c r="D30" s="8">
        <v>60</v>
      </c>
      <c r="E30" s="10">
        <v>510</v>
      </c>
      <c r="F30" s="9" t="s">
        <v>349</v>
      </c>
      <c r="G30" s="11" t="s">
        <v>425</v>
      </c>
    </row>
    <row r="31" spans="1:7" s="7" customFormat="1" ht="58.35" customHeight="1" x14ac:dyDescent="0.15">
      <c r="A31" s="8">
        <v>20150425</v>
      </c>
      <c r="B31" s="12" t="s">
        <v>26</v>
      </c>
      <c r="C31" s="5" t="s">
        <v>137</v>
      </c>
      <c r="D31" s="8">
        <v>100</v>
      </c>
      <c r="E31" s="10">
        <v>8000</v>
      </c>
      <c r="F31" s="9" t="s">
        <v>352</v>
      </c>
      <c r="G31" s="11" t="s">
        <v>421</v>
      </c>
    </row>
    <row r="32" spans="1:7" s="7" customFormat="1" ht="58.35" customHeight="1" x14ac:dyDescent="0.15">
      <c r="A32" s="8">
        <v>20150425</v>
      </c>
      <c r="B32" s="12" t="s">
        <v>69</v>
      </c>
      <c r="C32" s="5" t="s">
        <v>80</v>
      </c>
      <c r="D32" s="8">
        <v>62.5</v>
      </c>
      <c r="E32" s="10">
        <v>12500</v>
      </c>
      <c r="F32" s="9" t="s">
        <v>385</v>
      </c>
      <c r="G32" s="11" t="s">
        <v>213</v>
      </c>
    </row>
    <row r="33" spans="1:7" s="7" customFormat="1" ht="58.35" customHeight="1" x14ac:dyDescent="0.15">
      <c r="A33" s="8">
        <v>20150430</v>
      </c>
      <c r="B33" s="12" t="s">
        <v>44</v>
      </c>
      <c r="C33" s="5" t="s">
        <v>164</v>
      </c>
      <c r="D33" s="8">
        <v>100</v>
      </c>
      <c r="E33" s="10">
        <v>21000</v>
      </c>
      <c r="F33" s="9" t="s">
        <v>372</v>
      </c>
      <c r="G33" s="11" t="s">
        <v>333</v>
      </c>
    </row>
    <row r="34" spans="1:7" s="7" customFormat="1" ht="58.35" customHeight="1" x14ac:dyDescent="0.15">
      <c r="A34" s="8">
        <v>20150430</v>
      </c>
      <c r="B34" s="12" t="s">
        <v>52</v>
      </c>
      <c r="C34" s="5" t="s">
        <v>182</v>
      </c>
      <c r="D34" s="8">
        <v>100</v>
      </c>
      <c r="E34" s="10">
        <v>39000</v>
      </c>
      <c r="F34" s="9" t="s">
        <v>351</v>
      </c>
      <c r="G34" s="11" t="s">
        <v>433</v>
      </c>
    </row>
    <row r="35" spans="1:7" s="7" customFormat="1" ht="58.35" customHeight="1" x14ac:dyDescent="0.15">
      <c r="A35" s="8">
        <v>20150504</v>
      </c>
      <c r="B35" s="12" t="s">
        <v>38</v>
      </c>
      <c r="C35" s="5" t="s">
        <v>156</v>
      </c>
      <c r="D35" s="8">
        <v>100</v>
      </c>
      <c r="E35" s="10">
        <v>18100</v>
      </c>
      <c r="F35" s="9" t="s">
        <v>360</v>
      </c>
      <c r="G35" s="11" t="s">
        <v>428</v>
      </c>
    </row>
    <row r="36" spans="1:7" s="7" customFormat="1" ht="58.35" customHeight="1" x14ac:dyDescent="0.15">
      <c r="A36" s="8">
        <v>20150505</v>
      </c>
      <c r="B36" s="12" t="s">
        <v>13</v>
      </c>
      <c r="C36" s="5" t="s">
        <v>115</v>
      </c>
      <c r="D36" s="8">
        <v>100</v>
      </c>
      <c r="E36" s="10">
        <f>300*6.1</f>
        <v>1830</v>
      </c>
      <c r="F36" s="9" t="s">
        <v>353</v>
      </c>
      <c r="G36" s="11" t="s">
        <v>410</v>
      </c>
    </row>
    <row r="37" spans="1:7" s="7" customFormat="1" ht="58.35" customHeight="1" x14ac:dyDescent="0.15">
      <c r="A37" s="8">
        <v>20150507</v>
      </c>
      <c r="B37" s="12" t="s">
        <v>8</v>
      </c>
      <c r="C37" s="5" t="s">
        <v>102</v>
      </c>
      <c r="D37" s="8">
        <v>51</v>
      </c>
      <c r="E37" s="10">
        <v>15300</v>
      </c>
      <c r="F37" s="9" t="s">
        <v>448</v>
      </c>
      <c r="G37" s="11" t="s">
        <v>449</v>
      </c>
    </row>
    <row r="38" spans="1:7" s="7" customFormat="1" ht="58.35" customHeight="1" x14ac:dyDescent="0.15">
      <c r="A38" s="8">
        <v>20150507</v>
      </c>
      <c r="B38" s="12" t="s">
        <v>19</v>
      </c>
      <c r="C38" s="5" t="s">
        <v>329</v>
      </c>
      <c r="D38" s="8">
        <v>100</v>
      </c>
      <c r="E38" s="10">
        <v>15700</v>
      </c>
      <c r="F38" s="9" t="s">
        <v>362</v>
      </c>
      <c r="G38" s="11"/>
    </row>
    <row r="39" spans="1:7" s="7" customFormat="1" ht="58.35" customHeight="1" x14ac:dyDescent="0.15">
      <c r="A39" s="8">
        <v>20150508</v>
      </c>
      <c r="B39" s="12" t="s">
        <v>17</v>
      </c>
      <c r="C39" s="5" t="s">
        <v>122</v>
      </c>
      <c r="D39" s="8">
        <v>55</v>
      </c>
      <c r="E39" s="10">
        <v>113800</v>
      </c>
      <c r="F39" s="9" t="s">
        <v>357</v>
      </c>
      <c r="G39" s="11" t="s">
        <v>412</v>
      </c>
    </row>
    <row r="40" spans="1:7" s="7" customFormat="1" ht="58.35" customHeight="1" x14ac:dyDescent="0.15">
      <c r="A40" s="8">
        <v>20150512</v>
      </c>
      <c r="B40" s="12" t="s">
        <v>72</v>
      </c>
      <c r="C40" s="5" t="s">
        <v>79</v>
      </c>
      <c r="D40" s="8">
        <v>100</v>
      </c>
      <c r="E40" s="10">
        <v>850033.58</v>
      </c>
      <c r="F40" s="9" t="s">
        <v>209</v>
      </c>
      <c r="G40" s="11" t="s">
        <v>441</v>
      </c>
    </row>
    <row r="41" spans="1:7" s="7" customFormat="1" ht="58.35" customHeight="1" x14ac:dyDescent="0.15">
      <c r="A41" s="8">
        <v>20150513</v>
      </c>
      <c r="B41" s="12" t="s">
        <v>47</v>
      </c>
      <c r="C41" s="5" t="s">
        <v>168</v>
      </c>
      <c r="D41" s="8">
        <v>100</v>
      </c>
      <c r="E41" s="10">
        <v>21900</v>
      </c>
      <c r="F41" s="9" t="s">
        <v>375</v>
      </c>
      <c r="G41" s="11" t="s">
        <v>169</v>
      </c>
    </row>
    <row r="42" spans="1:7" s="7" customFormat="1" ht="58.35" customHeight="1" x14ac:dyDescent="0.15">
      <c r="A42" s="8">
        <v>20150515</v>
      </c>
      <c r="B42" s="12" t="s">
        <v>13</v>
      </c>
      <c r="C42" s="5" t="s">
        <v>114</v>
      </c>
      <c r="D42" s="8">
        <v>51</v>
      </c>
      <c r="E42" s="10">
        <v>12900</v>
      </c>
      <c r="F42" s="9" t="s">
        <v>352</v>
      </c>
      <c r="G42" s="11" t="s">
        <v>409</v>
      </c>
    </row>
    <row r="43" spans="1:7" s="7" customFormat="1" ht="58.35" customHeight="1" x14ac:dyDescent="0.15">
      <c r="A43" s="8">
        <v>20150519</v>
      </c>
      <c r="B43" s="12" t="s">
        <v>17</v>
      </c>
      <c r="C43" s="5" t="s">
        <v>124</v>
      </c>
      <c r="D43" s="8">
        <v>80</v>
      </c>
      <c r="E43" s="10">
        <v>8800</v>
      </c>
      <c r="F43" s="9" t="s">
        <v>359</v>
      </c>
      <c r="G43" s="11" t="s">
        <v>221</v>
      </c>
    </row>
    <row r="44" spans="1:7" s="7" customFormat="1" ht="58.35" customHeight="1" x14ac:dyDescent="0.15">
      <c r="A44" s="8">
        <v>20150521</v>
      </c>
      <c r="B44" s="12" t="s">
        <v>31</v>
      </c>
      <c r="C44" s="5" t="s">
        <v>144</v>
      </c>
      <c r="D44" s="8">
        <v>100</v>
      </c>
      <c r="E44" s="10">
        <v>71500</v>
      </c>
      <c r="F44" s="9" t="s">
        <v>367</v>
      </c>
      <c r="G44" s="11" t="s">
        <v>343</v>
      </c>
    </row>
    <row r="45" spans="1:7" s="7" customFormat="1" ht="58.35" customHeight="1" x14ac:dyDescent="0.15">
      <c r="A45" s="8">
        <v>20150522</v>
      </c>
      <c r="B45" s="12" t="s">
        <v>49</v>
      </c>
      <c r="C45" s="5" t="s">
        <v>177</v>
      </c>
      <c r="D45" s="8">
        <v>100</v>
      </c>
      <c r="E45" s="10">
        <v>31970</v>
      </c>
      <c r="F45" s="9" t="s">
        <v>377</v>
      </c>
      <c r="G45" s="11" t="s">
        <v>178</v>
      </c>
    </row>
    <row r="46" spans="1:7" s="7" customFormat="1" ht="58.35" customHeight="1" x14ac:dyDescent="0.15">
      <c r="A46" s="8">
        <v>20150527</v>
      </c>
      <c r="B46" s="24" t="s">
        <v>460</v>
      </c>
      <c r="C46" s="27" t="s">
        <v>461</v>
      </c>
      <c r="D46" s="24">
        <v>100</v>
      </c>
      <c r="E46" s="24">
        <v>60000</v>
      </c>
      <c r="F46" s="26" t="s">
        <v>462</v>
      </c>
      <c r="G46" s="27" t="s">
        <v>463</v>
      </c>
    </row>
    <row r="47" spans="1:7" s="7" customFormat="1" ht="58.35" customHeight="1" x14ac:dyDescent="0.15">
      <c r="A47" s="8">
        <v>20150528</v>
      </c>
      <c r="B47" s="12" t="s">
        <v>8</v>
      </c>
      <c r="C47" s="5" t="s">
        <v>101</v>
      </c>
      <c r="D47" s="8">
        <v>100</v>
      </c>
      <c r="E47" s="10">
        <v>80000</v>
      </c>
      <c r="F47" s="9" t="s">
        <v>447</v>
      </c>
      <c r="G47" s="11" t="s">
        <v>446</v>
      </c>
    </row>
    <row r="48" spans="1:7" s="7" customFormat="1" ht="58.35" customHeight="1" x14ac:dyDescent="0.15">
      <c r="A48" s="8">
        <v>20150528</v>
      </c>
      <c r="B48" s="12" t="s">
        <v>25</v>
      </c>
      <c r="C48" s="5" t="s">
        <v>136</v>
      </c>
      <c r="D48" s="8">
        <v>100</v>
      </c>
      <c r="E48" s="10">
        <v>4587.8999999999996</v>
      </c>
      <c r="F48" s="9" t="s">
        <v>364</v>
      </c>
      <c r="G48" s="11" t="s">
        <v>331</v>
      </c>
    </row>
    <row r="49" spans="1:8" s="7" customFormat="1" ht="58.35" customHeight="1" x14ac:dyDescent="0.15">
      <c r="A49" s="8">
        <v>20150529</v>
      </c>
      <c r="B49" s="12" t="s">
        <v>326</v>
      </c>
      <c r="C49" s="5" t="s">
        <v>116</v>
      </c>
      <c r="D49" s="8">
        <v>21.02</v>
      </c>
      <c r="E49" s="10">
        <f>1500*6.1</f>
        <v>9150</v>
      </c>
      <c r="F49" s="9" t="s">
        <v>354</v>
      </c>
      <c r="G49" s="11" t="s">
        <v>411</v>
      </c>
    </row>
    <row r="50" spans="1:8" s="7" customFormat="1" ht="58.35" customHeight="1" x14ac:dyDescent="0.15">
      <c r="A50" s="8">
        <v>20150530</v>
      </c>
      <c r="B50" s="12" t="s">
        <v>36</v>
      </c>
      <c r="C50" s="5" t="s">
        <v>153</v>
      </c>
      <c r="D50" s="8">
        <v>100</v>
      </c>
      <c r="E50" s="10">
        <v>25200</v>
      </c>
      <c r="F50" s="9" t="s">
        <v>427</v>
      </c>
      <c r="G50" s="11" t="s">
        <v>154</v>
      </c>
    </row>
    <row r="51" spans="1:8" s="7" customFormat="1" ht="58.35" customHeight="1" x14ac:dyDescent="0.15">
      <c r="A51" s="8">
        <v>20150602</v>
      </c>
      <c r="B51" s="12" t="s">
        <v>64</v>
      </c>
      <c r="C51" s="5" t="s">
        <v>85</v>
      </c>
      <c r="D51" s="8">
        <v>100</v>
      </c>
      <c r="E51" s="10">
        <v>58100</v>
      </c>
      <c r="F51" s="9" t="s">
        <v>381</v>
      </c>
      <c r="G51" s="11" t="s">
        <v>437</v>
      </c>
    </row>
    <row r="52" spans="1:8" s="7" customFormat="1" ht="58.35" customHeight="1" x14ac:dyDescent="0.15">
      <c r="A52" s="8">
        <v>20150605</v>
      </c>
      <c r="B52" s="12" t="s">
        <v>5</v>
      </c>
      <c r="C52" s="5" t="s">
        <v>97</v>
      </c>
      <c r="D52" s="8">
        <v>100</v>
      </c>
      <c r="E52" s="10">
        <v>125000</v>
      </c>
      <c r="F52" s="9" t="s">
        <v>445</v>
      </c>
      <c r="G52" s="11" t="s">
        <v>444</v>
      </c>
    </row>
    <row r="53" spans="1:8" s="7" customFormat="1" ht="58.35" customHeight="1" x14ac:dyDescent="0.15">
      <c r="A53" s="8">
        <v>20150606</v>
      </c>
      <c r="B53" s="12" t="s">
        <v>93</v>
      </c>
      <c r="C53" s="5" t="s">
        <v>92</v>
      </c>
      <c r="D53" s="8">
        <v>100</v>
      </c>
      <c r="E53" s="10">
        <v>4500</v>
      </c>
      <c r="F53" s="9" t="s">
        <v>209</v>
      </c>
      <c r="G53" s="11" t="s">
        <v>189</v>
      </c>
    </row>
    <row r="54" spans="1:8" s="7" customFormat="1" ht="58.35" customHeight="1" x14ac:dyDescent="0.15">
      <c r="A54" s="8">
        <v>20150611</v>
      </c>
      <c r="B54" s="12" t="s">
        <v>29</v>
      </c>
      <c r="C54" s="5" t="s">
        <v>141</v>
      </c>
      <c r="D54" s="8">
        <v>100</v>
      </c>
      <c r="E54" s="10">
        <v>9200</v>
      </c>
      <c r="F54" s="9" t="s">
        <v>423</v>
      </c>
      <c r="G54" s="11" t="s">
        <v>142</v>
      </c>
    </row>
    <row r="55" spans="1:8" s="7" customFormat="1" ht="58.35" customHeight="1" x14ac:dyDescent="0.15">
      <c r="A55" s="8">
        <v>20150611</v>
      </c>
      <c r="B55" s="12" t="s">
        <v>46</v>
      </c>
      <c r="C55" s="5" t="s">
        <v>166</v>
      </c>
      <c r="D55" s="8">
        <v>55</v>
      </c>
      <c r="E55" s="10"/>
      <c r="F55" s="9" t="s">
        <v>374</v>
      </c>
      <c r="G55" s="11" t="s">
        <v>334</v>
      </c>
    </row>
    <row r="56" spans="1:8" s="7" customFormat="1" ht="58.35" customHeight="1" x14ac:dyDescent="0.15">
      <c r="A56" s="8">
        <v>20150616</v>
      </c>
      <c r="B56" s="12" t="s">
        <v>25</v>
      </c>
      <c r="C56" s="5" t="s">
        <v>135</v>
      </c>
      <c r="D56" s="8">
        <v>100</v>
      </c>
      <c r="E56" s="10">
        <v>5000</v>
      </c>
      <c r="F56" s="9" t="s">
        <v>325</v>
      </c>
      <c r="G56" s="11" t="s">
        <v>420</v>
      </c>
    </row>
    <row r="57" spans="1:8" s="7" customFormat="1" ht="58.35" customHeight="1" x14ac:dyDescent="0.15">
      <c r="A57" s="8">
        <v>20150616</v>
      </c>
      <c r="B57" s="12" t="s">
        <v>71</v>
      </c>
      <c r="C57" s="5" t="s">
        <v>215</v>
      </c>
      <c r="D57" s="8"/>
      <c r="E57" s="10">
        <v>27581.62</v>
      </c>
      <c r="F57" s="9" t="s">
        <v>440</v>
      </c>
      <c r="G57" s="11" t="s">
        <v>218</v>
      </c>
      <c r="H57" s="10" t="s">
        <v>217</v>
      </c>
    </row>
    <row r="58" spans="1:8" s="7" customFormat="1" ht="58.35" customHeight="1" x14ac:dyDescent="0.15">
      <c r="A58" s="8">
        <v>20150619</v>
      </c>
      <c r="B58" s="12" t="s">
        <v>26</v>
      </c>
      <c r="C58" s="5" t="s">
        <v>138</v>
      </c>
      <c r="D58" s="8">
        <v>100</v>
      </c>
      <c r="E58" s="10">
        <v>30000</v>
      </c>
      <c r="F58" s="9" t="s">
        <v>365</v>
      </c>
      <c r="G58" s="11"/>
    </row>
    <row r="59" spans="1:8" s="7" customFormat="1" ht="58.35" customHeight="1" x14ac:dyDescent="0.15">
      <c r="A59" s="8">
        <v>20150619</v>
      </c>
      <c r="B59" s="12" t="s">
        <v>49</v>
      </c>
      <c r="C59" s="5" t="s">
        <v>173</v>
      </c>
      <c r="D59" s="8">
        <v>49</v>
      </c>
      <c r="E59" s="10">
        <v>18375</v>
      </c>
      <c r="F59" s="9" t="s">
        <v>376</v>
      </c>
      <c r="G59" s="11" t="s">
        <v>174</v>
      </c>
    </row>
    <row r="60" spans="1:8" s="7" customFormat="1" ht="58.35" customHeight="1" x14ac:dyDescent="0.15">
      <c r="A60" s="8">
        <v>20150624</v>
      </c>
      <c r="B60" s="12" t="s">
        <v>330</v>
      </c>
      <c r="C60" s="5" t="s">
        <v>127</v>
      </c>
      <c r="D60" s="8"/>
      <c r="E60" s="10">
        <v>1800</v>
      </c>
      <c r="F60" s="9" t="s">
        <v>209</v>
      </c>
      <c r="G60" s="11"/>
    </row>
    <row r="61" spans="1:8" s="7" customFormat="1" ht="58.35" customHeight="1" x14ac:dyDescent="0.15">
      <c r="A61" s="8">
        <v>20150624</v>
      </c>
      <c r="B61" s="12" t="s">
        <v>67</v>
      </c>
      <c r="C61" s="5" t="s">
        <v>211</v>
      </c>
      <c r="D61" s="8">
        <v>100</v>
      </c>
      <c r="E61" s="10">
        <v>63800</v>
      </c>
      <c r="F61" s="9" t="s">
        <v>384</v>
      </c>
      <c r="G61" s="11" t="s">
        <v>212</v>
      </c>
    </row>
    <row r="62" spans="1:8" s="7" customFormat="1" ht="58.35" customHeight="1" x14ac:dyDescent="0.15">
      <c r="A62" s="8">
        <v>20150625</v>
      </c>
      <c r="B62" s="12" t="s">
        <v>38</v>
      </c>
      <c r="C62" s="5" t="s">
        <v>157</v>
      </c>
      <c r="D62" s="8"/>
      <c r="E62" s="10">
        <v>15000</v>
      </c>
      <c r="F62" s="9" t="s">
        <v>325</v>
      </c>
      <c r="G62" s="11" t="s">
        <v>429</v>
      </c>
    </row>
    <row r="63" spans="1:8" s="7" customFormat="1" ht="58.35" customHeight="1" x14ac:dyDescent="0.15">
      <c r="A63" s="8">
        <v>20150625</v>
      </c>
      <c r="B63" s="12" t="s">
        <v>53</v>
      </c>
      <c r="C63" s="5" t="s">
        <v>184</v>
      </c>
      <c r="D63" s="8">
        <v>20</v>
      </c>
      <c r="E63" s="10">
        <v>860</v>
      </c>
      <c r="F63" s="9" t="s">
        <v>209</v>
      </c>
      <c r="G63" s="11" t="s">
        <v>434</v>
      </c>
    </row>
    <row r="64" spans="1:8" s="7" customFormat="1" ht="58.35" customHeight="1" x14ac:dyDescent="0.15">
      <c r="A64" s="8">
        <v>20150626</v>
      </c>
      <c r="B64" s="12" t="s">
        <v>21</v>
      </c>
      <c r="C64" s="5" t="s">
        <v>130</v>
      </c>
      <c r="D64" s="8">
        <v>24</v>
      </c>
      <c r="E64" s="10">
        <v>5202</v>
      </c>
      <c r="F64" s="9" t="s">
        <v>351</v>
      </c>
      <c r="G64" s="11" t="s">
        <v>417</v>
      </c>
    </row>
    <row r="65" spans="1:7" s="7" customFormat="1" ht="58.35" customHeight="1" x14ac:dyDescent="0.15">
      <c r="A65" s="8">
        <v>20150626</v>
      </c>
      <c r="B65" s="12" t="s">
        <v>43</v>
      </c>
      <c r="C65" s="5" t="s">
        <v>162</v>
      </c>
      <c r="D65" s="8">
        <v>51</v>
      </c>
      <c r="E65" s="10">
        <v>3315</v>
      </c>
      <c r="F65" s="9" t="s">
        <v>341</v>
      </c>
      <c r="G65" s="11" t="s">
        <v>163</v>
      </c>
    </row>
    <row r="66" spans="1:7" s="7" customFormat="1" ht="58.35" customHeight="1" x14ac:dyDescent="0.15">
      <c r="A66" s="8">
        <v>20150626</v>
      </c>
      <c r="B66" s="12" t="s">
        <v>54</v>
      </c>
      <c r="C66" s="5" t="s">
        <v>187</v>
      </c>
      <c r="D66" s="8">
        <v>100</v>
      </c>
      <c r="E66" s="10">
        <v>60256</v>
      </c>
      <c r="F66" s="9" t="s">
        <v>367</v>
      </c>
      <c r="G66" s="11"/>
    </row>
    <row r="67" spans="1:7" s="7" customFormat="1" ht="58.35" customHeight="1" x14ac:dyDescent="0.15">
      <c r="A67" s="8">
        <v>20150627</v>
      </c>
      <c r="B67" s="12" t="s">
        <v>27</v>
      </c>
      <c r="C67" s="5" t="s">
        <v>140</v>
      </c>
      <c r="D67" s="8"/>
      <c r="E67" s="10">
        <v>49856.25</v>
      </c>
      <c r="F67" s="9" t="s">
        <v>355</v>
      </c>
      <c r="G67" s="11"/>
    </row>
    <row r="68" spans="1:7" s="24" customFormat="1" ht="58.35" customHeight="1" x14ac:dyDescent="0.15">
      <c r="A68" s="8"/>
      <c r="B68" s="12"/>
      <c r="C68" s="5"/>
      <c r="D68" s="8"/>
      <c r="E68" s="10">
        <f>SUM(E2:E67)</f>
        <v>2584582.81</v>
      </c>
      <c r="F68" s="9"/>
      <c r="G68" s="11"/>
    </row>
    <row r="69" spans="1:7" s="24" customFormat="1" ht="58.35" customHeight="1" x14ac:dyDescent="0.15">
      <c r="A69" s="8"/>
      <c r="B69" s="12"/>
      <c r="C69" s="5"/>
      <c r="D69" s="8"/>
      <c r="E69" s="10"/>
      <c r="F69" s="9"/>
      <c r="G69" s="11"/>
    </row>
    <row r="70" spans="1:7" s="7" customFormat="1" ht="58.35" customHeight="1" x14ac:dyDescent="0.15">
      <c r="A70" s="8">
        <v>20150701</v>
      </c>
      <c r="B70" s="12" t="s">
        <v>11</v>
      </c>
      <c r="C70" s="5" t="s">
        <v>112</v>
      </c>
      <c r="D70" s="8">
        <v>10.75</v>
      </c>
      <c r="E70" s="10">
        <v>1075</v>
      </c>
      <c r="F70" s="9" t="s">
        <v>350</v>
      </c>
      <c r="G70" s="11" t="s">
        <v>113</v>
      </c>
    </row>
    <row r="71" spans="1:7" s="7" customFormat="1" ht="58.35" customHeight="1" x14ac:dyDescent="0.15">
      <c r="A71" s="8">
        <v>20150702</v>
      </c>
      <c r="B71" s="12" t="s">
        <v>2</v>
      </c>
      <c r="C71" s="5" t="s">
        <v>87</v>
      </c>
      <c r="D71" s="8">
        <v>62</v>
      </c>
      <c r="E71" s="10">
        <v>3441</v>
      </c>
      <c r="F71" s="9" t="s">
        <v>338</v>
      </c>
      <c r="G71" s="11" t="s">
        <v>88</v>
      </c>
    </row>
    <row r="72" spans="1:7" s="7" customFormat="1" ht="58.35" customHeight="1" x14ac:dyDescent="0.15">
      <c r="A72" s="8">
        <v>20150702</v>
      </c>
      <c r="B72" s="12" t="s">
        <v>20</v>
      </c>
      <c r="C72" s="5" t="s">
        <v>128</v>
      </c>
      <c r="D72" s="8">
        <v>100</v>
      </c>
      <c r="E72" s="10">
        <v>87197.5</v>
      </c>
      <c r="F72" s="9" t="s">
        <v>416</v>
      </c>
      <c r="G72" s="11" t="s">
        <v>222</v>
      </c>
    </row>
    <row r="73" spans="1:7" s="7" customFormat="1" ht="58.35" customHeight="1" x14ac:dyDescent="0.15">
      <c r="A73" s="8">
        <v>20150702</v>
      </c>
      <c r="B73" s="12" t="s">
        <v>32</v>
      </c>
      <c r="C73" s="5" t="s">
        <v>145</v>
      </c>
      <c r="D73" s="8">
        <v>10.41</v>
      </c>
      <c r="E73" s="10">
        <v>200</v>
      </c>
      <c r="F73" s="9" t="s">
        <v>346</v>
      </c>
      <c r="G73" s="11" t="s">
        <v>147</v>
      </c>
    </row>
    <row r="74" spans="1:7" s="7" customFormat="1" ht="58.35" customHeight="1" x14ac:dyDescent="0.15">
      <c r="A74" s="8">
        <v>20150703</v>
      </c>
      <c r="B74" s="12" t="s">
        <v>9</v>
      </c>
      <c r="C74" s="5" t="s">
        <v>103</v>
      </c>
      <c r="D74" s="8">
        <v>100</v>
      </c>
      <c r="E74" s="10">
        <v>7500</v>
      </c>
      <c r="F74" s="9" t="s">
        <v>348</v>
      </c>
      <c r="G74" s="11" t="s">
        <v>104</v>
      </c>
    </row>
    <row r="75" spans="1:7" s="7" customFormat="1" ht="58.35" customHeight="1" x14ac:dyDescent="0.15">
      <c r="A75" s="8">
        <v>20150703</v>
      </c>
      <c r="B75" s="12" t="s">
        <v>47</v>
      </c>
      <c r="C75" s="5" t="s">
        <v>167</v>
      </c>
      <c r="D75" s="8">
        <v>100</v>
      </c>
      <c r="E75" s="10">
        <v>32000</v>
      </c>
      <c r="F75" s="9" t="s">
        <v>375</v>
      </c>
      <c r="G75" s="11" t="s">
        <v>432</v>
      </c>
    </row>
    <row r="76" spans="1:7" s="7" customFormat="1" ht="58.35" customHeight="1" x14ac:dyDescent="0.15">
      <c r="A76" s="8">
        <v>20150704</v>
      </c>
      <c r="B76" s="12" t="s">
        <v>2</v>
      </c>
      <c r="C76" s="5" t="s">
        <v>89</v>
      </c>
      <c r="D76" s="8">
        <v>100</v>
      </c>
      <c r="E76" s="10">
        <v>68654.84</v>
      </c>
      <c r="F76" s="9" t="s">
        <v>346</v>
      </c>
      <c r="G76" s="11" t="s">
        <v>405</v>
      </c>
    </row>
    <row r="77" spans="1:7" s="7" customFormat="1" ht="58.35" customHeight="1" x14ac:dyDescent="0.15">
      <c r="A77" s="8">
        <v>20150706</v>
      </c>
      <c r="B77" s="12" t="s">
        <v>9</v>
      </c>
      <c r="C77" s="5" t="s">
        <v>105</v>
      </c>
      <c r="D77" s="8">
        <v>30</v>
      </c>
      <c r="E77" s="10">
        <v>8174.7</v>
      </c>
      <c r="F77" s="9" t="s">
        <v>349</v>
      </c>
      <c r="G77" s="11" t="s">
        <v>106</v>
      </c>
    </row>
    <row r="78" spans="1:7" s="7" customFormat="1" ht="58.35" customHeight="1" x14ac:dyDescent="0.15">
      <c r="A78" s="8">
        <v>20150706</v>
      </c>
      <c r="B78" s="24" t="s">
        <v>460</v>
      </c>
      <c r="C78" s="27" t="s">
        <v>466</v>
      </c>
      <c r="D78" s="26">
        <v>100</v>
      </c>
      <c r="E78" s="24">
        <v>48000</v>
      </c>
      <c r="F78" s="27" t="s">
        <v>464</v>
      </c>
      <c r="G78" s="27" t="s">
        <v>465</v>
      </c>
    </row>
    <row r="79" spans="1:7" s="7" customFormat="1" ht="58.35" customHeight="1" x14ac:dyDescent="0.15">
      <c r="A79" s="8">
        <v>20150707</v>
      </c>
      <c r="B79" s="12" t="s">
        <v>64</v>
      </c>
      <c r="C79" s="5" t="s">
        <v>86</v>
      </c>
      <c r="D79" s="8">
        <v>100</v>
      </c>
      <c r="E79" s="10">
        <v>4137</v>
      </c>
      <c r="F79" s="9" t="s">
        <v>352</v>
      </c>
      <c r="G79" s="11" t="s">
        <v>206</v>
      </c>
    </row>
    <row r="80" spans="1:7" s="7" customFormat="1" ht="58.35" customHeight="1" x14ac:dyDescent="0.15">
      <c r="A80" s="8">
        <v>20150708</v>
      </c>
      <c r="B80" s="12" t="s">
        <v>4</v>
      </c>
      <c r="C80" s="5" t="s">
        <v>96</v>
      </c>
      <c r="D80" s="8"/>
      <c r="E80" s="10" t="s">
        <v>95</v>
      </c>
      <c r="F80" s="9" t="s">
        <v>352</v>
      </c>
      <c r="G80" s="11" t="s">
        <v>219</v>
      </c>
    </row>
    <row r="81" spans="1:7" s="7" customFormat="1" ht="58.35" customHeight="1" x14ac:dyDescent="0.15">
      <c r="A81" s="8">
        <v>20150709</v>
      </c>
      <c r="B81" s="12" t="s">
        <v>57</v>
      </c>
      <c r="C81" s="5" t="s">
        <v>193</v>
      </c>
      <c r="D81" s="8">
        <v>100</v>
      </c>
      <c r="E81" s="10" t="s">
        <v>194</v>
      </c>
      <c r="F81" s="9" t="s">
        <v>338</v>
      </c>
      <c r="G81" s="11" t="s">
        <v>435</v>
      </c>
    </row>
    <row r="82" spans="1:7" s="7" customFormat="1" ht="58.35" customHeight="1" x14ac:dyDescent="0.15">
      <c r="A82" s="8">
        <v>20150709</v>
      </c>
      <c r="B82" s="12" t="s">
        <v>60</v>
      </c>
      <c r="C82" s="5" t="s">
        <v>198</v>
      </c>
      <c r="D82" s="8">
        <v>100</v>
      </c>
      <c r="E82" s="10">
        <v>87400</v>
      </c>
      <c r="F82" s="9" t="s">
        <v>379</v>
      </c>
      <c r="G82" s="11" t="s">
        <v>340</v>
      </c>
    </row>
    <row r="83" spans="1:7" s="7" customFormat="1" ht="58.35" customHeight="1" x14ac:dyDescent="0.15">
      <c r="A83" s="8">
        <v>20150710</v>
      </c>
      <c r="B83" s="12" t="s">
        <v>36</v>
      </c>
      <c r="C83" s="5" t="s">
        <v>152</v>
      </c>
      <c r="D83" s="8">
        <v>100</v>
      </c>
      <c r="E83" s="10" t="s">
        <v>155</v>
      </c>
      <c r="F83" s="9" t="s">
        <v>368</v>
      </c>
      <c r="G83" s="11" t="s">
        <v>426</v>
      </c>
    </row>
    <row r="84" spans="1:7" s="7" customFormat="1" ht="58.35" customHeight="1" x14ac:dyDescent="0.15">
      <c r="A84" s="8">
        <v>20150710</v>
      </c>
      <c r="B84" s="12" t="s">
        <v>49</v>
      </c>
      <c r="C84" s="5" t="s">
        <v>175</v>
      </c>
      <c r="D84" s="8">
        <v>90.185000000000002</v>
      </c>
      <c r="E84" s="10">
        <v>13527.75</v>
      </c>
      <c r="F84" s="9" t="s">
        <v>377</v>
      </c>
      <c r="G84" s="11" t="s">
        <v>176</v>
      </c>
    </row>
    <row r="85" spans="1:7" s="7" customFormat="1" ht="58.35" customHeight="1" x14ac:dyDescent="0.15">
      <c r="A85" s="8">
        <v>20150710</v>
      </c>
      <c r="B85" s="12" t="s">
        <v>70</v>
      </c>
      <c r="C85" s="5" t="s">
        <v>216</v>
      </c>
      <c r="D85" s="8"/>
      <c r="E85" s="10">
        <v>55119</v>
      </c>
      <c r="F85" s="9" t="s">
        <v>370</v>
      </c>
      <c r="G85" s="11" t="s">
        <v>214</v>
      </c>
    </row>
    <row r="86" spans="1:7" s="7" customFormat="1" ht="58.35" customHeight="1" x14ac:dyDescent="0.15">
      <c r="A86" s="8">
        <v>20150711</v>
      </c>
      <c r="B86" s="12" t="s">
        <v>34</v>
      </c>
      <c r="C86" s="5" t="s">
        <v>149</v>
      </c>
      <c r="D86" s="8">
        <v>12.5</v>
      </c>
      <c r="E86" s="10">
        <v>5000</v>
      </c>
      <c r="F86" s="9" t="s">
        <v>209</v>
      </c>
      <c r="G86" s="11" t="s">
        <v>150</v>
      </c>
    </row>
    <row r="87" spans="1:7" s="7" customFormat="1" ht="58.35" customHeight="1" x14ac:dyDescent="0.15">
      <c r="A87" s="8">
        <v>20150711</v>
      </c>
      <c r="B87" s="12" t="s">
        <v>41</v>
      </c>
      <c r="C87" s="5" t="s">
        <v>160</v>
      </c>
      <c r="D87" s="8">
        <v>100</v>
      </c>
      <c r="E87" s="10">
        <v>12928.25</v>
      </c>
      <c r="F87" s="9" t="s">
        <v>371</v>
      </c>
      <c r="G87" s="11" t="s">
        <v>161</v>
      </c>
    </row>
    <row r="88" spans="1:7" s="7" customFormat="1" ht="58.35" customHeight="1" x14ac:dyDescent="0.15">
      <c r="A88" s="8">
        <v>20150711</v>
      </c>
      <c r="B88" s="12" t="s">
        <v>56</v>
      </c>
      <c r="C88" s="5" t="s">
        <v>192</v>
      </c>
      <c r="D88" s="8">
        <v>100</v>
      </c>
      <c r="E88" s="10">
        <v>219774.69</v>
      </c>
      <c r="F88" s="9" t="s">
        <v>338</v>
      </c>
      <c r="G88" s="11" t="s">
        <v>228</v>
      </c>
    </row>
    <row r="89" spans="1:7" s="7" customFormat="1" ht="58.35" customHeight="1" x14ac:dyDescent="0.15">
      <c r="A89" s="8">
        <v>20150713</v>
      </c>
      <c r="B89" s="12" t="s">
        <v>18</v>
      </c>
      <c r="C89" s="5" t="s">
        <v>125</v>
      </c>
      <c r="D89" s="8">
        <v>65</v>
      </c>
      <c r="E89" s="10"/>
      <c r="F89" s="9" t="s">
        <v>360</v>
      </c>
      <c r="G89" s="11" t="s">
        <v>190</v>
      </c>
    </row>
    <row r="90" spans="1:7" s="7" customFormat="1" ht="58.35" customHeight="1" x14ac:dyDescent="0.15">
      <c r="A90" s="8">
        <v>20150713</v>
      </c>
      <c r="B90" s="12" t="s">
        <v>21</v>
      </c>
      <c r="C90" s="5" t="s">
        <v>131</v>
      </c>
      <c r="D90" s="8"/>
      <c r="E90" s="10">
        <v>43330</v>
      </c>
      <c r="F90" s="9" t="s">
        <v>351</v>
      </c>
      <c r="G90" s="11" t="s">
        <v>224</v>
      </c>
    </row>
    <row r="91" spans="1:7" s="7" customFormat="1" ht="58.35" customHeight="1" x14ac:dyDescent="0.15">
      <c r="A91" s="8">
        <v>20150713</v>
      </c>
      <c r="B91" s="24" t="s">
        <v>470</v>
      </c>
      <c r="C91" s="27" t="s">
        <v>473</v>
      </c>
      <c r="D91" s="27">
        <v>100</v>
      </c>
      <c r="E91" s="26">
        <v>150000</v>
      </c>
      <c r="F91" s="27" t="s">
        <v>471</v>
      </c>
      <c r="G91" s="27" t="s">
        <v>472</v>
      </c>
    </row>
    <row r="92" spans="1:7" s="7" customFormat="1" ht="58.35" customHeight="1" x14ac:dyDescent="0.15">
      <c r="A92" s="8">
        <v>20150714</v>
      </c>
      <c r="B92" s="12" t="s">
        <v>53</v>
      </c>
      <c r="C92" s="5" t="s">
        <v>185</v>
      </c>
      <c r="D92" s="8">
        <v>35</v>
      </c>
      <c r="E92" s="10">
        <v>3000</v>
      </c>
      <c r="F92" s="9" t="s">
        <v>209</v>
      </c>
      <c r="G92" s="11" t="s">
        <v>186</v>
      </c>
    </row>
    <row r="93" spans="1:7" s="7" customFormat="1" ht="58.35" customHeight="1" x14ac:dyDescent="0.15">
      <c r="A93" s="8">
        <v>20150715</v>
      </c>
      <c r="B93" s="12" t="s">
        <v>3</v>
      </c>
      <c r="C93" s="5" t="s">
        <v>94</v>
      </c>
      <c r="D93" s="8">
        <v>51.011400000000002</v>
      </c>
      <c r="E93" s="10">
        <v>3570</v>
      </c>
      <c r="F93" s="9" t="s">
        <v>351</v>
      </c>
      <c r="G93" s="11" t="s">
        <v>73</v>
      </c>
    </row>
    <row r="94" spans="1:7" s="7" customFormat="1" ht="58.35" customHeight="1" x14ac:dyDescent="0.15">
      <c r="A94" s="8">
        <v>20150715</v>
      </c>
      <c r="B94" s="12" t="s">
        <v>51</v>
      </c>
      <c r="C94" s="5" t="s">
        <v>180</v>
      </c>
      <c r="D94" s="8">
        <v>51</v>
      </c>
      <c r="E94" s="10"/>
      <c r="F94" s="9" t="s">
        <v>416</v>
      </c>
      <c r="G94" s="11" t="s">
        <v>181</v>
      </c>
    </row>
    <row r="95" spans="1:7" s="7" customFormat="1" ht="58.35" customHeight="1" x14ac:dyDescent="0.15">
      <c r="A95" s="8">
        <v>20150716</v>
      </c>
      <c r="B95" s="12" t="s">
        <v>55</v>
      </c>
      <c r="C95" s="5" t="s">
        <v>191</v>
      </c>
      <c r="D95" s="8">
        <v>100</v>
      </c>
      <c r="E95" s="10">
        <v>54600</v>
      </c>
      <c r="F95" s="9" t="s">
        <v>351</v>
      </c>
      <c r="G95" s="11" t="s">
        <v>337</v>
      </c>
    </row>
    <row r="96" spans="1:7" s="7" customFormat="1" ht="58.35" customHeight="1" x14ac:dyDescent="0.15">
      <c r="A96" s="8">
        <v>20150716</v>
      </c>
      <c r="B96" s="12" t="s">
        <v>61</v>
      </c>
      <c r="C96" s="5" t="s">
        <v>199</v>
      </c>
      <c r="D96" s="8">
        <v>100</v>
      </c>
      <c r="E96" s="10">
        <v>91300</v>
      </c>
      <c r="F96" s="9" t="s">
        <v>359</v>
      </c>
      <c r="G96" s="11" t="s">
        <v>200</v>
      </c>
    </row>
    <row r="97" spans="1:8" s="7" customFormat="1" ht="58.35" customHeight="1" x14ac:dyDescent="0.15">
      <c r="A97" s="8">
        <v>20150717</v>
      </c>
      <c r="B97" s="12" t="s">
        <v>14</v>
      </c>
      <c r="C97" s="5" t="s">
        <v>117</v>
      </c>
      <c r="D97" s="8">
        <v>31</v>
      </c>
      <c r="E97" s="10">
        <v>3242.83</v>
      </c>
      <c r="F97" s="9" t="s">
        <v>352</v>
      </c>
      <c r="G97" s="11" t="s">
        <v>118</v>
      </c>
    </row>
    <row r="98" spans="1:8" s="7" customFormat="1" ht="58.35" customHeight="1" x14ac:dyDescent="0.15">
      <c r="A98" s="8">
        <v>20150718</v>
      </c>
      <c r="B98" s="12" t="s">
        <v>47</v>
      </c>
      <c r="C98" s="5" t="s">
        <v>170</v>
      </c>
      <c r="D98" s="8">
        <v>35</v>
      </c>
      <c r="E98" s="10">
        <v>875</v>
      </c>
      <c r="F98" s="9" t="s">
        <v>352</v>
      </c>
      <c r="G98" s="11" t="s">
        <v>335</v>
      </c>
    </row>
    <row r="99" spans="1:8" s="7" customFormat="1" ht="58.35" customHeight="1" x14ac:dyDescent="0.15">
      <c r="A99" s="8">
        <v>20150720</v>
      </c>
      <c r="B99" s="12" t="s">
        <v>52</v>
      </c>
      <c r="C99" s="5" t="s">
        <v>183</v>
      </c>
      <c r="D99" s="8">
        <v>100</v>
      </c>
      <c r="E99" s="10">
        <v>110000</v>
      </c>
      <c r="F99" s="9" t="s">
        <v>348</v>
      </c>
      <c r="G99" s="11" t="s">
        <v>227</v>
      </c>
    </row>
    <row r="100" spans="1:8" s="7" customFormat="1" ht="58.35" customHeight="1" x14ac:dyDescent="0.15">
      <c r="A100" s="8">
        <v>20150720</v>
      </c>
      <c r="B100" s="12" t="s">
        <v>61</v>
      </c>
      <c r="C100" s="5" t="s">
        <v>202</v>
      </c>
      <c r="D100" s="8">
        <v>81.666700000000006</v>
      </c>
      <c r="E100" s="10" t="s">
        <v>201</v>
      </c>
      <c r="F100" s="9" t="s">
        <v>341</v>
      </c>
      <c r="G100" s="11" t="s">
        <v>436</v>
      </c>
    </row>
    <row r="101" spans="1:8" s="7" customFormat="1" ht="58.35" customHeight="1" x14ac:dyDescent="0.15">
      <c r="A101" s="8">
        <v>20150721</v>
      </c>
      <c r="B101" s="12" t="s">
        <v>17</v>
      </c>
      <c r="C101" s="5" t="s">
        <v>123</v>
      </c>
      <c r="D101" s="8">
        <v>70</v>
      </c>
      <c r="E101" s="10">
        <v>5000</v>
      </c>
      <c r="F101" s="9" t="s">
        <v>359</v>
      </c>
      <c r="G101" s="11" t="s">
        <v>414</v>
      </c>
    </row>
    <row r="102" spans="1:8" s="7" customFormat="1" ht="58.35" customHeight="1" x14ac:dyDescent="0.15">
      <c r="A102" s="8">
        <v>20150721</v>
      </c>
      <c r="B102" s="12" t="s">
        <v>20</v>
      </c>
      <c r="C102" s="5" t="s">
        <v>129</v>
      </c>
      <c r="D102" s="8">
        <v>40</v>
      </c>
      <c r="E102" s="10">
        <v>1600</v>
      </c>
      <c r="F102" s="9" t="s">
        <v>416</v>
      </c>
      <c r="G102" s="11" t="s">
        <v>223</v>
      </c>
    </row>
    <row r="103" spans="1:8" s="7" customFormat="1" ht="58.35" customHeight="1" x14ac:dyDescent="0.15">
      <c r="A103" s="8">
        <v>20150721</v>
      </c>
      <c r="B103" s="12" t="s">
        <v>62</v>
      </c>
      <c r="C103" s="5" t="s">
        <v>203</v>
      </c>
      <c r="D103" s="8">
        <v>55</v>
      </c>
      <c r="E103" s="10">
        <v>33000</v>
      </c>
      <c r="F103" s="9" t="s">
        <v>345</v>
      </c>
      <c r="G103" s="11" t="s">
        <v>204</v>
      </c>
    </row>
    <row r="104" spans="1:8" s="7" customFormat="1" ht="58.35" customHeight="1" x14ac:dyDescent="0.15">
      <c r="A104" s="8">
        <v>20150722</v>
      </c>
      <c r="B104" s="12" t="s">
        <v>2</v>
      </c>
      <c r="C104" s="5" t="s">
        <v>90</v>
      </c>
      <c r="D104" s="8">
        <v>100</v>
      </c>
      <c r="E104" s="10" t="s">
        <v>91</v>
      </c>
      <c r="F104" s="9" t="s">
        <v>443</v>
      </c>
      <c r="G104" s="11" t="s">
        <v>442</v>
      </c>
    </row>
    <row r="105" spans="1:8" s="7" customFormat="1" ht="58.35" customHeight="1" x14ac:dyDescent="0.15">
      <c r="A105" s="8">
        <v>20150723</v>
      </c>
      <c r="B105" s="12" t="s">
        <v>16</v>
      </c>
      <c r="C105" s="5" t="s">
        <v>120</v>
      </c>
      <c r="D105" s="8">
        <v>100</v>
      </c>
      <c r="E105" s="10">
        <v>75000</v>
      </c>
      <c r="F105" s="9" t="s">
        <v>356</v>
      </c>
      <c r="G105" s="11" t="s">
        <v>328</v>
      </c>
    </row>
    <row r="106" spans="1:8" ht="56.1" customHeight="1" x14ac:dyDescent="0.15">
      <c r="A106" s="8">
        <v>20150723</v>
      </c>
      <c r="B106" s="12" t="s">
        <v>24</v>
      </c>
      <c r="C106" s="5" t="s">
        <v>134</v>
      </c>
      <c r="D106" s="8">
        <v>75</v>
      </c>
      <c r="E106" s="10">
        <v>18750</v>
      </c>
      <c r="F106" s="9" t="s">
        <v>357</v>
      </c>
      <c r="G106" s="11" t="s">
        <v>419</v>
      </c>
    </row>
    <row r="107" spans="1:8" s="23" customFormat="1" ht="56.1" customHeight="1" x14ac:dyDescent="0.15">
      <c r="A107" s="8">
        <v>20150723</v>
      </c>
      <c r="B107" s="12" t="s">
        <v>58</v>
      </c>
      <c r="C107" s="5" t="s">
        <v>195</v>
      </c>
      <c r="D107" s="8">
        <v>100</v>
      </c>
      <c r="E107" s="10">
        <v>10000</v>
      </c>
      <c r="F107" s="9" t="s">
        <v>351</v>
      </c>
      <c r="G107" s="11" t="s">
        <v>196</v>
      </c>
    </row>
    <row r="108" spans="1:8" s="24" customFormat="1" ht="56.1" customHeight="1" x14ac:dyDescent="0.15">
      <c r="A108" s="8">
        <v>20150727</v>
      </c>
      <c r="B108" s="12" t="s">
        <v>68</v>
      </c>
      <c r="C108" s="5" t="s">
        <v>81</v>
      </c>
      <c r="D108" s="8">
        <v>75</v>
      </c>
      <c r="E108" s="10">
        <v>32250</v>
      </c>
      <c r="F108" s="9" t="s">
        <v>338</v>
      </c>
      <c r="G108" s="11" t="s">
        <v>439</v>
      </c>
    </row>
    <row r="109" spans="1:8" x14ac:dyDescent="0.15">
      <c r="A109" s="30"/>
      <c r="B109" s="28"/>
      <c r="C109" s="31"/>
      <c r="D109" s="28"/>
      <c r="E109" s="28"/>
      <c r="G109" s="29"/>
      <c r="H109" s="31"/>
    </row>
  </sheetData>
  <sortState ref="A2:G107">
    <sortCondition ref="A1"/>
  </sortState>
  <phoneticPr fontId="4" type="noConversion"/>
  <pageMargins left="0.75" right="0.75" top="1" bottom="1" header="0.51180555555555596" footer="0.51180555555555596"/>
  <pageSetup orientation="portrait" horizontalDpi="200" verticalDpi="2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topLeftCell="A43" workbookViewId="0">
      <selection activeCell="E2" sqref="E2:E12"/>
    </sheetView>
  </sheetViews>
  <sheetFormatPr defaultRowHeight="14.25" x14ac:dyDescent="0.15"/>
  <cols>
    <col min="3" max="3" width="13.625" customWidth="1"/>
    <col min="4" max="4" width="10.75" customWidth="1"/>
    <col min="5" max="5" width="16.5" customWidth="1"/>
    <col min="6" max="6" width="22.25" customWidth="1"/>
    <col min="7" max="7" width="55.25" style="6" customWidth="1"/>
  </cols>
  <sheetData>
    <row r="1" spans="1:7" s="7" customFormat="1" ht="42.6" customHeight="1" x14ac:dyDescent="0.15">
      <c r="A1" s="8" t="s">
        <v>1</v>
      </c>
      <c r="B1" s="12" t="s">
        <v>0</v>
      </c>
      <c r="C1" s="7" t="s">
        <v>77</v>
      </c>
      <c r="D1" s="8" t="s">
        <v>75</v>
      </c>
      <c r="E1" s="10" t="s">
        <v>76</v>
      </c>
      <c r="F1" s="9" t="s">
        <v>402</v>
      </c>
      <c r="G1" s="6" t="s">
        <v>401</v>
      </c>
    </row>
    <row r="2" spans="1:7" s="7" customFormat="1" ht="64.349999999999994" customHeight="1" x14ac:dyDescent="0.15">
      <c r="A2" s="8">
        <v>20141230</v>
      </c>
      <c r="B2" s="12" t="s">
        <v>4</v>
      </c>
      <c r="C2" s="7" t="s">
        <v>230</v>
      </c>
      <c r="D2" s="8">
        <v>40</v>
      </c>
      <c r="E2" s="10">
        <v>5330</v>
      </c>
      <c r="F2" s="9" t="s">
        <v>292</v>
      </c>
      <c r="G2" s="6" t="s">
        <v>231</v>
      </c>
    </row>
    <row r="3" spans="1:7" s="7" customFormat="1" ht="64.349999999999994" customHeight="1" x14ac:dyDescent="0.15">
      <c r="A3" s="8">
        <v>20140822</v>
      </c>
      <c r="B3" s="12" t="s">
        <v>4</v>
      </c>
      <c r="C3" s="7" t="s">
        <v>232</v>
      </c>
      <c r="D3" s="8">
        <v>100</v>
      </c>
      <c r="E3" s="10">
        <v>8000</v>
      </c>
      <c r="F3" s="9" t="s">
        <v>294</v>
      </c>
      <c r="G3" s="6" t="s">
        <v>293</v>
      </c>
    </row>
    <row r="4" spans="1:7" s="7" customFormat="1" ht="64.349999999999994" customHeight="1" x14ac:dyDescent="0.15">
      <c r="A4" s="8">
        <v>20141226</v>
      </c>
      <c r="B4" s="12" t="s">
        <v>233</v>
      </c>
      <c r="C4" s="7" t="s">
        <v>234</v>
      </c>
      <c r="D4" s="8">
        <v>100</v>
      </c>
      <c r="E4" s="10">
        <v>5158.12</v>
      </c>
      <c r="F4" s="9" t="s">
        <v>296</v>
      </c>
      <c r="G4" s="6" t="s">
        <v>295</v>
      </c>
    </row>
    <row r="5" spans="1:7" s="7" customFormat="1" ht="64.349999999999994" customHeight="1" x14ac:dyDescent="0.15">
      <c r="A5" s="8">
        <v>20140906</v>
      </c>
      <c r="B5" s="12" t="s">
        <v>11</v>
      </c>
      <c r="C5" s="7" t="s">
        <v>235</v>
      </c>
      <c r="D5" s="8">
        <v>100</v>
      </c>
      <c r="E5" s="10">
        <v>10</v>
      </c>
      <c r="F5" s="9" t="s">
        <v>298</v>
      </c>
      <c r="G5" s="6" t="s">
        <v>236</v>
      </c>
    </row>
    <row r="6" spans="1:7" s="7" customFormat="1" ht="64.349999999999994" customHeight="1" x14ac:dyDescent="0.15">
      <c r="A6" s="8">
        <v>20141224</v>
      </c>
      <c r="B6" s="12" t="s">
        <v>57</v>
      </c>
      <c r="C6" s="7" t="s">
        <v>237</v>
      </c>
      <c r="D6" s="8">
        <v>31.63</v>
      </c>
      <c r="E6" s="10">
        <v>12923</v>
      </c>
      <c r="F6" s="9" t="s">
        <v>297</v>
      </c>
      <c r="G6" s="6" t="s">
        <v>299</v>
      </c>
    </row>
    <row r="7" spans="1:7" s="7" customFormat="1" ht="64.349999999999994" customHeight="1" x14ac:dyDescent="0.15">
      <c r="A7" s="8">
        <v>20141016</v>
      </c>
      <c r="B7" s="12" t="s">
        <v>28</v>
      </c>
      <c r="C7" s="7" t="s">
        <v>238</v>
      </c>
      <c r="D7" s="8">
        <v>10</v>
      </c>
      <c r="E7" s="10">
        <v>1000</v>
      </c>
      <c r="F7" s="9" t="s">
        <v>300</v>
      </c>
      <c r="G7" s="6" t="s">
        <v>301</v>
      </c>
    </row>
    <row r="8" spans="1:7" s="7" customFormat="1" ht="64.349999999999994" customHeight="1" x14ac:dyDescent="0.15">
      <c r="A8" s="8">
        <v>20141231</v>
      </c>
      <c r="B8" s="12" t="s">
        <v>28</v>
      </c>
      <c r="C8" s="7" t="s">
        <v>239</v>
      </c>
      <c r="D8" s="8">
        <v>25</v>
      </c>
      <c r="E8" s="10">
        <v>350</v>
      </c>
      <c r="F8" s="9" t="s">
        <v>392</v>
      </c>
      <c r="G8" s="6" t="s">
        <v>240</v>
      </c>
    </row>
    <row r="9" spans="1:7" s="7" customFormat="1" ht="64.349999999999994" customHeight="1" x14ac:dyDescent="0.15">
      <c r="A9" s="8">
        <v>20141120</v>
      </c>
      <c r="B9" s="12" t="s">
        <v>55</v>
      </c>
      <c r="C9" s="7" t="s">
        <v>241</v>
      </c>
      <c r="D9" s="8">
        <v>100</v>
      </c>
      <c r="E9" s="10">
        <v>16000</v>
      </c>
      <c r="F9" s="9" t="s">
        <v>399</v>
      </c>
      <c r="G9" s="6" t="s">
        <v>400</v>
      </c>
    </row>
    <row r="10" spans="1:7" s="7" customFormat="1" ht="64.349999999999994" customHeight="1" x14ac:dyDescent="0.15">
      <c r="A10" s="8">
        <v>20141010</v>
      </c>
      <c r="B10" s="12" t="s">
        <v>6</v>
      </c>
      <c r="C10" s="7" t="s">
        <v>242</v>
      </c>
      <c r="D10" s="8">
        <v>75</v>
      </c>
      <c r="E10" s="10">
        <v>16500</v>
      </c>
      <c r="F10" s="9" t="s">
        <v>303</v>
      </c>
      <c r="G10" s="6" t="s">
        <v>302</v>
      </c>
    </row>
    <row r="11" spans="1:7" s="7" customFormat="1" ht="64.349999999999994" customHeight="1" x14ac:dyDescent="0.15">
      <c r="A11" s="8">
        <v>20141208</v>
      </c>
      <c r="B11" s="12" t="s">
        <v>243</v>
      </c>
      <c r="C11" s="7" t="s">
        <v>244</v>
      </c>
      <c r="D11" s="8"/>
      <c r="E11" s="10">
        <v>58955.97</v>
      </c>
      <c r="F11" s="9" t="s">
        <v>397</v>
      </c>
      <c r="G11" s="6" t="s">
        <v>398</v>
      </c>
    </row>
    <row r="12" spans="1:7" s="7" customFormat="1" ht="64.349999999999994" customHeight="1" x14ac:dyDescent="0.15">
      <c r="A12" s="8">
        <v>20140923</v>
      </c>
      <c r="B12" s="12" t="s">
        <v>48</v>
      </c>
      <c r="C12" s="7" t="s">
        <v>245</v>
      </c>
      <c r="D12" s="8">
        <v>100</v>
      </c>
      <c r="E12" s="10">
        <v>28300</v>
      </c>
      <c r="F12" s="9" t="s">
        <v>305</v>
      </c>
      <c r="G12" s="6" t="s">
        <v>396</v>
      </c>
    </row>
    <row r="13" spans="1:7" s="7" customFormat="1" ht="64.349999999999994" customHeight="1" x14ac:dyDescent="0.15">
      <c r="A13" s="8">
        <v>20140718</v>
      </c>
      <c r="B13" s="12" t="s">
        <v>48</v>
      </c>
      <c r="C13" s="7" t="s">
        <v>246</v>
      </c>
      <c r="D13" s="8">
        <v>60</v>
      </c>
      <c r="E13" s="10">
        <v>3000</v>
      </c>
      <c r="F13" s="9" t="s">
        <v>305</v>
      </c>
      <c r="G13" s="6" t="s">
        <v>395</v>
      </c>
    </row>
    <row r="14" spans="1:7" s="7" customFormat="1" ht="64.349999999999994" customHeight="1" x14ac:dyDescent="0.15">
      <c r="A14" s="8">
        <v>20141127</v>
      </c>
      <c r="B14" s="12" t="s">
        <v>40</v>
      </c>
      <c r="C14" s="7" t="s">
        <v>247</v>
      </c>
      <c r="D14" s="8">
        <v>100</v>
      </c>
      <c r="E14" s="10">
        <v>60000</v>
      </c>
      <c r="F14" s="9" t="s">
        <v>305</v>
      </c>
      <c r="G14" s="6" t="s">
        <v>304</v>
      </c>
    </row>
    <row r="15" spans="1:7" s="7" customFormat="1" ht="64.349999999999994" customHeight="1" x14ac:dyDescent="0.15">
      <c r="A15" s="8">
        <v>20141220</v>
      </c>
      <c r="B15" s="12" t="s">
        <v>40</v>
      </c>
      <c r="C15" s="7" t="s">
        <v>248</v>
      </c>
      <c r="D15" s="8">
        <v>100</v>
      </c>
      <c r="E15" s="10">
        <v>45000</v>
      </c>
      <c r="F15" s="9" t="s">
        <v>305</v>
      </c>
      <c r="G15" s="6" t="s">
        <v>249</v>
      </c>
    </row>
    <row r="16" spans="1:7" s="7" customFormat="1" ht="64.349999999999994" customHeight="1" x14ac:dyDescent="0.15">
      <c r="A16" s="8">
        <v>20141219</v>
      </c>
      <c r="B16" s="12" t="s">
        <v>250</v>
      </c>
      <c r="C16" s="7" t="s">
        <v>251</v>
      </c>
      <c r="D16" s="8">
        <v>50</v>
      </c>
      <c r="E16" s="10">
        <v>100000</v>
      </c>
      <c r="F16" s="9" t="s">
        <v>297</v>
      </c>
      <c r="G16" s="6"/>
    </row>
    <row r="17" spans="1:7" s="7" customFormat="1" ht="64.349999999999994" customHeight="1" x14ac:dyDescent="0.15">
      <c r="A17" s="8">
        <v>20140617</v>
      </c>
      <c r="B17" s="12" t="s">
        <v>252</v>
      </c>
      <c r="C17" s="7" t="s">
        <v>253</v>
      </c>
      <c r="D17" s="8">
        <v>51</v>
      </c>
      <c r="E17" s="10">
        <v>5270</v>
      </c>
      <c r="F17" s="9" t="s">
        <v>307</v>
      </c>
      <c r="G17" s="6" t="s">
        <v>306</v>
      </c>
    </row>
    <row r="18" spans="1:7" s="7" customFormat="1" ht="64.349999999999994" customHeight="1" x14ac:dyDescent="0.15">
      <c r="A18" s="8">
        <v>20141126</v>
      </c>
      <c r="B18" s="12" t="s">
        <v>37</v>
      </c>
      <c r="C18" s="7" t="s">
        <v>254</v>
      </c>
      <c r="D18" s="8">
        <v>30</v>
      </c>
      <c r="E18" s="10">
        <v>9900</v>
      </c>
      <c r="F18" s="9" t="s">
        <v>394</v>
      </c>
      <c r="G18" s="6" t="s">
        <v>308</v>
      </c>
    </row>
    <row r="19" spans="1:7" s="7" customFormat="1" ht="64.349999999999994" customHeight="1" x14ac:dyDescent="0.15">
      <c r="A19" s="8">
        <v>20141223</v>
      </c>
      <c r="B19" s="12" t="s">
        <v>3</v>
      </c>
      <c r="C19" s="7" t="s">
        <v>256</v>
      </c>
      <c r="D19" s="8">
        <v>100</v>
      </c>
      <c r="E19" s="10">
        <v>71000</v>
      </c>
      <c r="F19" s="9" t="s">
        <v>392</v>
      </c>
      <c r="G19" s="6" t="s">
        <v>393</v>
      </c>
    </row>
    <row r="20" spans="1:7" s="7" customFormat="1" ht="64.349999999999994" customHeight="1" x14ac:dyDescent="0.15">
      <c r="A20" s="8">
        <v>20140904</v>
      </c>
      <c r="B20" s="12" t="s">
        <v>56</v>
      </c>
      <c r="C20" s="7" t="s">
        <v>257</v>
      </c>
      <c r="D20" s="8">
        <v>100</v>
      </c>
      <c r="E20" s="10">
        <v>72000</v>
      </c>
      <c r="F20" s="9" t="s">
        <v>389</v>
      </c>
      <c r="G20" s="6" t="s">
        <v>391</v>
      </c>
    </row>
    <row r="21" spans="1:7" s="7" customFormat="1" ht="64.349999999999994" customHeight="1" x14ac:dyDescent="0.15">
      <c r="A21" s="8">
        <v>20141212</v>
      </c>
      <c r="B21" s="12" t="s">
        <v>258</v>
      </c>
      <c r="C21" s="7" t="s">
        <v>259</v>
      </c>
      <c r="D21" s="8">
        <v>35</v>
      </c>
      <c r="E21" s="10">
        <v>3662.5</v>
      </c>
      <c r="F21" s="9" t="s">
        <v>292</v>
      </c>
      <c r="G21" s="6" t="s">
        <v>260</v>
      </c>
    </row>
    <row r="22" spans="1:7" s="7" customFormat="1" ht="64.349999999999994" customHeight="1" x14ac:dyDescent="0.15">
      <c r="A22" s="8">
        <v>20140630</v>
      </c>
      <c r="B22" s="12" t="s">
        <v>258</v>
      </c>
      <c r="C22" s="7" t="s">
        <v>261</v>
      </c>
      <c r="D22" s="8">
        <v>100</v>
      </c>
      <c r="E22" s="10">
        <v>34650</v>
      </c>
      <c r="F22" s="9" t="s">
        <v>310</v>
      </c>
      <c r="G22" s="6" t="s">
        <v>309</v>
      </c>
    </row>
    <row r="23" spans="1:7" s="7" customFormat="1" ht="64.349999999999994" customHeight="1" x14ac:dyDescent="0.15">
      <c r="A23" s="8">
        <v>20141113</v>
      </c>
      <c r="B23" s="12" t="s">
        <v>24</v>
      </c>
      <c r="C23" s="7" t="s">
        <v>262</v>
      </c>
      <c r="D23" s="8">
        <v>100</v>
      </c>
      <c r="E23" s="10">
        <v>62532</v>
      </c>
      <c r="F23" s="9" t="s">
        <v>312</v>
      </c>
      <c r="G23" s="6" t="s">
        <v>311</v>
      </c>
    </row>
    <row r="24" spans="1:7" s="7" customFormat="1" ht="64.349999999999994" customHeight="1" x14ac:dyDescent="0.15">
      <c r="A24" s="8">
        <v>20141216</v>
      </c>
      <c r="B24" s="12" t="s">
        <v>21</v>
      </c>
      <c r="C24" s="7" t="s">
        <v>263</v>
      </c>
      <c r="D24" s="8">
        <v>51</v>
      </c>
      <c r="E24" s="10">
        <v>17850</v>
      </c>
      <c r="F24" s="9" t="s">
        <v>324</v>
      </c>
      <c r="G24" s="6" t="s">
        <v>386</v>
      </c>
    </row>
    <row r="25" spans="1:7" s="7" customFormat="1" ht="64.349999999999994" customHeight="1" x14ac:dyDescent="0.15">
      <c r="A25" s="8">
        <v>20140715</v>
      </c>
      <c r="B25" s="12" t="s">
        <v>21</v>
      </c>
      <c r="C25" s="7" t="s">
        <v>264</v>
      </c>
      <c r="D25" s="8">
        <v>100</v>
      </c>
      <c r="E25" s="10">
        <v>1600</v>
      </c>
      <c r="F25" s="9" t="s">
        <v>314</v>
      </c>
      <c r="G25" s="6" t="s">
        <v>313</v>
      </c>
    </row>
    <row r="26" spans="1:7" s="7" customFormat="1" ht="64.349999999999994" customHeight="1" x14ac:dyDescent="0.15">
      <c r="A26" s="8">
        <v>20141016</v>
      </c>
      <c r="B26" s="12" t="s">
        <v>63</v>
      </c>
      <c r="C26" s="7" t="s">
        <v>265</v>
      </c>
      <c r="D26" s="8">
        <v>10</v>
      </c>
      <c r="E26" s="10">
        <v>2000</v>
      </c>
      <c r="F26" s="9" t="s">
        <v>315</v>
      </c>
      <c r="G26" s="6" t="s">
        <v>266</v>
      </c>
    </row>
    <row r="27" spans="1:7" s="7" customFormat="1" ht="64.349999999999994" customHeight="1" x14ac:dyDescent="0.15">
      <c r="A27" s="8">
        <v>20140901</v>
      </c>
      <c r="B27" s="12" t="s">
        <v>27</v>
      </c>
      <c r="C27" s="7" t="s">
        <v>267</v>
      </c>
      <c r="D27" s="8">
        <v>100</v>
      </c>
      <c r="E27" s="10">
        <v>11500</v>
      </c>
      <c r="F27" s="9" t="s">
        <v>314</v>
      </c>
      <c r="G27" s="6" t="s">
        <v>255</v>
      </c>
    </row>
    <row r="28" spans="1:7" s="7" customFormat="1" ht="64.349999999999994" customHeight="1" x14ac:dyDescent="0.15">
      <c r="A28" s="8">
        <v>20141231</v>
      </c>
      <c r="B28" s="12" t="s">
        <v>5</v>
      </c>
      <c r="C28" s="7" t="s">
        <v>268</v>
      </c>
      <c r="D28" s="8">
        <v>50.96</v>
      </c>
      <c r="E28" s="10">
        <v>798</v>
      </c>
      <c r="F28" s="9"/>
      <c r="G28" s="6" t="s">
        <v>269</v>
      </c>
    </row>
    <row r="29" spans="1:7" s="7" customFormat="1" ht="64.349999999999994" customHeight="1" x14ac:dyDescent="0.15">
      <c r="A29" s="8">
        <v>20141025</v>
      </c>
      <c r="B29" s="12" t="s">
        <v>12</v>
      </c>
      <c r="C29" s="7" t="s">
        <v>270</v>
      </c>
      <c r="D29" s="8">
        <v>100</v>
      </c>
      <c r="E29" s="10">
        <v>20000</v>
      </c>
      <c r="F29" s="9" t="s">
        <v>324</v>
      </c>
      <c r="G29" s="6" t="s">
        <v>387</v>
      </c>
    </row>
    <row r="30" spans="1:7" s="7" customFormat="1" ht="64.349999999999994" customHeight="1" x14ac:dyDescent="0.15">
      <c r="A30" s="8">
        <v>20141128</v>
      </c>
      <c r="B30" s="12" t="s">
        <v>271</v>
      </c>
      <c r="C30" s="7" t="s">
        <v>272</v>
      </c>
      <c r="D30" s="8">
        <v>10</v>
      </c>
      <c r="E30" s="10">
        <v>1000</v>
      </c>
      <c r="F30" s="9" t="s">
        <v>317</v>
      </c>
      <c r="G30" s="6" t="s">
        <v>316</v>
      </c>
    </row>
    <row r="31" spans="1:7" s="7" customFormat="1" ht="64.349999999999994" customHeight="1" x14ac:dyDescent="0.15">
      <c r="A31" s="8">
        <v>20140911</v>
      </c>
      <c r="B31" s="12" t="s">
        <v>42</v>
      </c>
      <c r="C31" s="7" t="s">
        <v>273</v>
      </c>
      <c r="D31" s="8">
        <v>20</v>
      </c>
      <c r="E31" s="10">
        <v>8954</v>
      </c>
      <c r="F31" s="9" t="s">
        <v>392</v>
      </c>
      <c r="G31" s="6" t="s">
        <v>318</v>
      </c>
    </row>
    <row r="32" spans="1:7" s="7" customFormat="1" ht="64.349999999999994" customHeight="1" x14ac:dyDescent="0.15">
      <c r="A32" s="8">
        <v>20140709</v>
      </c>
      <c r="B32" s="12" t="s">
        <v>42</v>
      </c>
      <c r="C32" s="7" t="s">
        <v>274</v>
      </c>
      <c r="D32" s="8">
        <v>20</v>
      </c>
      <c r="E32" s="10">
        <v>4000</v>
      </c>
      <c r="F32" s="9" t="s">
        <v>392</v>
      </c>
      <c r="G32" s="6" t="s">
        <v>319</v>
      </c>
    </row>
    <row r="33" spans="1:8" s="7" customFormat="1" ht="64.349999999999994" customHeight="1" x14ac:dyDescent="0.15">
      <c r="A33" s="8">
        <v>20141212</v>
      </c>
      <c r="B33" s="12" t="s">
        <v>62</v>
      </c>
      <c r="C33" s="7" t="s">
        <v>275</v>
      </c>
      <c r="D33" s="8">
        <v>29.94</v>
      </c>
      <c r="E33" s="10">
        <v>6225</v>
      </c>
      <c r="F33" s="9" t="s">
        <v>297</v>
      </c>
      <c r="G33" s="6" t="s">
        <v>276</v>
      </c>
    </row>
    <row r="34" spans="1:8" s="7" customFormat="1" ht="64.349999999999994" customHeight="1" x14ac:dyDescent="0.15">
      <c r="A34" s="8">
        <v>20141020</v>
      </c>
      <c r="B34" s="12" t="s">
        <v>62</v>
      </c>
      <c r="C34" s="7" t="s">
        <v>277</v>
      </c>
      <c r="D34" s="8">
        <v>100</v>
      </c>
      <c r="E34" s="10">
        <v>1700</v>
      </c>
      <c r="F34" s="9"/>
      <c r="G34" s="6" t="s">
        <v>388</v>
      </c>
    </row>
    <row r="35" spans="1:8" s="7" customFormat="1" ht="64.349999999999994" customHeight="1" x14ac:dyDescent="0.15">
      <c r="A35" s="8">
        <v>20141114</v>
      </c>
      <c r="B35" s="12" t="s">
        <v>71</v>
      </c>
      <c r="C35" s="7" t="s">
        <v>278</v>
      </c>
      <c r="D35" s="8">
        <v>23.24</v>
      </c>
      <c r="E35" s="10">
        <v>5812</v>
      </c>
      <c r="F35" s="9" t="s">
        <v>320</v>
      </c>
      <c r="G35" s="6" t="s">
        <v>279</v>
      </c>
    </row>
    <row r="36" spans="1:8" s="7" customFormat="1" ht="64.349999999999994" customHeight="1" x14ac:dyDescent="0.15">
      <c r="A36" s="8">
        <v>20140923</v>
      </c>
      <c r="B36" s="12" t="s">
        <v>41</v>
      </c>
      <c r="C36" s="7" t="s">
        <v>280</v>
      </c>
      <c r="D36" s="8"/>
      <c r="E36" s="10">
        <v>1600</v>
      </c>
      <c r="F36" s="9" t="s">
        <v>321</v>
      </c>
      <c r="G36" s="6" t="s">
        <v>281</v>
      </c>
    </row>
    <row r="37" spans="1:8" s="7" customFormat="1" ht="64.349999999999994" customHeight="1" x14ac:dyDescent="0.15">
      <c r="A37" s="8">
        <v>20140728</v>
      </c>
      <c r="B37" s="12" t="s">
        <v>61</v>
      </c>
      <c r="C37" s="7" t="s">
        <v>282</v>
      </c>
      <c r="D37" s="8">
        <v>40</v>
      </c>
      <c r="E37" s="10">
        <v>1589</v>
      </c>
      <c r="F37" s="9"/>
      <c r="G37" s="6"/>
    </row>
    <row r="38" spans="1:8" s="7" customFormat="1" ht="64.349999999999994" customHeight="1" x14ac:dyDescent="0.15">
      <c r="A38" s="8">
        <v>20140925</v>
      </c>
      <c r="B38" s="12" t="s">
        <v>61</v>
      </c>
      <c r="C38" s="7" t="s">
        <v>283</v>
      </c>
      <c r="D38" s="8">
        <v>51</v>
      </c>
      <c r="E38" s="10">
        <v>6000</v>
      </c>
      <c r="F38" s="9" t="s">
        <v>322</v>
      </c>
      <c r="G38" s="6" t="s">
        <v>284</v>
      </c>
    </row>
    <row r="39" spans="1:8" s="7" customFormat="1" ht="64.349999999999994" customHeight="1" x14ac:dyDescent="0.15">
      <c r="A39" s="8">
        <v>20140919</v>
      </c>
      <c r="B39" s="12" t="s">
        <v>64</v>
      </c>
      <c r="C39" s="7" t="s">
        <v>285</v>
      </c>
      <c r="D39" s="8">
        <v>100</v>
      </c>
      <c r="E39" s="10">
        <v>3000</v>
      </c>
      <c r="F39" s="9" t="s">
        <v>323</v>
      </c>
      <c r="G39" s="6" t="s">
        <v>286</v>
      </c>
    </row>
    <row r="40" spans="1:8" s="7" customFormat="1" ht="64.349999999999994" customHeight="1" x14ac:dyDescent="0.15">
      <c r="A40" s="8">
        <v>20141230</v>
      </c>
      <c r="B40" s="12" t="s">
        <v>38</v>
      </c>
      <c r="C40" s="7" t="s">
        <v>287</v>
      </c>
      <c r="D40" s="8">
        <v>100</v>
      </c>
      <c r="E40" s="10">
        <v>45080</v>
      </c>
      <c r="F40" s="9" t="s">
        <v>389</v>
      </c>
      <c r="G40" s="6" t="s">
        <v>390</v>
      </c>
    </row>
    <row r="41" spans="1:8" s="7" customFormat="1" ht="64.349999999999994" customHeight="1" x14ac:dyDescent="0.15">
      <c r="A41" s="8">
        <v>20141216</v>
      </c>
      <c r="B41" s="12" t="s">
        <v>38</v>
      </c>
      <c r="C41" s="7" t="s">
        <v>288</v>
      </c>
      <c r="D41" s="8">
        <v>100</v>
      </c>
      <c r="E41" s="10">
        <v>2370</v>
      </c>
      <c r="F41" s="9" t="s">
        <v>324</v>
      </c>
      <c r="G41" s="6" t="s">
        <v>289</v>
      </c>
    </row>
    <row r="42" spans="1:8" s="7" customFormat="1" ht="64.349999999999994" customHeight="1" x14ac:dyDescent="0.15">
      <c r="A42" s="8">
        <v>20140703</v>
      </c>
      <c r="B42" s="12" t="s">
        <v>39</v>
      </c>
      <c r="C42" s="7" t="s">
        <v>290</v>
      </c>
      <c r="D42" s="8">
        <v>40.83</v>
      </c>
      <c r="E42" s="10">
        <v>1960</v>
      </c>
      <c r="F42" s="9" t="s">
        <v>392</v>
      </c>
      <c r="G42" s="6" t="s">
        <v>291</v>
      </c>
    </row>
    <row r="43" spans="1:8" s="7" customFormat="1" ht="64.349999999999994" customHeight="1" x14ac:dyDescent="0.15">
      <c r="A43" s="8">
        <v>20141216</v>
      </c>
      <c r="B43" s="13" t="s">
        <v>451</v>
      </c>
      <c r="C43" s="15" t="s">
        <v>454</v>
      </c>
      <c r="D43" s="13">
        <v>100</v>
      </c>
      <c r="E43" s="13">
        <v>79800</v>
      </c>
      <c r="F43" s="14" t="s">
        <v>452</v>
      </c>
      <c r="G43" s="15" t="s">
        <v>453</v>
      </c>
    </row>
    <row r="44" spans="1:8" s="7" customFormat="1" ht="64.349999999999994" customHeight="1" x14ac:dyDescent="0.15">
      <c r="A44" s="8">
        <v>20140826</v>
      </c>
      <c r="B44" s="16" t="s">
        <v>9</v>
      </c>
      <c r="C44" s="15" t="s">
        <v>456</v>
      </c>
      <c r="D44" s="16">
        <v>45</v>
      </c>
      <c r="E44" s="16">
        <v>31500</v>
      </c>
      <c r="F44" s="17"/>
      <c r="G44" s="18" t="s">
        <v>455</v>
      </c>
    </row>
    <row r="45" spans="1:8" s="7" customFormat="1" ht="95.45" customHeight="1" x14ac:dyDescent="0.15">
      <c r="A45" s="8">
        <v>20140926</v>
      </c>
      <c r="B45" s="19" t="s">
        <v>10</v>
      </c>
      <c r="C45" s="20" t="s">
        <v>459</v>
      </c>
      <c r="D45" s="19">
        <v>100</v>
      </c>
      <c r="E45" s="19">
        <v>265000</v>
      </c>
      <c r="F45" s="21" t="s">
        <v>457</v>
      </c>
      <c r="G45" s="22" t="s">
        <v>458</v>
      </c>
    </row>
    <row r="46" spans="1:8" s="7" customFormat="1" ht="64.349999999999994" customHeight="1" x14ac:dyDescent="0.15">
      <c r="A46" s="8">
        <v>20140929</v>
      </c>
      <c r="B46" s="24" t="s">
        <v>46</v>
      </c>
      <c r="C46" s="25" t="s">
        <v>467</v>
      </c>
      <c r="D46" s="24">
        <v>100</v>
      </c>
      <c r="E46" s="24">
        <v>60000</v>
      </c>
      <c r="F46" s="25" t="s">
        <v>468</v>
      </c>
      <c r="G46" s="25" t="s">
        <v>469</v>
      </c>
      <c r="H46" s="27"/>
    </row>
    <row r="47" spans="1:8" s="7" customFormat="1" ht="64.349999999999994" customHeight="1" x14ac:dyDescent="0.15">
      <c r="A47" s="8"/>
      <c r="B47" s="12"/>
      <c r="D47" s="8"/>
      <c r="E47" s="10">
        <f>SUM(E2:E46)</f>
        <v>1198879.5899999999</v>
      </c>
      <c r="F47" s="9"/>
      <c r="G47" s="6"/>
    </row>
    <row r="48" spans="1:8" s="7" customFormat="1" ht="64.349999999999994" customHeight="1" x14ac:dyDescent="0.15">
      <c r="A48" s="8"/>
      <c r="B48" s="12"/>
      <c r="D48" s="8"/>
      <c r="E48" s="10">
        <v>2584582.81</v>
      </c>
      <c r="F48" s="9"/>
      <c r="G48" s="6"/>
    </row>
    <row r="49" spans="1:7" s="7" customFormat="1" ht="64.349999999999994" customHeight="1" x14ac:dyDescent="0.15">
      <c r="A49" s="8"/>
      <c r="B49" s="12"/>
      <c r="D49" s="8"/>
      <c r="E49" s="10">
        <f>E47+E48</f>
        <v>3783462.4</v>
      </c>
      <c r="F49" s="9"/>
      <c r="G49" s="6"/>
    </row>
    <row r="50" spans="1:7" s="7" customFormat="1" ht="64.349999999999994" customHeight="1" x14ac:dyDescent="0.15">
      <c r="A50" s="8"/>
      <c r="B50" s="12"/>
      <c r="D50" s="8"/>
      <c r="E50" s="10"/>
      <c r="F50" s="9"/>
      <c r="G50" s="6"/>
    </row>
    <row r="51" spans="1:7" s="7" customFormat="1" ht="64.349999999999994" customHeight="1" x14ac:dyDescent="0.15">
      <c r="A51" s="8"/>
      <c r="B51" s="12"/>
      <c r="D51" s="8"/>
      <c r="E51" s="10"/>
      <c r="F51" s="9"/>
      <c r="G51" s="6"/>
    </row>
    <row r="52" spans="1:7" s="7" customFormat="1" ht="64.349999999999994" customHeight="1" x14ac:dyDescent="0.15">
      <c r="A52" s="8"/>
      <c r="B52" s="12"/>
      <c r="D52" s="8"/>
      <c r="E52" s="10"/>
      <c r="F52" s="9"/>
      <c r="G52" s="6"/>
    </row>
    <row r="53" spans="1:7" s="7" customFormat="1" ht="64.349999999999994" customHeight="1" x14ac:dyDescent="0.15">
      <c r="A53" s="8"/>
      <c r="B53" s="12"/>
      <c r="D53" s="8"/>
      <c r="E53" s="10"/>
      <c r="F53" s="9"/>
      <c r="G53" s="6"/>
    </row>
    <row r="54" spans="1:7" s="7" customFormat="1" ht="64.349999999999994" customHeight="1" x14ac:dyDescent="0.15">
      <c r="A54" s="8"/>
      <c r="B54" s="12"/>
      <c r="D54" s="8"/>
      <c r="E54" s="10"/>
      <c r="F54" s="9"/>
      <c r="G54" s="6"/>
    </row>
    <row r="55" spans="1:7" s="7" customFormat="1" ht="64.349999999999994" customHeight="1" x14ac:dyDescent="0.15">
      <c r="A55" s="8"/>
      <c r="B55" s="12"/>
      <c r="D55" s="8"/>
      <c r="E55" s="10"/>
      <c r="F55" s="9"/>
      <c r="G55" s="6"/>
    </row>
    <row r="56" spans="1:7" s="7" customFormat="1" ht="64.349999999999994" customHeight="1" x14ac:dyDescent="0.15">
      <c r="A56" s="8"/>
      <c r="B56" s="12"/>
      <c r="D56" s="8"/>
      <c r="E56" s="10"/>
      <c r="F56" s="9"/>
      <c r="G56" s="6"/>
    </row>
    <row r="57" spans="1:7" s="7" customFormat="1" ht="64.349999999999994" customHeight="1" x14ac:dyDescent="0.15">
      <c r="A57" s="8">
        <v>20150702</v>
      </c>
      <c r="B57" s="12" t="s">
        <v>2</v>
      </c>
      <c r="C57" s="7" t="s">
        <v>87</v>
      </c>
      <c r="D57" s="8">
        <v>62</v>
      </c>
      <c r="E57" s="10">
        <v>3441</v>
      </c>
      <c r="F57" s="9" t="s">
        <v>389</v>
      </c>
      <c r="G57" s="6"/>
    </row>
    <row r="58" spans="1:7" s="7" customFormat="1" ht="64.349999999999994" customHeight="1" x14ac:dyDescent="0.15">
      <c r="A58" s="8"/>
      <c r="B58" s="12"/>
      <c r="D58" s="8"/>
      <c r="E58" s="10"/>
      <c r="F58" s="9"/>
      <c r="G58" s="6"/>
    </row>
    <row r="59" spans="1:7" s="7" customFormat="1" ht="64.349999999999994" customHeight="1" x14ac:dyDescent="0.15">
      <c r="A59" s="8"/>
      <c r="B59" s="12"/>
      <c r="D59" s="8"/>
      <c r="E59" s="10"/>
      <c r="F59" s="9"/>
      <c r="G59" s="6"/>
    </row>
    <row r="60" spans="1:7" s="7" customFormat="1" ht="64.349999999999994" customHeight="1" x14ac:dyDescent="0.15">
      <c r="A60" s="8"/>
      <c r="B60" s="12"/>
      <c r="D60" s="8"/>
      <c r="E60" s="10"/>
      <c r="F60" s="9"/>
      <c r="G60" s="6"/>
    </row>
    <row r="61" spans="1:7" s="7" customFormat="1" ht="64.349999999999994" customHeight="1" x14ac:dyDescent="0.15">
      <c r="A61" s="8"/>
      <c r="B61" s="12"/>
      <c r="D61" s="8"/>
      <c r="E61" s="10"/>
      <c r="F61" s="9"/>
      <c r="G61" s="6"/>
    </row>
    <row r="62" spans="1:7" s="7" customFormat="1" ht="64.349999999999994" customHeight="1" x14ac:dyDescent="0.15">
      <c r="A62" s="8"/>
      <c r="B62" s="12"/>
      <c r="D62" s="8"/>
      <c r="E62" s="10"/>
      <c r="F62" s="9"/>
      <c r="G62" s="6"/>
    </row>
    <row r="63" spans="1:7" s="7" customFormat="1" ht="64.349999999999994" customHeight="1" x14ac:dyDescent="0.15">
      <c r="A63" s="8"/>
      <c r="B63" s="12"/>
      <c r="D63" s="8"/>
      <c r="E63" s="10"/>
      <c r="F63" s="9"/>
      <c r="G63" s="6"/>
    </row>
    <row r="64" spans="1:7" s="7" customFormat="1" ht="64.349999999999994" customHeight="1" x14ac:dyDescent="0.15">
      <c r="A64" s="8"/>
      <c r="B64" s="12"/>
      <c r="D64" s="8"/>
      <c r="E64" s="10"/>
      <c r="F64" s="9"/>
      <c r="G64" s="6"/>
    </row>
    <row r="65" spans="1:7" s="7" customFormat="1" ht="64.349999999999994" customHeight="1" x14ac:dyDescent="0.15">
      <c r="A65" s="8"/>
      <c r="B65" s="12"/>
      <c r="D65" s="8"/>
      <c r="E65" s="10"/>
      <c r="F65" s="9"/>
      <c r="G65" s="6"/>
    </row>
    <row r="66" spans="1:7" s="7" customFormat="1" ht="42.6" customHeight="1" x14ac:dyDescent="0.15">
      <c r="A66" s="8"/>
      <c r="B66" s="12"/>
      <c r="D66" s="8"/>
      <c r="E66" s="10"/>
      <c r="F66" s="9"/>
      <c r="G66" s="6"/>
    </row>
    <row r="67" spans="1:7" s="7" customFormat="1" ht="42.6" customHeight="1" x14ac:dyDescent="0.15">
      <c r="A67" s="8"/>
      <c r="B67" s="12"/>
      <c r="D67" s="8"/>
      <c r="E67" s="10"/>
      <c r="F67" s="9"/>
      <c r="G67" s="6"/>
    </row>
    <row r="68" spans="1:7" s="7" customFormat="1" ht="42.6" customHeight="1" x14ac:dyDescent="0.15">
      <c r="A68" s="8"/>
      <c r="B68" s="12"/>
      <c r="D68" s="8"/>
      <c r="E68" s="10"/>
      <c r="F68" s="9"/>
      <c r="G68" s="6"/>
    </row>
    <row r="69" spans="1:7" s="7" customFormat="1" ht="42.6" customHeight="1" x14ac:dyDescent="0.15">
      <c r="A69" s="8"/>
      <c r="B69" s="12"/>
      <c r="D69" s="8"/>
      <c r="E69" s="10"/>
      <c r="F69" s="9"/>
      <c r="G69" s="6"/>
    </row>
    <row r="70" spans="1:7" s="7" customFormat="1" ht="42.6" customHeight="1" x14ac:dyDescent="0.15">
      <c r="A70" s="8"/>
      <c r="B70" s="12"/>
      <c r="D70" s="8"/>
      <c r="E70" s="10"/>
      <c r="F70" s="9"/>
      <c r="G70" s="6"/>
    </row>
    <row r="71" spans="1:7" s="7" customFormat="1" ht="42.6" customHeight="1" x14ac:dyDescent="0.15">
      <c r="A71" s="8"/>
      <c r="B71" s="12"/>
      <c r="D71" s="8"/>
      <c r="E71" s="10"/>
      <c r="F71" s="9"/>
      <c r="G71" s="6"/>
    </row>
  </sheetData>
  <phoneticPr fontId="6" type="noConversion"/>
  <pageMargins left="0.75" right="0.75" top="1" bottom="1" header="0.51180555555555596" footer="0.51180555555555596"/>
  <pageSetup orientation="portrait" horizontalDpi="200" verticalDpi="2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7" sqref="B7:B8"/>
    </sheetView>
  </sheetViews>
  <sheetFormatPr defaultColWidth="8.75" defaultRowHeight="14.25" x14ac:dyDescent="0.15"/>
  <sheetData>
    <row r="1" spans="1:4" x14ac:dyDescent="0.15">
      <c r="A1">
        <v>19</v>
      </c>
    </row>
    <row r="2" spans="1:4" x14ac:dyDescent="0.15">
      <c r="A2">
        <v>20</v>
      </c>
    </row>
    <row r="3" spans="1:4" x14ac:dyDescent="0.15">
      <c r="A3">
        <v>19</v>
      </c>
    </row>
    <row r="4" spans="1:4" x14ac:dyDescent="0.15">
      <c r="A4">
        <v>28</v>
      </c>
    </row>
    <row r="5" spans="1:4" x14ac:dyDescent="0.15">
      <c r="A5">
        <v>19</v>
      </c>
    </row>
    <row r="6" spans="1:4" x14ac:dyDescent="0.15">
      <c r="A6">
        <f>SUM(A1:A5)</f>
        <v>105</v>
      </c>
      <c r="B6">
        <f>139.5*2</f>
        <v>279</v>
      </c>
      <c r="C6">
        <v>500</v>
      </c>
      <c r="D6">
        <f>A6+B6+C6</f>
        <v>884</v>
      </c>
    </row>
  </sheetData>
  <phoneticPr fontId="6"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147"/>
  <sheetViews>
    <sheetView tabSelected="1" workbookViewId="0">
      <selection activeCell="I3" sqref="I3"/>
    </sheetView>
  </sheetViews>
  <sheetFormatPr defaultColWidth="8.75" defaultRowHeight="12.75" x14ac:dyDescent="0.15"/>
  <cols>
    <col min="1" max="3" width="10.75" style="35" customWidth="1"/>
    <col min="4" max="5" width="8.75" style="35"/>
    <col min="6" max="6" width="15.25" style="35" bestFit="1" customWidth="1"/>
    <col min="7" max="7" width="15.75" style="35" bestFit="1" customWidth="1"/>
    <col min="8" max="8" width="13.125" style="67" customWidth="1"/>
    <col min="9" max="9" width="105.125" style="67" bestFit="1" customWidth="1"/>
    <col min="10" max="16384" width="8.75" style="35"/>
  </cols>
  <sheetData>
    <row r="1" spans="1:11" s="40" customFormat="1" ht="42.6" customHeight="1" x14ac:dyDescent="0.15">
      <c r="A1" s="76">
        <v>20140701</v>
      </c>
      <c r="B1" s="76" t="str">
        <f t="shared" ref="B1:B32" si="0">LEFT(A1,4)</f>
        <v>2014</v>
      </c>
      <c r="C1" s="76" t="str">
        <f t="shared" ref="C1:C32" si="1">LEFT(RIGHT(A1,4),2)</f>
        <v>07</v>
      </c>
      <c r="D1" s="33" t="s">
        <v>474</v>
      </c>
      <c r="E1" s="35" t="s">
        <v>475</v>
      </c>
      <c r="F1" s="76">
        <v>100</v>
      </c>
      <c r="G1" s="76">
        <v>34650</v>
      </c>
      <c r="H1" s="42" t="s">
        <v>928</v>
      </c>
      <c r="I1" s="67" t="s">
        <v>309</v>
      </c>
      <c r="J1" s="35"/>
      <c r="K1" s="35"/>
    </row>
    <row r="2" spans="1:11" ht="64.349999999999994" customHeight="1" x14ac:dyDescent="0.15">
      <c r="A2" s="76">
        <v>20140703</v>
      </c>
      <c r="B2" s="76" t="str">
        <f t="shared" si="0"/>
        <v>2014</v>
      </c>
      <c r="C2" s="76" t="str">
        <f t="shared" si="1"/>
        <v>07</v>
      </c>
      <c r="D2" s="33" t="s">
        <v>478</v>
      </c>
      <c r="E2" s="35" t="s">
        <v>479</v>
      </c>
      <c r="F2" s="76">
        <v>40.83</v>
      </c>
      <c r="G2" s="76">
        <v>1960</v>
      </c>
      <c r="H2" s="42" t="s">
        <v>392</v>
      </c>
      <c r="I2" s="67" t="s">
        <v>291</v>
      </c>
    </row>
    <row r="3" spans="1:11" ht="64.349999999999994" customHeight="1" x14ac:dyDescent="0.15">
      <c r="A3" s="76">
        <v>20140709</v>
      </c>
      <c r="B3" s="76" t="str">
        <f t="shared" si="0"/>
        <v>2014</v>
      </c>
      <c r="C3" s="76" t="str">
        <f t="shared" si="1"/>
        <v>07</v>
      </c>
      <c r="D3" s="33" t="s">
        <v>482</v>
      </c>
      <c r="E3" s="35" t="s">
        <v>483</v>
      </c>
      <c r="F3" s="76">
        <v>20</v>
      </c>
      <c r="G3" s="76">
        <v>4000</v>
      </c>
      <c r="H3" s="42" t="s">
        <v>392</v>
      </c>
      <c r="I3" s="67" t="s">
        <v>854</v>
      </c>
    </row>
    <row r="4" spans="1:11" ht="64.349999999999994" customHeight="1" x14ac:dyDescent="0.15">
      <c r="A4" s="76">
        <v>20140715</v>
      </c>
      <c r="B4" s="76" t="str">
        <f t="shared" si="0"/>
        <v>2014</v>
      </c>
      <c r="C4" s="76" t="str">
        <f t="shared" si="1"/>
        <v>07</v>
      </c>
      <c r="D4" s="33" t="s">
        <v>486</v>
      </c>
      <c r="E4" s="35" t="s">
        <v>487</v>
      </c>
      <c r="F4" s="76">
        <v>100</v>
      </c>
      <c r="G4" s="76">
        <v>1600</v>
      </c>
      <c r="H4" s="42" t="s">
        <v>866</v>
      </c>
      <c r="I4" s="67" t="s">
        <v>313</v>
      </c>
    </row>
    <row r="5" spans="1:11" ht="64.349999999999994" customHeight="1" x14ac:dyDescent="0.15">
      <c r="A5" s="76">
        <v>20140718</v>
      </c>
      <c r="B5" s="76" t="str">
        <f t="shared" si="0"/>
        <v>2014</v>
      </c>
      <c r="C5" s="76" t="str">
        <f t="shared" si="1"/>
        <v>07</v>
      </c>
      <c r="D5" s="33" t="s">
        <v>490</v>
      </c>
      <c r="E5" s="35" t="s">
        <v>491</v>
      </c>
      <c r="F5" s="76">
        <v>60</v>
      </c>
      <c r="G5" s="76">
        <v>3000</v>
      </c>
      <c r="H5" s="42" t="s">
        <v>305</v>
      </c>
      <c r="I5" s="67" t="s">
        <v>395</v>
      </c>
    </row>
    <row r="6" spans="1:11" ht="64.349999999999994" customHeight="1" x14ac:dyDescent="0.15">
      <c r="A6" s="76">
        <v>20140728</v>
      </c>
      <c r="B6" s="76" t="str">
        <f t="shared" si="0"/>
        <v>2014</v>
      </c>
      <c r="C6" s="76" t="str">
        <f t="shared" si="1"/>
        <v>07</v>
      </c>
      <c r="D6" s="33" t="s">
        <v>494</v>
      </c>
      <c r="E6" s="35" t="s">
        <v>282</v>
      </c>
      <c r="F6" s="76">
        <v>40</v>
      </c>
      <c r="G6" s="76">
        <v>1589</v>
      </c>
      <c r="H6" s="42"/>
    </row>
    <row r="7" spans="1:11" ht="64.349999999999994" customHeight="1" x14ac:dyDescent="0.15">
      <c r="A7" s="76">
        <v>20140822</v>
      </c>
      <c r="B7" s="76" t="str">
        <f t="shared" si="0"/>
        <v>2014</v>
      </c>
      <c r="C7" s="76" t="str">
        <f t="shared" si="1"/>
        <v>08</v>
      </c>
      <c r="D7" s="33" t="s">
        <v>495</v>
      </c>
      <c r="E7" s="35" t="s">
        <v>496</v>
      </c>
      <c r="F7" s="76">
        <v>100</v>
      </c>
      <c r="G7" s="76">
        <v>8000</v>
      </c>
      <c r="H7" s="42" t="s">
        <v>922</v>
      </c>
      <c r="I7" s="67" t="s">
        <v>293</v>
      </c>
    </row>
    <row r="8" spans="1:11" ht="64.349999999999994" customHeight="1" x14ac:dyDescent="0.15">
      <c r="A8" s="76">
        <v>20140826</v>
      </c>
      <c r="B8" s="76" t="str">
        <f t="shared" si="0"/>
        <v>2014</v>
      </c>
      <c r="C8" s="76" t="str">
        <f t="shared" si="1"/>
        <v>08</v>
      </c>
      <c r="D8" s="35" t="s">
        <v>499</v>
      </c>
      <c r="E8" s="35" t="s">
        <v>500</v>
      </c>
      <c r="F8" s="35">
        <v>45</v>
      </c>
      <c r="G8" s="35">
        <v>31500</v>
      </c>
      <c r="I8" s="67" t="s">
        <v>455</v>
      </c>
    </row>
    <row r="9" spans="1:11" ht="64.349999999999994" customHeight="1" x14ac:dyDescent="0.15">
      <c r="A9" s="76">
        <v>20140901</v>
      </c>
      <c r="B9" s="76" t="str">
        <f t="shared" si="0"/>
        <v>2014</v>
      </c>
      <c r="C9" s="76" t="str">
        <f t="shared" si="1"/>
        <v>09</v>
      </c>
      <c r="D9" s="33" t="s">
        <v>502</v>
      </c>
      <c r="E9" s="35" t="s">
        <v>503</v>
      </c>
      <c r="F9" s="76">
        <v>100</v>
      </c>
      <c r="G9" s="76">
        <v>11500</v>
      </c>
      <c r="H9" s="42" t="s">
        <v>866</v>
      </c>
      <c r="I9" s="67" t="s">
        <v>255</v>
      </c>
    </row>
    <row r="10" spans="1:11" ht="64.349999999999994" customHeight="1" x14ac:dyDescent="0.15">
      <c r="A10" s="76">
        <v>20140904</v>
      </c>
      <c r="B10" s="76" t="str">
        <f t="shared" si="0"/>
        <v>2014</v>
      </c>
      <c r="C10" s="76" t="str">
        <f t="shared" si="1"/>
        <v>09</v>
      </c>
      <c r="D10" s="33" t="s">
        <v>505</v>
      </c>
      <c r="E10" s="35" t="s">
        <v>506</v>
      </c>
      <c r="F10" s="76">
        <v>100</v>
      </c>
      <c r="G10" s="76">
        <v>72000</v>
      </c>
      <c r="H10" s="42" t="s">
        <v>926</v>
      </c>
      <c r="I10" s="67" t="s">
        <v>391</v>
      </c>
    </row>
    <row r="11" spans="1:11" ht="64.349999999999994" customHeight="1" x14ac:dyDescent="0.15">
      <c r="A11" s="76">
        <v>20140906</v>
      </c>
      <c r="B11" s="76" t="str">
        <f t="shared" si="0"/>
        <v>2014</v>
      </c>
      <c r="C11" s="76" t="str">
        <f t="shared" si="1"/>
        <v>09</v>
      </c>
      <c r="D11" s="33" t="s">
        <v>509</v>
      </c>
      <c r="E11" s="35" t="s">
        <v>510</v>
      </c>
      <c r="F11" s="76">
        <v>100</v>
      </c>
      <c r="G11" s="76">
        <v>10</v>
      </c>
      <c r="H11" s="42" t="s">
        <v>298</v>
      </c>
      <c r="I11" s="67" t="s">
        <v>236</v>
      </c>
    </row>
    <row r="12" spans="1:11" ht="64.349999999999994" customHeight="1" x14ac:dyDescent="0.15">
      <c r="A12" s="76">
        <v>20140911</v>
      </c>
      <c r="B12" s="76" t="str">
        <f t="shared" si="0"/>
        <v>2014</v>
      </c>
      <c r="C12" s="76" t="str">
        <f t="shared" si="1"/>
        <v>09</v>
      </c>
      <c r="D12" s="33" t="s">
        <v>482</v>
      </c>
      <c r="E12" s="35" t="s">
        <v>512</v>
      </c>
      <c r="F12" s="76">
        <v>20</v>
      </c>
      <c r="G12" s="76">
        <v>8954</v>
      </c>
      <c r="H12" s="42" t="s">
        <v>835</v>
      </c>
      <c r="I12" s="67" t="s">
        <v>318</v>
      </c>
    </row>
    <row r="13" spans="1:11" ht="64.349999999999994" customHeight="1" x14ac:dyDescent="0.15">
      <c r="A13" s="76">
        <v>20140919</v>
      </c>
      <c r="B13" s="76" t="str">
        <f t="shared" si="0"/>
        <v>2014</v>
      </c>
      <c r="C13" s="76" t="str">
        <f t="shared" si="1"/>
        <v>09</v>
      </c>
      <c r="D13" s="33" t="s">
        <v>515</v>
      </c>
      <c r="E13" s="35" t="s">
        <v>516</v>
      </c>
      <c r="F13" s="76">
        <v>100</v>
      </c>
      <c r="G13" s="76">
        <v>3000</v>
      </c>
      <c r="H13" s="42" t="s">
        <v>867</v>
      </c>
      <c r="I13" s="67" t="s">
        <v>286</v>
      </c>
    </row>
    <row r="14" spans="1:11" ht="64.349999999999994" customHeight="1" x14ac:dyDescent="0.15">
      <c r="A14" s="76">
        <v>20140923</v>
      </c>
      <c r="B14" s="76" t="str">
        <f t="shared" si="0"/>
        <v>2014</v>
      </c>
      <c r="C14" s="76" t="str">
        <f t="shared" si="1"/>
        <v>09</v>
      </c>
      <c r="D14" s="33" t="s">
        <v>490</v>
      </c>
      <c r="E14" s="35" t="s">
        <v>519</v>
      </c>
      <c r="F14" s="76">
        <v>100</v>
      </c>
      <c r="G14" s="76">
        <v>28300</v>
      </c>
      <c r="H14" s="42" t="s">
        <v>868</v>
      </c>
      <c r="I14" s="67" t="s">
        <v>855</v>
      </c>
    </row>
    <row r="15" spans="1:11" ht="64.349999999999994" customHeight="1" x14ac:dyDescent="0.15">
      <c r="A15" s="76">
        <v>20140923</v>
      </c>
      <c r="B15" s="76" t="str">
        <f t="shared" si="0"/>
        <v>2014</v>
      </c>
      <c r="C15" s="76" t="str">
        <f t="shared" si="1"/>
        <v>09</v>
      </c>
      <c r="D15" s="33" t="s">
        <v>521</v>
      </c>
      <c r="E15" s="35" t="s">
        <v>522</v>
      </c>
      <c r="F15" s="76"/>
      <c r="G15" s="76">
        <v>1600</v>
      </c>
      <c r="H15" s="42" t="s">
        <v>869</v>
      </c>
      <c r="I15" s="67" t="s">
        <v>281</v>
      </c>
    </row>
    <row r="16" spans="1:11" ht="64.349999999999994" customHeight="1" x14ac:dyDescent="0.15">
      <c r="A16" s="76">
        <v>20140925</v>
      </c>
      <c r="B16" s="76" t="str">
        <f t="shared" si="0"/>
        <v>2014</v>
      </c>
      <c r="C16" s="76" t="str">
        <f t="shared" si="1"/>
        <v>09</v>
      </c>
      <c r="D16" s="33" t="s">
        <v>494</v>
      </c>
      <c r="E16" s="35" t="s">
        <v>525</v>
      </c>
      <c r="F16" s="76">
        <v>51</v>
      </c>
      <c r="G16" s="76">
        <v>6000</v>
      </c>
      <c r="H16" s="42" t="s">
        <v>870</v>
      </c>
      <c r="I16" s="67" t="s">
        <v>284</v>
      </c>
    </row>
    <row r="17" spans="1:9" ht="64.349999999999994" customHeight="1" x14ac:dyDescent="0.15">
      <c r="A17" s="76">
        <v>20140926</v>
      </c>
      <c r="B17" s="76" t="str">
        <f t="shared" si="0"/>
        <v>2014</v>
      </c>
      <c r="C17" s="76" t="str">
        <f t="shared" si="1"/>
        <v>09</v>
      </c>
      <c r="D17" s="35" t="s">
        <v>528</v>
      </c>
      <c r="E17" s="35" t="s">
        <v>529</v>
      </c>
      <c r="F17" s="35">
        <v>100</v>
      </c>
      <c r="G17" s="35">
        <v>265000</v>
      </c>
      <c r="H17" s="67" t="s">
        <v>457</v>
      </c>
      <c r="I17" s="67" t="s">
        <v>458</v>
      </c>
    </row>
    <row r="18" spans="1:9" ht="64.349999999999994" customHeight="1" x14ac:dyDescent="0.15">
      <c r="A18" s="76">
        <v>20140929</v>
      </c>
      <c r="B18" s="76" t="str">
        <f t="shared" si="0"/>
        <v>2014</v>
      </c>
      <c r="C18" s="76" t="str">
        <f t="shared" si="1"/>
        <v>09</v>
      </c>
      <c r="D18" s="35" t="s">
        <v>532</v>
      </c>
      <c r="E18" s="35" t="s">
        <v>533</v>
      </c>
      <c r="F18" s="35">
        <v>100</v>
      </c>
      <c r="G18" s="35">
        <v>60000</v>
      </c>
      <c r="H18" s="67" t="s">
        <v>397</v>
      </c>
      <c r="I18" s="67" t="s">
        <v>856</v>
      </c>
    </row>
    <row r="19" spans="1:9" ht="64.349999999999994" customHeight="1" x14ac:dyDescent="0.15">
      <c r="A19" s="76">
        <v>20141010</v>
      </c>
      <c r="B19" s="76" t="str">
        <f t="shared" si="0"/>
        <v>2014</v>
      </c>
      <c r="C19" s="76" t="str">
        <f t="shared" si="1"/>
        <v>10</v>
      </c>
      <c r="D19" s="33" t="s">
        <v>536</v>
      </c>
      <c r="E19" s="35" t="s">
        <v>537</v>
      </c>
      <c r="F19" s="76">
        <v>75</v>
      </c>
      <c r="G19" s="76">
        <v>16500</v>
      </c>
      <c r="H19" s="42" t="s">
        <v>871</v>
      </c>
      <c r="I19" s="67" t="s">
        <v>302</v>
      </c>
    </row>
    <row r="20" spans="1:9" ht="64.349999999999994" customHeight="1" x14ac:dyDescent="0.15">
      <c r="A20" s="76">
        <v>20141016</v>
      </c>
      <c r="B20" s="76" t="str">
        <f t="shared" si="0"/>
        <v>2014</v>
      </c>
      <c r="C20" s="76" t="str">
        <f t="shared" si="1"/>
        <v>10</v>
      </c>
      <c r="D20" s="33" t="s">
        <v>540</v>
      </c>
      <c r="E20" s="35" t="s">
        <v>541</v>
      </c>
      <c r="F20" s="76">
        <v>10</v>
      </c>
      <c r="G20" s="76">
        <v>1000</v>
      </c>
      <c r="H20" s="42" t="s">
        <v>923</v>
      </c>
      <c r="I20" s="67" t="s">
        <v>301</v>
      </c>
    </row>
    <row r="21" spans="1:9" ht="64.349999999999994" customHeight="1" x14ac:dyDescent="0.15">
      <c r="A21" s="76">
        <v>20141016</v>
      </c>
      <c r="B21" s="76" t="str">
        <f t="shared" si="0"/>
        <v>2014</v>
      </c>
      <c r="C21" s="76" t="str">
        <f t="shared" si="1"/>
        <v>10</v>
      </c>
      <c r="D21" s="33" t="s">
        <v>544</v>
      </c>
      <c r="E21" s="35" t="s">
        <v>545</v>
      </c>
      <c r="F21" s="76">
        <v>10</v>
      </c>
      <c r="G21" s="76">
        <v>2000</v>
      </c>
      <c r="H21" s="42" t="s">
        <v>872</v>
      </c>
      <c r="I21" s="67" t="s">
        <v>266</v>
      </c>
    </row>
    <row r="22" spans="1:9" ht="64.349999999999994" customHeight="1" x14ac:dyDescent="0.15">
      <c r="A22" s="76">
        <v>20141020</v>
      </c>
      <c r="B22" s="76" t="str">
        <f t="shared" si="0"/>
        <v>2014</v>
      </c>
      <c r="C22" s="76" t="str">
        <f t="shared" si="1"/>
        <v>10</v>
      </c>
      <c r="D22" s="33" t="s">
        <v>548</v>
      </c>
      <c r="E22" s="35" t="s">
        <v>549</v>
      </c>
      <c r="F22" s="76">
        <v>100</v>
      </c>
      <c r="G22" s="76">
        <v>1700</v>
      </c>
      <c r="H22" s="42"/>
      <c r="I22" s="67" t="s">
        <v>388</v>
      </c>
    </row>
    <row r="23" spans="1:9" ht="64.349999999999994" customHeight="1" x14ac:dyDescent="0.15">
      <c r="A23" s="76">
        <v>20141025</v>
      </c>
      <c r="B23" s="76" t="str">
        <f t="shared" si="0"/>
        <v>2014</v>
      </c>
      <c r="C23" s="76" t="str">
        <f t="shared" si="1"/>
        <v>10</v>
      </c>
      <c r="D23" s="33" t="s">
        <v>551</v>
      </c>
      <c r="E23" s="35" t="s">
        <v>552</v>
      </c>
      <c r="F23" s="76">
        <v>100</v>
      </c>
      <c r="G23" s="76">
        <v>20000</v>
      </c>
      <c r="H23" s="42" t="s">
        <v>878</v>
      </c>
      <c r="I23" s="67" t="s">
        <v>387</v>
      </c>
    </row>
    <row r="24" spans="1:9" ht="64.349999999999994" customHeight="1" x14ac:dyDescent="0.15">
      <c r="A24" s="76">
        <v>20141113</v>
      </c>
      <c r="B24" s="76" t="str">
        <f t="shared" si="0"/>
        <v>2014</v>
      </c>
      <c r="C24" s="76" t="str">
        <f t="shared" si="1"/>
        <v>11</v>
      </c>
      <c r="D24" s="33" t="s">
        <v>555</v>
      </c>
      <c r="E24" s="35" t="s">
        <v>556</v>
      </c>
      <c r="F24" s="76">
        <v>100</v>
      </c>
      <c r="G24" s="76">
        <v>62532</v>
      </c>
      <c r="H24" s="42" t="s">
        <v>873</v>
      </c>
      <c r="I24" s="67" t="s">
        <v>311</v>
      </c>
    </row>
    <row r="25" spans="1:9" ht="64.349999999999994" customHeight="1" x14ac:dyDescent="0.15">
      <c r="A25" s="76">
        <v>20141114</v>
      </c>
      <c r="B25" s="76" t="str">
        <f t="shared" si="0"/>
        <v>2014</v>
      </c>
      <c r="C25" s="76" t="str">
        <f t="shared" si="1"/>
        <v>11</v>
      </c>
      <c r="D25" s="33" t="s">
        <v>559</v>
      </c>
      <c r="E25" s="35" t="s">
        <v>560</v>
      </c>
      <c r="F25" s="76">
        <v>23.24</v>
      </c>
      <c r="G25" s="76">
        <v>5812</v>
      </c>
      <c r="H25" s="42" t="s">
        <v>874</v>
      </c>
      <c r="I25" s="67" t="s">
        <v>279</v>
      </c>
    </row>
    <row r="26" spans="1:9" ht="64.349999999999994" customHeight="1" x14ac:dyDescent="0.15">
      <c r="A26" s="76">
        <v>20141120</v>
      </c>
      <c r="B26" s="76" t="str">
        <f t="shared" si="0"/>
        <v>2014</v>
      </c>
      <c r="C26" s="76" t="str">
        <f t="shared" si="1"/>
        <v>11</v>
      </c>
      <c r="D26" s="33" t="s">
        <v>563</v>
      </c>
      <c r="E26" s="35" t="s">
        <v>564</v>
      </c>
      <c r="F26" s="76">
        <v>100</v>
      </c>
      <c r="G26" s="76">
        <v>16000</v>
      </c>
      <c r="H26" s="42" t="s">
        <v>929</v>
      </c>
      <c r="I26" s="67" t="s">
        <v>400</v>
      </c>
    </row>
    <row r="27" spans="1:9" ht="64.349999999999994" customHeight="1" x14ac:dyDescent="0.15">
      <c r="A27" s="76">
        <v>20141126</v>
      </c>
      <c r="B27" s="76" t="str">
        <f t="shared" si="0"/>
        <v>2014</v>
      </c>
      <c r="C27" s="76" t="str">
        <f t="shared" si="1"/>
        <v>11</v>
      </c>
      <c r="D27" s="33" t="s">
        <v>567</v>
      </c>
      <c r="E27" s="35" t="s">
        <v>568</v>
      </c>
      <c r="F27" s="76">
        <v>30</v>
      </c>
      <c r="G27" s="76">
        <v>9900</v>
      </c>
      <c r="H27" s="42" t="s">
        <v>394</v>
      </c>
      <c r="I27" s="67" t="s">
        <v>308</v>
      </c>
    </row>
    <row r="28" spans="1:9" ht="64.349999999999994" customHeight="1" x14ac:dyDescent="0.15">
      <c r="A28" s="76">
        <v>20141127</v>
      </c>
      <c r="B28" s="76" t="str">
        <f t="shared" si="0"/>
        <v>2014</v>
      </c>
      <c r="C28" s="76" t="str">
        <f t="shared" si="1"/>
        <v>11</v>
      </c>
      <c r="D28" s="33" t="s">
        <v>571</v>
      </c>
      <c r="E28" s="35" t="s">
        <v>572</v>
      </c>
      <c r="F28" s="76">
        <v>100</v>
      </c>
      <c r="G28" s="76">
        <v>60000</v>
      </c>
      <c r="H28" s="42" t="s">
        <v>868</v>
      </c>
      <c r="I28" s="67" t="s">
        <v>304</v>
      </c>
    </row>
    <row r="29" spans="1:9" ht="64.349999999999994" customHeight="1" x14ac:dyDescent="0.15">
      <c r="A29" s="76">
        <v>20141128</v>
      </c>
      <c r="B29" s="76" t="str">
        <f t="shared" si="0"/>
        <v>2014</v>
      </c>
      <c r="C29" s="76" t="str">
        <f t="shared" si="1"/>
        <v>11</v>
      </c>
      <c r="D29" s="33" t="s">
        <v>574</v>
      </c>
      <c r="E29" s="35" t="s">
        <v>575</v>
      </c>
      <c r="F29" s="76">
        <v>10</v>
      </c>
      <c r="G29" s="76">
        <v>1000</v>
      </c>
      <c r="H29" s="42" t="s">
        <v>875</v>
      </c>
      <c r="I29" s="67" t="s">
        <v>316</v>
      </c>
    </row>
    <row r="30" spans="1:9" ht="64.349999999999994" customHeight="1" x14ac:dyDescent="0.15">
      <c r="A30" s="76">
        <v>20141208</v>
      </c>
      <c r="B30" s="76" t="str">
        <f t="shared" si="0"/>
        <v>2014</v>
      </c>
      <c r="C30" s="76" t="str">
        <f t="shared" si="1"/>
        <v>12</v>
      </c>
      <c r="D30" s="33" t="s">
        <v>578</v>
      </c>
      <c r="E30" s="35" t="s">
        <v>579</v>
      </c>
      <c r="F30" s="76"/>
      <c r="G30" s="76">
        <v>58955.97</v>
      </c>
      <c r="H30" s="42" t="s">
        <v>397</v>
      </c>
      <c r="I30" s="67" t="s">
        <v>398</v>
      </c>
    </row>
    <row r="31" spans="1:9" ht="64.349999999999994" customHeight="1" x14ac:dyDescent="0.15">
      <c r="A31" s="76">
        <v>20141212</v>
      </c>
      <c r="B31" s="76" t="str">
        <f t="shared" si="0"/>
        <v>2014</v>
      </c>
      <c r="C31" s="76" t="str">
        <f t="shared" si="1"/>
        <v>12</v>
      </c>
      <c r="D31" s="33" t="s">
        <v>474</v>
      </c>
      <c r="E31" s="35" t="s">
        <v>582</v>
      </c>
      <c r="F31" s="76">
        <v>35</v>
      </c>
      <c r="G31" s="76">
        <v>3662.5</v>
      </c>
      <c r="H31" s="42" t="s">
        <v>876</v>
      </c>
      <c r="I31" s="67" t="s">
        <v>260</v>
      </c>
    </row>
    <row r="32" spans="1:9" ht="64.349999999999994" customHeight="1" x14ac:dyDescent="0.15">
      <c r="A32" s="76">
        <v>20141212</v>
      </c>
      <c r="B32" s="76" t="str">
        <f t="shared" si="0"/>
        <v>2014</v>
      </c>
      <c r="C32" s="76" t="str">
        <f t="shared" si="1"/>
        <v>12</v>
      </c>
      <c r="D32" s="33" t="s">
        <v>548</v>
      </c>
      <c r="E32" s="35" t="s">
        <v>585</v>
      </c>
      <c r="F32" s="76">
        <v>29.94</v>
      </c>
      <c r="G32" s="76">
        <v>6225</v>
      </c>
      <c r="H32" s="42" t="s">
        <v>877</v>
      </c>
      <c r="I32" s="67" t="s">
        <v>276</v>
      </c>
    </row>
    <row r="33" spans="1:11" ht="64.349999999999994" customHeight="1" x14ac:dyDescent="0.15">
      <c r="A33" s="76">
        <v>20141216</v>
      </c>
      <c r="B33" s="76" t="str">
        <f t="shared" ref="B33:B64" si="2">LEFT(A33,4)</f>
        <v>2014</v>
      </c>
      <c r="C33" s="76" t="str">
        <f t="shared" ref="C33:C64" si="3">LEFT(RIGHT(A33,4),2)</f>
        <v>12</v>
      </c>
      <c r="D33" s="33" t="s">
        <v>486</v>
      </c>
      <c r="E33" s="35" t="s">
        <v>588</v>
      </c>
      <c r="F33" s="76">
        <v>51</v>
      </c>
      <c r="G33" s="76">
        <v>17850</v>
      </c>
      <c r="H33" s="42" t="s">
        <v>878</v>
      </c>
      <c r="I33" s="67" t="s">
        <v>386</v>
      </c>
    </row>
    <row r="34" spans="1:11" ht="64.349999999999994" customHeight="1" x14ac:dyDescent="0.15">
      <c r="A34" s="76">
        <v>20141216</v>
      </c>
      <c r="B34" s="76" t="str">
        <f t="shared" si="2"/>
        <v>2014</v>
      </c>
      <c r="C34" s="76" t="str">
        <f t="shared" si="3"/>
        <v>12</v>
      </c>
      <c r="D34" s="33" t="s">
        <v>591</v>
      </c>
      <c r="E34" s="35" t="s">
        <v>592</v>
      </c>
      <c r="F34" s="76">
        <v>100</v>
      </c>
      <c r="G34" s="76">
        <v>2370</v>
      </c>
      <c r="H34" s="42" t="s">
        <v>878</v>
      </c>
      <c r="I34" s="67" t="s">
        <v>289</v>
      </c>
    </row>
    <row r="35" spans="1:11" ht="64.349999999999994" customHeight="1" x14ac:dyDescent="0.15">
      <c r="A35" s="76">
        <v>20141216</v>
      </c>
      <c r="B35" s="76" t="str">
        <f t="shared" si="2"/>
        <v>2014</v>
      </c>
      <c r="C35" s="76" t="str">
        <f t="shared" si="3"/>
        <v>12</v>
      </c>
      <c r="D35" s="35" t="s">
        <v>594</v>
      </c>
      <c r="E35" s="35" t="s">
        <v>595</v>
      </c>
      <c r="F35" s="35">
        <v>100</v>
      </c>
      <c r="G35" s="35">
        <v>79800</v>
      </c>
      <c r="H35" s="67" t="s">
        <v>452</v>
      </c>
      <c r="I35" s="67" t="s">
        <v>453</v>
      </c>
    </row>
    <row r="36" spans="1:11" ht="64.349999999999994" customHeight="1" x14ac:dyDescent="0.15">
      <c r="A36" s="76">
        <v>20141219</v>
      </c>
      <c r="B36" s="76" t="str">
        <f t="shared" si="2"/>
        <v>2014</v>
      </c>
      <c r="C36" s="76" t="str">
        <f t="shared" si="3"/>
        <v>12</v>
      </c>
      <c r="D36" s="33" t="s">
        <v>598</v>
      </c>
      <c r="E36" s="35" t="s">
        <v>599</v>
      </c>
      <c r="F36" s="76">
        <v>50</v>
      </c>
      <c r="G36" s="76">
        <v>100000</v>
      </c>
      <c r="H36" s="42" t="s">
        <v>930</v>
      </c>
    </row>
    <row r="37" spans="1:11" ht="64.349999999999994" customHeight="1" x14ac:dyDescent="0.15">
      <c r="A37" s="76">
        <v>20141220</v>
      </c>
      <c r="B37" s="76" t="str">
        <f t="shared" si="2"/>
        <v>2014</v>
      </c>
      <c r="C37" s="76" t="str">
        <f t="shared" si="3"/>
        <v>12</v>
      </c>
      <c r="D37" s="33" t="s">
        <v>571</v>
      </c>
      <c r="E37" s="35" t="s">
        <v>601</v>
      </c>
      <c r="F37" s="76">
        <v>100</v>
      </c>
      <c r="G37" s="76">
        <v>45000</v>
      </c>
      <c r="H37" s="42" t="s">
        <v>868</v>
      </c>
      <c r="I37" s="67" t="s">
        <v>249</v>
      </c>
    </row>
    <row r="38" spans="1:11" ht="64.349999999999994" customHeight="1" x14ac:dyDescent="0.15">
      <c r="A38" s="76">
        <v>20141223</v>
      </c>
      <c r="B38" s="76" t="str">
        <f t="shared" si="2"/>
        <v>2014</v>
      </c>
      <c r="C38" s="76" t="str">
        <f t="shared" si="3"/>
        <v>12</v>
      </c>
      <c r="D38" s="33" t="s">
        <v>603</v>
      </c>
      <c r="E38" s="35" t="s">
        <v>604</v>
      </c>
      <c r="F38" s="76">
        <v>100</v>
      </c>
      <c r="G38" s="76">
        <v>71000</v>
      </c>
      <c r="H38" s="42" t="s">
        <v>880</v>
      </c>
      <c r="I38" s="67" t="s">
        <v>393</v>
      </c>
    </row>
    <row r="39" spans="1:11" ht="64.349999999999994" customHeight="1" x14ac:dyDescent="0.15">
      <c r="A39" s="76">
        <v>20141224</v>
      </c>
      <c r="B39" s="76" t="str">
        <f t="shared" si="2"/>
        <v>2014</v>
      </c>
      <c r="C39" s="76" t="str">
        <f t="shared" si="3"/>
        <v>12</v>
      </c>
      <c r="D39" s="33" t="s">
        <v>606</v>
      </c>
      <c r="E39" s="35" t="s">
        <v>607</v>
      </c>
      <c r="F39" s="76">
        <v>31.63</v>
      </c>
      <c r="G39" s="76">
        <v>12923</v>
      </c>
      <c r="H39" s="42" t="s">
        <v>877</v>
      </c>
      <c r="I39" s="67" t="s">
        <v>299</v>
      </c>
    </row>
    <row r="40" spans="1:11" ht="64.349999999999994" customHeight="1" x14ac:dyDescent="0.15">
      <c r="A40" s="76">
        <v>20141226</v>
      </c>
      <c r="B40" s="76" t="str">
        <f t="shared" si="2"/>
        <v>2014</v>
      </c>
      <c r="C40" s="76" t="str">
        <f t="shared" si="3"/>
        <v>12</v>
      </c>
      <c r="D40" s="33" t="s">
        <v>609</v>
      </c>
      <c r="E40" s="35" t="s">
        <v>610</v>
      </c>
      <c r="F40" s="76">
        <v>100</v>
      </c>
      <c r="G40" s="76">
        <v>5158.12</v>
      </c>
      <c r="H40" s="42" t="s">
        <v>879</v>
      </c>
      <c r="I40" s="67" t="s">
        <v>295</v>
      </c>
    </row>
    <row r="41" spans="1:11" ht="64.349999999999994" customHeight="1" x14ac:dyDescent="0.15">
      <c r="A41" s="76">
        <v>20141230</v>
      </c>
      <c r="B41" s="76" t="str">
        <f t="shared" si="2"/>
        <v>2014</v>
      </c>
      <c r="C41" s="76" t="str">
        <f t="shared" si="3"/>
        <v>12</v>
      </c>
      <c r="D41" s="33" t="s">
        <v>495</v>
      </c>
      <c r="E41" s="35" t="s">
        <v>613</v>
      </c>
      <c r="F41" s="76">
        <v>40</v>
      </c>
      <c r="G41" s="76">
        <v>5330</v>
      </c>
      <c r="H41" s="42" t="s">
        <v>876</v>
      </c>
      <c r="I41" s="67" t="s">
        <v>231</v>
      </c>
    </row>
    <row r="42" spans="1:11" ht="64.349999999999994" customHeight="1" x14ac:dyDescent="0.15">
      <c r="A42" s="76">
        <v>20141230</v>
      </c>
      <c r="B42" s="76" t="str">
        <f t="shared" si="2"/>
        <v>2014</v>
      </c>
      <c r="C42" s="76" t="str">
        <f t="shared" si="3"/>
        <v>12</v>
      </c>
      <c r="D42" s="33" t="s">
        <v>591</v>
      </c>
      <c r="E42" s="35" t="s">
        <v>615</v>
      </c>
      <c r="F42" s="76">
        <v>100</v>
      </c>
      <c r="G42" s="76">
        <v>45080</v>
      </c>
      <c r="H42" s="42" t="s">
        <v>389</v>
      </c>
      <c r="I42" s="67" t="s">
        <v>390</v>
      </c>
    </row>
    <row r="43" spans="1:11" ht="64.349999999999994" customHeight="1" x14ac:dyDescent="0.15">
      <c r="A43" s="76">
        <v>20141231</v>
      </c>
      <c r="B43" s="76" t="str">
        <f t="shared" si="2"/>
        <v>2014</v>
      </c>
      <c r="C43" s="76" t="str">
        <f t="shared" si="3"/>
        <v>12</v>
      </c>
      <c r="D43" s="33" t="s">
        <v>540</v>
      </c>
      <c r="E43" s="35" t="s">
        <v>617</v>
      </c>
      <c r="F43" s="76">
        <v>25</v>
      </c>
      <c r="G43" s="76">
        <v>350</v>
      </c>
      <c r="H43" s="42" t="s">
        <v>392</v>
      </c>
      <c r="I43" s="67" t="s">
        <v>240</v>
      </c>
    </row>
    <row r="44" spans="1:11" ht="95.45" customHeight="1" x14ac:dyDescent="0.15">
      <c r="A44" s="33">
        <v>20141231</v>
      </c>
      <c r="B44" s="33" t="str">
        <f t="shared" si="2"/>
        <v>2014</v>
      </c>
      <c r="C44" s="33" t="str">
        <f t="shared" si="3"/>
        <v>12</v>
      </c>
      <c r="D44" s="33" t="s">
        <v>619</v>
      </c>
      <c r="E44" s="73" t="s">
        <v>620</v>
      </c>
      <c r="F44" s="33">
        <v>50.96</v>
      </c>
      <c r="G44" s="33">
        <v>798</v>
      </c>
      <c r="H44" s="72"/>
      <c r="I44" s="74" t="s">
        <v>269</v>
      </c>
      <c r="J44" s="73"/>
      <c r="K44" s="73"/>
    </row>
    <row r="45" spans="1:11" s="73" customFormat="1" ht="64.349999999999994" customHeight="1" x14ac:dyDescent="0.15">
      <c r="A45" s="33">
        <v>20150101</v>
      </c>
      <c r="B45" s="33" t="str">
        <f t="shared" si="2"/>
        <v>2015</v>
      </c>
      <c r="C45" s="33" t="str">
        <f t="shared" si="3"/>
        <v>01</v>
      </c>
      <c r="D45" s="33" t="s">
        <v>622</v>
      </c>
      <c r="E45" s="71" t="s">
        <v>623</v>
      </c>
      <c r="F45" s="33">
        <v>60</v>
      </c>
      <c r="G45" s="33">
        <v>2400</v>
      </c>
      <c r="H45" s="72" t="s">
        <v>881</v>
      </c>
      <c r="I45" s="72" t="s">
        <v>207</v>
      </c>
    </row>
    <row r="46" spans="1:11" ht="58.35" customHeight="1" x14ac:dyDescent="0.15">
      <c r="A46" s="76">
        <v>20150105</v>
      </c>
      <c r="B46" s="76" t="str">
        <f t="shared" si="2"/>
        <v>2015</v>
      </c>
      <c r="C46" s="76" t="str">
        <f t="shared" si="3"/>
        <v>01</v>
      </c>
      <c r="D46" s="33" t="s">
        <v>626</v>
      </c>
      <c r="E46" s="36" t="s">
        <v>627</v>
      </c>
      <c r="F46" s="76">
        <v>100</v>
      </c>
      <c r="G46" s="76">
        <v>99000</v>
      </c>
      <c r="H46" s="42" t="s">
        <v>895</v>
      </c>
      <c r="I46" s="42" t="s">
        <v>342</v>
      </c>
    </row>
    <row r="47" spans="1:11" ht="58.35" customHeight="1" x14ac:dyDescent="0.15">
      <c r="A47" s="76">
        <v>20150106</v>
      </c>
      <c r="B47" s="76" t="str">
        <f t="shared" si="2"/>
        <v>2015</v>
      </c>
      <c r="C47" s="76" t="str">
        <f t="shared" si="3"/>
        <v>01</v>
      </c>
      <c r="D47" s="33" t="s">
        <v>528</v>
      </c>
      <c r="E47" s="36" t="s">
        <v>111</v>
      </c>
      <c r="F47" s="76">
        <v>100</v>
      </c>
      <c r="G47" s="76">
        <v>500</v>
      </c>
      <c r="H47" s="42" t="s">
        <v>882</v>
      </c>
      <c r="I47" s="42" t="s">
        <v>408</v>
      </c>
    </row>
    <row r="48" spans="1:11" ht="58.35" customHeight="1" x14ac:dyDescent="0.15">
      <c r="A48" s="76">
        <v>20150107</v>
      </c>
      <c r="B48" s="76" t="str">
        <f t="shared" si="2"/>
        <v>2015</v>
      </c>
      <c r="C48" s="76" t="str">
        <f t="shared" si="3"/>
        <v>01</v>
      </c>
      <c r="D48" s="33" t="s">
        <v>632</v>
      </c>
      <c r="E48" s="36" t="s">
        <v>633</v>
      </c>
      <c r="F48" s="76">
        <v>100</v>
      </c>
      <c r="G48" s="76">
        <v>84000.03</v>
      </c>
      <c r="H48" s="42" t="s">
        <v>892</v>
      </c>
      <c r="I48" s="42"/>
    </row>
    <row r="49" spans="1:11" ht="58.35" customHeight="1" x14ac:dyDescent="0.15">
      <c r="A49" s="76">
        <v>20150108</v>
      </c>
      <c r="B49" s="76" t="str">
        <f t="shared" si="2"/>
        <v>2015</v>
      </c>
      <c r="C49" s="76" t="str">
        <f t="shared" si="3"/>
        <v>01</v>
      </c>
      <c r="D49" s="33" t="s">
        <v>635</v>
      </c>
      <c r="E49" s="36" t="s">
        <v>636</v>
      </c>
      <c r="F49" s="76">
        <v>27.91</v>
      </c>
      <c r="G49" s="76">
        <v>977</v>
      </c>
      <c r="H49" s="42" t="s">
        <v>893</v>
      </c>
      <c r="I49" s="42" t="s">
        <v>210</v>
      </c>
    </row>
    <row r="50" spans="1:11" ht="58.35" customHeight="1" x14ac:dyDescent="0.15">
      <c r="A50" s="76">
        <v>20150110</v>
      </c>
      <c r="B50" s="76" t="str">
        <f t="shared" si="2"/>
        <v>2015</v>
      </c>
      <c r="C50" s="76" t="str">
        <f t="shared" si="3"/>
        <v>01</v>
      </c>
      <c r="D50" s="33" t="s">
        <v>536</v>
      </c>
      <c r="E50" s="36" t="s">
        <v>639</v>
      </c>
      <c r="F50" s="76">
        <v>55</v>
      </c>
      <c r="G50" s="76"/>
      <c r="H50" s="42" t="s">
        <v>883</v>
      </c>
      <c r="I50" s="42" t="s">
        <v>406</v>
      </c>
    </row>
    <row r="51" spans="1:11" ht="58.35" customHeight="1" x14ac:dyDescent="0.15">
      <c r="A51" s="76">
        <v>20150120</v>
      </c>
      <c r="B51" s="76" t="str">
        <f t="shared" si="2"/>
        <v>2015</v>
      </c>
      <c r="C51" s="76" t="str">
        <f t="shared" si="3"/>
        <v>01</v>
      </c>
      <c r="D51" s="33" t="s">
        <v>544</v>
      </c>
      <c r="E51" s="36" t="s">
        <v>642</v>
      </c>
      <c r="F51" s="76">
        <v>100</v>
      </c>
      <c r="G51" s="76">
        <v>14940</v>
      </c>
      <c r="H51" s="42" t="s">
        <v>884</v>
      </c>
      <c r="I51" s="42" t="s">
        <v>229</v>
      </c>
      <c r="K51" s="76" t="s">
        <v>645</v>
      </c>
    </row>
    <row r="52" spans="1:11" ht="58.35" customHeight="1" x14ac:dyDescent="0.15">
      <c r="A52" s="76">
        <v>20150121</v>
      </c>
      <c r="B52" s="76" t="str">
        <f t="shared" si="2"/>
        <v>2015</v>
      </c>
      <c r="C52" s="76" t="str">
        <f t="shared" si="3"/>
        <v>01</v>
      </c>
      <c r="D52" s="33" t="s">
        <v>646</v>
      </c>
      <c r="E52" s="36" t="s">
        <v>647</v>
      </c>
      <c r="F52" s="76"/>
      <c r="G52" s="76">
        <v>5670</v>
      </c>
      <c r="H52" s="42" t="s">
        <v>885</v>
      </c>
      <c r="I52" s="42" t="s">
        <v>413</v>
      </c>
    </row>
    <row r="53" spans="1:11" ht="58.35" customHeight="1" x14ac:dyDescent="0.15">
      <c r="A53" s="76">
        <v>20150121</v>
      </c>
      <c r="B53" s="76" t="str">
        <f t="shared" si="2"/>
        <v>2015</v>
      </c>
      <c r="C53" s="76" t="str">
        <f t="shared" si="3"/>
        <v>01</v>
      </c>
      <c r="D53" s="33" t="s">
        <v>650</v>
      </c>
      <c r="E53" s="36" t="s">
        <v>651</v>
      </c>
      <c r="F53" s="76">
        <v>10</v>
      </c>
      <c r="G53" s="76">
        <v>5000</v>
      </c>
      <c r="H53" s="42" t="s">
        <v>886</v>
      </c>
      <c r="I53" s="42" t="s">
        <v>225</v>
      </c>
    </row>
    <row r="54" spans="1:11" ht="58.35" customHeight="1" x14ac:dyDescent="0.15">
      <c r="A54" s="76">
        <v>20150123</v>
      </c>
      <c r="B54" s="76" t="str">
        <f t="shared" si="2"/>
        <v>2015</v>
      </c>
      <c r="C54" s="76" t="str">
        <f t="shared" si="3"/>
        <v>01</v>
      </c>
      <c r="D54" s="33" t="s">
        <v>490</v>
      </c>
      <c r="E54" s="36" t="s">
        <v>654</v>
      </c>
      <c r="F54" s="76">
        <v>51</v>
      </c>
      <c r="G54" s="76">
        <v>2000</v>
      </c>
      <c r="H54" s="42" t="s">
        <v>887</v>
      </c>
      <c r="I54" s="42" t="s">
        <v>172</v>
      </c>
    </row>
    <row r="55" spans="1:11" ht="58.35" customHeight="1" x14ac:dyDescent="0.15">
      <c r="A55" s="76">
        <v>20150128</v>
      </c>
      <c r="B55" s="76" t="str">
        <f t="shared" si="2"/>
        <v>2015</v>
      </c>
      <c r="C55" s="76" t="str">
        <f t="shared" si="3"/>
        <v>01</v>
      </c>
      <c r="D55" s="33" t="s">
        <v>515</v>
      </c>
      <c r="E55" s="36" t="s">
        <v>657</v>
      </c>
      <c r="F55" s="76">
        <v>100</v>
      </c>
      <c r="G55" s="76">
        <v>42000</v>
      </c>
      <c r="H55" s="42" t="s">
        <v>383</v>
      </c>
      <c r="I55" s="42" t="s">
        <v>438</v>
      </c>
    </row>
    <row r="56" spans="1:11" ht="58.35" customHeight="1" x14ac:dyDescent="0.15">
      <c r="A56" s="76">
        <v>20150130</v>
      </c>
      <c r="B56" s="76" t="str">
        <f t="shared" si="2"/>
        <v>2015</v>
      </c>
      <c r="C56" s="76" t="str">
        <f t="shared" si="3"/>
        <v>01</v>
      </c>
      <c r="D56" s="33" t="s">
        <v>659</v>
      </c>
      <c r="E56" s="36" t="s">
        <v>660</v>
      </c>
      <c r="F56" s="76">
        <v>70</v>
      </c>
      <c r="G56" s="76"/>
      <c r="H56" s="42" t="s">
        <v>888</v>
      </c>
      <c r="I56" s="42" t="s">
        <v>100</v>
      </c>
    </row>
    <row r="57" spans="1:11" ht="58.35" customHeight="1" x14ac:dyDescent="0.15">
      <c r="A57" s="76">
        <v>20150130</v>
      </c>
      <c r="B57" s="76" t="str">
        <f t="shared" si="2"/>
        <v>2015</v>
      </c>
      <c r="C57" s="76" t="str">
        <f t="shared" si="3"/>
        <v>01</v>
      </c>
      <c r="D57" s="33" t="s">
        <v>662</v>
      </c>
      <c r="E57" s="36" t="s">
        <v>663</v>
      </c>
      <c r="F57" s="76">
        <v>80</v>
      </c>
      <c r="G57" s="76">
        <v>8239.14</v>
      </c>
      <c r="H57" s="42" t="s">
        <v>889</v>
      </c>
      <c r="I57" s="42" t="s">
        <v>208</v>
      </c>
    </row>
    <row r="58" spans="1:11" ht="58.35" customHeight="1" x14ac:dyDescent="0.15">
      <c r="A58" s="76">
        <v>20150203</v>
      </c>
      <c r="B58" s="76" t="str">
        <f t="shared" si="2"/>
        <v>2015</v>
      </c>
      <c r="C58" s="76" t="str">
        <f t="shared" si="3"/>
        <v>02</v>
      </c>
      <c r="D58" s="33" t="s">
        <v>666</v>
      </c>
      <c r="E58" s="36" t="s">
        <v>165</v>
      </c>
      <c r="F58" s="76">
        <v>60</v>
      </c>
      <c r="G58" s="76">
        <v>600</v>
      </c>
      <c r="H58" s="42" t="s">
        <v>890</v>
      </c>
      <c r="I58" s="42" t="s">
        <v>431</v>
      </c>
    </row>
    <row r="59" spans="1:11" ht="58.35" customHeight="1" x14ac:dyDescent="0.15">
      <c r="A59" s="76">
        <v>20150213</v>
      </c>
      <c r="B59" s="76" t="str">
        <f t="shared" si="2"/>
        <v>2015</v>
      </c>
      <c r="C59" s="76" t="str">
        <f t="shared" si="3"/>
        <v>02</v>
      </c>
      <c r="D59" s="33" t="s">
        <v>528</v>
      </c>
      <c r="E59" s="36" t="s">
        <v>669</v>
      </c>
      <c r="F59" s="76">
        <v>90</v>
      </c>
      <c r="G59" s="76">
        <v>986</v>
      </c>
      <c r="H59" s="42"/>
      <c r="I59" s="42" t="s">
        <v>450</v>
      </c>
    </row>
    <row r="60" spans="1:11" ht="58.35" customHeight="1" x14ac:dyDescent="0.15">
      <c r="A60" s="76">
        <v>20150226</v>
      </c>
      <c r="B60" s="76" t="str">
        <f t="shared" si="2"/>
        <v>2015</v>
      </c>
      <c r="C60" s="76" t="str">
        <f t="shared" si="3"/>
        <v>02</v>
      </c>
      <c r="D60" s="33" t="s">
        <v>671</v>
      </c>
      <c r="E60" s="36" t="s">
        <v>672</v>
      </c>
      <c r="F60" s="76">
        <v>100</v>
      </c>
      <c r="G60" s="76">
        <v>51999.839999999997</v>
      </c>
      <c r="H60" s="42" t="s">
        <v>891</v>
      </c>
      <c r="I60" s="42" t="s">
        <v>327</v>
      </c>
    </row>
    <row r="61" spans="1:11" ht="58.35" customHeight="1" x14ac:dyDescent="0.15">
      <c r="A61" s="76">
        <v>20150309</v>
      </c>
      <c r="B61" s="76" t="str">
        <f t="shared" si="2"/>
        <v>2015</v>
      </c>
      <c r="C61" s="76" t="str">
        <f t="shared" si="3"/>
        <v>03</v>
      </c>
      <c r="D61" s="33" t="s">
        <v>571</v>
      </c>
      <c r="E61" s="36" t="s">
        <v>675</v>
      </c>
      <c r="F61" s="76"/>
      <c r="G61" s="76">
        <v>21032</v>
      </c>
      <c r="H61" s="42" t="s">
        <v>892</v>
      </c>
      <c r="I61" s="42" t="s">
        <v>430</v>
      </c>
    </row>
    <row r="62" spans="1:11" ht="58.35" customHeight="1" x14ac:dyDescent="0.15">
      <c r="A62" s="76">
        <v>20150313</v>
      </c>
      <c r="B62" s="76" t="str">
        <f t="shared" si="2"/>
        <v>2015</v>
      </c>
      <c r="C62" s="76" t="str">
        <f t="shared" si="3"/>
        <v>03</v>
      </c>
      <c r="D62" s="33" t="s">
        <v>499</v>
      </c>
      <c r="E62" s="36" t="s">
        <v>107</v>
      </c>
      <c r="F62" s="76">
        <v>38.83</v>
      </c>
      <c r="G62" s="76">
        <v>4627.07</v>
      </c>
      <c r="H62" s="42" t="s">
        <v>893</v>
      </c>
      <c r="I62" s="42" t="s">
        <v>108</v>
      </c>
    </row>
    <row r="63" spans="1:11" ht="58.35" customHeight="1" x14ac:dyDescent="0.15">
      <c r="A63" s="76">
        <v>20150319</v>
      </c>
      <c r="B63" s="76" t="str">
        <f t="shared" si="2"/>
        <v>2015</v>
      </c>
      <c r="C63" s="76" t="str">
        <f t="shared" si="3"/>
        <v>03</v>
      </c>
      <c r="D63" s="33" t="s">
        <v>679</v>
      </c>
      <c r="E63" s="36" t="s">
        <v>680</v>
      </c>
      <c r="F63" s="76">
        <v>100</v>
      </c>
      <c r="G63" s="76">
        <v>11323</v>
      </c>
      <c r="H63" s="42" t="s">
        <v>894</v>
      </c>
      <c r="I63" s="42" t="s">
        <v>418</v>
      </c>
    </row>
    <row r="64" spans="1:11" ht="58.35" customHeight="1" x14ac:dyDescent="0.15">
      <c r="A64" s="76">
        <v>20150319</v>
      </c>
      <c r="B64" s="76" t="str">
        <f t="shared" si="2"/>
        <v>2015</v>
      </c>
      <c r="C64" s="76" t="str">
        <f t="shared" si="3"/>
        <v>03</v>
      </c>
      <c r="D64" s="33" t="s">
        <v>682</v>
      </c>
      <c r="E64" s="36" t="s">
        <v>683</v>
      </c>
      <c r="F64" s="76">
        <v>51</v>
      </c>
      <c r="G64" s="76">
        <v>2000</v>
      </c>
      <c r="H64" s="42" t="s">
        <v>895</v>
      </c>
      <c r="I64" s="42" t="s">
        <v>339</v>
      </c>
    </row>
    <row r="65" spans="1:11" ht="58.35" customHeight="1" x14ac:dyDescent="0.15">
      <c r="A65" s="76">
        <v>20150321</v>
      </c>
      <c r="B65" s="76" t="str">
        <f t="shared" ref="B65:B97" si="4">LEFT(A65,4)</f>
        <v>2015</v>
      </c>
      <c r="C65" s="76" t="str">
        <f t="shared" ref="C65:C97" si="5">LEFT(RIGHT(A65,4),2)</f>
        <v>03</v>
      </c>
      <c r="D65" s="33" t="s">
        <v>478</v>
      </c>
      <c r="E65" s="36" t="s">
        <v>685</v>
      </c>
      <c r="F65" s="76">
        <v>38.4</v>
      </c>
      <c r="G65" s="76">
        <v>1500</v>
      </c>
      <c r="H65" s="42" t="s">
        <v>369</v>
      </c>
      <c r="I65" s="42" t="s">
        <v>332</v>
      </c>
    </row>
    <row r="66" spans="1:11" ht="58.35" customHeight="1" x14ac:dyDescent="0.15">
      <c r="A66" s="76">
        <v>20150324</v>
      </c>
      <c r="B66" s="76" t="str">
        <f t="shared" si="4"/>
        <v>2015</v>
      </c>
      <c r="C66" s="76" t="str">
        <f t="shared" si="5"/>
        <v>03</v>
      </c>
      <c r="D66" s="33" t="s">
        <v>687</v>
      </c>
      <c r="E66" s="36" t="s">
        <v>688</v>
      </c>
      <c r="F66" s="76">
        <v>51</v>
      </c>
      <c r="G66" s="76">
        <v>1500</v>
      </c>
      <c r="H66" s="42" t="s">
        <v>896</v>
      </c>
      <c r="I66" s="42" t="s">
        <v>336</v>
      </c>
    </row>
    <row r="67" spans="1:11" ht="58.35" customHeight="1" x14ac:dyDescent="0.15">
      <c r="A67" s="76">
        <v>20150327</v>
      </c>
      <c r="B67" s="76" t="str">
        <f t="shared" si="4"/>
        <v>2015</v>
      </c>
      <c r="C67" s="76" t="str">
        <f t="shared" si="5"/>
        <v>03</v>
      </c>
      <c r="D67" s="33" t="s">
        <v>691</v>
      </c>
      <c r="E67" s="36" t="s">
        <v>692</v>
      </c>
      <c r="F67" s="76">
        <v>100</v>
      </c>
      <c r="G67" s="76">
        <v>44000</v>
      </c>
      <c r="H67" s="42" t="s">
        <v>897</v>
      </c>
      <c r="I67" s="42" t="s">
        <v>422</v>
      </c>
    </row>
    <row r="68" spans="1:11" ht="58.35" customHeight="1" x14ac:dyDescent="0.15">
      <c r="A68" s="76">
        <v>20150411</v>
      </c>
      <c r="B68" s="76" t="str">
        <f t="shared" si="4"/>
        <v>2015</v>
      </c>
      <c r="C68" s="76" t="str">
        <f t="shared" si="5"/>
        <v>04</v>
      </c>
      <c r="D68" s="33" t="s">
        <v>695</v>
      </c>
      <c r="E68" s="36" t="s">
        <v>696</v>
      </c>
      <c r="F68" s="76">
        <v>70</v>
      </c>
      <c r="G68" s="76">
        <v>2841.38</v>
      </c>
      <c r="H68" s="42" t="s">
        <v>898</v>
      </c>
      <c r="I68" s="42" t="s">
        <v>415</v>
      </c>
    </row>
    <row r="69" spans="1:11" ht="58.35" customHeight="1" x14ac:dyDescent="0.15">
      <c r="A69" s="76">
        <v>20150414</v>
      </c>
      <c r="B69" s="76" t="str">
        <f t="shared" si="4"/>
        <v>2015</v>
      </c>
      <c r="C69" s="76" t="str">
        <f t="shared" si="5"/>
        <v>04</v>
      </c>
      <c r="D69" s="33" t="s">
        <v>701</v>
      </c>
      <c r="E69" s="36" t="s">
        <v>702</v>
      </c>
      <c r="F69" s="76">
        <v>90</v>
      </c>
      <c r="G69" s="76">
        <v>10440</v>
      </c>
      <c r="H69" s="42" t="s">
        <v>899</v>
      </c>
      <c r="I69" s="42" t="s">
        <v>344</v>
      </c>
    </row>
    <row r="70" spans="1:11" ht="58.35" customHeight="1" x14ac:dyDescent="0.15">
      <c r="A70" s="76">
        <v>20150414</v>
      </c>
      <c r="B70" s="76" t="str">
        <f t="shared" si="4"/>
        <v>2015</v>
      </c>
      <c r="C70" s="76" t="str">
        <f t="shared" si="5"/>
        <v>04</v>
      </c>
      <c r="D70" s="33" t="s">
        <v>499</v>
      </c>
      <c r="E70" s="36" t="s">
        <v>109</v>
      </c>
      <c r="F70" s="76">
        <v>20</v>
      </c>
      <c r="G70" s="76">
        <v>4300</v>
      </c>
      <c r="H70" s="42" t="s">
        <v>881</v>
      </c>
      <c r="I70" s="42" t="s">
        <v>220</v>
      </c>
    </row>
    <row r="71" spans="1:11" ht="58.35" customHeight="1" x14ac:dyDescent="0.15">
      <c r="A71" s="76">
        <v>20150421</v>
      </c>
      <c r="B71" s="76" t="str">
        <f t="shared" si="4"/>
        <v>2015</v>
      </c>
      <c r="C71" s="76" t="str">
        <f t="shared" si="5"/>
        <v>04</v>
      </c>
      <c r="D71" s="33" t="s">
        <v>705</v>
      </c>
      <c r="E71" s="36" t="s">
        <v>706</v>
      </c>
      <c r="F71" s="76">
        <v>60</v>
      </c>
      <c r="G71" s="76">
        <v>510</v>
      </c>
      <c r="H71" s="42" t="s">
        <v>900</v>
      </c>
      <c r="I71" s="42" t="s">
        <v>425</v>
      </c>
    </row>
    <row r="72" spans="1:11" ht="58.35" customHeight="1" x14ac:dyDescent="0.15">
      <c r="A72" s="76">
        <v>20150425</v>
      </c>
      <c r="B72" s="76" t="str">
        <f t="shared" si="4"/>
        <v>2015</v>
      </c>
      <c r="C72" s="76" t="str">
        <f t="shared" si="5"/>
        <v>04</v>
      </c>
      <c r="D72" s="33" t="s">
        <v>711</v>
      </c>
      <c r="E72" s="36" t="s">
        <v>712</v>
      </c>
      <c r="F72" s="76">
        <v>62.5</v>
      </c>
      <c r="G72" s="76">
        <v>12500</v>
      </c>
      <c r="H72" s="42" t="s">
        <v>901</v>
      </c>
      <c r="I72" s="42" t="s">
        <v>213</v>
      </c>
    </row>
    <row r="73" spans="1:11" ht="58.35" customHeight="1" x14ac:dyDescent="0.15">
      <c r="A73" s="76">
        <v>20150425</v>
      </c>
      <c r="B73" s="76" t="str">
        <f t="shared" si="4"/>
        <v>2015</v>
      </c>
      <c r="C73" s="76" t="str">
        <f t="shared" si="5"/>
        <v>04</v>
      </c>
      <c r="D73" s="33" t="s">
        <v>691</v>
      </c>
      <c r="E73" s="36" t="s">
        <v>709</v>
      </c>
      <c r="F73" s="76">
        <v>100</v>
      </c>
      <c r="G73" s="76">
        <v>8000</v>
      </c>
      <c r="H73" s="42" t="s">
        <v>883</v>
      </c>
      <c r="I73" s="42" t="s">
        <v>421</v>
      </c>
    </row>
    <row r="74" spans="1:11" ht="58.35" customHeight="1" x14ac:dyDescent="0.15">
      <c r="A74" s="76">
        <v>20150429</v>
      </c>
      <c r="B74" s="76" t="str">
        <f t="shared" si="4"/>
        <v>2015</v>
      </c>
      <c r="C74" s="76" t="str">
        <f t="shared" si="5"/>
        <v>04</v>
      </c>
      <c r="D74" s="33" t="s">
        <v>482</v>
      </c>
      <c r="E74" s="36" t="s">
        <v>715</v>
      </c>
      <c r="F74" s="76">
        <v>100</v>
      </c>
      <c r="G74" s="76">
        <v>208080</v>
      </c>
      <c r="H74" s="42" t="s">
        <v>888</v>
      </c>
      <c r="I74" s="42" t="s">
        <v>226</v>
      </c>
    </row>
    <row r="75" spans="1:11" ht="58.35" customHeight="1" x14ac:dyDescent="0.15">
      <c r="A75" s="76">
        <v>20150430</v>
      </c>
      <c r="B75" s="76" t="str">
        <f t="shared" si="4"/>
        <v>2015</v>
      </c>
      <c r="C75" s="76" t="str">
        <f t="shared" si="5"/>
        <v>04</v>
      </c>
      <c r="D75" s="33" t="s">
        <v>718</v>
      </c>
      <c r="E75" s="36" t="s">
        <v>719</v>
      </c>
      <c r="F75" s="76">
        <v>100</v>
      </c>
      <c r="G75" s="76">
        <v>21000</v>
      </c>
      <c r="H75" s="42" t="s">
        <v>902</v>
      </c>
      <c r="I75" s="42" t="s">
        <v>333</v>
      </c>
    </row>
    <row r="76" spans="1:11" ht="58.35" customHeight="1" x14ac:dyDescent="0.15">
      <c r="A76" s="76">
        <v>20150430</v>
      </c>
      <c r="B76" s="76" t="str">
        <f t="shared" si="4"/>
        <v>2015</v>
      </c>
      <c r="C76" s="76" t="str">
        <f t="shared" si="5"/>
        <v>04</v>
      </c>
      <c r="D76" s="33" t="s">
        <v>722</v>
      </c>
      <c r="E76" s="36" t="s">
        <v>723</v>
      </c>
      <c r="F76" s="76">
        <v>100</v>
      </c>
      <c r="G76" s="76">
        <v>39000</v>
      </c>
      <c r="H76" s="42" t="s">
        <v>903</v>
      </c>
      <c r="I76" s="42" t="s">
        <v>433</v>
      </c>
    </row>
    <row r="77" spans="1:11" ht="58.35" customHeight="1" x14ac:dyDescent="0.15">
      <c r="A77" s="33">
        <v>20150504</v>
      </c>
      <c r="B77" s="33" t="str">
        <f t="shared" si="4"/>
        <v>2015</v>
      </c>
      <c r="C77" s="33" t="str">
        <f t="shared" si="5"/>
        <v>05</v>
      </c>
      <c r="D77" s="33" t="s">
        <v>591</v>
      </c>
      <c r="E77" s="71" t="s">
        <v>156</v>
      </c>
      <c r="F77" s="33">
        <v>100</v>
      </c>
      <c r="G77" s="33">
        <v>18100</v>
      </c>
      <c r="H77" s="72" t="s">
        <v>904</v>
      </c>
      <c r="I77" s="72" t="s">
        <v>428</v>
      </c>
      <c r="J77" s="73"/>
      <c r="K77" s="73"/>
    </row>
    <row r="78" spans="1:11" ht="58.35" customHeight="1" x14ac:dyDescent="0.15">
      <c r="A78" s="33">
        <v>20150505</v>
      </c>
      <c r="B78" s="33" t="str">
        <f t="shared" si="4"/>
        <v>2015</v>
      </c>
      <c r="C78" s="33" t="str">
        <f t="shared" si="5"/>
        <v>05</v>
      </c>
      <c r="D78" s="75" t="s">
        <v>939</v>
      </c>
      <c r="E78" s="71" t="s">
        <v>940</v>
      </c>
      <c r="F78" s="33">
        <v>100</v>
      </c>
      <c r="G78" s="33">
        <v>91300</v>
      </c>
      <c r="H78" s="72" t="s">
        <v>941</v>
      </c>
      <c r="I78" s="72"/>
      <c r="J78" s="73"/>
      <c r="K78" s="73"/>
    </row>
    <row r="79" spans="1:11" ht="58.35" customHeight="1" x14ac:dyDescent="0.15">
      <c r="A79" s="76">
        <v>20150505</v>
      </c>
      <c r="B79" s="76" t="str">
        <f t="shared" si="4"/>
        <v>2015</v>
      </c>
      <c r="C79" s="76" t="str">
        <f t="shared" si="5"/>
        <v>05</v>
      </c>
      <c r="D79" s="33" t="s">
        <v>728</v>
      </c>
      <c r="E79" s="36" t="s">
        <v>729</v>
      </c>
      <c r="F79" s="76">
        <v>100</v>
      </c>
      <c r="G79" s="76">
        <f>300*6.1</f>
        <v>1830</v>
      </c>
      <c r="H79" s="42" t="s">
        <v>924</v>
      </c>
      <c r="I79" s="42" t="s">
        <v>410</v>
      </c>
    </row>
    <row r="80" spans="1:11" ht="58.35" customHeight="1" x14ac:dyDescent="0.15">
      <c r="A80" s="76">
        <v>20150507</v>
      </c>
      <c r="B80" s="76" t="str">
        <f t="shared" si="4"/>
        <v>2015</v>
      </c>
      <c r="C80" s="76" t="str">
        <f t="shared" si="5"/>
        <v>05</v>
      </c>
      <c r="D80" s="33" t="s">
        <v>695</v>
      </c>
      <c r="E80" s="36" t="s">
        <v>736</v>
      </c>
      <c r="F80" s="76">
        <v>100</v>
      </c>
      <c r="G80" s="76">
        <v>15700</v>
      </c>
      <c r="H80" s="42" t="s">
        <v>906</v>
      </c>
      <c r="I80" s="42"/>
    </row>
    <row r="81" spans="1:9" ht="58.35" customHeight="1" x14ac:dyDescent="0.15">
      <c r="A81" s="76">
        <v>20150507</v>
      </c>
      <c r="B81" s="76" t="str">
        <f t="shared" si="4"/>
        <v>2015</v>
      </c>
      <c r="C81" s="76" t="str">
        <f t="shared" si="5"/>
        <v>05</v>
      </c>
      <c r="D81" s="33" t="s">
        <v>732</v>
      </c>
      <c r="E81" s="36" t="s">
        <v>733</v>
      </c>
      <c r="F81" s="76">
        <v>51</v>
      </c>
      <c r="G81" s="76">
        <v>15300</v>
      </c>
      <c r="H81" s="42" t="s">
        <v>905</v>
      </c>
      <c r="I81" s="42" t="s">
        <v>449</v>
      </c>
    </row>
    <row r="82" spans="1:9" ht="58.35" customHeight="1" x14ac:dyDescent="0.15">
      <c r="A82" s="76">
        <v>20150508</v>
      </c>
      <c r="B82" s="76" t="str">
        <f t="shared" si="4"/>
        <v>2015</v>
      </c>
      <c r="C82" s="76" t="str">
        <f t="shared" si="5"/>
        <v>05</v>
      </c>
      <c r="D82" s="33" t="s">
        <v>646</v>
      </c>
      <c r="E82" s="36" t="s">
        <v>738</v>
      </c>
      <c r="F82" s="76">
        <v>55</v>
      </c>
      <c r="G82" s="76">
        <v>113800</v>
      </c>
      <c r="H82" s="42" t="s">
        <v>907</v>
      </c>
      <c r="I82" s="42" t="s">
        <v>412</v>
      </c>
    </row>
    <row r="83" spans="1:9" ht="58.35" customHeight="1" x14ac:dyDescent="0.15">
      <c r="A83" s="76">
        <v>20150512</v>
      </c>
      <c r="B83" s="76" t="str">
        <f t="shared" si="4"/>
        <v>2015</v>
      </c>
      <c r="C83" s="76" t="str">
        <f t="shared" si="5"/>
        <v>05</v>
      </c>
      <c r="D83" s="33" t="s">
        <v>741</v>
      </c>
      <c r="E83" s="36" t="s">
        <v>742</v>
      </c>
      <c r="F83" s="76">
        <v>100</v>
      </c>
      <c r="G83" s="76">
        <v>850033.58</v>
      </c>
      <c r="H83" s="42" t="s">
        <v>889</v>
      </c>
      <c r="I83" s="42" t="s">
        <v>441</v>
      </c>
    </row>
    <row r="84" spans="1:9" ht="58.35" customHeight="1" x14ac:dyDescent="0.15">
      <c r="A84" s="76">
        <v>20150513</v>
      </c>
      <c r="B84" s="76" t="str">
        <f t="shared" si="4"/>
        <v>2015</v>
      </c>
      <c r="C84" s="76" t="str">
        <f t="shared" si="5"/>
        <v>05</v>
      </c>
      <c r="D84" s="33" t="s">
        <v>745</v>
      </c>
      <c r="E84" s="36" t="s">
        <v>746</v>
      </c>
      <c r="F84" s="76">
        <v>100</v>
      </c>
      <c r="G84" s="76">
        <v>21900</v>
      </c>
      <c r="H84" s="42" t="s">
        <v>908</v>
      </c>
      <c r="I84" s="42" t="s">
        <v>169</v>
      </c>
    </row>
    <row r="85" spans="1:9" ht="58.35" customHeight="1" x14ac:dyDescent="0.15">
      <c r="A85" s="76">
        <v>20150515</v>
      </c>
      <c r="B85" s="76" t="str">
        <f t="shared" si="4"/>
        <v>2015</v>
      </c>
      <c r="C85" s="76" t="str">
        <f t="shared" si="5"/>
        <v>05</v>
      </c>
      <c r="D85" s="33" t="s">
        <v>728</v>
      </c>
      <c r="E85" s="36" t="s">
        <v>749</v>
      </c>
      <c r="F85" s="76">
        <v>51</v>
      </c>
      <c r="G85" s="76">
        <v>12900</v>
      </c>
      <c r="H85" s="42" t="s">
        <v>883</v>
      </c>
      <c r="I85" s="42" t="s">
        <v>409</v>
      </c>
    </row>
    <row r="86" spans="1:9" ht="58.35" customHeight="1" x14ac:dyDescent="0.15">
      <c r="A86" s="76">
        <v>20150519</v>
      </c>
      <c r="B86" s="76" t="str">
        <f t="shared" si="4"/>
        <v>2015</v>
      </c>
      <c r="C86" s="76" t="str">
        <f t="shared" si="5"/>
        <v>05</v>
      </c>
      <c r="D86" s="33" t="s">
        <v>646</v>
      </c>
      <c r="E86" s="36" t="s">
        <v>751</v>
      </c>
      <c r="F86" s="76">
        <v>80</v>
      </c>
      <c r="G86" s="76">
        <v>8800</v>
      </c>
      <c r="H86" s="42" t="s">
        <v>899</v>
      </c>
      <c r="I86" s="42" t="s">
        <v>221</v>
      </c>
    </row>
    <row r="87" spans="1:9" ht="58.35" customHeight="1" x14ac:dyDescent="0.15">
      <c r="A87" s="76">
        <v>20150521</v>
      </c>
      <c r="B87" s="76" t="str">
        <f t="shared" si="4"/>
        <v>2015</v>
      </c>
      <c r="C87" s="76" t="str">
        <f t="shared" si="5"/>
        <v>05</v>
      </c>
      <c r="D87" s="33" t="s">
        <v>753</v>
      </c>
      <c r="E87" s="36" t="s">
        <v>754</v>
      </c>
      <c r="F87" s="76">
        <v>100</v>
      </c>
      <c r="G87" s="76">
        <v>71500</v>
      </c>
      <c r="H87" s="42" t="s">
        <v>909</v>
      </c>
      <c r="I87" s="42" t="s">
        <v>343</v>
      </c>
    </row>
    <row r="88" spans="1:9" ht="58.35" customHeight="1" x14ac:dyDescent="0.15">
      <c r="A88" s="76">
        <v>20150522</v>
      </c>
      <c r="B88" s="76" t="str">
        <f t="shared" si="4"/>
        <v>2015</v>
      </c>
      <c r="C88" s="76" t="str">
        <f t="shared" si="5"/>
        <v>05</v>
      </c>
      <c r="D88" s="33" t="s">
        <v>757</v>
      </c>
      <c r="E88" s="36" t="s">
        <v>758</v>
      </c>
      <c r="F88" s="76">
        <v>100</v>
      </c>
      <c r="G88" s="76">
        <v>31970</v>
      </c>
      <c r="H88" s="42" t="s">
        <v>910</v>
      </c>
      <c r="I88" s="42" t="s">
        <v>178</v>
      </c>
    </row>
    <row r="89" spans="1:9" ht="58.35" customHeight="1" x14ac:dyDescent="0.15">
      <c r="A89" s="76">
        <v>20150527</v>
      </c>
      <c r="B89" s="76" t="str">
        <f t="shared" si="4"/>
        <v>2015</v>
      </c>
      <c r="C89" s="76" t="str">
        <f t="shared" si="5"/>
        <v>05</v>
      </c>
      <c r="D89" s="35" t="s">
        <v>761</v>
      </c>
      <c r="E89" s="35" t="s">
        <v>762</v>
      </c>
      <c r="F89" s="35">
        <v>100</v>
      </c>
      <c r="G89" s="35">
        <v>60000</v>
      </c>
      <c r="H89" s="67" t="s">
        <v>462</v>
      </c>
      <c r="I89" s="67" t="s">
        <v>463</v>
      </c>
    </row>
    <row r="90" spans="1:9" ht="58.35" customHeight="1" x14ac:dyDescent="0.15">
      <c r="A90" s="35">
        <v>20150528</v>
      </c>
      <c r="B90" s="35" t="str">
        <f t="shared" si="4"/>
        <v>2015</v>
      </c>
      <c r="C90" s="35" t="str">
        <f t="shared" si="5"/>
        <v>05</v>
      </c>
      <c r="D90" s="68" t="s">
        <v>848</v>
      </c>
      <c r="E90" s="68" t="s">
        <v>849</v>
      </c>
    </row>
    <row r="91" spans="1:9" ht="58.35" customHeight="1" x14ac:dyDescent="0.15">
      <c r="A91" s="76">
        <v>20150528</v>
      </c>
      <c r="B91" s="76" t="str">
        <f t="shared" si="4"/>
        <v>2015</v>
      </c>
      <c r="C91" s="76" t="str">
        <f t="shared" si="5"/>
        <v>05</v>
      </c>
      <c r="D91" s="33" t="s">
        <v>732</v>
      </c>
      <c r="E91" s="36" t="s">
        <v>765</v>
      </c>
      <c r="F91" s="76">
        <v>100</v>
      </c>
      <c r="G91" s="76">
        <v>80000</v>
      </c>
      <c r="H91" s="42" t="s">
        <v>911</v>
      </c>
      <c r="I91" s="42" t="s">
        <v>446</v>
      </c>
    </row>
    <row r="92" spans="1:9" ht="58.35" customHeight="1" x14ac:dyDescent="0.15">
      <c r="A92" s="76">
        <v>20150528</v>
      </c>
      <c r="B92" s="76" t="str">
        <f t="shared" si="4"/>
        <v>2015</v>
      </c>
      <c r="C92" s="76" t="str">
        <f t="shared" si="5"/>
        <v>05</v>
      </c>
      <c r="D92" s="33" t="s">
        <v>768</v>
      </c>
      <c r="E92" s="36" t="s">
        <v>136</v>
      </c>
      <c r="F92" s="76">
        <v>100</v>
      </c>
      <c r="G92" s="76">
        <v>4587.8999999999996</v>
      </c>
      <c r="H92" s="42" t="s">
        <v>912</v>
      </c>
      <c r="I92" s="42" t="s">
        <v>331</v>
      </c>
    </row>
    <row r="93" spans="1:9" ht="58.35" customHeight="1" x14ac:dyDescent="0.15">
      <c r="A93" s="76">
        <v>20150529</v>
      </c>
      <c r="B93" s="76" t="str">
        <f t="shared" si="4"/>
        <v>2015</v>
      </c>
      <c r="C93" s="76" t="str">
        <f t="shared" si="5"/>
        <v>05</v>
      </c>
      <c r="D93" s="33" t="s">
        <v>771</v>
      </c>
      <c r="E93" s="36" t="s">
        <v>116</v>
      </c>
      <c r="F93" s="76">
        <v>21.02</v>
      </c>
      <c r="G93" s="76">
        <f>1500*6.1</f>
        <v>9150</v>
      </c>
      <c r="H93" s="42" t="s">
        <v>913</v>
      </c>
      <c r="I93" s="42" t="s">
        <v>411</v>
      </c>
    </row>
    <row r="94" spans="1:9" ht="58.35" customHeight="1" x14ac:dyDescent="0.15">
      <c r="A94" s="76">
        <v>20150530</v>
      </c>
      <c r="B94" s="76" t="str">
        <f t="shared" si="4"/>
        <v>2015</v>
      </c>
      <c r="C94" s="76" t="str">
        <f t="shared" si="5"/>
        <v>05</v>
      </c>
      <c r="D94" s="33" t="s">
        <v>774</v>
      </c>
      <c r="E94" s="36" t="s">
        <v>775</v>
      </c>
      <c r="F94" s="76">
        <v>100</v>
      </c>
      <c r="G94" s="76">
        <v>25200</v>
      </c>
      <c r="H94" s="42" t="s">
        <v>914</v>
      </c>
      <c r="I94" s="42" t="s">
        <v>154</v>
      </c>
    </row>
    <row r="95" spans="1:9" ht="58.35" customHeight="1" x14ac:dyDescent="0.15">
      <c r="A95" s="76">
        <v>20150602</v>
      </c>
      <c r="B95" s="76" t="str">
        <f t="shared" si="4"/>
        <v>2015</v>
      </c>
      <c r="C95" s="76" t="str">
        <f t="shared" si="5"/>
        <v>06</v>
      </c>
      <c r="D95" s="33" t="s">
        <v>515</v>
      </c>
      <c r="E95" s="36" t="s">
        <v>778</v>
      </c>
      <c r="F95" s="76">
        <v>100</v>
      </c>
      <c r="G95" s="76">
        <v>58100</v>
      </c>
      <c r="H95" s="42" t="s">
        <v>915</v>
      </c>
      <c r="I95" s="42" t="s">
        <v>437</v>
      </c>
    </row>
    <row r="96" spans="1:9" ht="58.35" customHeight="1" x14ac:dyDescent="0.15">
      <c r="A96" s="76">
        <v>20150605</v>
      </c>
      <c r="B96" s="76" t="str">
        <f t="shared" si="4"/>
        <v>2015</v>
      </c>
      <c r="C96" s="76" t="str">
        <f t="shared" si="5"/>
        <v>06</v>
      </c>
      <c r="D96" s="33" t="s">
        <v>619</v>
      </c>
      <c r="E96" s="36" t="s">
        <v>785</v>
      </c>
      <c r="F96" s="76">
        <v>100</v>
      </c>
      <c r="G96" s="76">
        <v>125000</v>
      </c>
      <c r="H96" s="42" t="s">
        <v>925</v>
      </c>
      <c r="I96" s="42" t="s">
        <v>444</v>
      </c>
    </row>
    <row r="97" spans="1:10" ht="58.35" customHeight="1" x14ac:dyDescent="0.15">
      <c r="A97" s="76">
        <v>20150605</v>
      </c>
      <c r="B97" s="76" t="str">
        <f t="shared" si="4"/>
        <v>2015</v>
      </c>
      <c r="C97" s="76" t="str">
        <f t="shared" si="5"/>
        <v>06</v>
      </c>
      <c r="D97" s="33" t="s">
        <v>781</v>
      </c>
      <c r="E97" s="36" t="s">
        <v>782</v>
      </c>
      <c r="F97" s="76">
        <v>100</v>
      </c>
      <c r="G97" s="76">
        <v>55000</v>
      </c>
      <c r="H97" s="42" t="s">
        <v>916</v>
      </c>
      <c r="I97" s="42" t="s">
        <v>424</v>
      </c>
    </row>
    <row r="98" spans="1:10" ht="58.35" customHeight="1" x14ac:dyDescent="0.15">
      <c r="A98" s="76">
        <v>20150606</v>
      </c>
      <c r="B98" s="76" t="str">
        <f t="shared" ref="B98:B146" si="6">LEFT(A98,4)</f>
        <v>2015</v>
      </c>
      <c r="C98" s="76" t="str">
        <f t="shared" ref="C98:C146" si="7">LEFT(RIGHT(A98,4),2)</f>
        <v>06</v>
      </c>
      <c r="D98" s="33" t="s">
        <v>788</v>
      </c>
      <c r="E98" s="36" t="s">
        <v>789</v>
      </c>
      <c r="F98" s="76">
        <v>100</v>
      </c>
      <c r="G98" s="76">
        <v>4500</v>
      </c>
      <c r="H98" s="42" t="s">
        <v>889</v>
      </c>
      <c r="I98" s="42" t="s">
        <v>189</v>
      </c>
    </row>
    <row r="99" spans="1:10" ht="58.35" customHeight="1" x14ac:dyDescent="0.15">
      <c r="A99" s="76">
        <v>20150611</v>
      </c>
      <c r="B99" s="76" t="str">
        <f t="shared" si="6"/>
        <v>2015</v>
      </c>
      <c r="C99" s="76" t="str">
        <f t="shared" si="7"/>
        <v>06</v>
      </c>
      <c r="D99" s="33" t="s">
        <v>532</v>
      </c>
      <c r="E99" s="36" t="s">
        <v>166</v>
      </c>
      <c r="F99" s="76">
        <v>55</v>
      </c>
      <c r="G99" s="76"/>
      <c r="H99" s="42" t="s">
        <v>918</v>
      </c>
      <c r="I99" s="42" t="s">
        <v>334</v>
      </c>
    </row>
    <row r="100" spans="1:10" ht="58.35" customHeight="1" x14ac:dyDescent="0.15">
      <c r="A100" s="76">
        <v>20150611</v>
      </c>
      <c r="B100" s="76" t="str">
        <f t="shared" si="6"/>
        <v>2015</v>
      </c>
      <c r="C100" s="76" t="str">
        <f t="shared" si="7"/>
        <v>06</v>
      </c>
      <c r="D100" s="33" t="s">
        <v>792</v>
      </c>
      <c r="E100" s="36" t="s">
        <v>793</v>
      </c>
      <c r="F100" s="76">
        <v>100</v>
      </c>
      <c r="G100" s="76">
        <v>9200</v>
      </c>
      <c r="H100" s="42" t="s">
        <v>917</v>
      </c>
      <c r="I100" s="42" t="s">
        <v>142</v>
      </c>
    </row>
    <row r="101" spans="1:10" ht="58.35" customHeight="1" x14ac:dyDescent="0.15">
      <c r="A101" s="76">
        <v>20150616</v>
      </c>
      <c r="B101" s="76" t="str">
        <f t="shared" si="6"/>
        <v>2015</v>
      </c>
      <c r="C101" s="76" t="str">
        <f t="shared" si="7"/>
        <v>06</v>
      </c>
      <c r="D101" s="33" t="s">
        <v>559</v>
      </c>
      <c r="E101" s="36" t="s">
        <v>800</v>
      </c>
      <c r="F101" s="76"/>
      <c r="G101" s="76">
        <v>27581.62</v>
      </c>
      <c r="H101" s="42" t="s">
        <v>919</v>
      </c>
      <c r="I101" s="42" t="s">
        <v>218</v>
      </c>
      <c r="J101" s="76" t="s">
        <v>803</v>
      </c>
    </row>
    <row r="102" spans="1:10" ht="58.35" customHeight="1" x14ac:dyDescent="0.15">
      <c r="A102" s="76">
        <v>20150616</v>
      </c>
      <c r="B102" s="76" t="str">
        <f t="shared" si="6"/>
        <v>2015</v>
      </c>
      <c r="C102" s="76" t="str">
        <f t="shared" si="7"/>
        <v>06</v>
      </c>
      <c r="D102" s="33" t="s">
        <v>768</v>
      </c>
      <c r="E102" s="36" t="s">
        <v>798</v>
      </c>
      <c r="F102" s="76">
        <v>100</v>
      </c>
      <c r="G102" s="76">
        <v>5000</v>
      </c>
      <c r="H102" s="42" t="s">
        <v>893</v>
      </c>
      <c r="I102" s="42" t="s">
        <v>420</v>
      </c>
    </row>
    <row r="103" spans="1:10" ht="58.35" customHeight="1" x14ac:dyDescent="0.15">
      <c r="A103" s="76">
        <v>20150619</v>
      </c>
      <c r="B103" s="76" t="str">
        <f t="shared" si="6"/>
        <v>2015</v>
      </c>
      <c r="C103" s="76" t="str">
        <f t="shared" si="7"/>
        <v>06</v>
      </c>
      <c r="D103" s="33" t="s">
        <v>691</v>
      </c>
      <c r="E103" s="36" t="s">
        <v>804</v>
      </c>
      <c r="F103" s="76">
        <v>100</v>
      </c>
      <c r="G103" s="76">
        <v>30000</v>
      </c>
      <c r="H103" s="42" t="s">
        <v>897</v>
      </c>
      <c r="I103" s="42"/>
    </row>
    <row r="104" spans="1:10" ht="58.35" customHeight="1" x14ac:dyDescent="0.15">
      <c r="A104" s="76">
        <v>20150619</v>
      </c>
      <c r="B104" s="76" t="str">
        <f t="shared" si="6"/>
        <v>2015</v>
      </c>
      <c r="C104" s="76" t="str">
        <f t="shared" si="7"/>
        <v>06</v>
      </c>
      <c r="D104" s="33" t="s">
        <v>757</v>
      </c>
      <c r="E104" s="36" t="s">
        <v>806</v>
      </c>
      <c r="F104" s="76">
        <v>49</v>
      </c>
      <c r="G104" s="76">
        <v>18375</v>
      </c>
      <c r="H104" s="42" t="s">
        <v>920</v>
      </c>
      <c r="I104" s="42" t="s">
        <v>174</v>
      </c>
    </row>
    <row r="105" spans="1:10" ht="58.35" customHeight="1" x14ac:dyDescent="0.15">
      <c r="A105" s="76">
        <v>20150624</v>
      </c>
      <c r="B105" s="76" t="str">
        <f t="shared" si="6"/>
        <v>2015</v>
      </c>
      <c r="C105" s="76" t="str">
        <f t="shared" si="7"/>
        <v>06</v>
      </c>
      <c r="D105" s="33" t="s">
        <v>635</v>
      </c>
      <c r="E105" s="36" t="s">
        <v>811</v>
      </c>
      <c r="F105" s="76">
        <v>100</v>
      </c>
      <c r="G105" s="76">
        <v>63800</v>
      </c>
      <c r="H105" s="42" t="s">
        <v>384</v>
      </c>
      <c r="I105" s="42" t="s">
        <v>212</v>
      </c>
    </row>
    <row r="106" spans="1:10" ht="58.35" customHeight="1" x14ac:dyDescent="0.15">
      <c r="A106" s="76">
        <v>20150624</v>
      </c>
      <c r="B106" s="76" t="str">
        <f t="shared" si="6"/>
        <v>2015</v>
      </c>
      <c r="C106" s="76" t="str">
        <f t="shared" si="7"/>
        <v>06</v>
      </c>
      <c r="D106" s="33" t="s">
        <v>809</v>
      </c>
      <c r="E106" s="36" t="s">
        <v>810</v>
      </c>
      <c r="F106" s="76"/>
      <c r="G106" s="76">
        <v>1800</v>
      </c>
      <c r="H106" s="42" t="s">
        <v>889</v>
      </c>
      <c r="I106" s="42"/>
    </row>
    <row r="107" spans="1:10" ht="58.35" customHeight="1" x14ac:dyDescent="0.15">
      <c r="A107" s="76">
        <v>20150625</v>
      </c>
      <c r="B107" s="76" t="str">
        <f t="shared" si="6"/>
        <v>2015</v>
      </c>
      <c r="C107" s="76" t="str">
        <f t="shared" si="7"/>
        <v>06</v>
      </c>
      <c r="D107" s="33" t="s">
        <v>815</v>
      </c>
      <c r="E107" s="36" t="s">
        <v>816</v>
      </c>
      <c r="F107" s="76">
        <v>20</v>
      </c>
      <c r="G107" s="76">
        <v>860</v>
      </c>
      <c r="H107" s="42" t="s">
        <v>889</v>
      </c>
      <c r="I107" s="42" t="s">
        <v>434</v>
      </c>
    </row>
    <row r="108" spans="1:10" ht="58.35" customHeight="1" x14ac:dyDescent="0.15">
      <c r="A108" s="76">
        <v>20150625</v>
      </c>
      <c r="B108" s="76" t="str">
        <f t="shared" si="6"/>
        <v>2015</v>
      </c>
      <c r="C108" s="76" t="str">
        <f t="shared" si="7"/>
        <v>06</v>
      </c>
      <c r="D108" s="33" t="s">
        <v>591</v>
      </c>
      <c r="E108" s="36" t="s">
        <v>813</v>
      </c>
      <c r="F108" s="76"/>
      <c r="G108" s="76">
        <v>15000</v>
      </c>
      <c r="H108" s="42" t="s">
        <v>893</v>
      </c>
      <c r="I108" s="42" t="s">
        <v>429</v>
      </c>
    </row>
    <row r="109" spans="1:10" ht="58.35" customHeight="1" x14ac:dyDescent="0.15">
      <c r="A109" s="76">
        <v>20150626</v>
      </c>
      <c r="B109" s="76" t="str">
        <f t="shared" si="6"/>
        <v>2015</v>
      </c>
      <c r="C109" s="76" t="str">
        <f t="shared" si="7"/>
        <v>06</v>
      </c>
      <c r="D109" s="33" t="s">
        <v>687</v>
      </c>
      <c r="E109" s="36" t="s">
        <v>824</v>
      </c>
      <c r="F109" s="76">
        <v>100</v>
      </c>
      <c r="G109" s="76">
        <v>60256</v>
      </c>
      <c r="H109" s="42" t="s">
        <v>909</v>
      </c>
      <c r="I109" s="42"/>
    </row>
    <row r="110" spans="1:10" ht="58.35" customHeight="1" x14ac:dyDescent="0.15">
      <c r="A110" s="76">
        <v>20150626</v>
      </c>
      <c r="B110" s="76" t="str">
        <f t="shared" si="6"/>
        <v>2015</v>
      </c>
      <c r="C110" s="76" t="str">
        <f t="shared" si="7"/>
        <v>06</v>
      </c>
      <c r="D110" s="33" t="s">
        <v>486</v>
      </c>
      <c r="E110" s="36" t="s">
        <v>818</v>
      </c>
      <c r="F110" s="76">
        <v>24</v>
      </c>
      <c r="G110" s="76">
        <v>5202</v>
      </c>
      <c r="H110" s="42" t="s">
        <v>903</v>
      </c>
      <c r="I110" s="42" t="s">
        <v>417</v>
      </c>
    </row>
    <row r="111" spans="1:10" ht="58.35" customHeight="1" x14ac:dyDescent="0.15">
      <c r="A111" s="76">
        <v>20150626</v>
      </c>
      <c r="B111" s="76" t="str">
        <f t="shared" si="6"/>
        <v>2015</v>
      </c>
      <c r="C111" s="76" t="str">
        <f t="shared" si="7"/>
        <v>06</v>
      </c>
      <c r="D111" s="33" t="s">
        <v>820</v>
      </c>
      <c r="E111" s="36" t="s">
        <v>821</v>
      </c>
      <c r="F111" s="76">
        <v>51</v>
      </c>
      <c r="G111" s="76">
        <v>3315</v>
      </c>
      <c r="H111" s="42" t="s">
        <v>921</v>
      </c>
      <c r="I111" s="42" t="s">
        <v>163</v>
      </c>
    </row>
    <row r="112" spans="1:10" s="73" customFormat="1" ht="58.35" customHeight="1" x14ac:dyDescent="0.15">
      <c r="A112" s="33">
        <v>20150627</v>
      </c>
      <c r="B112" s="33" t="str">
        <f t="shared" si="6"/>
        <v>2015</v>
      </c>
      <c r="C112" s="33" t="str">
        <f t="shared" si="7"/>
        <v>06</v>
      </c>
      <c r="D112" s="33" t="s">
        <v>502</v>
      </c>
      <c r="E112" s="71" t="s">
        <v>825</v>
      </c>
      <c r="F112" s="33"/>
      <c r="G112" s="33">
        <v>49856.25</v>
      </c>
      <c r="H112" s="72" t="s">
        <v>891</v>
      </c>
      <c r="I112" s="72"/>
    </row>
    <row r="113" spans="1:9" ht="24" x14ac:dyDescent="0.15">
      <c r="A113" s="35">
        <v>20150630</v>
      </c>
      <c r="B113" s="35" t="str">
        <f t="shared" si="6"/>
        <v>2015</v>
      </c>
      <c r="C113" s="35" t="str">
        <f t="shared" si="7"/>
        <v>06</v>
      </c>
      <c r="D113" s="68" t="s">
        <v>857</v>
      </c>
      <c r="E113" s="68" t="s">
        <v>861</v>
      </c>
      <c r="F113" s="35">
        <v>100</v>
      </c>
      <c r="G113" s="35">
        <v>21850</v>
      </c>
      <c r="H113" s="67" t="s">
        <v>858</v>
      </c>
    </row>
    <row r="114" spans="1:9" ht="24" x14ac:dyDescent="0.15">
      <c r="A114" s="35">
        <v>20150711</v>
      </c>
      <c r="B114" s="35" t="str">
        <f t="shared" si="6"/>
        <v>2015</v>
      </c>
      <c r="C114" s="35" t="str">
        <f t="shared" si="7"/>
        <v>07</v>
      </c>
      <c r="D114" s="68" t="s">
        <v>971</v>
      </c>
      <c r="E114" s="68" t="s">
        <v>970</v>
      </c>
      <c r="F114" s="35">
        <v>100</v>
      </c>
      <c r="G114" s="35">
        <v>11323</v>
      </c>
      <c r="H114" s="67" t="s">
        <v>947</v>
      </c>
    </row>
    <row r="115" spans="1:9" ht="24" x14ac:dyDescent="0.15">
      <c r="A115" s="35">
        <v>2015013</v>
      </c>
      <c r="B115" s="35" t="str">
        <f t="shared" si="6"/>
        <v>2015</v>
      </c>
      <c r="C115" s="35" t="str">
        <f t="shared" si="7"/>
        <v>50</v>
      </c>
      <c r="D115" s="68" t="s">
        <v>980</v>
      </c>
      <c r="E115" s="68" t="s">
        <v>977</v>
      </c>
      <c r="F115" s="35">
        <v>30</v>
      </c>
      <c r="H115" s="67" t="s">
        <v>981</v>
      </c>
    </row>
    <row r="116" spans="1:9" ht="36" x14ac:dyDescent="0.15">
      <c r="A116" s="35">
        <v>20150714</v>
      </c>
      <c r="B116" s="35" t="str">
        <f t="shared" si="6"/>
        <v>2015</v>
      </c>
      <c r="C116" s="35" t="str">
        <f t="shared" si="7"/>
        <v>07</v>
      </c>
      <c r="D116" s="68" t="s">
        <v>959</v>
      </c>
      <c r="E116" s="68" t="s">
        <v>960</v>
      </c>
      <c r="F116" s="78">
        <v>0.40427099999999999</v>
      </c>
      <c r="G116" s="35">
        <v>6064.07</v>
      </c>
      <c r="H116" s="67" t="s">
        <v>961</v>
      </c>
    </row>
    <row r="117" spans="1:9" ht="48" x14ac:dyDescent="0.15">
      <c r="A117" s="35">
        <v>20150714</v>
      </c>
      <c r="B117" s="35" t="str">
        <f t="shared" si="6"/>
        <v>2015</v>
      </c>
      <c r="C117" s="35" t="str">
        <f t="shared" si="7"/>
        <v>07</v>
      </c>
      <c r="D117" s="68" t="s">
        <v>1000</v>
      </c>
      <c r="E117" s="68" t="s">
        <v>1001</v>
      </c>
      <c r="F117" s="78"/>
      <c r="G117" s="35">
        <v>110000</v>
      </c>
      <c r="H117" s="67" t="s">
        <v>1002</v>
      </c>
    </row>
    <row r="118" spans="1:9" ht="48" x14ac:dyDescent="0.15">
      <c r="A118" s="35">
        <v>20150715</v>
      </c>
      <c r="B118" s="35" t="str">
        <f t="shared" si="6"/>
        <v>2015</v>
      </c>
      <c r="C118" s="35" t="str">
        <f t="shared" si="7"/>
        <v>07</v>
      </c>
      <c r="D118" s="68" t="s">
        <v>1025</v>
      </c>
      <c r="E118" s="68" t="s">
        <v>1024</v>
      </c>
      <c r="F118" s="78"/>
      <c r="G118" s="35">
        <v>2900</v>
      </c>
      <c r="H118" s="67" t="s">
        <v>1027</v>
      </c>
    </row>
    <row r="119" spans="1:9" ht="24" x14ac:dyDescent="0.15">
      <c r="A119" s="35">
        <v>20150721</v>
      </c>
      <c r="B119" s="35" t="str">
        <f t="shared" si="6"/>
        <v>2015</v>
      </c>
      <c r="C119" s="35" t="str">
        <f t="shared" si="7"/>
        <v>07</v>
      </c>
      <c r="D119" s="68" t="s">
        <v>976</v>
      </c>
      <c r="E119" s="68" t="s">
        <v>975</v>
      </c>
      <c r="F119" s="78">
        <v>0.4</v>
      </c>
      <c r="G119" s="35">
        <v>1600</v>
      </c>
      <c r="H119" s="67" t="s">
        <v>958</v>
      </c>
    </row>
    <row r="120" spans="1:9" ht="24" x14ac:dyDescent="0.15">
      <c r="A120" s="35">
        <v>20150723</v>
      </c>
      <c r="B120" s="35" t="str">
        <f t="shared" si="6"/>
        <v>2015</v>
      </c>
      <c r="C120" s="35" t="str">
        <f t="shared" si="7"/>
        <v>07</v>
      </c>
      <c r="D120" s="68" t="s">
        <v>963</v>
      </c>
      <c r="E120" s="68" t="s">
        <v>962</v>
      </c>
      <c r="F120" s="78">
        <v>0.25</v>
      </c>
      <c r="G120" s="35">
        <v>18750</v>
      </c>
      <c r="H120" s="67" t="s">
        <v>964</v>
      </c>
    </row>
    <row r="121" spans="1:9" ht="24" x14ac:dyDescent="0.15">
      <c r="A121" s="35">
        <v>20150730</v>
      </c>
      <c r="B121" s="35" t="str">
        <f t="shared" si="6"/>
        <v>2015</v>
      </c>
      <c r="C121" s="35" t="str">
        <f t="shared" si="7"/>
        <v>07</v>
      </c>
      <c r="D121" s="68" t="s">
        <v>953</v>
      </c>
      <c r="E121" s="68" t="s">
        <v>954</v>
      </c>
      <c r="F121" s="35">
        <v>100</v>
      </c>
      <c r="G121" s="35">
        <v>13650</v>
      </c>
      <c r="H121" s="67" t="s">
        <v>955</v>
      </c>
    </row>
    <row r="122" spans="1:9" ht="24" x14ac:dyDescent="0.15">
      <c r="A122" s="35">
        <v>20150801</v>
      </c>
      <c r="B122" s="35" t="str">
        <f t="shared" si="6"/>
        <v>2015</v>
      </c>
      <c r="C122" s="35" t="str">
        <f t="shared" si="7"/>
        <v>08</v>
      </c>
      <c r="D122" s="68" t="s">
        <v>1011</v>
      </c>
      <c r="E122" s="68" t="s">
        <v>1013</v>
      </c>
      <c r="G122" s="35">
        <v>74500</v>
      </c>
      <c r="H122" s="67" t="s">
        <v>1014</v>
      </c>
    </row>
    <row r="123" spans="1:9" ht="24" x14ac:dyDescent="0.15">
      <c r="A123" s="35">
        <v>20150807</v>
      </c>
      <c r="B123" s="35" t="str">
        <f t="shared" si="6"/>
        <v>2015</v>
      </c>
      <c r="C123" s="35" t="str">
        <f t="shared" si="7"/>
        <v>08</v>
      </c>
      <c r="D123" s="68" t="s">
        <v>998</v>
      </c>
      <c r="E123" s="68" t="s">
        <v>997</v>
      </c>
      <c r="F123" s="35">
        <v>80</v>
      </c>
      <c r="G123" s="35">
        <v>320000</v>
      </c>
      <c r="H123" s="67" t="s">
        <v>999</v>
      </c>
    </row>
    <row r="124" spans="1:9" ht="48" x14ac:dyDescent="0.15">
      <c r="A124" s="35">
        <v>20150810</v>
      </c>
      <c r="B124" s="35" t="str">
        <f t="shared" si="6"/>
        <v>2015</v>
      </c>
      <c r="C124" s="35" t="str">
        <f t="shared" si="7"/>
        <v>08</v>
      </c>
      <c r="D124" s="68" t="s">
        <v>945</v>
      </c>
      <c r="E124" s="68" t="s">
        <v>946</v>
      </c>
      <c r="G124" s="35">
        <v>80731</v>
      </c>
      <c r="H124" s="67" t="s">
        <v>947</v>
      </c>
    </row>
    <row r="125" spans="1:9" ht="24" x14ac:dyDescent="0.15">
      <c r="A125" s="35">
        <v>20150820</v>
      </c>
      <c r="B125" s="35" t="str">
        <f t="shared" si="6"/>
        <v>2015</v>
      </c>
      <c r="C125" s="35" t="str">
        <f t="shared" si="7"/>
        <v>08</v>
      </c>
      <c r="D125" s="68" t="s">
        <v>973</v>
      </c>
      <c r="E125" s="68" t="s">
        <v>972</v>
      </c>
      <c r="F125" s="35">
        <v>30</v>
      </c>
      <c r="G125" s="35">
        <v>1000</v>
      </c>
      <c r="H125" s="67" t="s">
        <v>974</v>
      </c>
    </row>
    <row r="126" spans="1:9" ht="24" x14ac:dyDescent="0.15">
      <c r="A126" s="35">
        <v>20150821</v>
      </c>
      <c r="B126" s="35" t="str">
        <f t="shared" si="6"/>
        <v>2015</v>
      </c>
      <c r="C126" s="35" t="str">
        <f t="shared" si="7"/>
        <v>08</v>
      </c>
      <c r="D126" s="68" t="s">
        <v>989</v>
      </c>
      <c r="E126" s="68" t="s">
        <v>990</v>
      </c>
      <c r="F126" s="35">
        <v>100</v>
      </c>
      <c r="G126" s="35">
        <v>31200</v>
      </c>
      <c r="H126" s="67" t="s">
        <v>988</v>
      </c>
    </row>
    <row r="127" spans="1:9" ht="24" x14ac:dyDescent="0.15">
      <c r="A127" s="35">
        <v>20150902</v>
      </c>
      <c r="B127" s="35" t="str">
        <f t="shared" si="6"/>
        <v>2015</v>
      </c>
      <c r="C127" s="35" t="str">
        <f t="shared" si="7"/>
        <v>09</v>
      </c>
      <c r="D127" s="68" t="s">
        <v>1003</v>
      </c>
      <c r="E127" s="68" t="s">
        <v>1005</v>
      </c>
      <c r="G127" s="35">
        <v>6500</v>
      </c>
      <c r="H127" s="67" t="s">
        <v>1007</v>
      </c>
      <c r="I127" s="67" t="s">
        <v>1009</v>
      </c>
    </row>
    <row r="128" spans="1:9" ht="96" x14ac:dyDescent="0.15">
      <c r="A128" s="35">
        <v>20150902</v>
      </c>
      <c r="B128" s="35" t="str">
        <f t="shared" si="6"/>
        <v>2015</v>
      </c>
      <c r="C128" s="35" t="str">
        <f t="shared" si="7"/>
        <v>09</v>
      </c>
      <c r="D128" s="68" t="s">
        <v>996</v>
      </c>
      <c r="E128" s="67" t="s">
        <v>995</v>
      </c>
      <c r="F128" s="35">
        <v>100</v>
      </c>
      <c r="G128" s="35">
        <v>224500</v>
      </c>
      <c r="H128" s="67" t="s">
        <v>994</v>
      </c>
    </row>
    <row r="129" spans="1:9" ht="24" x14ac:dyDescent="0.15">
      <c r="A129" s="35">
        <v>20150908</v>
      </c>
      <c r="B129" s="35" t="str">
        <f t="shared" si="6"/>
        <v>2015</v>
      </c>
      <c r="C129" s="35" t="str">
        <f t="shared" si="7"/>
        <v>09</v>
      </c>
      <c r="D129" s="68" t="s">
        <v>1022</v>
      </c>
      <c r="E129" s="67" t="s">
        <v>1020</v>
      </c>
      <c r="F129" s="35">
        <v>100</v>
      </c>
      <c r="G129" s="35">
        <v>85700</v>
      </c>
      <c r="H129" s="67" t="s">
        <v>1021</v>
      </c>
    </row>
    <row r="130" spans="1:9" ht="48" x14ac:dyDescent="0.15">
      <c r="A130" s="35">
        <v>20150909</v>
      </c>
      <c r="B130" s="35" t="str">
        <f t="shared" si="6"/>
        <v>2015</v>
      </c>
      <c r="C130" s="35" t="str">
        <f t="shared" si="7"/>
        <v>09</v>
      </c>
      <c r="D130" s="68" t="s">
        <v>1031</v>
      </c>
      <c r="E130" s="67" t="s">
        <v>1029</v>
      </c>
      <c r="G130" s="35">
        <v>20000</v>
      </c>
      <c r="H130" s="68" t="s">
        <v>1030</v>
      </c>
    </row>
    <row r="131" spans="1:9" ht="24" x14ac:dyDescent="0.15">
      <c r="A131" s="35">
        <v>20150911</v>
      </c>
      <c r="B131" s="35" t="str">
        <f t="shared" si="6"/>
        <v>2015</v>
      </c>
      <c r="C131" s="35" t="str">
        <f t="shared" si="7"/>
        <v>09</v>
      </c>
      <c r="D131" s="68" t="s">
        <v>985</v>
      </c>
      <c r="E131" s="67" t="s">
        <v>986</v>
      </c>
      <c r="F131" s="35">
        <v>42</v>
      </c>
      <c r="G131" s="35">
        <v>19624</v>
      </c>
      <c r="H131" s="67" t="s">
        <v>987</v>
      </c>
    </row>
    <row r="132" spans="1:9" ht="24" x14ac:dyDescent="0.15">
      <c r="A132" s="35">
        <v>20150924</v>
      </c>
      <c r="B132" s="35" t="str">
        <f t="shared" si="6"/>
        <v>2015</v>
      </c>
      <c r="C132" s="35" t="str">
        <f t="shared" si="7"/>
        <v>09</v>
      </c>
      <c r="D132" s="68" t="s">
        <v>991</v>
      </c>
      <c r="E132" s="67" t="s">
        <v>992</v>
      </c>
      <c r="F132" s="35">
        <v>80</v>
      </c>
      <c r="G132" s="35">
        <v>32000</v>
      </c>
      <c r="H132" s="67" t="s">
        <v>993</v>
      </c>
    </row>
    <row r="133" spans="1:9" ht="24" x14ac:dyDescent="0.15">
      <c r="A133" s="35">
        <v>20150925</v>
      </c>
      <c r="B133" s="35" t="str">
        <f t="shared" si="6"/>
        <v>2015</v>
      </c>
      <c r="C133" s="35" t="str">
        <f t="shared" si="7"/>
        <v>09</v>
      </c>
      <c r="D133" s="68" t="s">
        <v>942</v>
      </c>
      <c r="E133" s="67" t="s">
        <v>943</v>
      </c>
      <c r="F133" s="35">
        <v>40</v>
      </c>
      <c r="G133" s="35">
        <v>18680</v>
      </c>
      <c r="H133" s="67" t="s">
        <v>944</v>
      </c>
    </row>
    <row r="134" spans="1:9" ht="120" x14ac:dyDescent="0.15">
      <c r="A134" s="35">
        <v>20150929</v>
      </c>
      <c r="B134" s="35" t="str">
        <f t="shared" si="6"/>
        <v>2015</v>
      </c>
      <c r="C134" s="35" t="str">
        <f t="shared" si="7"/>
        <v>09</v>
      </c>
      <c r="D134" s="68" t="s">
        <v>865</v>
      </c>
      <c r="E134" s="68" t="s">
        <v>931</v>
      </c>
      <c r="G134" s="35">
        <v>14598</v>
      </c>
      <c r="H134" s="67" t="s">
        <v>932</v>
      </c>
      <c r="I134" s="67" t="s">
        <v>933</v>
      </c>
    </row>
    <row r="135" spans="1:9" ht="24" x14ac:dyDescent="0.15">
      <c r="A135" s="35">
        <v>20151012</v>
      </c>
      <c r="B135" s="35" t="str">
        <f t="shared" si="6"/>
        <v>2015</v>
      </c>
      <c r="C135" s="35" t="str">
        <f t="shared" si="7"/>
        <v>10</v>
      </c>
      <c r="D135" s="68" t="s">
        <v>968</v>
      </c>
      <c r="E135" s="68" t="s">
        <v>967</v>
      </c>
      <c r="G135" s="35">
        <v>183750</v>
      </c>
      <c r="H135" s="67" t="s">
        <v>969</v>
      </c>
    </row>
    <row r="136" spans="1:9" ht="24" x14ac:dyDescent="0.15">
      <c r="A136" s="35">
        <v>20151015</v>
      </c>
      <c r="B136" s="35" t="str">
        <f t="shared" si="6"/>
        <v>2015</v>
      </c>
      <c r="C136" s="35" t="str">
        <f t="shared" si="7"/>
        <v>10</v>
      </c>
      <c r="D136" s="68" t="s">
        <v>966</v>
      </c>
      <c r="E136" s="68" t="s">
        <v>965</v>
      </c>
      <c r="F136" s="35">
        <v>100</v>
      </c>
      <c r="G136" s="35">
        <v>53000</v>
      </c>
      <c r="H136" s="67" t="s">
        <v>947</v>
      </c>
    </row>
    <row r="137" spans="1:9" ht="24" x14ac:dyDescent="0.15">
      <c r="A137" s="35">
        <v>20151026</v>
      </c>
      <c r="B137" s="35" t="str">
        <f t="shared" si="6"/>
        <v>2015</v>
      </c>
      <c r="C137" s="35" t="str">
        <f t="shared" si="7"/>
        <v>10</v>
      </c>
      <c r="D137" s="68" t="s">
        <v>1018</v>
      </c>
      <c r="E137" s="68" t="s">
        <v>1016</v>
      </c>
      <c r="F137" s="35">
        <v>20</v>
      </c>
      <c r="G137" s="35">
        <v>2000</v>
      </c>
      <c r="H137" s="67" t="s">
        <v>209</v>
      </c>
    </row>
    <row r="138" spans="1:9" ht="48" x14ac:dyDescent="0.15">
      <c r="A138" s="35">
        <v>20151102</v>
      </c>
      <c r="B138" s="35" t="str">
        <f t="shared" si="6"/>
        <v>2015</v>
      </c>
      <c r="C138" s="35" t="str">
        <f t="shared" si="7"/>
        <v>11</v>
      </c>
      <c r="D138" s="68" t="s">
        <v>949</v>
      </c>
      <c r="E138" s="68" t="s">
        <v>948</v>
      </c>
      <c r="G138" s="35">
        <v>216400</v>
      </c>
      <c r="H138" s="67" t="s">
        <v>950</v>
      </c>
    </row>
    <row r="139" spans="1:9" ht="24" x14ac:dyDescent="0.15">
      <c r="A139" s="35">
        <v>20151110</v>
      </c>
      <c r="B139" s="35" t="str">
        <f t="shared" si="6"/>
        <v>2015</v>
      </c>
      <c r="C139" s="35" t="str">
        <f t="shared" si="7"/>
        <v>11</v>
      </c>
      <c r="D139" s="68" t="s">
        <v>956</v>
      </c>
      <c r="E139" s="68" t="s">
        <v>957</v>
      </c>
      <c r="F139" s="35">
        <v>90</v>
      </c>
      <c r="G139" s="35">
        <v>3000</v>
      </c>
      <c r="H139" s="67" t="s">
        <v>958</v>
      </c>
    </row>
    <row r="140" spans="1:9" ht="24" x14ac:dyDescent="0.15">
      <c r="A140" s="35">
        <v>20151111</v>
      </c>
      <c r="B140" s="35" t="str">
        <f t="shared" si="6"/>
        <v>2015</v>
      </c>
      <c r="C140" s="35" t="str">
        <f t="shared" si="7"/>
        <v>11</v>
      </c>
      <c r="D140" s="68" t="s">
        <v>982</v>
      </c>
      <c r="E140" s="68" t="s">
        <v>983</v>
      </c>
      <c r="F140" s="35">
        <v>10</v>
      </c>
      <c r="G140" s="35">
        <v>13809</v>
      </c>
      <c r="H140" s="67" t="s">
        <v>984</v>
      </c>
    </row>
    <row r="141" spans="1:9" ht="24" x14ac:dyDescent="0.15">
      <c r="A141" s="35">
        <v>20151113</v>
      </c>
      <c r="B141" s="35" t="str">
        <f t="shared" si="6"/>
        <v>2015</v>
      </c>
      <c r="C141" s="35" t="str">
        <f t="shared" si="7"/>
        <v>11</v>
      </c>
      <c r="D141" s="68" t="s">
        <v>978</v>
      </c>
      <c r="E141" s="68" t="s">
        <v>977</v>
      </c>
      <c r="F141" s="35">
        <v>30</v>
      </c>
      <c r="G141" s="35">
        <v>15000</v>
      </c>
      <c r="H141" s="67" t="s">
        <v>979</v>
      </c>
    </row>
    <row r="142" spans="1:9" ht="25.5" x14ac:dyDescent="0.15">
      <c r="A142" s="35">
        <v>20151117</v>
      </c>
      <c r="B142" s="35" t="str">
        <f t="shared" si="6"/>
        <v>2015</v>
      </c>
      <c r="C142" s="35" t="str">
        <f t="shared" si="7"/>
        <v>11</v>
      </c>
      <c r="D142" s="68" t="s">
        <v>1033</v>
      </c>
      <c r="E142" s="35" t="s">
        <v>1035</v>
      </c>
      <c r="F142" s="35">
        <v>30</v>
      </c>
      <c r="G142" s="35">
        <v>3900</v>
      </c>
      <c r="H142" s="68" t="s">
        <v>1034</v>
      </c>
    </row>
    <row r="143" spans="1:9" ht="48" x14ac:dyDescent="0.15">
      <c r="A143" s="35">
        <v>20151130</v>
      </c>
      <c r="B143" s="35" t="str">
        <f t="shared" si="6"/>
        <v>2015</v>
      </c>
      <c r="C143" s="35" t="str">
        <f t="shared" si="7"/>
        <v>11</v>
      </c>
      <c r="D143" s="68" t="s">
        <v>850</v>
      </c>
      <c r="E143" s="68" t="s">
        <v>859</v>
      </c>
      <c r="F143" s="35">
        <v>100</v>
      </c>
      <c r="G143" s="35">
        <v>7721</v>
      </c>
      <c r="H143" s="67" t="s">
        <v>851</v>
      </c>
      <c r="I143" s="67" t="s">
        <v>852</v>
      </c>
    </row>
    <row r="144" spans="1:9" ht="72" x14ac:dyDescent="0.15">
      <c r="A144" s="35">
        <v>20151130</v>
      </c>
      <c r="B144" s="35" t="str">
        <f t="shared" si="6"/>
        <v>2015</v>
      </c>
      <c r="C144" s="35" t="str">
        <f t="shared" si="7"/>
        <v>11</v>
      </c>
      <c r="D144" s="68" t="s">
        <v>934</v>
      </c>
      <c r="E144" s="68" t="s">
        <v>935</v>
      </c>
      <c r="G144" s="35" t="s">
        <v>936</v>
      </c>
      <c r="H144" s="67" t="s">
        <v>937</v>
      </c>
      <c r="I144" s="67" t="s">
        <v>938</v>
      </c>
    </row>
    <row r="145" spans="1:11" ht="24" x14ac:dyDescent="0.15">
      <c r="A145" s="35">
        <v>20151131</v>
      </c>
      <c r="B145" s="35" t="str">
        <f t="shared" si="6"/>
        <v>2015</v>
      </c>
      <c r="C145" s="35" t="str">
        <f t="shared" si="7"/>
        <v>11</v>
      </c>
      <c r="D145" s="68" t="s">
        <v>860</v>
      </c>
      <c r="E145" s="68" t="s">
        <v>862</v>
      </c>
      <c r="F145" s="35">
        <v>100</v>
      </c>
      <c r="G145" s="35">
        <v>54600</v>
      </c>
      <c r="H145" s="67" t="s">
        <v>864</v>
      </c>
      <c r="I145" s="67" t="s">
        <v>863</v>
      </c>
    </row>
    <row r="146" spans="1:11" ht="24" x14ac:dyDescent="0.15">
      <c r="A146" s="35">
        <v>20151203</v>
      </c>
      <c r="B146" s="35" t="str">
        <f t="shared" si="6"/>
        <v>2015</v>
      </c>
      <c r="C146" s="35" t="str">
        <f t="shared" si="7"/>
        <v>12</v>
      </c>
      <c r="D146" s="68" t="s">
        <v>951</v>
      </c>
      <c r="E146" s="68" t="s">
        <v>952</v>
      </c>
      <c r="F146" s="35">
        <v>100</v>
      </c>
      <c r="G146" s="35">
        <v>63000</v>
      </c>
      <c r="H146" s="67" t="s">
        <v>947</v>
      </c>
    </row>
    <row r="147" spans="1:11" ht="24" x14ac:dyDescent="0.15">
      <c r="A147" s="77" t="s">
        <v>826</v>
      </c>
      <c r="B147" s="70" t="s">
        <v>834</v>
      </c>
      <c r="C147" s="70" t="s">
        <v>833</v>
      </c>
      <c r="D147" s="38" t="s">
        <v>827</v>
      </c>
      <c r="E147" s="40" t="s">
        <v>828</v>
      </c>
      <c r="F147" s="77" t="s">
        <v>829</v>
      </c>
      <c r="G147" s="77" t="s">
        <v>830</v>
      </c>
      <c r="H147" s="70" t="s">
        <v>927</v>
      </c>
      <c r="I147" s="69" t="s">
        <v>853</v>
      </c>
      <c r="J147" s="40"/>
      <c r="K147" s="40"/>
    </row>
  </sheetData>
  <sortState ref="A1:K119">
    <sortCondition ref="A46"/>
  </sortState>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2:E64"/>
  <sheetViews>
    <sheetView topLeftCell="A37" zoomScale="85" zoomScaleNormal="85" workbookViewId="0">
      <selection activeCell="G70" sqref="G70"/>
    </sheetView>
  </sheetViews>
  <sheetFormatPr defaultRowHeight="14.25" x14ac:dyDescent="0.15"/>
  <cols>
    <col min="3" max="3" width="12" customWidth="1"/>
    <col min="4" max="4" width="12.375" customWidth="1"/>
  </cols>
  <sheetData>
    <row r="2" spans="1:5" x14ac:dyDescent="0.15">
      <c r="B2" s="26" t="s">
        <v>836</v>
      </c>
      <c r="E2" s="26" t="s">
        <v>836</v>
      </c>
    </row>
    <row r="3" spans="1:5" x14ac:dyDescent="0.15">
      <c r="A3" s="43">
        <v>42005</v>
      </c>
      <c r="B3" s="24">
        <v>13</v>
      </c>
      <c r="D3" s="26" t="s">
        <v>837</v>
      </c>
      <c r="E3">
        <v>23</v>
      </c>
    </row>
    <row r="4" spans="1:5" x14ac:dyDescent="0.15">
      <c r="A4" s="43">
        <v>42036</v>
      </c>
      <c r="B4" s="24">
        <f>COUNTIF(汇总!C:C,"=02")</f>
        <v>3</v>
      </c>
      <c r="D4" s="26" t="s">
        <v>838</v>
      </c>
      <c r="E4">
        <v>46</v>
      </c>
    </row>
    <row r="5" spans="1:5" x14ac:dyDescent="0.15">
      <c r="A5" s="43">
        <v>42064</v>
      </c>
      <c r="B5" s="24">
        <f>COUNTIF(汇总!C:C,"=03")</f>
        <v>7</v>
      </c>
      <c r="D5" s="26" t="s">
        <v>1036</v>
      </c>
      <c r="E5">
        <v>21</v>
      </c>
    </row>
    <row r="6" spans="1:5" x14ac:dyDescent="0.15">
      <c r="A6" s="43">
        <v>42095</v>
      </c>
      <c r="B6" s="24">
        <f>COUNTIF(汇总!C:C,"=04")</f>
        <v>9</v>
      </c>
      <c r="D6" s="26" t="s">
        <v>1037</v>
      </c>
      <c r="E6">
        <v>12</v>
      </c>
    </row>
    <row r="7" spans="1:5" x14ac:dyDescent="0.15">
      <c r="A7" s="43">
        <v>42125</v>
      </c>
      <c r="B7" s="24">
        <f>COUNTIF(汇总!C:C,"=05")</f>
        <v>18</v>
      </c>
    </row>
    <row r="8" spans="1:5" x14ac:dyDescent="0.15">
      <c r="A8" s="43">
        <v>42156</v>
      </c>
      <c r="B8" s="24">
        <f>COUNTIF(汇总!C:C,"=06")</f>
        <v>19</v>
      </c>
    </row>
    <row r="9" spans="1:5" x14ac:dyDescent="0.15">
      <c r="A9" s="43">
        <v>42186</v>
      </c>
      <c r="B9" s="24">
        <v>8</v>
      </c>
    </row>
    <row r="10" spans="1:5" x14ac:dyDescent="0.15">
      <c r="A10" s="43">
        <v>42217</v>
      </c>
      <c r="B10" s="24">
        <v>5</v>
      </c>
    </row>
    <row r="11" spans="1:5" x14ac:dyDescent="0.15">
      <c r="A11" s="43">
        <v>42248</v>
      </c>
      <c r="B11" s="24">
        <v>8</v>
      </c>
    </row>
    <row r="12" spans="1:5" x14ac:dyDescent="0.15">
      <c r="A12" s="43">
        <v>42278</v>
      </c>
      <c r="B12" s="24">
        <v>3</v>
      </c>
    </row>
    <row r="13" spans="1:5" x14ac:dyDescent="0.15">
      <c r="A13" s="43">
        <v>42309</v>
      </c>
      <c r="B13" s="24">
        <v>8</v>
      </c>
    </row>
    <row r="14" spans="1:5" x14ac:dyDescent="0.15">
      <c r="A14" s="43">
        <v>42339</v>
      </c>
      <c r="B14" s="24">
        <v>1</v>
      </c>
    </row>
    <row r="27" spans="3:4" x14ac:dyDescent="0.15">
      <c r="D27" s="26" t="s">
        <v>840</v>
      </c>
    </row>
    <row r="28" spans="3:4" x14ac:dyDescent="0.15">
      <c r="C28" s="26" t="s">
        <v>837</v>
      </c>
      <c r="D28" s="63">
        <f>SUM(汇总!G46:G67)/10000</f>
        <v>40.189408</v>
      </c>
    </row>
    <row r="29" spans="3:4" x14ac:dyDescent="0.15">
      <c r="C29" s="26" t="s">
        <v>838</v>
      </c>
      <c r="D29" s="63">
        <f>SUM(汇总!G68:G113)/10000</f>
        <v>229.343873</v>
      </c>
    </row>
    <row r="30" spans="3:4" x14ac:dyDescent="0.15">
      <c r="C30" s="26" t="s">
        <v>1036</v>
      </c>
      <c r="D30" s="63">
        <f>SUM(汇总!G114:G134)/10000</f>
        <v>109.332007</v>
      </c>
    </row>
    <row r="31" spans="3:4" x14ac:dyDescent="0.15">
      <c r="C31" s="26" t="s">
        <v>1037</v>
      </c>
      <c r="D31" s="63">
        <f>SUM(汇总!G135:G146)/10000</f>
        <v>61.618000000000002</v>
      </c>
    </row>
    <row r="32" spans="3:4" x14ac:dyDescent="0.15">
      <c r="D32" s="63">
        <f>D28+D29+D30+D31</f>
        <v>440.48328799999996</v>
      </c>
    </row>
    <row r="54" spans="3:5" x14ac:dyDescent="0.15">
      <c r="C54" s="65" t="s">
        <v>846</v>
      </c>
      <c r="D54" s="65">
        <v>14</v>
      </c>
      <c r="E54" s="66">
        <f>D54/102</f>
        <v>0.13725490196078433</v>
      </c>
    </row>
    <row r="55" spans="3:5" x14ac:dyDescent="0.15">
      <c r="C55" s="65" t="s">
        <v>457</v>
      </c>
      <c r="D55" s="65">
        <v>14</v>
      </c>
      <c r="E55" s="66">
        <f t="shared" ref="E55:E64" si="0">D55/102</f>
        <v>0.13725490196078433</v>
      </c>
    </row>
    <row r="56" spans="3:5" x14ac:dyDescent="0.15">
      <c r="C56" s="65" t="s">
        <v>844</v>
      </c>
      <c r="D56" s="65">
        <v>8</v>
      </c>
      <c r="E56" s="66">
        <f t="shared" si="0"/>
        <v>7.8431372549019607E-2</v>
      </c>
    </row>
    <row r="57" spans="3:5" x14ac:dyDescent="0.15">
      <c r="C57" s="65" t="s">
        <v>843</v>
      </c>
      <c r="D57" s="65">
        <v>6</v>
      </c>
      <c r="E57" s="66">
        <f t="shared" si="0"/>
        <v>5.8823529411764705E-2</v>
      </c>
    </row>
    <row r="58" spans="3:5" x14ac:dyDescent="0.15">
      <c r="C58" s="65" t="s">
        <v>452</v>
      </c>
      <c r="D58" s="65">
        <v>7</v>
      </c>
      <c r="E58" s="66">
        <f t="shared" si="0"/>
        <v>6.8627450980392163E-2</v>
      </c>
    </row>
    <row r="59" spans="3:5" x14ac:dyDescent="0.15">
      <c r="C59" s="65" t="s">
        <v>845</v>
      </c>
      <c r="D59" s="65">
        <v>6</v>
      </c>
      <c r="E59" s="66">
        <f t="shared" si="0"/>
        <v>5.8823529411764705E-2</v>
      </c>
    </row>
    <row r="60" spans="3:5" x14ac:dyDescent="0.15">
      <c r="C60" s="86" t="s">
        <v>1007</v>
      </c>
      <c r="D60" s="65">
        <v>5</v>
      </c>
      <c r="E60" s="66">
        <f>D60/102</f>
        <v>4.9019607843137254E-2</v>
      </c>
    </row>
    <row r="61" spans="3:5" x14ac:dyDescent="0.15">
      <c r="C61" s="65" t="s">
        <v>471</v>
      </c>
      <c r="D61" s="65">
        <v>3</v>
      </c>
      <c r="E61" s="66">
        <f>D61/102</f>
        <v>2.9411764705882353E-2</v>
      </c>
    </row>
    <row r="62" spans="3:5" s="24" customFormat="1" x14ac:dyDescent="0.15">
      <c r="C62" s="65" t="s">
        <v>464</v>
      </c>
      <c r="D62" s="65">
        <v>3</v>
      </c>
      <c r="E62" s="66">
        <f>D62/102</f>
        <v>2.9411764705882353E-2</v>
      </c>
    </row>
    <row r="63" spans="3:5" s="24" customFormat="1" x14ac:dyDescent="0.15">
      <c r="C63" s="86" t="s">
        <v>1199</v>
      </c>
      <c r="D63" s="65">
        <v>3</v>
      </c>
      <c r="E63" s="66">
        <f>D63/102</f>
        <v>2.9411764705882353E-2</v>
      </c>
    </row>
    <row r="64" spans="3:5" x14ac:dyDescent="0.15">
      <c r="C64" s="65" t="s">
        <v>847</v>
      </c>
      <c r="D64" s="65">
        <f>102-SUM(D54:D63)</f>
        <v>33</v>
      </c>
      <c r="E64" s="66">
        <f t="shared" si="0"/>
        <v>0.3235294117647059</v>
      </c>
    </row>
  </sheetData>
  <sortState ref="C54:E61">
    <sortCondition descending="1" ref="E54:E61"/>
  </sortState>
  <phoneticPr fontId="4"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1"/>
  <sheetViews>
    <sheetView topLeftCell="A121" workbookViewId="0">
      <selection activeCell="H87" sqref="H87"/>
    </sheetView>
  </sheetViews>
  <sheetFormatPr defaultRowHeight="14.25" x14ac:dyDescent="0.15"/>
  <cols>
    <col min="8" max="8" width="23.875" customWidth="1"/>
  </cols>
  <sheetData>
    <row r="1" spans="1:11" x14ac:dyDescent="0.15">
      <c r="A1" s="32">
        <v>20140911</v>
      </c>
      <c r="B1" s="32" t="str">
        <f t="shared" ref="B1:B32" si="0">LEFT(A1,4)</f>
        <v>2014</v>
      </c>
      <c r="C1" s="32" t="str">
        <f t="shared" ref="C1:C32" si="1">LEFT(RIGHT(A1,4),2)</f>
        <v>09</v>
      </c>
      <c r="D1" s="45" t="s">
        <v>482</v>
      </c>
      <c r="E1" s="34" t="s">
        <v>512</v>
      </c>
      <c r="F1" s="32">
        <v>20</v>
      </c>
      <c r="G1" s="32">
        <v>8954</v>
      </c>
      <c r="H1" s="46" t="s">
        <v>835</v>
      </c>
      <c r="I1" s="34" t="s">
        <v>514</v>
      </c>
      <c r="J1" s="34"/>
      <c r="K1" s="34"/>
    </row>
    <row r="2" spans="1:11" x14ac:dyDescent="0.15">
      <c r="A2" s="32">
        <v>20150128</v>
      </c>
      <c r="B2" s="32" t="str">
        <f t="shared" si="0"/>
        <v>2015</v>
      </c>
      <c r="C2" s="32" t="str">
        <f t="shared" si="1"/>
        <v>01</v>
      </c>
      <c r="D2" s="45" t="s">
        <v>515</v>
      </c>
      <c r="E2" s="47" t="s">
        <v>657</v>
      </c>
      <c r="F2" s="32">
        <v>100</v>
      </c>
      <c r="G2" s="32">
        <v>42000</v>
      </c>
      <c r="H2" s="32" t="s">
        <v>383</v>
      </c>
      <c r="I2" s="32" t="s">
        <v>658</v>
      </c>
      <c r="J2" s="34"/>
      <c r="K2" s="34"/>
    </row>
    <row r="3" spans="1:11" x14ac:dyDescent="0.15">
      <c r="A3" s="32">
        <v>20150321</v>
      </c>
      <c r="B3" s="32" t="str">
        <f t="shared" si="0"/>
        <v>2015</v>
      </c>
      <c r="C3" s="32" t="str">
        <f t="shared" si="1"/>
        <v>03</v>
      </c>
      <c r="D3" s="45" t="s">
        <v>478</v>
      </c>
      <c r="E3" s="47" t="s">
        <v>685</v>
      </c>
      <c r="F3" s="32">
        <v>38.4</v>
      </c>
      <c r="G3" s="32">
        <v>1500</v>
      </c>
      <c r="H3" s="32" t="s">
        <v>369</v>
      </c>
      <c r="I3" s="32" t="s">
        <v>686</v>
      </c>
      <c r="J3" s="34"/>
      <c r="K3" s="34"/>
    </row>
    <row r="4" spans="1:11" x14ac:dyDescent="0.15">
      <c r="A4" s="32">
        <v>20140906</v>
      </c>
      <c r="B4" s="32" t="str">
        <f t="shared" si="0"/>
        <v>2014</v>
      </c>
      <c r="C4" s="32" t="str">
        <f t="shared" si="1"/>
        <v>09</v>
      </c>
      <c r="D4" s="45" t="s">
        <v>509</v>
      </c>
      <c r="E4" s="34" t="s">
        <v>510</v>
      </c>
      <c r="F4" s="32">
        <v>100</v>
      </c>
      <c r="G4" s="32">
        <v>10</v>
      </c>
      <c r="H4" s="32" t="s">
        <v>298</v>
      </c>
      <c r="I4" s="34" t="s">
        <v>511</v>
      </c>
      <c r="J4" s="34"/>
      <c r="K4" s="34"/>
    </row>
    <row r="5" spans="1:11" x14ac:dyDescent="0.15">
      <c r="A5" s="32">
        <v>20150624</v>
      </c>
      <c r="B5" s="32" t="str">
        <f t="shared" si="0"/>
        <v>2015</v>
      </c>
      <c r="C5" s="32" t="str">
        <f t="shared" si="1"/>
        <v>06</v>
      </c>
      <c r="D5" s="45" t="s">
        <v>635</v>
      </c>
      <c r="E5" s="47" t="s">
        <v>811</v>
      </c>
      <c r="F5" s="32">
        <v>100</v>
      </c>
      <c r="G5" s="32">
        <v>63800</v>
      </c>
      <c r="H5" s="32" t="s">
        <v>384</v>
      </c>
      <c r="I5" s="32" t="s">
        <v>812</v>
      </c>
      <c r="J5" s="34"/>
      <c r="K5" s="34"/>
    </row>
    <row r="6" spans="1:11" x14ac:dyDescent="0.15">
      <c r="A6" s="32">
        <v>20140925</v>
      </c>
      <c r="B6" s="32" t="str">
        <f t="shared" si="0"/>
        <v>2014</v>
      </c>
      <c r="C6" s="32" t="str">
        <f t="shared" si="1"/>
        <v>09</v>
      </c>
      <c r="D6" s="45" t="s">
        <v>494</v>
      </c>
      <c r="E6" s="34" t="s">
        <v>525</v>
      </c>
      <c r="F6" s="32">
        <v>51</v>
      </c>
      <c r="G6" s="56">
        <v>6000</v>
      </c>
      <c r="H6" s="56" t="s">
        <v>526</v>
      </c>
      <c r="I6" s="34" t="s">
        <v>527</v>
      </c>
      <c r="J6" s="34"/>
      <c r="K6" s="34"/>
    </row>
    <row r="7" spans="1:11" x14ac:dyDescent="0.15">
      <c r="A7" s="32">
        <v>20150626</v>
      </c>
      <c r="B7" s="32" t="str">
        <f t="shared" si="0"/>
        <v>2015</v>
      </c>
      <c r="C7" s="32" t="str">
        <f t="shared" si="1"/>
        <v>06</v>
      </c>
      <c r="D7" s="45" t="s">
        <v>820</v>
      </c>
      <c r="E7" s="47" t="s">
        <v>821</v>
      </c>
      <c r="F7" s="32">
        <v>51</v>
      </c>
      <c r="G7" s="56">
        <v>3315</v>
      </c>
      <c r="H7" s="56" t="s">
        <v>822</v>
      </c>
      <c r="I7" s="32" t="s">
        <v>823</v>
      </c>
      <c r="J7" s="34"/>
      <c r="K7" s="34"/>
    </row>
    <row r="8" spans="1:11" x14ac:dyDescent="0.15">
      <c r="A8" s="32">
        <v>20141016</v>
      </c>
      <c r="B8" s="32" t="str">
        <f t="shared" si="0"/>
        <v>2014</v>
      </c>
      <c r="C8" s="32" t="str">
        <f t="shared" si="1"/>
        <v>10</v>
      </c>
      <c r="D8" s="45" t="s">
        <v>544</v>
      </c>
      <c r="E8" s="34" t="s">
        <v>545</v>
      </c>
      <c r="F8" s="32">
        <v>10</v>
      </c>
      <c r="G8" s="32">
        <v>2000</v>
      </c>
      <c r="H8" s="32" t="s">
        <v>546</v>
      </c>
      <c r="I8" s="34" t="s">
        <v>547</v>
      </c>
      <c r="J8" s="34"/>
      <c r="K8" s="34"/>
    </row>
    <row r="9" spans="1:11" x14ac:dyDescent="0.15">
      <c r="A9" s="32">
        <v>20150508</v>
      </c>
      <c r="B9" s="32" t="str">
        <f t="shared" si="0"/>
        <v>2015</v>
      </c>
      <c r="C9" s="32" t="str">
        <f t="shared" si="1"/>
        <v>05</v>
      </c>
      <c r="D9" s="45" t="s">
        <v>646</v>
      </c>
      <c r="E9" s="47" t="s">
        <v>738</v>
      </c>
      <c r="F9" s="32">
        <v>55</v>
      </c>
      <c r="G9" s="56">
        <v>113800</v>
      </c>
      <c r="H9" s="56" t="s">
        <v>739</v>
      </c>
      <c r="I9" s="32" t="s">
        <v>740</v>
      </c>
      <c r="J9" s="34"/>
      <c r="K9" s="34"/>
    </row>
    <row r="10" spans="1:11" x14ac:dyDescent="0.15">
      <c r="A10" s="32">
        <v>20141025</v>
      </c>
      <c r="B10" s="32" t="str">
        <f t="shared" si="0"/>
        <v>2014</v>
      </c>
      <c r="C10" s="32" t="str">
        <f t="shared" si="1"/>
        <v>10</v>
      </c>
      <c r="D10" s="45" t="s">
        <v>551</v>
      </c>
      <c r="E10" s="34" t="s">
        <v>552</v>
      </c>
      <c r="F10" s="32">
        <v>100</v>
      </c>
      <c r="G10" s="48">
        <v>20000</v>
      </c>
      <c r="H10" s="48" t="s">
        <v>553</v>
      </c>
      <c r="I10" s="34" t="s">
        <v>554</v>
      </c>
      <c r="J10" s="34"/>
      <c r="K10" s="34"/>
    </row>
    <row r="11" spans="1:11" x14ac:dyDescent="0.15">
      <c r="A11" s="32">
        <v>20141216</v>
      </c>
      <c r="B11" s="32" t="str">
        <f t="shared" si="0"/>
        <v>2014</v>
      </c>
      <c r="C11" s="32" t="str">
        <f t="shared" si="1"/>
        <v>12</v>
      </c>
      <c r="D11" s="45" t="s">
        <v>486</v>
      </c>
      <c r="E11" s="34" t="s">
        <v>588</v>
      </c>
      <c r="F11" s="32">
        <v>51</v>
      </c>
      <c r="G11" s="48">
        <v>17850</v>
      </c>
      <c r="H11" s="48" t="s">
        <v>589</v>
      </c>
      <c r="I11" s="34" t="s">
        <v>590</v>
      </c>
      <c r="J11" s="34"/>
      <c r="K11" s="34"/>
    </row>
    <row r="12" spans="1:11" x14ac:dyDescent="0.15">
      <c r="A12" s="32">
        <v>20141216</v>
      </c>
      <c r="B12" s="32" t="str">
        <f t="shared" si="0"/>
        <v>2014</v>
      </c>
      <c r="C12" s="32" t="str">
        <f t="shared" si="1"/>
        <v>12</v>
      </c>
      <c r="D12" s="45" t="s">
        <v>591</v>
      </c>
      <c r="E12" s="34" t="s">
        <v>592</v>
      </c>
      <c r="F12" s="32">
        <v>100</v>
      </c>
      <c r="G12" s="48">
        <v>2370</v>
      </c>
      <c r="H12" s="48" t="s">
        <v>553</v>
      </c>
      <c r="I12" s="34" t="s">
        <v>593</v>
      </c>
      <c r="J12" s="34"/>
      <c r="K12" s="34"/>
    </row>
    <row r="13" spans="1:11" x14ac:dyDescent="0.15">
      <c r="A13" s="32">
        <v>20150108</v>
      </c>
      <c r="B13" s="32" t="str">
        <f t="shared" si="0"/>
        <v>2015</v>
      </c>
      <c r="C13" s="32" t="str">
        <f t="shared" si="1"/>
        <v>01</v>
      </c>
      <c r="D13" s="45" t="s">
        <v>635</v>
      </c>
      <c r="E13" s="47" t="s">
        <v>636</v>
      </c>
      <c r="F13" s="32">
        <v>27.91</v>
      </c>
      <c r="G13" s="48">
        <v>977</v>
      </c>
      <c r="H13" s="48" t="s">
        <v>637</v>
      </c>
      <c r="I13" s="32" t="s">
        <v>638</v>
      </c>
      <c r="J13" s="34"/>
      <c r="K13" s="34"/>
    </row>
    <row r="14" spans="1:11" x14ac:dyDescent="0.15">
      <c r="A14" s="32">
        <v>20150313</v>
      </c>
      <c r="B14" s="32" t="str">
        <f t="shared" si="0"/>
        <v>2015</v>
      </c>
      <c r="C14" s="32" t="str">
        <f t="shared" si="1"/>
        <v>03</v>
      </c>
      <c r="D14" s="45" t="s">
        <v>499</v>
      </c>
      <c r="E14" s="47" t="s">
        <v>107</v>
      </c>
      <c r="F14" s="32">
        <v>38.83</v>
      </c>
      <c r="G14" s="48">
        <v>4627.07</v>
      </c>
      <c r="H14" s="48" t="s">
        <v>637</v>
      </c>
      <c r="I14" s="32" t="s">
        <v>678</v>
      </c>
      <c r="J14" s="34"/>
      <c r="K14" s="34"/>
    </row>
    <row r="15" spans="1:11" x14ac:dyDescent="0.15">
      <c r="A15" s="32">
        <v>20150616</v>
      </c>
      <c r="B15" s="32" t="str">
        <f t="shared" si="0"/>
        <v>2015</v>
      </c>
      <c r="C15" s="32" t="str">
        <f t="shared" si="1"/>
        <v>06</v>
      </c>
      <c r="D15" s="45" t="s">
        <v>768</v>
      </c>
      <c r="E15" s="47" t="s">
        <v>798</v>
      </c>
      <c r="F15" s="32">
        <v>100</v>
      </c>
      <c r="G15" s="48">
        <v>5000</v>
      </c>
      <c r="H15" s="48" t="s">
        <v>637</v>
      </c>
      <c r="I15" s="32" t="s">
        <v>799</v>
      </c>
      <c r="J15" s="34"/>
      <c r="K15" s="34"/>
    </row>
    <row r="16" spans="1:11" x14ac:dyDescent="0.15">
      <c r="A16" s="32">
        <v>20150625</v>
      </c>
      <c r="B16" s="32" t="str">
        <f t="shared" si="0"/>
        <v>2015</v>
      </c>
      <c r="C16" s="32" t="str">
        <f t="shared" si="1"/>
        <v>06</v>
      </c>
      <c r="D16" s="45" t="s">
        <v>591</v>
      </c>
      <c r="E16" s="47" t="s">
        <v>813</v>
      </c>
      <c r="F16" s="32"/>
      <c r="G16" s="48">
        <v>15000</v>
      </c>
      <c r="H16" s="48" t="s">
        <v>637</v>
      </c>
      <c r="I16" s="32" t="s">
        <v>814</v>
      </c>
      <c r="J16" s="34"/>
      <c r="K16" s="34"/>
    </row>
    <row r="17" spans="1:11" x14ac:dyDescent="0.15">
      <c r="A17" s="32">
        <v>20150120</v>
      </c>
      <c r="B17" s="32" t="str">
        <f t="shared" si="0"/>
        <v>2015</v>
      </c>
      <c r="C17" s="32" t="str">
        <f t="shared" si="1"/>
        <v>01</v>
      </c>
      <c r="D17" s="45" t="s">
        <v>544</v>
      </c>
      <c r="E17" s="47" t="s">
        <v>642</v>
      </c>
      <c r="F17" s="32">
        <v>100</v>
      </c>
      <c r="G17" s="32">
        <v>14940</v>
      </c>
      <c r="H17" s="55" t="s">
        <v>643</v>
      </c>
      <c r="I17" s="32" t="s">
        <v>644</v>
      </c>
      <c r="J17" s="34"/>
      <c r="K17" s="32" t="s">
        <v>645</v>
      </c>
    </row>
    <row r="18" spans="1:11" x14ac:dyDescent="0.15">
      <c r="A18" s="32">
        <v>20150602</v>
      </c>
      <c r="B18" s="32" t="str">
        <f t="shared" si="0"/>
        <v>2015</v>
      </c>
      <c r="C18" s="32" t="str">
        <f t="shared" si="1"/>
        <v>06</v>
      </c>
      <c r="D18" s="45" t="s">
        <v>515</v>
      </c>
      <c r="E18" s="47" t="s">
        <v>778</v>
      </c>
      <c r="F18" s="32">
        <v>100</v>
      </c>
      <c r="G18" s="48">
        <v>58100</v>
      </c>
      <c r="H18" s="48" t="s">
        <v>779</v>
      </c>
      <c r="I18" s="32" t="s">
        <v>780</v>
      </c>
      <c r="J18" s="34"/>
      <c r="K18" s="34"/>
    </row>
    <row r="19" spans="1:11" x14ac:dyDescent="0.15">
      <c r="A19" s="32">
        <v>20150611</v>
      </c>
      <c r="B19" s="32" t="str">
        <f t="shared" si="0"/>
        <v>2015</v>
      </c>
      <c r="C19" s="32" t="str">
        <f t="shared" si="1"/>
        <v>06</v>
      </c>
      <c r="D19" s="45" t="s">
        <v>532</v>
      </c>
      <c r="E19" s="47" t="s">
        <v>166</v>
      </c>
      <c r="F19" s="32">
        <v>55</v>
      </c>
      <c r="G19" s="48"/>
      <c r="H19" s="48" t="s">
        <v>796</v>
      </c>
      <c r="I19" s="32" t="s">
        <v>797</v>
      </c>
      <c r="J19" s="34"/>
      <c r="K19" s="34"/>
    </row>
    <row r="20" spans="1:11" x14ac:dyDescent="0.15">
      <c r="A20" s="32">
        <v>20141010</v>
      </c>
      <c r="B20" s="32" t="str">
        <f t="shared" si="0"/>
        <v>2014</v>
      </c>
      <c r="C20" s="32" t="str">
        <f t="shared" si="1"/>
        <v>10</v>
      </c>
      <c r="D20" s="45" t="s">
        <v>536</v>
      </c>
      <c r="E20" s="34" t="s">
        <v>537</v>
      </c>
      <c r="F20" s="32">
        <v>75</v>
      </c>
      <c r="G20" s="32">
        <v>16500</v>
      </c>
      <c r="H20" s="50" t="s">
        <v>538</v>
      </c>
      <c r="I20" s="34" t="s">
        <v>539</v>
      </c>
      <c r="J20" s="34"/>
      <c r="K20" s="34"/>
    </row>
    <row r="21" spans="1:11" x14ac:dyDescent="0.15">
      <c r="A21" s="32">
        <v>20150319</v>
      </c>
      <c r="B21" s="32" t="str">
        <f t="shared" si="0"/>
        <v>2015</v>
      </c>
      <c r="C21" s="32" t="str">
        <f t="shared" si="1"/>
        <v>03</v>
      </c>
      <c r="D21" s="45" t="s">
        <v>679</v>
      </c>
      <c r="E21" s="47" t="s">
        <v>680</v>
      </c>
      <c r="F21" s="32">
        <v>100</v>
      </c>
      <c r="G21" s="32">
        <v>11323</v>
      </c>
      <c r="H21" s="50" t="s">
        <v>839</v>
      </c>
      <c r="I21" s="32" t="s">
        <v>681</v>
      </c>
      <c r="J21" s="34"/>
      <c r="K21" s="34"/>
    </row>
    <row r="22" spans="1:11" x14ac:dyDescent="0.15">
      <c r="A22" s="32">
        <v>20150616</v>
      </c>
      <c r="B22" s="32" t="str">
        <f t="shared" si="0"/>
        <v>2015</v>
      </c>
      <c r="C22" s="32" t="str">
        <f t="shared" si="1"/>
        <v>06</v>
      </c>
      <c r="D22" s="45" t="s">
        <v>559</v>
      </c>
      <c r="E22" s="47" t="s">
        <v>800</v>
      </c>
      <c r="F22" s="32"/>
      <c r="G22" s="32">
        <v>27581.62</v>
      </c>
      <c r="H22" s="32" t="s">
        <v>801</v>
      </c>
      <c r="I22" s="32" t="s">
        <v>802</v>
      </c>
      <c r="J22" s="32" t="s">
        <v>803</v>
      </c>
      <c r="K22" s="34"/>
    </row>
    <row r="23" spans="1:11" x14ac:dyDescent="0.15">
      <c r="A23" s="32">
        <v>20150522</v>
      </c>
      <c r="B23" s="32" t="str">
        <f t="shared" si="0"/>
        <v>2015</v>
      </c>
      <c r="C23" s="32" t="str">
        <f t="shared" si="1"/>
        <v>05</v>
      </c>
      <c r="D23" s="45" t="s">
        <v>757</v>
      </c>
      <c r="E23" s="47" t="s">
        <v>758</v>
      </c>
      <c r="F23" s="32">
        <v>100</v>
      </c>
      <c r="G23" s="56">
        <v>31970</v>
      </c>
      <c r="H23" s="56" t="s">
        <v>759</v>
      </c>
      <c r="I23" s="32" t="s">
        <v>760</v>
      </c>
      <c r="J23" s="34"/>
      <c r="K23" s="34"/>
    </row>
    <row r="24" spans="1:11" x14ac:dyDescent="0.15">
      <c r="A24" s="32">
        <v>20150611</v>
      </c>
      <c r="B24" s="32" t="str">
        <f t="shared" si="0"/>
        <v>2015</v>
      </c>
      <c r="C24" s="32" t="str">
        <f t="shared" si="1"/>
        <v>06</v>
      </c>
      <c r="D24" s="45" t="s">
        <v>792</v>
      </c>
      <c r="E24" s="47" t="s">
        <v>793</v>
      </c>
      <c r="F24" s="32">
        <v>100</v>
      </c>
      <c r="G24" s="32">
        <v>9200</v>
      </c>
      <c r="H24" s="32" t="s">
        <v>794</v>
      </c>
      <c r="I24" s="32" t="s">
        <v>795</v>
      </c>
      <c r="J24" s="34"/>
      <c r="K24" s="34"/>
    </row>
    <row r="25" spans="1:11" x14ac:dyDescent="0.15">
      <c r="A25" s="32">
        <v>20150504</v>
      </c>
      <c r="B25" s="32" t="str">
        <f t="shared" si="0"/>
        <v>2015</v>
      </c>
      <c r="C25" s="32" t="str">
        <f t="shared" si="1"/>
        <v>05</v>
      </c>
      <c r="D25" s="45" t="s">
        <v>591</v>
      </c>
      <c r="E25" s="47" t="s">
        <v>156</v>
      </c>
      <c r="F25" s="32">
        <v>100</v>
      </c>
      <c r="G25" s="32">
        <v>18100</v>
      </c>
      <c r="H25" s="32" t="s">
        <v>726</v>
      </c>
      <c r="I25" s="32" t="s">
        <v>727</v>
      </c>
      <c r="J25" s="34"/>
      <c r="K25" s="34"/>
    </row>
    <row r="26" spans="1:11" x14ac:dyDescent="0.15">
      <c r="A26" s="32">
        <v>20150130</v>
      </c>
      <c r="B26" s="32" t="str">
        <f t="shared" si="0"/>
        <v>2015</v>
      </c>
      <c r="C26" s="32" t="str">
        <f t="shared" si="1"/>
        <v>01</v>
      </c>
      <c r="D26" s="45" t="s">
        <v>659</v>
      </c>
      <c r="E26" s="47" t="s">
        <v>660</v>
      </c>
      <c r="F26" s="32">
        <v>70</v>
      </c>
      <c r="G26" s="32"/>
      <c r="H26" s="46" t="s">
        <v>841</v>
      </c>
      <c r="I26" s="32" t="s">
        <v>661</v>
      </c>
      <c r="J26" s="34"/>
      <c r="K26" s="34"/>
    </row>
    <row r="27" spans="1:11" x14ac:dyDescent="0.15">
      <c r="A27" s="32">
        <v>20150429</v>
      </c>
      <c r="B27" s="32" t="str">
        <f t="shared" si="0"/>
        <v>2015</v>
      </c>
      <c r="C27" s="32" t="str">
        <f t="shared" si="1"/>
        <v>04</v>
      </c>
      <c r="D27" s="45" t="s">
        <v>482</v>
      </c>
      <c r="E27" s="47" t="s">
        <v>715</v>
      </c>
      <c r="F27" s="32">
        <v>100</v>
      </c>
      <c r="G27" s="32">
        <v>208080</v>
      </c>
      <c r="H27" s="32" t="s">
        <v>716</v>
      </c>
      <c r="I27" s="32" t="s">
        <v>717</v>
      </c>
      <c r="J27" s="34"/>
      <c r="K27" s="34"/>
    </row>
    <row r="28" spans="1:11" x14ac:dyDescent="0.15">
      <c r="A28" s="32">
        <v>20150605</v>
      </c>
      <c r="B28" s="32" t="str">
        <f t="shared" si="0"/>
        <v>2015</v>
      </c>
      <c r="C28" s="32" t="str">
        <f t="shared" si="1"/>
        <v>06</v>
      </c>
      <c r="D28" s="45" t="s">
        <v>781</v>
      </c>
      <c r="E28" s="47" t="s">
        <v>782</v>
      </c>
      <c r="F28" s="32">
        <v>100</v>
      </c>
      <c r="G28" s="32">
        <v>55000</v>
      </c>
      <c r="H28" s="32" t="s">
        <v>783</v>
      </c>
      <c r="I28" s="32" t="s">
        <v>784</v>
      </c>
      <c r="J28" s="34"/>
      <c r="K28" s="34"/>
    </row>
    <row r="29" spans="1:11" x14ac:dyDescent="0.15">
      <c r="A29" s="32">
        <v>20150528</v>
      </c>
      <c r="B29" s="32" t="str">
        <f t="shared" si="0"/>
        <v>2015</v>
      </c>
      <c r="C29" s="32" t="str">
        <f t="shared" si="1"/>
        <v>05</v>
      </c>
      <c r="D29" s="45" t="s">
        <v>768</v>
      </c>
      <c r="E29" s="47" t="s">
        <v>136</v>
      </c>
      <c r="F29" s="32">
        <v>100</v>
      </c>
      <c r="G29" s="32">
        <v>4587.8999999999996</v>
      </c>
      <c r="H29" s="32" t="s">
        <v>769</v>
      </c>
      <c r="I29" s="32" t="s">
        <v>770</v>
      </c>
      <c r="J29" s="34"/>
      <c r="K29" s="34"/>
    </row>
    <row r="30" spans="1:11" x14ac:dyDescent="0.15">
      <c r="A30" s="32">
        <v>20140926</v>
      </c>
      <c r="B30" s="32" t="str">
        <f t="shared" si="0"/>
        <v>2014</v>
      </c>
      <c r="C30" s="32" t="str">
        <f t="shared" si="1"/>
        <v>09</v>
      </c>
      <c r="D30" s="34" t="s">
        <v>528</v>
      </c>
      <c r="E30" s="34" t="s">
        <v>529</v>
      </c>
      <c r="F30" s="34">
        <v>100</v>
      </c>
      <c r="G30" s="34">
        <v>265000</v>
      </c>
      <c r="H30" s="51" t="s">
        <v>530</v>
      </c>
      <c r="I30" s="34" t="s">
        <v>531</v>
      </c>
      <c r="J30" s="34"/>
      <c r="K30" s="34"/>
    </row>
    <row r="31" spans="1:11" x14ac:dyDescent="0.15">
      <c r="A31" s="32">
        <v>20141212</v>
      </c>
      <c r="B31" s="32" t="str">
        <f t="shared" si="0"/>
        <v>2014</v>
      </c>
      <c r="C31" s="32" t="str">
        <f t="shared" si="1"/>
        <v>12</v>
      </c>
      <c r="D31" s="45" t="s">
        <v>548</v>
      </c>
      <c r="E31" s="34" t="s">
        <v>585</v>
      </c>
      <c r="F31" s="32">
        <v>29.94</v>
      </c>
      <c r="G31" s="32">
        <v>6225</v>
      </c>
      <c r="H31" s="50" t="s">
        <v>586</v>
      </c>
      <c r="I31" s="34" t="s">
        <v>587</v>
      </c>
      <c r="J31" s="34"/>
      <c r="K31" s="34"/>
    </row>
    <row r="32" spans="1:11" x14ac:dyDescent="0.15">
      <c r="A32" s="32">
        <v>20141219</v>
      </c>
      <c r="B32" s="32" t="str">
        <f t="shared" si="0"/>
        <v>2014</v>
      </c>
      <c r="C32" s="32" t="str">
        <f t="shared" si="1"/>
        <v>12</v>
      </c>
      <c r="D32" s="45" t="s">
        <v>598</v>
      </c>
      <c r="E32" s="34" t="s">
        <v>599</v>
      </c>
      <c r="F32" s="32">
        <v>50</v>
      </c>
      <c r="G32" s="32">
        <v>100000</v>
      </c>
      <c r="H32" s="50" t="s">
        <v>600</v>
      </c>
      <c r="I32" s="34"/>
      <c r="J32" s="34"/>
      <c r="K32" s="34"/>
    </row>
    <row r="33" spans="1:11" x14ac:dyDescent="0.15">
      <c r="A33" s="32">
        <v>20141224</v>
      </c>
      <c r="B33" s="32" t="str">
        <f t="shared" ref="B33:B51" si="2">LEFT(A33,4)</f>
        <v>2014</v>
      </c>
      <c r="C33" s="32" t="str">
        <f t="shared" ref="C33:C51" si="3">LEFT(RIGHT(A33,4),2)</f>
        <v>12</v>
      </c>
      <c r="D33" s="45" t="s">
        <v>606</v>
      </c>
      <c r="E33" s="34" t="s">
        <v>607</v>
      </c>
      <c r="F33" s="32">
        <v>31.63</v>
      </c>
      <c r="G33" s="32">
        <v>12923</v>
      </c>
      <c r="H33" s="50" t="s">
        <v>600</v>
      </c>
      <c r="I33" s="34" t="s">
        <v>608</v>
      </c>
      <c r="J33" s="34"/>
      <c r="K33" s="34"/>
    </row>
    <row r="34" spans="1:11" x14ac:dyDescent="0.15">
      <c r="A34" s="32">
        <v>20150130</v>
      </c>
      <c r="B34" s="32" t="str">
        <f t="shared" si="2"/>
        <v>2015</v>
      </c>
      <c r="C34" s="32" t="str">
        <f t="shared" si="3"/>
        <v>01</v>
      </c>
      <c r="D34" s="45" t="s">
        <v>662</v>
      </c>
      <c r="E34" s="47" t="s">
        <v>663</v>
      </c>
      <c r="F34" s="32">
        <v>80</v>
      </c>
      <c r="G34" s="32">
        <v>8239.14</v>
      </c>
      <c r="H34" s="50" t="s">
        <v>664</v>
      </c>
      <c r="I34" s="32" t="s">
        <v>665</v>
      </c>
      <c r="J34" s="34"/>
      <c r="K34" s="34"/>
    </row>
    <row r="35" spans="1:11" x14ac:dyDescent="0.15">
      <c r="A35" s="32">
        <v>20150512</v>
      </c>
      <c r="B35" s="32" t="str">
        <f t="shared" si="2"/>
        <v>2015</v>
      </c>
      <c r="C35" s="32" t="str">
        <f t="shared" si="3"/>
        <v>05</v>
      </c>
      <c r="D35" s="45" t="s">
        <v>741</v>
      </c>
      <c r="E35" s="47" t="s">
        <v>742</v>
      </c>
      <c r="F35" s="32">
        <v>100</v>
      </c>
      <c r="G35" s="32">
        <v>850033.58</v>
      </c>
      <c r="H35" s="50" t="s">
        <v>743</v>
      </c>
      <c r="I35" s="32" t="s">
        <v>744</v>
      </c>
      <c r="J35" s="34"/>
      <c r="K35" s="34"/>
    </row>
    <row r="36" spans="1:11" x14ac:dyDescent="0.15">
      <c r="A36" s="32">
        <v>20150606</v>
      </c>
      <c r="B36" s="32" t="str">
        <f t="shared" si="2"/>
        <v>2015</v>
      </c>
      <c r="C36" s="32" t="str">
        <f t="shared" si="3"/>
        <v>06</v>
      </c>
      <c r="D36" s="45" t="s">
        <v>788</v>
      </c>
      <c r="E36" s="47" t="s">
        <v>789</v>
      </c>
      <c r="F36" s="32">
        <v>100</v>
      </c>
      <c r="G36" s="32">
        <v>4500</v>
      </c>
      <c r="H36" s="50" t="s">
        <v>790</v>
      </c>
      <c r="I36" s="32" t="s">
        <v>791</v>
      </c>
      <c r="J36" s="34"/>
      <c r="K36" s="34"/>
    </row>
    <row r="37" spans="1:11" x14ac:dyDescent="0.15">
      <c r="A37" s="32">
        <v>20150624</v>
      </c>
      <c r="B37" s="32" t="str">
        <f t="shared" si="2"/>
        <v>2015</v>
      </c>
      <c r="C37" s="32" t="str">
        <f t="shared" si="3"/>
        <v>06</v>
      </c>
      <c r="D37" s="45" t="s">
        <v>809</v>
      </c>
      <c r="E37" s="47" t="s">
        <v>810</v>
      </c>
      <c r="F37" s="32">
        <v>3</v>
      </c>
      <c r="G37" s="32">
        <v>1800</v>
      </c>
      <c r="H37" s="50" t="s">
        <v>743</v>
      </c>
      <c r="I37" s="32"/>
      <c r="J37" s="34"/>
      <c r="K37" s="34"/>
    </row>
    <row r="38" spans="1:11" x14ac:dyDescent="0.15">
      <c r="A38" s="32">
        <v>20150625</v>
      </c>
      <c r="B38" s="32" t="str">
        <f t="shared" si="2"/>
        <v>2015</v>
      </c>
      <c r="C38" s="32" t="str">
        <f t="shared" si="3"/>
        <v>06</v>
      </c>
      <c r="D38" s="45" t="s">
        <v>815</v>
      </c>
      <c r="E38" s="47" t="s">
        <v>816</v>
      </c>
      <c r="F38" s="32">
        <v>20</v>
      </c>
      <c r="G38" s="32">
        <v>860</v>
      </c>
      <c r="H38" s="50" t="s">
        <v>743</v>
      </c>
      <c r="I38" s="32" t="s">
        <v>817</v>
      </c>
      <c r="J38" s="34"/>
      <c r="K38" s="34"/>
    </row>
    <row r="39" spans="1:11" x14ac:dyDescent="0.15">
      <c r="A39" s="32">
        <v>20141212</v>
      </c>
      <c r="B39" s="32" t="str">
        <f t="shared" si="2"/>
        <v>2014</v>
      </c>
      <c r="C39" s="32" t="str">
        <f t="shared" si="3"/>
        <v>12</v>
      </c>
      <c r="D39" s="45" t="s">
        <v>474</v>
      </c>
      <c r="E39" s="34" t="s">
        <v>582</v>
      </c>
      <c r="F39" s="32">
        <v>35</v>
      </c>
      <c r="G39" s="32">
        <v>3662.5</v>
      </c>
      <c r="H39" s="32" t="s">
        <v>583</v>
      </c>
      <c r="I39" s="34" t="s">
        <v>584</v>
      </c>
      <c r="J39" s="34"/>
      <c r="K39" s="34"/>
    </row>
    <row r="40" spans="1:11" x14ac:dyDescent="0.15">
      <c r="A40" s="32">
        <v>20141230</v>
      </c>
      <c r="B40" s="32" t="str">
        <f t="shared" si="2"/>
        <v>2014</v>
      </c>
      <c r="C40" s="32" t="str">
        <f t="shared" si="3"/>
        <v>12</v>
      </c>
      <c r="D40" s="45" t="s">
        <v>495</v>
      </c>
      <c r="E40" s="34" t="s">
        <v>613</v>
      </c>
      <c r="F40" s="32">
        <v>40</v>
      </c>
      <c r="G40" s="32">
        <v>5330</v>
      </c>
      <c r="H40" s="32" t="s">
        <v>583</v>
      </c>
      <c r="I40" s="34" t="s">
        <v>614</v>
      </c>
      <c r="J40" s="34"/>
      <c r="K40" s="34"/>
    </row>
    <row r="41" spans="1:11" x14ac:dyDescent="0.15">
      <c r="A41" s="32">
        <v>20150327</v>
      </c>
      <c r="B41" s="32" t="str">
        <f t="shared" si="2"/>
        <v>2015</v>
      </c>
      <c r="C41" s="32" t="str">
        <f t="shared" si="3"/>
        <v>03</v>
      </c>
      <c r="D41" s="45" t="s">
        <v>691</v>
      </c>
      <c r="E41" s="47" t="s">
        <v>692</v>
      </c>
      <c r="F41" s="32">
        <v>100</v>
      </c>
      <c r="G41" s="32">
        <v>44000</v>
      </c>
      <c r="H41" s="32" t="s">
        <v>693</v>
      </c>
      <c r="I41" s="32" t="s">
        <v>694</v>
      </c>
      <c r="J41" s="34"/>
      <c r="K41" s="34"/>
    </row>
    <row r="42" spans="1:11" x14ac:dyDescent="0.15">
      <c r="A42" s="32">
        <v>20150619</v>
      </c>
      <c r="B42" s="32" t="str">
        <f t="shared" si="2"/>
        <v>2015</v>
      </c>
      <c r="C42" s="32" t="str">
        <f t="shared" si="3"/>
        <v>06</v>
      </c>
      <c r="D42" s="45" t="s">
        <v>691</v>
      </c>
      <c r="E42" s="47" t="s">
        <v>804</v>
      </c>
      <c r="F42" s="32">
        <v>100</v>
      </c>
      <c r="G42" s="32">
        <v>30000</v>
      </c>
      <c r="H42" s="32" t="s">
        <v>805</v>
      </c>
      <c r="I42" s="32"/>
      <c r="J42" s="34"/>
      <c r="K42" s="34"/>
    </row>
    <row r="43" spans="1:11" x14ac:dyDescent="0.15">
      <c r="A43" s="32">
        <v>20140904</v>
      </c>
      <c r="B43" s="32" t="str">
        <f t="shared" si="2"/>
        <v>2014</v>
      </c>
      <c r="C43" s="32" t="str">
        <f t="shared" si="3"/>
        <v>09</v>
      </c>
      <c r="D43" s="45" t="s">
        <v>505</v>
      </c>
      <c r="E43" s="34" t="s">
        <v>506</v>
      </c>
      <c r="F43" s="32">
        <v>100</v>
      </c>
      <c r="G43" s="32">
        <v>72000</v>
      </c>
      <c r="H43" s="53" t="s">
        <v>507</v>
      </c>
      <c r="I43" s="34" t="s">
        <v>508</v>
      </c>
      <c r="J43" s="34"/>
      <c r="K43" s="34"/>
    </row>
    <row r="44" spans="1:11" x14ac:dyDescent="0.15">
      <c r="A44" s="32">
        <v>20141216</v>
      </c>
      <c r="B44" s="32" t="str">
        <f t="shared" si="2"/>
        <v>2014</v>
      </c>
      <c r="C44" s="32" t="str">
        <f t="shared" si="3"/>
        <v>12</v>
      </c>
      <c r="D44" s="34" t="s">
        <v>594</v>
      </c>
      <c r="E44" s="34" t="s">
        <v>595</v>
      </c>
      <c r="F44" s="34">
        <v>100</v>
      </c>
      <c r="G44" s="34">
        <v>79800</v>
      </c>
      <c r="H44" s="52" t="s">
        <v>596</v>
      </c>
      <c r="I44" s="34" t="s">
        <v>597</v>
      </c>
      <c r="J44" s="34"/>
      <c r="K44" s="34"/>
    </row>
    <row r="45" spans="1:11" x14ac:dyDescent="0.15">
      <c r="A45" s="32">
        <v>20141230</v>
      </c>
      <c r="B45" s="32" t="str">
        <f t="shared" si="2"/>
        <v>2014</v>
      </c>
      <c r="C45" s="32" t="str">
        <f t="shared" si="3"/>
        <v>12</v>
      </c>
      <c r="D45" s="45" t="s">
        <v>591</v>
      </c>
      <c r="E45" s="34" t="s">
        <v>615</v>
      </c>
      <c r="F45" s="32">
        <v>100</v>
      </c>
      <c r="G45" s="32">
        <v>45080</v>
      </c>
      <c r="H45" s="53" t="s">
        <v>507</v>
      </c>
      <c r="I45" s="34" t="s">
        <v>616</v>
      </c>
      <c r="J45" s="34"/>
      <c r="K45" s="34"/>
    </row>
    <row r="46" spans="1:11" x14ac:dyDescent="0.15">
      <c r="A46" s="32">
        <v>20150101</v>
      </c>
      <c r="B46" s="32" t="str">
        <f t="shared" si="2"/>
        <v>2015</v>
      </c>
      <c r="C46" s="32" t="str">
        <f t="shared" si="3"/>
        <v>01</v>
      </c>
      <c r="D46" s="45" t="s">
        <v>622</v>
      </c>
      <c r="E46" s="47" t="s">
        <v>623</v>
      </c>
      <c r="F46" s="32">
        <v>60</v>
      </c>
      <c r="G46" s="32">
        <v>2400</v>
      </c>
      <c r="H46" s="53" t="s">
        <v>624</v>
      </c>
      <c r="I46" s="32" t="s">
        <v>625</v>
      </c>
      <c r="J46" s="34"/>
      <c r="K46" s="34"/>
    </row>
    <row r="47" spans="1:11" x14ac:dyDescent="0.15">
      <c r="A47" s="32">
        <v>20150414</v>
      </c>
      <c r="B47" s="32" t="str">
        <f t="shared" si="2"/>
        <v>2015</v>
      </c>
      <c r="C47" s="32" t="str">
        <f t="shared" si="3"/>
        <v>04</v>
      </c>
      <c r="D47" s="45" t="s">
        <v>499</v>
      </c>
      <c r="E47" s="47" t="s">
        <v>109</v>
      </c>
      <c r="F47" s="32">
        <v>20</v>
      </c>
      <c r="G47" s="32">
        <v>4300</v>
      </c>
      <c r="H47" s="53" t="s">
        <v>699</v>
      </c>
      <c r="I47" s="32" t="s">
        <v>700</v>
      </c>
      <c r="J47" s="34"/>
      <c r="K47" s="34"/>
    </row>
    <row r="48" spans="1:11" x14ac:dyDescent="0.15">
      <c r="A48" s="32">
        <v>20140923</v>
      </c>
      <c r="B48" s="32" t="str">
        <f t="shared" si="2"/>
        <v>2014</v>
      </c>
      <c r="C48" s="32" t="str">
        <f t="shared" si="3"/>
        <v>09</v>
      </c>
      <c r="D48" s="45" t="s">
        <v>521</v>
      </c>
      <c r="E48" s="34" t="s">
        <v>522</v>
      </c>
      <c r="F48" s="32"/>
      <c r="G48" s="32">
        <v>1600</v>
      </c>
      <c r="H48" s="32" t="s">
        <v>523</v>
      </c>
      <c r="I48" s="34" t="s">
        <v>524</v>
      </c>
      <c r="J48" s="34"/>
      <c r="K48" s="34"/>
    </row>
    <row r="49" spans="1:11" x14ac:dyDescent="0.15">
      <c r="A49" s="32">
        <v>20150203</v>
      </c>
      <c r="B49" s="32" t="str">
        <f t="shared" si="2"/>
        <v>2015</v>
      </c>
      <c r="C49" s="32" t="str">
        <f t="shared" si="3"/>
        <v>02</v>
      </c>
      <c r="D49" s="45" t="s">
        <v>666</v>
      </c>
      <c r="E49" s="47" t="s">
        <v>165</v>
      </c>
      <c r="F49" s="32">
        <v>60</v>
      </c>
      <c r="G49" s="32">
        <v>600</v>
      </c>
      <c r="H49" s="32" t="s">
        <v>667</v>
      </c>
      <c r="I49" s="32" t="s">
        <v>668</v>
      </c>
      <c r="J49" s="34"/>
      <c r="K49" s="34"/>
    </row>
    <row r="50" spans="1:11" x14ac:dyDescent="0.15">
      <c r="A50" s="32">
        <v>20150106</v>
      </c>
      <c r="B50" s="32" t="str">
        <f t="shared" si="2"/>
        <v>2015</v>
      </c>
      <c r="C50" s="32" t="str">
        <f t="shared" si="3"/>
        <v>01</v>
      </c>
      <c r="D50" s="45" t="s">
        <v>528</v>
      </c>
      <c r="E50" s="47" t="s">
        <v>111</v>
      </c>
      <c r="F50" s="32">
        <v>100</v>
      </c>
      <c r="G50" s="32">
        <v>500</v>
      </c>
      <c r="H50" s="32" t="s">
        <v>630</v>
      </c>
      <c r="I50" s="32" t="s">
        <v>631</v>
      </c>
      <c r="J50" s="34"/>
      <c r="K50" s="34"/>
    </row>
    <row r="51" spans="1:11" x14ac:dyDescent="0.15">
      <c r="A51" s="32">
        <v>20141114</v>
      </c>
      <c r="B51" s="32" t="str">
        <f t="shared" si="2"/>
        <v>2014</v>
      </c>
      <c r="C51" s="32" t="str">
        <f t="shared" si="3"/>
        <v>11</v>
      </c>
      <c r="D51" s="45" t="s">
        <v>559</v>
      </c>
      <c r="E51" s="34" t="s">
        <v>560</v>
      </c>
      <c r="F51" s="32">
        <v>23.24</v>
      </c>
      <c r="G51" s="32">
        <v>5812</v>
      </c>
      <c r="H51" s="32" t="s">
        <v>561</v>
      </c>
      <c r="I51" s="34" t="s">
        <v>562</v>
      </c>
      <c r="J51" s="34"/>
      <c r="K51" s="34"/>
    </row>
    <row r="52" spans="1:11" x14ac:dyDescent="0.15">
      <c r="A52" s="37" t="s">
        <v>826</v>
      </c>
      <c r="B52" s="41" t="s">
        <v>834</v>
      </c>
      <c r="C52" s="41" t="s">
        <v>833</v>
      </c>
      <c r="D52" s="44" t="s">
        <v>827</v>
      </c>
      <c r="E52" s="39" t="s">
        <v>828</v>
      </c>
      <c r="F52" s="37" t="s">
        <v>829</v>
      </c>
      <c r="G52" s="37" t="s">
        <v>830</v>
      </c>
      <c r="H52" s="37" t="s">
        <v>831</v>
      </c>
      <c r="I52" s="39" t="s">
        <v>832</v>
      </c>
      <c r="J52" s="39"/>
      <c r="K52" s="39"/>
    </row>
    <row r="53" spans="1:11" x14ac:dyDescent="0.15">
      <c r="A53" s="32">
        <v>20150505</v>
      </c>
      <c r="B53" s="32" t="str">
        <f t="shared" ref="B53:B84" si="4">LEFT(A53,4)</f>
        <v>2015</v>
      </c>
      <c r="C53" s="32" t="str">
        <f t="shared" ref="C53:C84" si="5">LEFT(RIGHT(A53,4),2)</f>
        <v>05</v>
      </c>
      <c r="D53" s="45" t="s">
        <v>728</v>
      </c>
      <c r="E53" s="47" t="s">
        <v>729</v>
      </c>
      <c r="F53" s="32">
        <v>100</v>
      </c>
      <c r="G53" s="32">
        <f>300*6.1</f>
        <v>1830</v>
      </c>
      <c r="H53" s="32" t="s">
        <v>730</v>
      </c>
      <c r="I53" s="32" t="s">
        <v>731</v>
      </c>
      <c r="J53" s="34"/>
      <c r="K53" s="34"/>
    </row>
    <row r="54" spans="1:11" x14ac:dyDescent="0.15">
      <c r="A54" s="32">
        <v>20150425</v>
      </c>
      <c r="B54" s="32" t="str">
        <f t="shared" si="4"/>
        <v>2015</v>
      </c>
      <c r="C54" s="32" t="str">
        <f t="shared" si="5"/>
        <v>04</v>
      </c>
      <c r="D54" s="45" t="s">
        <v>711</v>
      </c>
      <c r="E54" s="47" t="s">
        <v>712</v>
      </c>
      <c r="F54" s="32">
        <v>62.5</v>
      </c>
      <c r="G54" s="32">
        <v>12500</v>
      </c>
      <c r="H54" s="32" t="s">
        <v>713</v>
      </c>
      <c r="I54" s="32" t="s">
        <v>714</v>
      </c>
      <c r="J54" s="34"/>
      <c r="K54" s="34"/>
    </row>
    <row r="55" spans="1:11" x14ac:dyDescent="0.15">
      <c r="A55" s="32">
        <v>20141126</v>
      </c>
      <c r="B55" s="32" t="str">
        <f t="shared" si="4"/>
        <v>2014</v>
      </c>
      <c r="C55" s="32" t="str">
        <f t="shared" si="5"/>
        <v>11</v>
      </c>
      <c r="D55" s="45" t="s">
        <v>567</v>
      </c>
      <c r="E55" s="34" t="s">
        <v>568</v>
      </c>
      <c r="F55" s="32">
        <v>30</v>
      </c>
      <c r="G55" s="56">
        <v>9900</v>
      </c>
      <c r="H55" s="56" t="s">
        <v>569</v>
      </c>
      <c r="I55" s="34" t="s">
        <v>570</v>
      </c>
      <c r="J55" s="34"/>
      <c r="K55" s="34"/>
    </row>
    <row r="56" spans="1:11" x14ac:dyDescent="0.15">
      <c r="A56" s="32">
        <v>20140929</v>
      </c>
      <c r="B56" s="32" t="str">
        <f t="shared" si="4"/>
        <v>2014</v>
      </c>
      <c r="C56" s="32" t="str">
        <f t="shared" si="5"/>
        <v>09</v>
      </c>
      <c r="D56" s="34" t="s">
        <v>532</v>
      </c>
      <c r="E56" s="34" t="s">
        <v>533</v>
      </c>
      <c r="F56" s="34">
        <v>100</v>
      </c>
      <c r="G56" s="54">
        <v>60000</v>
      </c>
      <c r="H56" s="54" t="s">
        <v>534</v>
      </c>
      <c r="I56" s="34" t="s">
        <v>535</v>
      </c>
      <c r="J56" s="34"/>
      <c r="K56" s="34"/>
    </row>
    <row r="57" spans="1:11" x14ac:dyDescent="0.15">
      <c r="A57" s="32">
        <v>20141208</v>
      </c>
      <c r="B57" s="32" t="str">
        <f t="shared" si="4"/>
        <v>2014</v>
      </c>
      <c r="C57" s="32" t="str">
        <f t="shared" si="5"/>
        <v>12</v>
      </c>
      <c r="D57" s="45" t="s">
        <v>578</v>
      </c>
      <c r="E57" s="34" t="s">
        <v>579</v>
      </c>
      <c r="F57" s="32"/>
      <c r="G57" s="55">
        <v>58955.97</v>
      </c>
      <c r="H57" s="55" t="s">
        <v>580</v>
      </c>
      <c r="I57" s="34" t="s">
        <v>581</v>
      </c>
      <c r="J57" s="34"/>
      <c r="K57" s="34"/>
    </row>
    <row r="58" spans="1:11" x14ac:dyDescent="0.15">
      <c r="A58" s="32">
        <v>20150324</v>
      </c>
      <c r="B58" s="32" t="str">
        <f t="shared" si="4"/>
        <v>2015</v>
      </c>
      <c r="C58" s="32" t="str">
        <f t="shared" si="5"/>
        <v>03</v>
      </c>
      <c r="D58" s="45" t="s">
        <v>687</v>
      </c>
      <c r="E58" s="47" t="s">
        <v>688</v>
      </c>
      <c r="F58" s="32">
        <v>51</v>
      </c>
      <c r="G58" s="55">
        <v>1500</v>
      </c>
      <c r="H58" s="55" t="s">
        <v>689</v>
      </c>
      <c r="I58" s="32" t="s">
        <v>690</v>
      </c>
      <c r="J58" s="34"/>
      <c r="K58" s="34"/>
    </row>
    <row r="59" spans="1:11" x14ac:dyDescent="0.15">
      <c r="A59" s="32">
        <v>20150521</v>
      </c>
      <c r="B59" s="32" t="str">
        <f t="shared" si="4"/>
        <v>2015</v>
      </c>
      <c r="C59" s="32" t="str">
        <f t="shared" si="5"/>
        <v>05</v>
      </c>
      <c r="D59" s="45" t="s">
        <v>753</v>
      </c>
      <c r="E59" s="47" t="s">
        <v>754</v>
      </c>
      <c r="F59" s="32">
        <v>100</v>
      </c>
      <c r="G59" s="55">
        <v>71500</v>
      </c>
      <c r="H59" s="55" t="s">
        <v>755</v>
      </c>
      <c r="I59" s="32" t="s">
        <v>756</v>
      </c>
      <c r="J59" s="34"/>
      <c r="K59" s="34"/>
    </row>
    <row r="60" spans="1:11" x14ac:dyDescent="0.15">
      <c r="A60" s="32">
        <v>20150626</v>
      </c>
      <c r="B60" s="32" t="str">
        <f t="shared" si="4"/>
        <v>2015</v>
      </c>
      <c r="C60" s="32" t="str">
        <f t="shared" si="5"/>
        <v>06</v>
      </c>
      <c r="D60" s="45" t="s">
        <v>687</v>
      </c>
      <c r="E60" s="47" t="s">
        <v>824</v>
      </c>
      <c r="F60" s="32">
        <v>100</v>
      </c>
      <c r="G60" s="55">
        <v>60256</v>
      </c>
      <c r="H60" s="55" t="s">
        <v>755</v>
      </c>
      <c r="I60" s="32"/>
      <c r="J60" s="34"/>
      <c r="K60" s="34"/>
    </row>
    <row r="61" spans="1:11" x14ac:dyDescent="0.15">
      <c r="A61" s="32">
        <v>20150507</v>
      </c>
      <c r="B61" s="32" t="str">
        <f t="shared" si="4"/>
        <v>2015</v>
      </c>
      <c r="C61" s="32" t="str">
        <f t="shared" si="5"/>
        <v>05</v>
      </c>
      <c r="D61" s="45" t="s">
        <v>732</v>
      </c>
      <c r="E61" s="47" t="s">
        <v>733</v>
      </c>
      <c r="F61" s="32">
        <v>51</v>
      </c>
      <c r="G61" s="56">
        <v>15300</v>
      </c>
      <c r="H61" s="56" t="s">
        <v>734</v>
      </c>
      <c r="I61" s="32" t="s">
        <v>735</v>
      </c>
      <c r="J61" s="34"/>
      <c r="K61" s="34"/>
    </row>
    <row r="62" spans="1:11" x14ac:dyDescent="0.15">
      <c r="A62" s="32">
        <v>20150507</v>
      </c>
      <c r="B62" s="32" t="str">
        <f t="shared" si="4"/>
        <v>2015</v>
      </c>
      <c r="C62" s="32" t="str">
        <f t="shared" si="5"/>
        <v>05</v>
      </c>
      <c r="D62" s="45" t="s">
        <v>695</v>
      </c>
      <c r="E62" s="47" t="s">
        <v>736</v>
      </c>
      <c r="F62" s="32">
        <v>100</v>
      </c>
      <c r="G62" s="32">
        <v>15700</v>
      </c>
      <c r="H62" s="32" t="s">
        <v>737</v>
      </c>
      <c r="I62" s="32"/>
      <c r="J62" s="34"/>
      <c r="K62" s="34"/>
    </row>
    <row r="63" spans="1:11" x14ac:dyDescent="0.15">
      <c r="A63" s="32">
        <v>20150121</v>
      </c>
      <c r="B63" s="32" t="str">
        <f t="shared" si="4"/>
        <v>2015</v>
      </c>
      <c r="C63" s="32" t="str">
        <f t="shared" si="5"/>
        <v>01</v>
      </c>
      <c r="D63" s="45" t="s">
        <v>650</v>
      </c>
      <c r="E63" s="47" t="s">
        <v>651</v>
      </c>
      <c r="F63" s="32">
        <v>10</v>
      </c>
      <c r="G63" s="32">
        <v>5000</v>
      </c>
      <c r="H63" s="32" t="s">
        <v>652</v>
      </c>
      <c r="I63" s="32" t="s">
        <v>653</v>
      </c>
      <c r="J63" s="34"/>
      <c r="K63" s="34"/>
    </row>
    <row r="64" spans="1:11" x14ac:dyDescent="0.15">
      <c r="A64" s="32">
        <v>20150430</v>
      </c>
      <c r="B64" s="32" t="str">
        <f t="shared" si="4"/>
        <v>2015</v>
      </c>
      <c r="C64" s="32" t="str">
        <f t="shared" si="5"/>
        <v>04</v>
      </c>
      <c r="D64" s="45" t="s">
        <v>718</v>
      </c>
      <c r="E64" s="47" t="s">
        <v>719</v>
      </c>
      <c r="F64" s="32">
        <v>100</v>
      </c>
      <c r="G64" s="56">
        <v>21000</v>
      </c>
      <c r="H64" s="56" t="s">
        <v>720</v>
      </c>
      <c r="I64" s="32" t="s">
        <v>721</v>
      </c>
      <c r="J64" s="34"/>
      <c r="K64" s="34"/>
    </row>
    <row r="65" spans="1:11" x14ac:dyDescent="0.15">
      <c r="A65" s="32">
        <v>20150121</v>
      </c>
      <c r="B65" s="32" t="str">
        <f t="shared" si="4"/>
        <v>2015</v>
      </c>
      <c r="C65" s="32" t="str">
        <f t="shared" si="5"/>
        <v>01</v>
      </c>
      <c r="D65" s="45" t="s">
        <v>646</v>
      </c>
      <c r="E65" s="47" t="s">
        <v>647</v>
      </c>
      <c r="F65" s="32"/>
      <c r="G65" s="56">
        <v>5670</v>
      </c>
      <c r="H65" s="56" t="s">
        <v>648</v>
      </c>
      <c r="I65" s="32" t="s">
        <v>649</v>
      </c>
      <c r="J65" s="34"/>
      <c r="K65" s="34"/>
    </row>
    <row r="66" spans="1:11" x14ac:dyDescent="0.15">
      <c r="A66" s="32">
        <v>20140701</v>
      </c>
      <c r="B66" s="32" t="str">
        <f t="shared" si="4"/>
        <v>2014</v>
      </c>
      <c r="C66" s="32" t="str">
        <f t="shared" si="5"/>
        <v>07</v>
      </c>
      <c r="D66" s="45" t="s">
        <v>474</v>
      </c>
      <c r="E66" s="34" t="s">
        <v>475</v>
      </c>
      <c r="F66" s="32">
        <v>100</v>
      </c>
      <c r="G66" s="32">
        <v>34650</v>
      </c>
      <c r="H66" s="32" t="s">
        <v>476</v>
      </c>
      <c r="I66" s="34" t="s">
        <v>477</v>
      </c>
      <c r="J66" s="34"/>
      <c r="K66" s="34"/>
    </row>
    <row r="67" spans="1:11" x14ac:dyDescent="0.15">
      <c r="A67" s="32">
        <v>20140715</v>
      </c>
      <c r="B67" s="32" t="str">
        <f t="shared" si="4"/>
        <v>2014</v>
      </c>
      <c r="C67" s="32" t="str">
        <f t="shared" si="5"/>
        <v>07</v>
      </c>
      <c r="D67" s="45" t="s">
        <v>486</v>
      </c>
      <c r="E67" s="34" t="s">
        <v>487</v>
      </c>
      <c r="F67" s="32">
        <v>100</v>
      </c>
      <c r="G67" s="55">
        <v>1600</v>
      </c>
      <c r="H67" s="55" t="s">
        <v>488</v>
      </c>
      <c r="I67" s="34" t="s">
        <v>489</v>
      </c>
      <c r="J67" s="34"/>
      <c r="K67" s="34"/>
    </row>
    <row r="68" spans="1:11" x14ac:dyDescent="0.15">
      <c r="A68" s="32">
        <v>20140901</v>
      </c>
      <c r="B68" s="32" t="str">
        <f t="shared" si="4"/>
        <v>2014</v>
      </c>
      <c r="C68" s="32" t="str">
        <f t="shared" si="5"/>
        <v>09</v>
      </c>
      <c r="D68" s="45" t="s">
        <v>502</v>
      </c>
      <c r="E68" s="34" t="s">
        <v>503</v>
      </c>
      <c r="F68" s="32">
        <v>100</v>
      </c>
      <c r="G68" s="55">
        <v>11500</v>
      </c>
      <c r="H68" s="55" t="s">
        <v>504</v>
      </c>
      <c r="I68" s="34" t="s">
        <v>255</v>
      </c>
      <c r="J68" s="34"/>
      <c r="K68" s="34"/>
    </row>
    <row r="69" spans="1:11" x14ac:dyDescent="0.15">
      <c r="A69" s="32">
        <v>20150430</v>
      </c>
      <c r="B69" s="32" t="str">
        <f t="shared" si="4"/>
        <v>2015</v>
      </c>
      <c r="C69" s="32" t="str">
        <f t="shared" si="5"/>
        <v>04</v>
      </c>
      <c r="D69" s="45" t="s">
        <v>722</v>
      </c>
      <c r="E69" s="47" t="s">
        <v>723</v>
      </c>
      <c r="F69" s="32">
        <v>100</v>
      </c>
      <c r="G69" s="55">
        <v>39000</v>
      </c>
      <c r="H69" s="55" t="s">
        <v>724</v>
      </c>
      <c r="I69" s="32" t="s">
        <v>725</v>
      </c>
      <c r="J69" s="34"/>
      <c r="K69" s="34"/>
    </row>
    <row r="70" spans="1:11" x14ac:dyDescent="0.15">
      <c r="A70" s="32">
        <v>20150626</v>
      </c>
      <c r="B70" s="32" t="str">
        <f t="shared" si="4"/>
        <v>2015</v>
      </c>
      <c r="C70" s="32" t="str">
        <f t="shared" si="5"/>
        <v>06</v>
      </c>
      <c r="D70" s="45" t="s">
        <v>486</v>
      </c>
      <c r="E70" s="47" t="s">
        <v>818</v>
      </c>
      <c r="F70" s="32">
        <v>24</v>
      </c>
      <c r="G70" s="55">
        <v>5202</v>
      </c>
      <c r="H70" s="55" t="s">
        <v>724</v>
      </c>
      <c r="I70" s="32" t="s">
        <v>819</v>
      </c>
      <c r="J70" s="34"/>
      <c r="K70" s="34"/>
    </row>
    <row r="71" spans="1:11" x14ac:dyDescent="0.15">
      <c r="A71" s="32">
        <v>20141120</v>
      </c>
      <c r="B71" s="32" t="str">
        <f t="shared" si="4"/>
        <v>2014</v>
      </c>
      <c r="C71" s="32" t="str">
        <f t="shared" si="5"/>
        <v>11</v>
      </c>
      <c r="D71" s="45" t="s">
        <v>563</v>
      </c>
      <c r="E71" s="34" t="s">
        <v>564</v>
      </c>
      <c r="F71" s="32">
        <v>100</v>
      </c>
      <c r="G71" s="32">
        <v>16000</v>
      </c>
      <c r="H71" s="32" t="s">
        <v>565</v>
      </c>
      <c r="I71" s="34" t="s">
        <v>566</v>
      </c>
      <c r="J71" s="34"/>
      <c r="K71" s="34"/>
    </row>
    <row r="72" spans="1:11" x14ac:dyDescent="0.15">
      <c r="A72" s="32">
        <v>20150528</v>
      </c>
      <c r="B72" s="32" t="str">
        <f t="shared" si="4"/>
        <v>2015</v>
      </c>
      <c r="C72" s="32" t="str">
        <f t="shared" si="5"/>
        <v>05</v>
      </c>
      <c r="D72" s="45" t="s">
        <v>732</v>
      </c>
      <c r="E72" s="47" t="s">
        <v>765</v>
      </c>
      <c r="F72" s="32">
        <v>100</v>
      </c>
      <c r="G72" s="32">
        <v>80000</v>
      </c>
      <c r="H72" s="32" t="s">
        <v>766</v>
      </c>
      <c r="I72" s="32" t="s">
        <v>767</v>
      </c>
      <c r="J72" s="34"/>
      <c r="K72" s="34"/>
    </row>
    <row r="73" spans="1:11" x14ac:dyDescent="0.15">
      <c r="A73" s="32">
        <v>20150411</v>
      </c>
      <c r="B73" s="32" t="str">
        <f t="shared" si="4"/>
        <v>2015</v>
      </c>
      <c r="C73" s="32" t="str">
        <f t="shared" si="5"/>
        <v>04</v>
      </c>
      <c r="D73" s="45" t="s">
        <v>695</v>
      </c>
      <c r="E73" s="47" t="s">
        <v>696</v>
      </c>
      <c r="F73" s="32">
        <v>70</v>
      </c>
      <c r="G73" s="56">
        <v>2841.38</v>
      </c>
      <c r="H73" s="56" t="s">
        <v>697</v>
      </c>
      <c r="I73" s="32" t="s">
        <v>698</v>
      </c>
      <c r="J73" s="34"/>
      <c r="K73" s="34"/>
    </row>
    <row r="74" spans="1:11" x14ac:dyDescent="0.15">
      <c r="A74" s="32">
        <v>20150110</v>
      </c>
      <c r="B74" s="32" t="str">
        <f t="shared" si="4"/>
        <v>2015</v>
      </c>
      <c r="C74" s="32" t="str">
        <f t="shared" si="5"/>
        <v>01</v>
      </c>
      <c r="D74" s="45" t="s">
        <v>536</v>
      </c>
      <c r="E74" s="47" t="s">
        <v>639</v>
      </c>
      <c r="F74" s="32">
        <v>55</v>
      </c>
      <c r="G74" s="32"/>
      <c r="H74" s="32" t="s">
        <v>640</v>
      </c>
      <c r="I74" s="32" t="s">
        <v>641</v>
      </c>
      <c r="J74" s="34"/>
      <c r="K74" s="34"/>
    </row>
    <row r="75" spans="1:11" x14ac:dyDescent="0.15">
      <c r="A75" s="32">
        <v>20150425</v>
      </c>
      <c r="B75" s="32" t="str">
        <f t="shared" si="4"/>
        <v>2015</v>
      </c>
      <c r="C75" s="32" t="str">
        <f t="shared" si="5"/>
        <v>04</v>
      </c>
      <c r="D75" s="45" t="s">
        <v>691</v>
      </c>
      <c r="E75" s="47" t="s">
        <v>709</v>
      </c>
      <c r="F75" s="32">
        <v>100</v>
      </c>
      <c r="G75" s="32">
        <v>8000</v>
      </c>
      <c r="H75" s="32" t="s">
        <v>640</v>
      </c>
      <c r="I75" s="32" t="s">
        <v>710</v>
      </c>
      <c r="J75" s="34"/>
      <c r="K75" s="34"/>
    </row>
    <row r="76" spans="1:11" x14ac:dyDescent="0.15">
      <c r="A76" s="32">
        <v>20150515</v>
      </c>
      <c r="B76" s="32" t="str">
        <f t="shared" si="4"/>
        <v>2015</v>
      </c>
      <c r="C76" s="32" t="str">
        <f t="shared" si="5"/>
        <v>05</v>
      </c>
      <c r="D76" s="45" t="s">
        <v>728</v>
      </c>
      <c r="E76" s="47" t="s">
        <v>749</v>
      </c>
      <c r="F76" s="32">
        <v>51</v>
      </c>
      <c r="G76" s="32">
        <v>12900</v>
      </c>
      <c r="H76" s="32" t="s">
        <v>640</v>
      </c>
      <c r="I76" s="32" t="s">
        <v>750</v>
      </c>
      <c r="J76" s="34"/>
      <c r="K76" s="34"/>
    </row>
    <row r="77" spans="1:11" x14ac:dyDescent="0.15">
      <c r="A77" s="32">
        <v>20141128</v>
      </c>
      <c r="B77" s="32" t="str">
        <f t="shared" si="4"/>
        <v>2014</v>
      </c>
      <c r="C77" s="32" t="str">
        <f t="shared" si="5"/>
        <v>11</v>
      </c>
      <c r="D77" s="45" t="s">
        <v>574</v>
      </c>
      <c r="E77" s="34" t="s">
        <v>575</v>
      </c>
      <c r="F77" s="32">
        <v>10</v>
      </c>
      <c r="G77" s="50">
        <v>1000</v>
      </c>
      <c r="H77" s="50" t="s">
        <v>576</v>
      </c>
      <c r="I77" s="34" t="s">
        <v>577</v>
      </c>
      <c r="J77" s="34"/>
      <c r="K77" s="34"/>
    </row>
    <row r="78" spans="1:11" x14ac:dyDescent="0.15">
      <c r="A78" s="32">
        <v>20140919</v>
      </c>
      <c r="B78" s="32" t="str">
        <f t="shared" si="4"/>
        <v>2014</v>
      </c>
      <c r="C78" s="32" t="str">
        <f t="shared" si="5"/>
        <v>09</v>
      </c>
      <c r="D78" s="45" t="s">
        <v>515</v>
      </c>
      <c r="E78" s="34" t="s">
        <v>516</v>
      </c>
      <c r="F78" s="32">
        <v>100</v>
      </c>
      <c r="G78" s="49">
        <v>3000</v>
      </c>
      <c r="H78" s="49" t="s">
        <v>517</v>
      </c>
      <c r="I78" s="34" t="s">
        <v>518</v>
      </c>
      <c r="J78" s="34"/>
      <c r="K78" s="34"/>
    </row>
    <row r="79" spans="1:11" x14ac:dyDescent="0.15">
      <c r="A79" s="32">
        <v>20150421</v>
      </c>
      <c r="B79" s="32" t="str">
        <f t="shared" si="4"/>
        <v>2015</v>
      </c>
      <c r="C79" s="32" t="str">
        <f t="shared" si="5"/>
        <v>04</v>
      </c>
      <c r="D79" s="45" t="s">
        <v>705</v>
      </c>
      <c r="E79" s="47" t="s">
        <v>706</v>
      </c>
      <c r="F79" s="32">
        <v>60</v>
      </c>
      <c r="G79" s="49">
        <v>510</v>
      </c>
      <c r="H79" s="49" t="s">
        <v>707</v>
      </c>
      <c r="I79" s="32" t="s">
        <v>708</v>
      </c>
      <c r="J79" s="34"/>
      <c r="K79" s="34"/>
    </row>
    <row r="80" spans="1:11" x14ac:dyDescent="0.15">
      <c r="A80" s="32">
        <v>20140822</v>
      </c>
      <c r="B80" s="32" t="str">
        <f t="shared" si="4"/>
        <v>2014</v>
      </c>
      <c r="C80" s="32" t="str">
        <f t="shared" si="5"/>
        <v>08</v>
      </c>
      <c r="D80" s="45" t="s">
        <v>495</v>
      </c>
      <c r="E80" s="34" t="s">
        <v>496</v>
      </c>
      <c r="F80" s="32">
        <v>100</v>
      </c>
      <c r="G80" s="49">
        <v>8000</v>
      </c>
      <c r="H80" s="49" t="s">
        <v>497</v>
      </c>
      <c r="I80" s="34" t="s">
        <v>498</v>
      </c>
      <c r="J80" s="34"/>
      <c r="K80" s="34"/>
    </row>
    <row r="81" spans="1:11" x14ac:dyDescent="0.15">
      <c r="A81" s="32">
        <v>20150605</v>
      </c>
      <c r="B81" s="32" t="str">
        <f t="shared" si="4"/>
        <v>2015</v>
      </c>
      <c r="C81" s="32" t="str">
        <f t="shared" si="5"/>
        <v>06</v>
      </c>
      <c r="D81" s="45" t="s">
        <v>619</v>
      </c>
      <c r="E81" s="47" t="s">
        <v>785</v>
      </c>
      <c r="F81" s="32">
        <v>100</v>
      </c>
      <c r="G81" s="49">
        <v>125000</v>
      </c>
      <c r="H81" s="49" t="s">
        <v>786</v>
      </c>
      <c r="I81" s="32" t="s">
        <v>787</v>
      </c>
      <c r="J81" s="34"/>
      <c r="K81" s="34"/>
    </row>
    <row r="82" spans="1:11" x14ac:dyDescent="0.15">
      <c r="A82" s="32">
        <v>20141113</v>
      </c>
      <c r="B82" s="32" t="str">
        <f t="shared" si="4"/>
        <v>2014</v>
      </c>
      <c r="C82" s="32" t="str">
        <f t="shared" si="5"/>
        <v>11</v>
      </c>
      <c r="D82" s="45" t="s">
        <v>555</v>
      </c>
      <c r="E82" s="34" t="s">
        <v>556</v>
      </c>
      <c r="F82" s="32">
        <v>100</v>
      </c>
      <c r="G82" s="49">
        <v>62532</v>
      </c>
      <c r="H82" s="49" t="s">
        <v>557</v>
      </c>
      <c r="I82" s="34" t="s">
        <v>558</v>
      </c>
      <c r="J82" s="34"/>
      <c r="K82" s="34"/>
    </row>
    <row r="83" spans="1:11" x14ac:dyDescent="0.15">
      <c r="A83" s="32">
        <v>20141016</v>
      </c>
      <c r="B83" s="32" t="str">
        <f t="shared" si="4"/>
        <v>2014</v>
      </c>
      <c r="C83" s="32" t="str">
        <f t="shared" si="5"/>
        <v>10</v>
      </c>
      <c r="D83" s="45" t="s">
        <v>540</v>
      </c>
      <c r="E83" s="34" t="s">
        <v>541</v>
      </c>
      <c r="F83" s="32">
        <v>10</v>
      </c>
      <c r="G83" s="58">
        <v>1000</v>
      </c>
      <c r="H83" s="58" t="s">
        <v>542</v>
      </c>
      <c r="I83" s="34" t="s">
        <v>543</v>
      </c>
      <c r="J83" s="34"/>
      <c r="K83" s="34"/>
    </row>
    <row r="84" spans="1:11" x14ac:dyDescent="0.15">
      <c r="A84" s="32">
        <v>20150226</v>
      </c>
      <c r="B84" s="32" t="str">
        <f t="shared" si="4"/>
        <v>2015</v>
      </c>
      <c r="C84" s="32" t="str">
        <f t="shared" si="5"/>
        <v>02</v>
      </c>
      <c r="D84" s="45" t="s">
        <v>671</v>
      </c>
      <c r="E84" s="47" t="s">
        <v>672</v>
      </c>
      <c r="F84" s="32">
        <v>100</v>
      </c>
      <c r="G84" s="58">
        <v>51999.839999999997</v>
      </c>
      <c r="H84" s="58" t="s">
        <v>673</v>
      </c>
      <c r="I84" s="32" t="s">
        <v>674</v>
      </c>
      <c r="J84" s="34"/>
      <c r="K84" s="34"/>
    </row>
    <row r="85" spans="1:11" x14ac:dyDescent="0.15">
      <c r="A85" s="32">
        <v>20150627</v>
      </c>
      <c r="B85" s="32" t="str">
        <f t="shared" ref="B85:B111" si="6">LEFT(A85,4)</f>
        <v>2015</v>
      </c>
      <c r="C85" s="32" t="str">
        <f t="shared" ref="C85:C111" si="7">LEFT(RIGHT(A85,4),2)</f>
        <v>06</v>
      </c>
      <c r="D85" s="45" t="s">
        <v>502</v>
      </c>
      <c r="E85" s="47" t="s">
        <v>825</v>
      </c>
      <c r="F85" s="32"/>
      <c r="G85" s="58">
        <v>49856.25</v>
      </c>
      <c r="H85" s="58" t="s">
        <v>673</v>
      </c>
      <c r="I85" s="32"/>
      <c r="J85" s="34"/>
      <c r="K85" s="34"/>
    </row>
    <row r="86" spans="1:11" x14ac:dyDescent="0.15">
      <c r="A86" s="32">
        <v>20150527</v>
      </c>
      <c r="B86" s="32" t="str">
        <f t="shared" si="6"/>
        <v>2015</v>
      </c>
      <c r="C86" s="32" t="str">
        <f t="shared" si="7"/>
        <v>05</v>
      </c>
      <c r="D86" s="34" t="s">
        <v>761</v>
      </c>
      <c r="E86" s="34" t="s">
        <v>762</v>
      </c>
      <c r="F86" s="34">
        <v>100</v>
      </c>
      <c r="G86" s="59">
        <v>60000</v>
      </c>
      <c r="H86" s="59" t="s">
        <v>763</v>
      </c>
      <c r="I86" s="34" t="s">
        <v>764</v>
      </c>
      <c r="J86" s="34"/>
      <c r="K86" s="34"/>
    </row>
    <row r="87" spans="1:11" x14ac:dyDescent="0.15">
      <c r="A87" s="32">
        <v>20150530</v>
      </c>
      <c r="B87" s="32" t="str">
        <f t="shared" si="6"/>
        <v>2015</v>
      </c>
      <c r="C87" s="32" t="str">
        <f t="shared" si="7"/>
        <v>05</v>
      </c>
      <c r="D87" s="45" t="s">
        <v>774</v>
      </c>
      <c r="E87" s="47" t="s">
        <v>775</v>
      </c>
      <c r="F87" s="32">
        <v>100</v>
      </c>
      <c r="G87" s="32">
        <v>25200</v>
      </c>
      <c r="H87" s="32" t="s">
        <v>776</v>
      </c>
      <c r="I87" s="32" t="s">
        <v>777</v>
      </c>
      <c r="J87" s="34"/>
      <c r="K87" s="34"/>
    </row>
    <row r="88" spans="1:11" x14ac:dyDescent="0.15">
      <c r="A88" s="32">
        <v>20140703</v>
      </c>
      <c r="B88" s="32" t="str">
        <f t="shared" si="6"/>
        <v>2014</v>
      </c>
      <c r="C88" s="32" t="str">
        <f t="shared" si="7"/>
        <v>07</v>
      </c>
      <c r="D88" s="45" t="s">
        <v>478</v>
      </c>
      <c r="E88" s="34" t="s">
        <v>479</v>
      </c>
      <c r="F88" s="32">
        <v>40.83</v>
      </c>
      <c r="G88" s="56">
        <v>1960</v>
      </c>
      <c r="H88" s="56" t="s">
        <v>480</v>
      </c>
      <c r="I88" s="34" t="s">
        <v>481</v>
      </c>
      <c r="J88" s="34"/>
      <c r="K88" s="34"/>
    </row>
    <row r="89" spans="1:11" x14ac:dyDescent="0.15">
      <c r="A89" s="32">
        <v>20140709</v>
      </c>
      <c r="B89" s="32" t="str">
        <f t="shared" si="6"/>
        <v>2014</v>
      </c>
      <c r="C89" s="32" t="str">
        <f t="shared" si="7"/>
        <v>07</v>
      </c>
      <c r="D89" s="45" t="s">
        <v>482</v>
      </c>
      <c r="E89" s="34" t="s">
        <v>483</v>
      </c>
      <c r="F89" s="32">
        <v>20</v>
      </c>
      <c r="G89" s="56">
        <v>4000</v>
      </c>
      <c r="H89" s="56" t="s">
        <v>484</v>
      </c>
      <c r="I89" s="34" t="s">
        <v>485</v>
      </c>
      <c r="J89" s="34"/>
      <c r="K89" s="34"/>
    </row>
    <row r="90" spans="1:11" x14ac:dyDescent="0.15">
      <c r="A90" s="32">
        <v>20141223</v>
      </c>
      <c r="B90" s="32" t="str">
        <f t="shared" si="6"/>
        <v>2014</v>
      </c>
      <c r="C90" s="32" t="str">
        <f t="shared" si="7"/>
        <v>12</v>
      </c>
      <c r="D90" s="45" t="s">
        <v>603</v>
      </c>
      <c r="E90" s="34" t="s">
        <v>604</v>
      </c>
      <c r="F90" s="32">
        <v>100</v>
      </c>
      <c r="G90" s="56">
        <v>71000</v>
      </c>
      <c r="H90" s="56" t="s">
        <v>513</v>
      </c>
      <c r="I90" s="34" t="s">
        <v>605</v>
      </c>
      <c r="J90" s="34"/>
      <c r="K90" s="34"/>
    </row>
    <row r="91" spans="1:11" x14ac:dyDescent="0.15">
      <c r="A91" s="32">
        <v>20141231</v>
      </c>
      <c r="B91" s="32" t="str">
        <f t="shared" si="6"/>
        <v>2014</v>
      </c>
      <c r="C91" s="32" t="str">
        <f t="shared" si="7"/>
        <v>12</v>
      </c>
      <c r="D91" s="45" t="s">
        <v>540</v>
      </c>
      <c r="E91" s="34" t="s">
        <v>617</v>
      </c>
      <c r="F91" s="32">
        <v>25</v>
      </c>
      <c r="G91" s="56">
        <v>350</v>
      </c>
      <c r="H91" s="56" t="s">
        <v>480</v>
      </c>
      <c r="I91" s="34" t="s">
        <v>618</v>
      </c>
      <c r="J91" s="34"/>
      <c r="K91" s="34"/>
    </row>
    <row r="92" spans="1:11" x14ac:dyDescent="0.15">
      <c r="A92" s="32">
        <v>20150107</v>
      </c>
      <c r="B92" s="32" t="str">
        <f t="shared" si="6"/>
        <v>2015</v>
      </c>
      <c r="C92" s="32" t="str">
        <f t="shared" si="7"/>
        <v>01</v>
      </c>
      <c r="D92" s="45" t="s">
        <v>632</v>
      </c>
      <c r="E92" s="47" t="s">
        <v>633</v>
      </c>
      <c r="F92" s="32">
        <v>100</v>
      </c>
      <c r="G92" s="56">
        <v>84000.03</v>
      </c>
      <c r="H92" s="56" t="s">
        <v>634</v>
      </c>
      <c r="I92" s="32"/>
      <c r="J92" s="34"/>
      <c r="K92" s="34"/>
    </row>
    <row r="93" spans="1:11" x14ac:dyDescent="0.15">
      <c r="A93" s="32">
        <v>20150309</v>
      </c>
      <c r="B93" s="32" t="str">
        <f t="shared" si="6"/>
        <v>2015</v>
      </c>
      <c r="C93" s="32" t="str">
        <f t="shared" si="7"/>
        <v>03</v>
      </c>
      <c r="D93" s="45" t="s">
        <v>571</v>
      </c>
      <c r="E93" s="47" t="s">
        <v>675</v>
      </c>
      <c r="F93" s="32"/>
      <c r="G93" s="56">
        <v>21032</v>
      </c>
      <c r="H93" s="56" t="s">
        <v>676</v>
      </c>
      <c r="I93" s="32" t="s">
        <v>677</v>
      </c>
      <c r="J93" s="34"/>
      <c r="K93" s="34"/>
    </row>
    <row r="94" spans="1:11" x14ac:dyDescent="0.15">
      <c r="A94" s="32">
        <v>20150619</v>
      </c>
      <c r="B94" s="32" t="str">
        <f t="shared" si="6"/>
        <v>2015</v>
      </c>
      <c r="C94" s="32" t="str">
        <f t="shared" si="7"/>
        <v>06</v>
      </c>
      <c r="D94" s="45" t="s">
        <v>757</v>
      </c>
      <c r="E94" s="47" t="s">
        <v>806</v>
      </c>
      <c r="F94" s="32">
        <v>49</v>
      </c>
      <c r="G94" s="56">
        <v>18375</v>
      </c>
      <c r="H94" s="56" t="s">
        <v>807</v>
      </c>
      <c r="I94" s="32" t="s">
        <v>808</v>
      </c>
      <c r="J94" s="34"/>
      <c r="K94" s="34"/>
    </row>
    <row r="95" spans="1:11" x14ac:dyDescent="0.15">
      <c r="A95" s="32">
        <v>20140718</v>
      </c>
      <c r="B95" s="32" t="str">
        <f t="shared" si="6"/>
        <v>2014</v>
      </c>
      <c r="C95" s="32" t="str">
        <f t="shared" si="7"/>
        <v>07</v>
      </c>
      <c r="D95" s="45" t="s">
        <v>490</v>
      </c>
      <c r="E95" s="34" t="s">
        <v>491</v>
      </c>
      <c r="F95" s="32">
        <v>60</v>
      </c>
      <c r="G95" s="56">
        <v>3000</v>
      </c>
      <c r="H95" s="57" t="s">
        <v>305</v>
      </c>
      <c r="I95" s="34" t="s">
        <v>493</v>
      </c>
      <c r="J95" s="34"/>
      <c r="K95" s="34"/>
    </row>
    <row r="96" spans="1:11" x14ac:dyDescent="0.15">
      <c r="A96" s="32">
        <v>20140923</v>
      </c>
      <c r="B96" s="32" t="str">
        <f t="shared" si="6"/>
        <v>2014</v>
      </c>
      <c r="C96" s="32" t="str">
        <f t="shared" si="7"/>
        <v>09</v>
      </c>
      <c r="D96" s="45" t="s">
        <v>490</v>
      </c>
      <c r="E96" s="34" t="s">
        <v>519</v>
      </c>
      <c r="F96" s="32">
        <v>100</v>
      </c>
      <c r="G96" s="56">
        <v>28300</v>
      </c>
      <c r="H96" s="56" t="s">
        <v>492</v>
      </c>
      <c r="I96" s="34" t="s">
        <v>520</v>
      </c>
      <c r="J96" s="34"/>
      <c r="K96" s="34"/>
    </row>
    <row r="97" spans="1:11" x14ac:dyDescent="0.15">
      <c r="A97" s="32">
        <v>20141127</v>
      </c>
      <c r="B97" s="32" t="str">
        <f t="shared" si="6"/>
        <v>2014</v>
      </c>
      <c r="C97" s="32" t="str">
        <f t="shared" si="7"/>
        <v>11</v>
      </c>
      <c r="D97" s="45" t="s">
        <v>571</v>
      </c>
      <c r="E97" s="34" t="s">
        <v>572</v>
      </c>
      <c r="F97" s="32">
        <v>100</v>
      </c>
      <c r="G97" s="56">
        <v>60000</v>
      </c>
      <c r="H97" s="56" t="s">
        <v>492</v>
      </c>
      <c r="I97" s="34" t="s">
        <v>573</v>
      </c>
      <c r="J97" s="34"/>
      <c r="K97" s="34"/>
    </row>
    <row r="98" spans="1:11" x14ac:dyDescent="0.15">
      <c r="A98" s="32">
        <v>20141220</v>
      </c>
      <c r="B98" s="32" t="str">
        <f t="shared" si="6"/>
        <v>2014</v>
      </c>
      <c r="C98" s="32" t="str">
        <f t="shared" si="7"/>
        <v>12</v>
      </c>
      <c r="D98" s="45" t="s">
        <v>571</v>
      </c>
      <c r="E98" s="34" t="s">
        <v>601</v>
      </c>
      <c r="F98" s="32">
        <v>100</v>
      </c>
      <c r="G98" s="56">
        <v>45000</v>
      </c>
      <c r="H98" s="56" t="s">
        <v>492</v>
      </c>
      <c r="I98" s="34" t="s">
        <v>602</v>
      </c>
      <c r="J98" s="34"/>
      <c r="K98" s="34"/>
    </row>
    <row r="99" spans="1:11" x14ac:dyDescent="0.15">
      <c r="A99" s="32">
        <v>20150123</v>
      </c>
      <c r="B99" s="32" t="str">
        <f t="shared" si="6"/>
        <v>2015</v>
      </c>
      <c r="C99" s="32" t="str">
        <f t="shared" si="7"/>
        <v>01</v>
      </c>
      <c r="D99" s="45" t="s">
        <v>490</v>
      </c>
      <c r="E99" s="47" t="s">
        <v>654</v>
      </c>
      <c r="F99" s="32">
        <v>51</v>
      </c>
      <c r="G99" s="56">
        <v>2000</v>
      </c>
      <c r="H99" s="56" t="s">
        <v>655</v>
      </c>
      <c r="I99" s="32" t="s">
        <v>656</v>
      </c>
      <c r="J99" s="34"/>
      <c r="K99" s="34"/>
    </row>
    <row r="100" spans="1:11" x14ac:dyDescent="0.15">
      <c r="A100" s="32">
        <v>20150513</v>
      </c>
      <c r="B100" s="32" t="str">
        <f t="shared" si="6"/>
        <v>2015</v>
      </c>
      <c r="C100" s="32" t="str">
        <f t="shared" si="7"/>
        <v>05</v>
      </c>
      <c r="D100" s="45" t="s">
        <v>745</v>
      </c>
      <c r="E100" s="47" t="s">
        <v>746</v>
      </c>
      <c r="F100" s="32">
        <v>100</v>
      </c>
      <c r="G100" s="32">
        <v>21900</v>
      </c>
      <c r="H100" s="32" t="s">
        <v>747</v>
      </c>
      <c r="I100" s="32" t="s">
        <v>748</v>
      </c>
      <c r="J100" s="34"/>
      <c r="K100" s="34"/>
    </row>
    <row r="101" spans="1:11" x14ac:dyDescent="0.15">
      <c r="A101" s="32">
        <v>20150105</v>
      </c>
      <c r="B101" s="32" t="str">
        <f t="shared" si="6"/>
        <v>2015</v>
      </c>
      <c r="C101" s="32" t="str">
        <f t="shared" si="7"/>
        <v>01</v>
      </c>
      <c r="D101" s="45" t="s">
        <v>626</v>
      </c>
      <c r="E101" s="47" t="s">
        <v>627</v>
      </c>
      <c r="F101" s="32">
        <v>100</v>
      </c>
      <c r="G101" s="56">
        <v>99000</v>
      </c>
      <c r="H101" s="56" t="s">
        <v>628</v>
      </c>
      <c r="I101" s="32" t="s">
        <v>629</v>
      </c>
      <c r="J101" s="34"/>
      <c r="K101" s="34"/>
    </row>
    <row r="102" spans="1:11" x14ac:dyDescent="0.15">
      <c r="A102" s="32">
        <v>20150319</v>
      </c>
      <c r="B102" s="32" t="str">
        <f t="shared" si="6"/>
        <v>2015</v>
      </c>
      <c r="C102" s="32" t="str">
        <f t="shared" si="7"/>
        <v>03</v>
      </c>
      <c r="D102" s="45" t="s">
        <v>682</v>
      </c>
      <c r="E102" s="47" t="s">
        <v>683</v>
      </c>
      <c r="F102" s="32">
        <v>51</v>
      </c>
      <c r="G102" s="56">
        <v>2000</v>
      </c>
      <c r="H102" s="56" t="s">
        <v>628</v>
      </c>
      <c r="I102" s="32" t="s">
        <v>684</v>
      </c>
      <c r="J102" s="34"/>
      <c r="K102" s="34"/>
    </row>
    <row r="103" spans="1:11" x14ac:dyDescent="0.15">
      <c r="A103" s="32">
        <v>20150414</v>
      </c>
      <c r="B103" s="32" t="str">
        <f t="shared" si="6"/>
        <v>2015</v>
      </c>
      <c r="C103" s="32" t="str">
        <f t="shared" si="7"/>
        <v>04</v>
      </c>
      <c r="D103" s="45" t="s">
        <v>701</v>
      </c>
      <c r="E103" s="47" t="s">
        <v>702</v>
      </c>
      <c r="F103" s="32">
        <v>90</v>
      </c>
      <c r="G103" s="56">
        <v>10440</v>
      </c>
      <c r="H103" s="56" t="s">
        <v>703</v>
      </c>
      <c r="I103" s="32" t="s">
        <v>704</v>
      </c>
      <c r="J103" s="34"/>
      <c r="K103" s="34"/>
    </row>
    <row r="104" spans="1:11" x14ac:dyDescent="0.15">
      <c r="A104" s="32">
        <v>20150519</v>
      </c>
      <c r="B104" s="32" t="str">
        <f t="shared" si="6"/>
        <v>2015</v>
      </c>
      <c r="C104" s="32" t="str">
        <f t="shared" si="7"/>
        <v>05</v>
      </c>
      <c r="D104" s="45" t="s">
        <v>646</v>
      </c>
      <c r="E104" s="47" t="s">
        <v>751</v>
      </c>
      <c r="F104" s="32">
        <v>80</v>
      </c>
      <c r="G104" s="56">
        <v>8800</v>
      </c>
      <c r="H104" s="56" t="s">
        <v>703</v>
      </c>
      <c r="I104" s="32" t="s">
        <v>752</v>
      </c>
      <c r="J104" s="34"/>
      <c r="K104" s="34"/>
    </row>
    <row r="105" spans="1:11" x14ac:dyDescent="0.15">
      <c r="A105" s="32">
        <v>20150529</v>
      </c>
      <c r="B105" s="32" t="str">
        <f t="shared" si="6"/>
        <v>2015</v>
      </c>
      <c r="C105" s="32" t="str">
        <f t="shared" si="7"/>
        <v>05</v>
      </c>
      <c r="D105" s="45" t="s">
        <v>771</v>
      </c>
      <c r="E105" s="47" t="s">
        <v>116</v>
      </c>
      <c r="F105" s="32">
        <v>21.02</v>
      </c>
      <c r="G105" s="56">
        <f>1500*6.1</f>
        <v>9150</v>
      </c>
      <c r="H105" s="56" t="s">
        <v>772</v>
      </c>
      <c r="I105" s="32" t="s">
        <v>773</v>
      </c>
      <c r="J105" s="34"/>
      <c r="K105" s="34"/>
    </row>
    <row r="106" spans="1:11" x14ac:dyDescent="0.15">
      <c r="A106" s="32">
        <v>20141226</v>
      </c>
      <c r="B106" s="32" t="str">
        <f t="shared" si="6"/>
        <v>2014</v>
      </c>
      <c r="C106" s="32" t="str">
        <f t="shared" si="7"/>
        <v>12</v>
      </c>
      <c r="D106" s="45" t="s">
        <v>609</v>
      </c>
      <c r="E106" s="34" t="s">
        <v>610</v>
      </c>
      <c r="F106" s="32">
        <v>100</v>
      </c>
      <c r="G106" s="56">
        <v>5158.12</v>
      </c>
      <c r="H106" s="56" t="s">
        <v>611</v>
      </c>
      <c r="I106" s="34" t="s">
        <v>612</v>
      </c>
      <c r="J106" s="34"/>
      <c r="K106" s="34"/>
    </row>
    <row r="107" spans="1:11" x14ac:dyDescent="0.15">
      <c r="A107" s="32">
        <v>20140728</v>
      </c>
      <c r="B107" s="32" t="str">
        <f t="shared" si="6"/>
        <v>2014</v>
      </c>
      <c r="C107" s="32" t="str">
        <f t="shared" si="7"/>
        <v>07</v>
      </c>
      <c r="D107" s="45" t="s">
        <v>494</v>
      </c>
      <c r="E107" s="34" t="s">
        <v>282</v>
      </c>
      <c r="F107" s="32">
        <v>40</v>
      </c>
      <c r="G107" s="32">
        <v>1589</v>
      </c>
      <c r="H107" s="32"/>
      <c r="I107" s="34"/>
      <c r="J107" s="34"/>
      <c r="K107" s="34"/>
    </row>
    <row r="108" spans="1:11" x14ac:dyDescent="0.15">
      <c r="A108" s="32">
        <v>20140826</v>
      </c>
      <c r="B108" s="32" t="str">
        <f t="shared" si="6"/>
        <v>2014</v>
      </c>
      <c r="C108" s="32" t="str">
        <f t="shared" si="7"/>
        <v>08</v>
      </c>
      <c r="D108" s="34" t="s">
        <v>499</v>
      </c>
      <c r="E108" s="34" t="s">
        <v>500</v>
      </c>
      <c r="F108" s="34">
        <v>45</v>
      </c>
      <c r="G108" s="34">
        <v>31500</v>
      </c>
      <c r="H108" s="61"/>
      <c r="I108" s="61" t="s">
        <v>501</v>
      </c>
      <c r="J108" s="34"/>
      <c r="K108" s="34"/>
    </row>
    <row r="109" spans="1:11" x14ac:dyDescent="0.15">
      <c r="A109" s="32">
        <v>20141020</v>
      </c>
      <c r="B109" s="32" t="str">
        <f t="shared" si="6"/>
        <v>2014</v>
      </c>
      <c r="C109" s="32" t="str">
        <f t="shared" si="7"/>
        <v>10</v>
      </c>
      <c r="D109" s="45" t="s">
        <v>548</v>
      </c>
      <c r="E109" s="34" t="s">
        <v>549</v>
      </c>
      <c r="F109" s="32">
        <v>100</v>
      </c>
      <c r="G109" s="32">
        <v>1700</v>
      </c>
      <c r="H109" s="62"/>
      <c r="I109" s="61" t="s">
        <v>550</v>
      </c>
      <c r="J109" s="34"/>
      <c r="K109" s="34"/>
    </row>
    <row r="110" spans="1:11" x14ac:dyDescent="0.15">
      <c r="A110" s="32">
        <v>20141231</v>
      </c>
      <c r="B110" s="32" t="str">
        <f t="shared" si="6"/>
        <v>2014</v>
      </c>
      <c r="C110" s="32" t="str">
        <f t="shared" si="7"/>
        <v>12</v>
      </c>
      <c r="D110" s="45" t="s">
        <v>619</v>
      </c>
      <c r="E110" s="34" t="s">
        <v>620</v>
      </c>
      <c r="F110" s="32">
        <v>50.96</v>
      </c>
      <c r="G110" s="32">
        <v>798</v>
      </c>
      <c r="H110" s="64" t="s">
        <v>842</v>
      </c>
      <c r="I110" s="61" t="s">
        <v>621</v>
      </c>
      <c r="J110" s="34"/>
      <c r="K110" s="34"/>
    </row>
    <row r="111" spans="1:11" x14ac:dyDescent="0.15">
      <c r="A111" s="32">
        <v>20150213</v>
      </c>
      <c r="B111" s="32" t="str">
        <f t="shared" si="6"/>
        <v>2015</v>
      </c>
      <c r="C111" s="32" t="str">
        <f t="shared" si="7"/>
        <v>02</v>
      </c>
      <c r="D111" s="45" t="s">
        <v>528</v>
      </c>
      <c r="E111" s="47" t="s">
        <v>669</v>
      </c>
      <c r="F111" s="32">
        <v>90</v>
      </c>
      <c r="G111" s="32">
        <v>986</v>
      </c>
      <c r="H111" s="62"/>
      <c r="I111" s="60" t="s">
        <v>670</v>
      </c>
      <c r="J111" s="34"/>
      <c r="K111" s="34"/>
    </row>
  </sheetData>
  <sortState ref="A1:K111">
    <sortCondition ref="H1:H111"/>
  </sortState>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topLeftCell="B49" workbookViewId="0">
      <selection activeCell="H81" sqref="H81:H83"/>
    </sheetView>
  </sheetViews>
  <sheetFormatPr defaultRowHeight="14.25" x14ac:dyDescent="0.15"/>
  <cols>
    <col min="8" max="8" width="19.375" customWidth="1"/>
  </cols>
  <sheetData>
    <row r="1" spans="1:9" x14ac:dyDescent="0.15">
      <c r="A1">
        <v>20150123</v>
      </c>
      <c r="B1" t="s">
        <v>1038</v>
      </c>
      <c r="C1" t="s">
        <v>1039</v>
      </c>
      <c r="D1" t="s">
        <v>48</v>
      </c>
      <c r="E1" t="s">
        <v>171</v>
      </c>
      <c r="F1">
        <v>51</v>
      </c>
      <c r="G1">
        <v>2000</v>
      </c>
      <c r="H1" s="24" t="s">
        <v>1006</v>
      </c>
      <c r="I1" t="s">
        <v>1053</v>
      </c>
    </row>
    <row r="2" spans="1:9" x14ac:dyDescent="0.15">
      <c r="A2">
        <v>20150902</v>
      </c>
      <c r="B2" t="s">
        <v>1038</v>
      </c>
      <c r="C2" t="s">
        <v>1162</v>
      </c>
      <c r="D2" t="s">
        <v>40</v>
      </c>
      <c r="E2" t="s">
        <v>1004</v>
      </c>
      <c r="G2">
        <v>6500</v>
      </c>
      <c r="H2" s="24" t="s">
        <v>1006</v>
      </c>
      <c r="I2" t="s">
        <v>1008</v>
      </c>
    </row>
    <row r="3" spans="1:9" x14ac:dyDescent="0.15">
      <c r="A3">
        <v>20150619</v>
      </c>
      <c r="B3" t="s">
        <v>1038</v>
      </c>
      <c r="C3" t="s">
        <v>1116</v>
      </c>
      <c r="D3" t="s">
        <v>49</v>
      </c>
      <c r="E3" t="s">
        <v>173</v>
      </c>
      <c r="F3">
        <v>49</v>
      </c>
      <c r="G3">
        <v>18375</v>
      </c>
      <c r="H3" s="24" t="s">
        <v>1132</v>
      </c>
      <c r="I3" t="s">
        <v>1133</v>
      </c>
    </row>
    <row r="4" spans="1:9" x14ac:dyDescent="0.15">
      <c r="A4">
        <v>20151012</v>
      </c>
      <c r="B4" t="s">
        <v>1038</v>
      </c>
      <c r="C4" t="s">
        <v>1171</v>
      </c>
      <c r="D4" t="s">
        <v>49</v>
      </c>
      <c r="E4" t="s">
        <v>1172</v>
      </c>
      <c r="G4">
        <v>183750</v>
      </c>
      <c r="H4" s="24" t="s">
        <v>1132</v>
      </c>
    </row>
    <row r="5" spans="1:9" x14ac:dyDescent="0.15">
      <c r="A5">
        <v>20150505</v>
      </c>
      <c r="B5" t="s">
        <v>1038</v>
      </c>
      <c r="C5" t="s">
        <v>1087</v>
      </c>
      <c r="D5" t="s">
        <v>61</v>
      </c>
      <c r="E5" t="s">
        <v>1090</v>
      </c>
      <c r="F5">
        <v>100</v>
      </c>
      <c r="G5">
        <v>91300</v>
      </c>
      <c r="H5" s="79" t="s">
        <v>1190</v>
      </c>
    </row>
    <row r="6" spans="1:9" x14ac:dyDescent="0.15">
      <c r="A6">
        <v>20150414</v>
      </c>
      <c r="B6" t="s">
        <v>1038</v>
      </c>
      <c r="C6" t="s">
        <v>1074</v>
      </c>
      <c r="D6" t="s">
        <v>33</v>
      </c>
      <c r="E6" t="s">
        <v>148</v>
      </c>
      <c r="F6">
        <v>90</v>
      </c>
      <c r="G6">
        <v>10440</v>
      </c>
      <c r="H6" s="79" t="s">
        <v>1190</v>
      </c>
      <c r="I6" t="s">
        <v>1076</v>
      </c>
    </row>
    <row r="7" spans="1:9" x14ac:dyDescent="0.15">
      <c r="A7">
        <v>20150519</v>
      </c>
      <c r="B7" t="s">
        <v>1038</v>
      </c>
      <c r="C7" t="s">
        <v>1087</v>
      </c>
      <c r="D7" t="s">
        <v>17</v>
      </c>
      <c r="E7" t="s">
        <v>124</v>
      </c>
      <c r="F7">
        <v>80</v>
      </c>
      <c r="G7">
        <v>8800</v>
      </c>
      <c r="H7" s="79" t="s">
        <v>1190</v>
      </c>
      <c r="I7" t="s">
        <v>1103</v>
      </c>
    </row>
    <row r="8" spans="1:9" x14ac:dyDescent="0.15">
      <c r="A8">
        <v>20150925</v>
      </c>
      <c r="B8" t="s">
        <v>1038</v>
      </c>
      <c r="C8" t="s">
        <v>1162</v>
      </c>
      <c r="D8" t="s">
        <v>61</v>
      </c>
      <c r="E8" t="s">
        <v>1167</v>
      </c>
      <c r="F8">
        <v>40</v>
      </c>
      <c r="G8">
        <v>18680</v>
      </c>
      <c r="H8" s="79" t="s">
        <v>1190</v>
      </c>
    </row>
    <row r="9" spans="1:9" x14ac:dyDescent="0.15">
      <c r="A9">
        <v>20150105</v>
      </c>
      <c r="B9" t="s">
        <v>1038</v>
      </c>
      <c r="C9" t="s">
        <v>1039</v>
      </c>
      <c r="D9" t="s">
        <v>30</v>
      </c>
      <c r="E9" t="s">
        <v>143</v>
      </c>
      <c r="F9">
        <v>100</v>
      </c>
      <c r="G9">
        <v>99000</v>
      </c>
      <c r="H9" s="79" t="s">
        <v>1190</v>
      </c>
      <c r="I9" t="s">
        <v>1041</v>
      </c>
    </row>
    <row r="10" spans="1:9" x14ac:dyDescent="0.15">
      <c r="A10">
        <v>20150319</v>
      </c>
      <c r="B10" t="s">
        <v>1038</v>
      </c>
      <c r="C10" t="s">
        <v>1065</v>
      </c>
      <c r="D10" t="s">
        <v>59</v>
      </c>
      <c r="E10" t="s">
        <v>197</v>
      </c>
      <c r="F10">
        <v>51</v>
      </c>
      <c r="G10">
        <v>2000</v>
      </c>
      <c r="H10" s="79" t="s">
        <v>1190</v>
      </c>
      <c r="I10" t="s">
        <v>1070</v>
      </c>
    </row>
    <row r="11" spans="1:9" x14ac:dyDescent="0.15">
      <c r="A11">
        <v>20150513</v>
      </c>
      <c r="B11" t="s">
        <v>1038</v>
      </c>
      <c r="C11" t="s">
        <v>1087</v>
      </c>
      <c r="D11" t="s">
        <v>47</v>
      </c>
      <c r="E11" t="s">
        <v>168</v>
      </c>
      <c r="F11">
        <v>100</v>
      </c>
      <c r="G11">
        <v>21900</v>
      </c>
      <c r="H11" s="79" t="s">
        <v>1190</v>
      </c>
      <c r="I11" t="s">
        <v>1101</v>
      </c>
    </row>
    <row r="12" spans="1:9" x14ac:dyDescent="0.15">
      <c r="A12">
        <v>20150107</v>
      </c>
      <c r="B12" t="s">
        <v>1038</v>
      </c>
      <c r="C12" t="s">
        <v>1039</v>
      </c>
      <c r="D12" t="s">
        <v>50</v>
      </c>
      <c r="E12" t="s">
        <v>1044</v>
      </c>
      <c r="F12">
        <v>100</v>
      </c>
      <c r="G12">
        <v>84000.03</v>
      </c>
      <c r="H12" s="80" t="s">
        <v>846</v>
      </c>
    </row>
    <row r="13" spans="1:9" x14ac:dyDescent="0.15">
      <c r="A13">
        <v>20150309</v>
      </c>
      <c r="B13" t="s">
        <v>1038</v>
      </c>
      <c r="C13" t="s">
        <v>1065</v>
      </c>
      <c r="D13" t="s">
        <v>40</v>
      </c>
      <c r="E13" t="s">
        <v>1066</v>
      </c>
      <c r="G13">
        <v>21032</v>
      </c>
      <c r="H13" s="80" t="s">
        <v>846</v>
      </c>
      <c r="I13" t="s">
        <v>1067</v>
      </c>
    </row>
    <row r="14" spans="1:9" x14ac:dyDescent="0.15">
      <c r="A14">
        <v>20151130</v>
      </c>
      <c r="B14" t="s">
        <v>1038</v>
      </c>
      <c r="C14" t="s">
        <v>1174</v>
      </c>
      <c r="D14" t="s">
        <v>70</v>
      </c>
      <c r="E14" t="s">
        <v>1180</v>
      </c>
      <c r="F14">
        <v>100</v>
      </c>
      <c r="G14">
        <v>7721</v>
      </c>
      <c r="H14" s="80" t="s">
        <v>846</v>
      </c>
      <c r="I14" s="24" t="s">
        <v>1181</v>
      </c>
    </row>
    <row r="15" spans="1:9" x14ac:dyDescent="0.15">
      <c r="A15">
        <v>20150411</v>
      </c>
      <c r="B15" t="s">
        <v>1038</v>
      </c>
      <c r="C15" t="s">
        <v>1074</v>
      </c>
      <c r="D15" t="s">
        <v>19</v>
      </c>
      <c r="E15" t="s">
        <v>126</v>
      </c>
      <c r="F15">
        <v>70</v>
      </c>
      <c r="G15">
        <v>2841.38</v>
      </c>
      <c r="H15" s="79" t="s">
        <v>1190</v>
      </c>
      <c r="I15" t="s">
        <v>1075</v>
      </c>
    </row>
    <row r="16" spans="1:9" x14ac:dyDescent="0.15">
      <c r="A16">
        <v>20150121</v>
      </c>
      <c r="B16" t="s">
        <v>1038</v>
      </c>
      <c r="C16" t="s">
        <v>1039</v>
      </c>
      <c r="D16" t="s">
        <v>17</v>
      </c>
      <c r="E16" t="s">
        <v>121</v>
      </c>
      <c r="G16">
        <v>5670</v>
      </c>
      <c r="H16" s="79" t="s">
        <v>370</v>
      </c>
      <c r="I16" t="s">
        <v>1050</v>
      </c>
    </row>
    <row r="17" spans="1:9" x14ac:dyDescent="0.15">
      <c r="A17">
        <v>20150902</v>
      </c>
      <c r="B17" t="s">
        <v>1038</v>
      </c>
      <c r="C17" t="s">
        <v>1162</v>
      </c>
      <c r="D17" t="s">
        <v>50</v>
      </c>
      <c r="E17" t="s">
        <v>1163</v>
      </c>
      <c r="F17">
        <v>100</v>
      </c>
      <c r="G17">
        <v>224500</v>
      </c>
      <c r="H17" s="79" t="s">
        <v>1191</v>
      </c>
    </row>
    <row r="18" spans="1:9" x14ac:dyDescent="0.15">
      <c r="A18">
        <v>20150611</v>
      </c>
      <c r="B18" t="s">
        <v>1038</v>
      </c>
      <c r="C18" t="s">
        <v>1116</v>
      </c>
      <c r="D18" t="s">
        <v>29</v>
      </c>
      <c r="E18" t="s">
        <v>141</v>
      </c>
      <c r="F18">
        <v>100</v>
      </c>
      <c r="G18">
        <v>9200</v>
      </c>
      <c r="H18" s="79" t="s">
        <v>1196</v>
      </c>
      <c r="I18" t="s">
        <v>1126</v>
      </c>
    </row>
    <row r="19" spans="1:9" x14ac:dyDescent="0.15">
      <c r="A19">
        <v>20150530</v>
      </c>
      <c r="B19" t="s">
        <v>1038</v>
      </c>
      <c r="C19" t="s">
        <v>1087</v>
      </c>
      <c r="D19" t="s">
        <v>36</v>
      </c>
      <c r="E19" t="s">
        <v>153</v>
      </c>
      <c r="F19">
        <v>100</v>
      </c>
      <c r="G19">
        <v>25200</v>
      </c>
      <c r="H19" s="24" t="s">
        <v>1114</v>
      </c>
      <c r="I19" t="s">
        <v>1115</v>
      </c>
    </row>
    <row r="20" spans="1:9" x14ac:dyDescent="0.15">
      <c r="A20">
        <v>20150527</v>
      </c>
      <c r="B20" t="s">
        <v>1038</v>
      </c>
      <c r="C20" t="s">
        <v>1087</v>
      </c>
      <c r="D20" t="s">
        <v>460</v>
      </c>
      <c r="E20" t="s">
        <v>461</v>
      </c>
      <c r="F20">
        <v>100</v>
      </c>
      <c r="G20">
        <v>60000</v>
      </c>
      <c r="H20" s="24" t="s">
        <v>462</v>
      </c>
      <c r="I20" t="s">
        <v>463</v>
      </c>
    </row>
    <row r="21" spans="1:9" x14ac:dyDescent="0.15">
      <c r="A21">
        <v>20150226</v>
      </c>
      <c r="B21" t="s">
        <v>1038</v>
      </c>
      <c r="C21" t="s">
        <v>1060</v>
      </c>
      <c r="D21" t="s">
        <v>15</v>
      </c>
      <c r="E21" t="s">
        <v>119</v>
      </c>
      <c r="F21">
        <v>100</v>
      </c>
      <c r="G21">
        <v>51999.839999999997</v>
      </c>
      <c r="H21" s="81" t="s">
        <v>845</v>
      </c>
      <c r="I21" t="s">
        <v>1064</v>
      </c>
    </row>
    <row r="22" spans="1:9" x14ac:dyDescent="0.15">
      <c r="A22">
        <v>20150627</v>
      </c>
      <c r="B22" t="s">
        <v>1038</v>
      </c>
      <c r="C22" t="s">
        <v>1116</v>
      </c>
      <c r="D22" t="s">
        <v>27</v>
      </c>
      <c r="E22" t="s">
        <v>1143</v>
      </c>
      <c r="G22">
        <v>49856.25</v>
      </c>
      <c r="H22" s="81" t="s">
        <v>845</v>
      </c>
    </row>
    <row r="23" spans="1:9" x14ac:dyDescent="0.15">
      <c r="A23">
        <v>20150908</v>
      </c>
      <c r="B23" t="s">
        <v>1038</v>
      </c>
      <c r="C23" t="s">
        <v>1162</v>
      </c>
      <c r="D23" t="s">
        <v>15</v>
      </c>
      <c r="E23" t="s">
        <v>1019</v>
      </c>
      <c r="F23">
        <v>100</v>
      </c>
      <c r="G23">
        <v>85700</v>
      </c>
      <c r="H23" s="81" t="s">
        <v>845</v>
      </c>
    </row>
    <row r="24" spans="1:9" x14ac:dyDescent="0.15">
      <c r="A24">
        <v>20150924</v>
      </c>
      <c r="B24" t="s">
        <v>1038</v>
      </c>
      <c r="C24" t="s">
        <v>1162</v>
      </c>
      <c r="D24" t="s">
        <v>50</v>
      </c>
      <c r="E24" t="s">
        <v>1166</v>
      </c>
      <c r="F24">
        <v>80</v>
      </c>
      <c r="G24">
        <v>32000</v>
      </c>
      <c r="H24" s="81" t="s">
        <v>845</v>
      </c>
      <c r="I24" s="24"/>
    </row>
    <row r="25" spans="1:9" x14ac:dyDescent="0.15">
      <c r="A25">
        <v>20150327</v>
      </c>
      <c r="B25" t="s">
        <v>1038</v>
      </c>
      <c r="C25" t="s">
        <v>1065</v>
      </c>
      <c r="D25" t="s">
        <v>26</v>
      </c>
      <c r="E25" t="s">
        <v>139</v>
      </c>
      <c r="F25">
        <v>100</v>
      </c>
      <c r="G25">
        <v>44000</v>
      </c>
      <c r="H25" s="81" t="s">
        <v>845</v>
      </c>
      <c r="I25" s="26" t="s">
        <v>422</v>
      </c>
    </row>
    <row r="26" spans="1:9" x14ac:dyDescent="0.15">
      <c r="A26">
        <v>20150619</v>
      </c>
      <c r="B26" t="s">
        <v>1038</v>
      </c>
      <c r="C26" t="s">
        <v>1116</v>
      </c>
      <c r="D26" t="s">
        <v>26</v>
      </c>
      <c r="E26" t="s">
        <v>138</v>
      </c>
      <c r="F26">
        <v>100</v>
      </c>
      <c r="G26">
        <v>30000</v>
      </c>
      <c r="H26" s="81" t="s">
        <v>845</v>
      </c>
    </row>
    <row r="27" spans="1:9" x14ac:dyDescent="0.15">
      <c r="A27">
        <v>20150605</v>
      </c>
      <c r="B27" t="s">
        <v>1038</v>
      </c>
      <c r="C27" t="s">
        <v>1116</v>
      </c>
      <c r="D27" t="s">
        <v>5</v>
      </c>
      <c r="E27" t="s">
        <v>97</v>
      </c>
      <c r="F27">
        <v>100</v>
      </c>
      <c r="G27">
        <v>125000</v>
      </c>
      <c r="H27" s="24" t="s">
        <v>1119</v>
      </c>
      <c r="I27" t="s">
        <v>1120</v>
      </c>
    </row>
    <row r="28" spans="1:9" x14ac:dyDescent="0.15">
      <c r="A28">
        <v>20151111</v>
      </c>
      <c r="B28" t="s">
        <v>1038</v>
      </c>
      <c r="C28" t="s">
        <v>1174</v>
      </c>
      <c r="D28" t="s">
        <v>30</v>
      </c>
      <c r="E28" t="s">
        <v>1178</v>
      </c>
      <c r="F28">
        <v>10</v>
      </c>
      <c r="G28">
        <v>13809</v>
      </c>
      <c r="H28" s="24" t="s">
        <v>1119</v>
      </c>
    </row>
    <row r="29" spans="1:9" x14ac:dyDescent="0.15">
      <c r="A29">
        <v>20150421</v>
      </c>
      <c r="B29" t="s">
        <v>1038</v>
      </c>
      <c r="C29" t="s">
        <v>1074</v>
      </c>
      <c r="D29" t="s">
        <v>35</v>
      </c>
      <c r="E29" t="s">
        <v>151</v>
      </c>
      <c r="F29">
        <v>60</v>
      </c>
      <c r="G29">
        <v>510</v>
      </c>
      <c r="H29" s="24" t="s">
        <v>471</v>
      </c>
      <c r="I29" t="s">
        <v>1078</v>
      </c>
    </row>
    <row r="30" spans="1:9" x14ac:dyDescent="0.15">
      <c r="A30">
        <v>20150715</v>
      </c>
      <c r="B30" t="s">
        <v>1038</v>
      </c>
      <c r="C30" t="s">
        <v>1145</v>
      </c>
      <c r="D30" t="s">
        <v>36</v>
      </c>
      <c r="E30" t="s">
        <v>1023</v>
      </c>
      <c r="G30">
        <v>2900</v>
      </c>
      <c r="H30" s="24" t="s">
        <v>1026</v>
      </c>
    </row>
    <row r="31" spans="1:9" x14ac:dyDescent="0.15">
      <c r="A31">
        <v>20150110</v>
      </c>
      <c r="B31" t="s">
        <v>1038</v>
      </c>
      <c r="C31" t="s">
        <v>1039</v>
      </c>
      <c r="D31" t="s">
        <v>6</v>
      </c>
      <c r="E31" t="s">
        <v>98</v>
      </c>
      <c r="F31">
        <v>55</v>
      </c>
      <c r="H31" s="82" t="s">
        <v>464</v>
      </c>
      <c r="I31" t="s">
        <v>1046</v>
      </c>
    </row>
    <row r="32" spans="1:9" x14ac:dyDescent="0.15">
      <c r="A32">
        <v>20150425</v>
      </c>
      <c r="B32" t="s">
        <v>1038</v>
      </c>
      <c r="C32" t="s">
        <v>1074</v>
      </c>
      <c r="D32" t="s">
        <v>26</v>
      </c>
      <c r="E32" t="s">
        <v>137</v>
      </c>
      <c r="F32">
        <v>100</v>
      </c>
      <c r="G32">
        <v>8000</v>
      </c>
      <c r="H32" s="82" t="s">
        <v>464</v>
      </c>
      <c r="I32" t="s">
        <v>1080</v>
      </c>
    </row>
    <row r="33" spans="1:9" x14ac:dyDescent="0.15">
      <c r="A33">
        <v>20150515</v>
      </c>
      <c r="B33" t="s">
        <v>1038</v>
      </c>
      <c r="C33" t="s">
        <v>1087</v>
      </c>
      <c r="D33" t="s">
        <v>13</v>
      </c>
      <c r="E33" t="s">
        <v>114</v>
      </c>
      <c r="F33">
        <v>51</v>
      </c>
      <c r="G33">
        <v>12900</v>
      </c>
      <c r="H33" s="82" t="s">
        <v>464</v>
      </c>
      <c r="I33" t="s">
        <v>1102</v>
      </c>
    </row>
    <row r="34" spans="1:9" x14ac:dyDescent="0.15">
      <c r="A34">
        <v>20150528</v>
      </c>
      <c r="B34" t="s">
        <v>1038</v>
      </c>
      <c r="C34" t="s">
        <v>1087</v>
      </c>
      <c r="D34" t="s">
        <v>8</v>
      </c>
      <c r="E34" t="s">
        <v>101</v>
      </c>
      <c r="F34">
        <v>100</v>
      </c>
      <c r="G34">
        <v>80000</v>
      </c>
      <c r="H34" s="24" t="s">
        <v>1109</v>
      </c>
      <c r="I34" t="s">
        <v>1110</v>
      </c>
    </row>
    <row r="35" spans="1:9" x14ac:dyDescent="0.15">
      <c r="A35">
        <v>20150430</v>
      </c>
      <c r="B35" t="s">
        <v>1038</v>
      </c>
      <c r="C35" t="s">
        <v>1074</v>
      </c>
      <c r="D35" t="s">
        <v>52</v>
      </c>
      <c r="E35" t="s">
        <v>1085</v>
      </c>
      <c r="F35">
        <v>100</v>
      </c>
      <c r="G35">
        <v>39000</v>
      </c>
      <c r="H35" s="83" t="s">
        <v>844</v>
      </c>
      <c r="I35" t="s">
        <v>1086</v>
      </c>
    </row>
    <row r="36" spans="1:9" x14ac:dyDescent="0.15">
      <c r="A36">
        <v>20150626</v>
      </c>
      <c r="B36" t="s">
        <v>1038</v>
      </c>
      <c r="C36" t="s">
        <v>1116</v>
      </c>
      <c r="D36" t="s">
        <v>21</v>
      </c>
      <c r="E36" t="s">
        <v>130</v>
      </c>
      <c r="F36">
        <v>24</v>
      </c>
      <c r="G36">
        <v>5202</v>
      </c>
      <c r="H36" s="83" t="s">
        <v>844</v>
      </c>
      <c r="I36" t="s">
        <v>1140</v>
      </c>
    </row>
    <row r="37" spans="1:9" x14ac:dyDescent="0.15">
      <c r="A37">
        <v>20150911</v>
      </c>
      <c r="B37" t="s">
        <v>1038</v>
      </c>
      <c r="C37" t="s">
        <v>1162</v>
      </c>
      <c r="D37" t="s">
        <v>1164</v>
      </c>
      <c r="E37" t="s">
        <v>1165</v>
      </c>
      <c r="F37">
        <v>42</v>
      </c>
      <c r="G37">
        <v>19624</v>
      </c>
      <c r="H37" s="83" t="s">
        <v>844</v>
      </c>
    </row>
    <row r="38" spans="1:9" x14ac:dyDescent="0.15">
      <c r="A38">
        <v>20151102</v>
      </c>
      <c r="B38" t="s">
        <v>1038</v>
      </c>
      <c r="C38" t="s">
        <v>1174</v>
      </c>
      <c r="D38" t="s">
        <v>27</v>
      </c>
      <c r="E38" t="s">
        <v>1175</v>
      </c>
      <c r="G38">
        <v>216400</v>
      </c>
      <c r="H38" s="83" t="s">
        <v>844</v>
      </c>
    </row>
    <row r="39" spans="1:9" x14ac:dyDescent="0.15">
      <c r="A39">
        <v>20151130</v>
      </c>
      <c r="B39" t="s">
        <v>1038</v>
      </c>
      <c r="C39" t="s">
        <v>1174</v>
      </c>
      <c r="D39" t="s">
        <v>21</v>
      </c>
      <c r="E39" t="s">
        <v>1182</v>
      </c>
      <c r="G39" t="s">
        <v>1183</v>
      </c>
      <c r="H39" s="87" t="s">
        <v>1193</v>
      </c>
      <c r="I39" t="s">
        <v>1184</v>
      </c>
    </row>
    <row r="40" spans="1:9" x14ac:dyDescent="0.15">
      <c r="A40">
        <v>20150324</v>
      </c>
      <c r="B40" t="s">
        <v>1038</v>
      </c>
      <c r="C40" t="s">
        <v>1065</v>
      </c>
      <c r="D40" t="s">
        <v>54</v>
      </c>
      <c r="E40" t="s">
        <v>188</v>
      </c>
      <c r="F40">
        <v>51</v>
      </c>
      <c r="G40">
        <v>1500</v>
      </c>
      <c r="H40" s="87" t="s">
        <v>1193</v>
      </c>
      <c r="I40" t="s">
        <v>1073</v>
      </c>
    </row>
    <row r="41" spans="1:9" x14ac:dyDescent="0.15">
      <c r="A41">
        <v>20150430</v>
      </c>
      <c r="B41" t="s">
        <v>1038</v>
      </c>
      <c r="C41" t="s">
        <v>1074</v>
      </c>
      <c r="D41" t="s">
        <v>44</v>
      </c>
      <c r="E41" t="s">
        <v>1082</v>
      </c>
      <c r="F41">
        <v>100</v>
      </c>
      <c r="G41">
        <v>21000</v>
      </c>
      <c r="H41" s="24" t="s">
        <v>1083</v>
      </c>
      <c r="I41" t="s">
        <v>1084</v>
      </c>
    </row>
    <row r="42" spans="1:9" x14ac:dyDescent="0.15">
      <c r="A42">
        <v>20150121</v>
      </c>
      <c r="B42" t="s">
        <v>1038</v>
      </c>
      <c r="C42" t="s">
        <v>1039</v>
      </c>
      <c r="D42" t="s">
        <v>22</v>
      </c>
      <c r="E42" t="s">
        <v>132</v>
      </c>
      <c r="F42">
        <v>10</v>
      </c>
      <c r="G42">
        <v>5000</v>
      </c>
      <c r="H42" s="24" t="s">
        <v>1051</v>
      </c>
      <c r="I42" t="s">
        <v>1052</v>
      </c>
    </row>
    <row r="43" spans="1:9" x14ac:dyDescent="0.15">
      <c r="A43">
        <v>20150929</v>
      </c>
      <c r="B43" t="s">
        <v>1038</v>
      </c>
      <c r="C43" t="s">
        <v>1162</v>
      </c>
      <c r="D43" t="s">
        <v>19</v>
      </c>
      <c r="E43" t="s">
        <v>1168</v>
      </c>
      <c r="G43">
        <v>14598</v>
      </c>
      <c r="H43" t="s">
        <v>1169</v>
      </c>
      <c r="I43" t="s">
        <v>1170</v>
      </c>
    </row>
    <row r="44" spans="1:9" x14ac:dyDescent="0.15">
      <c r="A44">
        <v>20150507</v>
      </c>
      <c r="B44" t="s">
        <v>1038</v>
      </c>
      <c r="C44" t="s">
        <v>1087</v>
      </c>
      <c r="D44" t="s">
        <v>19</v>
      </c>
      <c r="E44" t="s">
        <v>1093</v>
      </c>
      <c r="F44">
        <v>100</v>
      </c>
      <c r="G44">
        <v>15700</v>
      </c>
      <c r="H44" s="24" t="s">
        <v>1094</v>
      </c>
    </row>
    <row r="45" spans="1:9" x14ac:dyDescent="0.15">
      <c r="A45">
        <v>20150507</v>
      </c>
      <c r="B45" t="s">
        <v>1038</v>
      </c>
      <c r="C45" t="s">
        <v>1087</v>
      </c>
      <c r="D45" t="s">
        <v>8</v>
      </c>
      <c r="E45" t="s">
        <v>102</v>
      </c>
      <c r="F45">
        <v>51</v>
      </c>
      <c r="G45">
        <v>15300</v>
      </c>
      <c r="H45" s="24" t="s">
        <v>1095</v>
      </c>
      <c r="I45" t="s">
        <v>1096</v>
      </c>
    </row>
    <row r="46" spans="1:9" x14ac:dyDescent="0.15">
      <c r="A46">
        <v>20150521</v>
      </c>
      <c r="B46" t="s">
        <v>1038</v>
      </c>
      <c r="C46" t="s">
        <v>1087</v>
      </c>
      <c r="D46" t="s">
        <v>31</v>
      </c>
      <c r="E46" t="s">
        <v>144</v>
      </c>
      <c r="F46">
        <v>100</v>
      </c>
      <c r="G46">
        <v>71500</v>
      </c>
      <c r="H46" s="24" t="s">
        <v>1104</v>
      </c>
      <c r="I46" t="s">
        <v>1105</v>
      </c>
    </row>
    <row r="47" spans="1:9" x14ac:dyDescent="0.15">
      <c r="A47">
        <v>20150626</v>
      </c>
      <c r="B47" t="s">
        <v>1038</v>
      </c>
      <c r="C47" t="s">
        <v>1116</v>
      </c>
      <c r="D47" t="s">
        <v>54</v>
      </c>
      <c r="E47" t="s">
        <v>187</v>
      </c>
      <c r="F47">
        <v>100</v>
      </c>
      <c r="G47">
        <v>60256</v>
      </c>
      <c r="H47" s="24" t="s">
        <v>1104</v>
      </c>
    </row>
    <row r="48" spans="1:9" x14ac:dyDescent="0.15">
      <c r="A48">
        <v>20150807</v>
      </c>
      <c r="B48" t="s">
        <v>1038</v>
      </c>
      <c r="C48" t="s">
        <v>1155</v>
      </c>
      <c r="D48" t="s">
        <v>42</v>
      </c>
      <c r="E48" t="s">
        <v>1156</v>
      </c>
      <c r="F48">
        <v>80</v>
      </c>
      <c r="G48">
        <v>320000</v>
      </c>
      <c r="H48" s="24" t="s">
        <v>1157</v>
      </c>
    </row>
    <row r="49" spans="1:9" x14ac:dyDescent="0.15">
      <c r="A49">
        <v>20150505</v>
      </c>
      <c r="B49" t="s">
        <v>1038</v>
      </c>
      <c r="C49" t="s">
        <v>1087</v>
      </c>
      <c r="D49" t="s">
        <v>13</v>
      </c>
      <c r="E49" t="s">
        <v>115</v>
      </c>
      <c r="F49">
        <v>100</v>
      </c>
      <c r="G49">
        <v>1830</v>
      </c>
      <c r="H49" t="s">
        <v>1091</v>
      </c>
      <c r="I49" t="s">
        <v>1092</v>
      </c>
    </row>
    <row r="50" spans="1:9" x14ac:dyDescent="0.15">
      <c r="A50">
        <v>20150820</v>
      </c>
      <c r="B50" t="s">
        <v>1038</v>
      </c>
      <c r="C50" t="s">
        <v>1155</v>
      </c>
      <c r="D50" t="s">
        <v>23</v>
      </c>
      <c r="E50" t="s">
        <v>1159</v>
      </c>
      <c r="F50">
        <v>30</v>
      </c>
      <c r="G50">
        <v>1000</v>
      </c>
      <c r="H50" s="24" t="s">
        <v>1160</v>
      </c>
    </row>
    <row r="51" spans="1:9" x14ac:dyDescent="0.15">
      <c r="A51">
        <v>20150106</v>
      </c>
      <c r="B51" t="s">
        <v>1038</v>
      </c>
      <c r="C51" t="s">
        <v>1039</v>
      </c>
      <c r="D51" t="s">
        <v>10</v>
      </c>
      <c r="E51" t="s">
        <v>111</v>
      </c>
      <c r="F51">
        <v>100</v>
      </c>
      <c r="G51">
        <v>500</v>
      </c>
      <c r="H51" s="24" t="s">
        <v>1042</v>
      </c>
      <c r="I51" t="s">
        <v>1043</v>
      </c>
    </row>
    <row r="52" spans="1:9" x14ac:dyDescent="0.15">
      <c r="A52">
        <v>20150203</v>
      </c>
      <c r="B52" t="s">
        <v>1038</v>
      </c>
      <c r="C52" t="s">
        <v>1060</v>
      </c>
      <c r="D52" t="s">
        <v>45</v>
      </c>
      <c r="E52" t="s">
        <v>165</v>
      </c>
      <c r="F52">
        <v>60</v>
      </c>
      <c r="G52">
        <v>600</v>
      </c>
      <c r="H52" s="24" t="s">
        <v>1061</v>
      </c>
      <c r="I52" t="s">
        <v>1062</v>
      </c>
    </row>
    <row r="53" spans="1:9" x14ac:dyDescent="0.15">
      <c r="A53">
        <v>20150801</v>
      </c>
      <c r="B53" t="s">
        <v>1038</v>
      </c>
      <c r="C53" t="s">
        <v>1155</v>
      </c>
      <c r="D53" t="s">
        <v>1010</v>
      </c>
      <c r="E53" t="s">
        <v>1012</v>
      </c>
      <c r="G53">
        <v>74500</v>
      </c>
      <c r="H53" s="84" t="s">
        <v>338</v>
      </c>
    </row>
    <row r="54" spans="1:9" x14ac:dyDescent="0.15">
      <c r="A54">
        <v>20150425</v>
      </c>
      <c r="B54" t="s">
        <v>1038</v>
      </c>
      <c r="C54" t="s">
        <v>1074</v>
      </c>
      <c r="D54" t="s">
        <v>69</v>
      </c>
      <c r="E54" t="s">
        <v>80</v>
      </c>
      <c r="F54">
        <v>62.5</v>
      </c>
      <c r="G54">
        <v>12500</v>
      </c>
      <c r="H54" s="84" t="s">
        <v>338</v>
      </c>
      <c r="I54" t="s">
        <v>1079</v>
      </c>
    </row>
    <row r="55" spans="1:9" x14ac:dyDescent="0.15">
      <c r="A55">
        <v>20150101</v>
      </c>
      <c r="B55" t="s">
        <v>1038</v>
      </c>
      <c r="C55" t="s">
        <v>1039</v>
      </c>
      <c r="D55" t="s">
        <v>65</v>
      </c>
      <c r="E55" t="s">
        <v>84</v>
      </c>
      <c r="F55">
        <v>60</v>
      </c>
      <c r="G55">
        <v>2400</v>
      </c>
      <c r="H55" s="85" t="s">
        <v>452</v>
      </c>
      <c r="I55" t="s">
        <v>1040</v>
      </c>
    </row>
    <row r="56" spans="1:9" x14ac:dyDescent="0.15">
      <c r="A56">
        <v>20150414</v>
      </c>
      <c r="B56" t="s">
        <v>1038</v>
      </c>
      <c r="C56" t="s">
        <v>1074</v>
      </c>
      <c r="D56" t="s">
        <v>9</v>
      </c>
      <c r="E56" t="s">
        <v>109</v>
      </c>
      <c r="F56">
        <v>20</v>
      </c>
      <c r="G56">
        <v>4300</v>
      </c>
      <c r="H56" s="85" t="s">
        <v>452</v>
      </c>
      <c r="I56" s="24" t="s">
        <v>1077</v>
      </c>
    </row>
    <row r="57" spans="1:9" x14ac:dyDescent="0.15">
      <c r="A57">
        <v>20150821</v>
      </c>
      <c r="B57" t="s">
        <v>1038</v>
      </c>
      <c r="C57" t="s">
        <v>1155</v>
      </c>
      <c r="D57" t="s">
        <v>38</v>
      </c>
      <c r="E57" t="s">
        <v>1161</v>
      </c>
      <c r="F57">
        <v>100</v>
      </c>
      <c r="G57">
        <v>31200</v>
      </c>
      <c r="H57" s="84" t="s">
        <v>1192</v>
      </c>
    </row>
    <row r="58" spans="1:9" x14ac:dyDescent="0.15">
      <c r="A58">
        <v>20150611</v>
      </c>
      <c r="B58" t="s">
        <v>1038</v>
      </c>
      <c r="C58" t="s">
        <v>1116</v>
      </c>
      <c r="D58" t="s">
        <v>46</v>
      </c>
      <c r="E58" t="s">
        <v>166</v>
      </c>
      <c r="F58">
        <v>55</v>
      </c>
      <c r="H58" s="84" t="s">
        <v>1192</v>
      </c>
      <c r="I58" t="s">
        <v>1125</v>
      </c>
    </row>
    <row r="59" spans="1:9" x14ac:dyDescent="0.15">
      <c r="A59">
        <v>20150714</v>
      </c>
      <c r="B59" t="s">
        <v>1038</v>
      </c>
      <c r="C59" t="s">
        <v>1145</v>
      </c>
      <c r="D59" t="s">
        <v>46</v>
      </c>
      <c r="E59" t="s">
        <v>1149</v>
      </c>
      <c r="F59">
        <v>0.40427099999999999</v>
      </c>
      <c r="G59">
        <v>6064.07</v>
      </c>
      <c r="H59" s="26" t="s">
        <v>338</v>
      </c>
    </row>
    <row r="60" spans="1:9" x14ac:dyDescent="0.15">
      <c r="A60">
        <v>20150721</v>
      </c>
      <c r="B60" t="s">
        <v>1038</v>
      </c>
      <c r="C60" t="s">
        <v>1145</v>
      </c>
      <c r="D60" t="s">
        <v>20</v>
      </c>
      <c r="E60" t="s">
        <v>1152</v>
      </c>
      <c r="F60">
        <v>0.4</v>
      </c>
      <c r="G60">
        <v>1600</v>
      </c>
      <c r="H60" s="26" t="s">
        <v>1197</v>
      </c>
    </row>
    <row r="61" spans="1:9" x14ac:dyDescent="0.15">
      <c r="A61">
        <v>20151110</v>
      </c>
      <c r="B61" t="s">
        <v>1038</v>
      </c>
      <c r="C61" t="s">
        <v>1174</v>
      </c>
      <c r="D61" t="s">
        <v>1176</v>
      </c>
      <c r="E61" t="s">
        <v>1177</v>
      </c>
      <c r="F61">
        <v>90</v>
      </c>
      <c r="G61">
        <v>3000</v>
      </c>
      <c r="H61" s="26" t="s">
        <v>1198</v>
      </c>
    </row>
    <row r="62" spans="1:9" x14ac:dyDescent="0.15">
      <c r="A62">
        <v>20150130</v>
      </c>
      <c r="B62" t="s">
        <v>1038</v>
      </c>
      <c r="C62" t="s">
        <v>1039</v>
      </c>
      <c r="D62" t="s">
        <v>66</v>
      </c>
      <c r="E62" t="s">
        <v>83</v>
      </c>
      <c r="F62">
        <v>80</v>
      </c>
      <c r="G62">
        <v>8239.14</v>
      </c>
      <c r="H62" s="83" t="s">
        <v>457</v>
      </c>
      <c r="I62" t="s">
        <v>1059</v>
      </c>
    </row>
    <row r="63" spans="1:9" x14ac:dyDescent="0.15">
      <c r="A63">
        <v>20150512</v>
      </c>
      <c r="B63" t="s">
        <v>1038</v>
      </c>
      <c r="C63" t="s">
        <v>1087</v>
      </c>
      <c r="D63" t="s">
        <v>72</v>
      </c>
      <c r="E63" t="s">
        <v>79</v>
      </c>
      <c r="F63">
        <v>100</v>
      </c>
      <c r="G63">
        <v>850033.58</v>
      </c>
      <c r="H63" s="83" t="s">
        <v>457</v>
      </c>
      <c r="I63" t="s">
        <v>1100</v>
      </c>
    </row>
    <row r="64" spans="1:9" x14ac:dyDescent="0.15">
      <c r="A64">
        <v>20150606</v>
      </c>
      <c r="B64" t="s">
        <v>1038</v>
      </c>
      <c r="C64" t="s">
        <v>1116</v>
      </c>
      <c r="D64" t="s">
        <v>93</v>
      </c>
      <c r="E64" t="s">
        <v>92</v>
      </c>
      <c r="F64">
        <v>100</v>
      </c>
      <c r="G64">
        <v>4500</v>
      </c>
      <c r="H64" s="83" t="s">
        <v>457</v>
      </c>
      <c r="I64" t="s">
        <v>1124</v>
      </c>
    </row>
    <row r="65" spans="1:9" x14ac:dyDescent="0.15">
      <c r="A65">
        <v>20150624</v>
      </c>
      <c r="B65" t="s">
        <v>1038</v>
      </c>
      <c r="C65" t="s">
        <v>1116</v>
      </c>
      <c r="D65" t="s">
        <v>1136</v>
      </c>
      <c r="E65" t="s">
        <v>127</v>
      </c>
      <c r="G65">
        <v>1800</v>
      </c>
      <c r="H65" s="83" t="s">
        <v>457</v>
      </c>
    </row>
    <row r="66" spans="1:9" x14ac:dyDescent="0.15">
      <c r="A66">
        <v>20150625</v>
      </c>
      <c r="B66" t="s">
        <v>1038</v>
      </c>
      <c r="C66" t="s">
        <v>1116</v>
      </c>
      <c r="D66" t="s">
        <v>53</v>
      </c>
      <c r="E66" t="s">
        <v>184</v>
      </c>
      <c r="F66">
        <v>20</v>
      </c>
      <c r="G66">
        <v>860</v>
      </c>
      <c r="H66" s="83" t="s">
        <v>457</v>
      </c>
      <c r="I66" t="s">
        <v>1137</v>
      </c>
    </row>
    <row r="67" spans="1:9" x14ac:dyDescent="0.15">
      <c r="A67">
        <v>20150711</v>
      </c>
      <c r="B67" t="s">
        <v>1038</v>
      </c>
      <c r="C67" t="s">
        <v>1145</v>
      </c>
      <c r="D67" t="s">
        <v>23</v>
      </c>
      <c r="E67" t="s">
        <v>1146</v>
      </c>
      <c r="F67">
        <v>100</v>
      </c>
      <c r="G67">
        <v>11323</v>
      </c>
      <c r="H67" s="83" t="s">
        <v>457</v>
      </c>
    </row>
    <row r="68" spans="1:9" x14ac:dyDescent="0.15">
      <c r="A68">
        <v>20150810</v>
      </c>
      <c r="B68" t="s">
        <v>1038</v>
      </c>
      <c r="C68" t="s">
        <v>1155</v>
      </c>
      <c r="D68" t="s">
        <v>43</v>
      </c>
      <c r="E68" t="s">
        <v>1158</v>
      </c>
      <c r="G68">
        <v>80731</v>
      </c>
      <c r="H68" s="83" t="s">
        <v>457</v>
      </c>
    </row>
    <row r="69" spans="1:9" x14ac:dyDescent="0.15">
      <c r="A69">
        <v>20150909</v>
      </c>
      <c r="B69" t="s">
        <v>1038</v>
      </c>
      <c r="C69" t="s">
        <v>1162</v>
      </c>
      <c r="D69" t="s">
        <v>53</v>
      </c>
      <c r="E69" t="s">
        <v>1028</v>
      </c>
      <c r="G69">
        <v>20000</v>
      </c>
      <c r="H69" s="83" t="s">
        <v>457</v>
      </c>
    </row>
    <row r="70" spans="1:9" x14ac:dyDescent="0.15">
      <c r="A70">
        <v>20151015</v>
      </c>
      <c r="B70" t="s">
        <v>1038</v>
      </c>
      <c r="C70" t="s">
        <v>1171</v>
      </c>
      <c r="D70" t="s">
        <v>271</v>
      </c>
      <c r="E70" t="s">
        <v>1173</v>
      </c>
      <c r="F70">
        <v>100</v>
      </c>
      <c r="G70">
        <v>53000</v>
      </c>
      <c r="H70" s="83" t="s">
        <v>457</v>
      </c>
    </row>
    <row r="71" spans="1:9" x14ac:dyDescent="0.15">
      <c r="A71">
        <v>20151026</v>
      </c>
      <c r="B71" t="s">
        <v>1038</v>
      </c>
      <c r="C71" t="s">
        <v>1171</v>
      </c>
      <c r="D71" t="s">
        <v>1017</v>
      </c>
      <c r="E71" t="s">
        <v>1015</v>
      </c>
      <c r="F71">
        <v>20</v>
      </c>
      <c r="G71">
        <v>2000</v>
      </c>
      <c r="H71" s="83" t="s">
        <v>457</v>
      </c>
    </row>
    <row r="72" spans="1:9" x14ac:dyDescent="0.15">
      <c r="A72">
        <v>20151113</v>
      </c>
      <c r="B72" t="s">
        <v>1038</v>
      </c>
      <c r="C72" t="s">
        <v>1174</v>
      </c>
      <c r="D72" t="s">
        <v>55</v>
      </c>
      <c r="E72" t="s">
        <v>1148</v>
      </c>
      <c r="F72">
        <v>30</v>
      </c>
      <c r="G72">
        <v>15000</v>
      </c>
      <c r="H72" s="83" t="s">
        <v>457</v>
      </c>
    </row>
    <row r="73" spans="1:9" x14ac:dyDescent="0.15">
      <c r="A73">
        <v>20151117</v>
      </c>
      <c r="B73" t="s">
        <v>1038</v>
      </c>
      <c r="C73" t="s">
        <v>1174</v>
      </c>
      <c r="D73" t="s">
        <v>1032</v>
      </c>
      <c r="E73" t="s">
        <v>1179</v>
      </c>
      <c r="F73">
        <v>30</v>
      </c>
      <c r="G73">
        <v>3900</v>
      </c>
      <c r="H73" s="83" t="s">
        <v>457</v>
      </c>
    </row>
    <row r="74" spans="1:9" x14ac:dyDescent="0.15">
      <c r="A74">
        <v>20151203</v>
      </c>
      <c r="B74" t="s">
        <v>1038</v>
      </c>
      <c r="C74" t="s">
        <v>1188</v>
      </c>
      <c r="D74" t="s">
        <v>9</v>
      </c>
      <c r="E74" t="s">
        <v>1189</v>
      </c>
      <c r="F74">
        <v>100</v>
      </c>
      <c r="G74">
        <v>63000</v>
      </c>
      <c r="H74" s="83" t="s">
        <v>457</v>
      </c>
    </row>
    <row r="75" spans="1:9" x14ac:dyDescent="0.15">
      <c r="A75">
        <v>20150319</v>
      </c>
      <c r="B75" t="s">
        <v>1038</v>
      </c>
      <c r="C75" t="s">
        <v>1065</v>
      </c>
      <c r="D75" t="s">
        <v>23</v>
      </c>
      <c r="E75" t="s">
        <v>133</v>
      </c>
      <c r="F75">
        <v>100</v>
      </c>
      <c r="G75">
        <v>11323</v>
      </c>
      <c r="H75" s="87" t="s">
        <v>1195</v>
      </c>
      <c r="I75" t="s">
        <v>1069</v>
      </c>
    </row>
    <row r="76" spans="1:9" x14ac:dyDescent="0.15">
      <c r="A76">
        <v>20150528</v>
      </c>
      <c r="B76" t="s">
        <v>1038</v>
      </c>
      <c r="C76" t="s">
        <v>1087</v>
      </c>
      <c r="D76" t="s">
        <v>25</v>
      </c>
      <c r="E76" t="s">
        <v>136</v>
      </c>
      <c r="F76">
        <v>100</v>
      </c>
      <c r="G76">
        <v>4587.8999999999996</v>
      </c>
      <c r="H76" s="24" t="s">
        <v>1111</v>
      </c>
      <c r="I76" t="s">
        <v>1112</v>
      </c>
    </row>
    <row r="77" spans="1:9" x14ac:dyDescent="0.15">
      <c r="A77">
        <v>20150630</v>
      </c>
      <c r="B77" t="s">
        <v>1038</v>
      </c>
      <c r="C77" t="s">
        <v>1116</v>
      </c>
      <c r="D77" t="s">
        <v>60</v>
      </c>
      <c r="E77" t="s">
        <v>1144</v>
      </c>
      <c r="F77">
        <v>100</v>
      </c>
      <c r="G77">
        <v>21850</v>
      </c>
      <c r="H77" s="24" t="s">
        <v>1111</v>
      </c>
    </row>
    <row r="78" spans="1:9" x14ac:dyDescent="0.15">
      <c r="A78">
        <v>20150605</v>
      </c>
      <c r="B78" t="s">
        <v>1038</v>
      </c>
      <c r="C78" t="s">
        <v>1116</v>
      </c>
      <c r="D78" t="s">
        <v>32</v>
      </c>
      <c r="E78" t="s">
        <v>1121</v>
      </c>
      <c r="F78">
        <v>100</v>
      </c>
      <c r="G78">
        <v>55000</v>
      </c>
      <c r="H78" t="s">
        <v>1122</v>
      </c>
      <c r="I78" t="s">
        <v>1123</v>
      </c>
    </row>
    <row r="79" spans="1:9" x14ac:dyDescent="0.15">
      <c r="A79">
        <v>20150130</v>
      </c>
      <c r="B79" t="s">
        <v>1038</v>
      </c>
      <c r="C79" t="s">
        <v>1039</v>
      </c>
      <c r="D79" t="s">
        <v>7</v>
      </c>
      <c r="E79" t="s">
        <v>99</v>
      </c>
      <c r="F79">
        <v>70</v>
      </c>
      <c r="H79" s="24" t="s">
        <v>1057</v>
      </c>
      <c r="I79" t="s">
        <v>1058</v>
      </c>
    </row>
    <row r="80" spans="1:9" x14ac:dyDescent="0.15">
      <c r="A80">
        <v>20150429</v>
      </c>
      <c r="B80" t="s">
        <v>1038</v>
      </c>
      <c r="C80" t="s">
        <v>1074</v>
      </c>
      <c r="D80" t="s">
        <v>42</v>
      </c>
      <c r="E80" t="s">
        <v>78</v>
      </c>
      <c r="F80">
        <v>100</v>
      </c>
      <c r="G80">
        <v>208080</v>
      </c>
      <c r="H80" s="24" t="s">
        <v>1057</v>
      </c>
      <c r="I80" t="s">
        <v>1081</v>
      </c>
    </row>
    <row r="81" spans="1:11" x14ac:dyDescent="0.15">
      <c r="A81">
        <v>2015013</v>
      </c>
      <c r="B81" t="s">
        <v>1038</v>
      </c>
      <c r="C81" t="s">
        <v>1147</v>
      </c>
      <c r="D81" t="s">
        <v>18</v>
      </c>
      <c r="E81" t="s">
        <v>1148</v>
      </c>
      <c r="F81">
        <v>30</v>
      </c>
      <c r="H81" s="26" t="s">
        <v>1194</v>
      </c>
    </row>
    <row r="82" spans="1:11" x14ac:dyDescent="0.15">
      <c r="A82">
        <v>20150529</v>
      </c>
      <c r="B82" t="s">
        <v>1038</v>
      </c>
      <c r="C82" t="s">
        <v>1087</v>
      </c>
      <c r="D82" t="s">
        <v>13</v>
      </c>
      <c r="E82" t="s">
        <v>116</v>
      </c>
      <c r="F82">
        <v>21.02</v>
      </c>
      <c r="G82">
        <v>9150</v>
      </c>
      <c r="H82" s="26" t="s">
        <v>360</v>
      </c>
      <c r="I82" t="s">
        <v>1113</v>
      </c>
    </row>
    <row r="83" spans="1:11" x14ac:dyDescent="0.15">
      <c r="A83">
        <v>20150504</v>
      </c>
      <c r="B83" t="s">
        <v>1038</v>
      </c>
      <c r="C83" t="s">
        <v>1087</v>
      </c>
      <c r="D83" t="s">
        <v>38</v>
      </c>
      <c r="E83" t="s">
        <v>156</v>
      </c>
      <c r="F83">
        <v>100</v>
      </c>
      <c r="G83">
        <v>18100</v>
      </c>
      <c r="H83" s="24" t="s">
        <v>1088</v>
      </c>
      <c r="I83" t="s">
        <v>1089</v>
      </c>
    </row>
    <row r="84" spans="1:11" x14ac:dyDescent="0.15">
      <c r="A84">
        <v>20150522</v>
      </c>
      <c r="B84" t="s">
        <v>1038</v>
      </c>
      <c r="C84" t="s">
        <v>1087</v>
      </c>
      <c r="D84" t="s">
        <v>49</v>
      </c>
      <c r="E84" t="s">
        <v>177</v>
      </c>
      <c r="F84">
        <v>100</v>
      </c>
      <c r="G84">
        <v>31970</v>
      </c>
      <c r="H84" s="24" t="s">
        <v>1106</v>
      </c>
      <c r="I84" t="s">
        <v>1107</v>
      </c>
    </row>
    <row r="85" spans="1:11" x14ac:dyDescent="0.15">
      <c r="A85">
        <v>20150714</v>
      </c>
      <c r="B85" t="s">
        <v>1038</v>
      </c>
      <c r="C85" t="s">
        <v>1145</v>
      </c>
      <c r="D85" t="s">
        <v>52</v>
      </c>
      <c r="E85" t="s">
        <v>1150</v>
      </c>
      <c r="G85">
        <v>110000</v>
      </c>
      <c r="H85" t="s">
        <v>1151</v>
      </c>
    </row>
    <row r="86" spans="1:11" x14ac:dyDescent="0.15">
      <c r="A86">
        <v>20150616</v>
      </c>
      <c r="B86" t="s">
        <v>1038</v>
      </c>
      <c r="C86" t="s">
        <v>1116</v>
      </c>
      <c r="D86" t="s">
        <v>71</v>
      </c>
      <c r="E86" t="s">
        <v>1127</v>
      </c>
      <c r="G86">
        <v>27581.62</v>
      </c>
      <c r="H86" t="s">
        <v>1128</v>
      </c>
      <c r="I86" t="s">
        <v>1129</v>
      </c>
      <c r="J86" t="s">
        <v>1130</v>
      </c>
    </row>
    <row r="87" spans="1:11" x14ac:dyDescent="0.15">
      <c r="A87">
        <v>20150730</v>
      </c>
      <c r="B87" t="s">
        <v>1038</v>
      </c>
      <c r="C87" t="s">
        <v>1145</v>
      </c>
      <c r="D87" t="s">
        <v>1153</v>
      </c>
      <c r="E87" t="s">
        <v>1154</v>
      </c>
      <c r="F87">
        <v>100</v>
      </c>
      <c r="G87">
        <v>13650</v>
      </c>
      <c r="H87" s="24" t="s">
        <v>1128</v>
      </c>
    </row>
    <row r="88" spans="1:11" x14ac:dyDescent="0.15">
      <c r="A88">
        <v>20151131</v>
      </c>
      <c r="B88" t="s">
        <v>1038</v>
      </c>
      <c r="C88" t="s">
        <v>1174</v>
      </c>
      <c r="D88" t="s">
        <v>55</v>
      </c>
      <c r="E88" t="s">
        <v>1185</v>
      </c>
      <c r="F88">
        <v>100</v>
      </c>
      <c r="G88">
        <v>54600</v>
      </c>
      <c r="H88" s="24" t="s">
        <v>1186</v>
      </c>
      <c r="I88" t="s">
        <v>1187</v>
      </c>
    </row>
    <row r="89" spans="1:11" x14ac:dyDescent="0.15">
      <c r="A89">
        <v>20150602</v>
      </c>
      <c r="B89" t="s">
        <v>1038</v>
      </c>
      <c r="C89" t="s">
        <v>1116</v>
      </c>
      <c r="D89" t="s">
        <v>64</v>
      </c>
      <c r="E89" t="s">
        <v>85</v>
      </c>
      <c r="F89">
        <v>100</v>
      </c>
      <c r="G89">
        <v>58100</v>
      </c>
      <c r="H89" s="80" t="s">
        <v>1117</v>
      </c>
      <c r="I89" t="s">
        <v>1118</v>
      </c>
    </row>
    <row r="90" spans="1:11" x14ac:dyDescent="0.15">
      <c r="A90">
        <v>20150120</v>
      </c>
      <c r="B90" t="s">
        <v>1038</v>
      </c>
      <c r="C90" t="s">
        <v>1039</v>
      </c>
      <c r="D90" t="s">
        <v>63</v>
      </c>
      <c r="E90" t="s">
        <v>74</v>
      </c>
      <c r="F90">
        <v>100</v>
      </c>
      <c r="G90">
        <v>14940</v>
      </c>
      <c r="H90" s="80" t="s">
        <v>1047</v>
      </c>
      <c r="I90" t="s">
        <v>1048</v>
      </c>
      <c r="K90" t="s">
        <v>1049</v>
      </c>
    </row>
    <row r="91" spans="1:11" x14ac:dyDescent="0.15">
      <c r="A91">
        <v>20150108</v>
      </c>
      <c r="B91" t="s">
        <v>1038</v>
      </c>
      <c r="C91" t="s">
        <v>1039</v>
      </c>
      <c r="D91" t="s">
        <v>67</v>
      </c>
      <c r="E91" t="s">
        <v>82</v>
      </c>
      <c r="F91">
        <v>27.91</v>
      </c>
      <c r="G91">
        <v>977</v>
      </c>
      <c r="H91" s="80" t="s">
        <v>843</v>
      </c>
      <c r="I91" t="s">
        <v>1045</v>
      </c>
    </row>
    <row r="92" spans="1:11" x14ac:dyDescent="0.15">
      <c r="A92">
        <v>20150313</v>
      </c>
      <c r="B92" t="s">
        <v>1038</v>
      </c>
      <c r="C92" t="s">
        <v>1065</v>
      </c>
      <c r="D92" t="s">
        <v>9</v>
      </c>
      <c r="E92" t="s">
        <v>107</v>
      </c>
      <c r="F92">
        <v>38.83</v>
      </c>
      <c r="G92">
        <v>4627.07</v>
      </c>
      <c r="H92" s="80" t="s">
        <v>843</v>
      </c>
      <c r="I92" t="s">
        <v>1068</v>
      </c>
    </row>
    <row r="93" spans="1:11" x14ac:dyDescent="0.15">
      <c r="A93">
        <v>20150616</v>
      </c>
      <c r="B93" t="s">
        <v>1038</v>
      </c>
      <c r="C93" t="s">
        <v>1116</v>
      </c>
      <c r="D93" t="s">
        <v>25</v>
      </c>
      <c r="E93" t="s">
        <v>135</v>
      </c>
      <c r="F93">
        <v>100</v>
      </c>
      <c r="G93">
        <v>5000</v>
      </c>
      <c r="H93" s="80" t="s">
        <v>843</v>
      </c>
      <c r="I93" t="s">
        <v>1131</v>
      </c>
    </row>
    <row r="94" spans="1:11" x14ac:dyDescent="0.15">
      <c r="A94">
        <v>20150625</v>
      </c>
      <c r="B94" t="s">
        <v>1038</v>
      </c>
      <c r="C94" t="s">
        <v>1116</v>
      </c>
      <c r="D94" t="s">
        <v>38</v>
      </c>
      <c r="E94" t="s">
        <v>1138</v>
      </c>
      <c r="G94">
        <v>15000</v>
      </c>
      <c r="H94" s="80" t="s">
        <v>843</v>
      </c>
      <c r="I94" t="s">
        <v>1139</v>
      </c>
    </row>
    <row r="95" spans="1:11" x14ac:dyDescent="0.15">
      <c r="A95">
        <v>20150508</v>
      </c>
      <c r="B95" t="s">
        <v>1038</v>
      </c>
      <c r="C95" t="s">
        <v>1087</v>
      </c>
      <c r="D95" t="s">
        <v>17</v>
      </c>
      <c r="E95" t="s">
        <v>1097</v>
      </c>
      <c r="F95">
        <v>55</v>
      </c>
      <c r="G95">
        <v>113800</v>
      </c>
      <c r="H95" s="24" t="s">
        <v>1098</v>
      </c>
      <c r="I95" t="s">
        <v>1099</v>
      </c>
    </row>
    <row r="96" spans="1:11" x14ac:dyDescent="0.15">
      <c r="A96">
        <v>20150723</v>
      </c>
      <c r="B96" t="s">
        <v>1038</v>
      </c>
      <c r="C96" t="s">
        <v>1145</v>
      </c>
      <c r="D96" t="s">
        <v>24</v>
      </c>
      <c r="E96" t="s">
        <v>962</v>
      </c>
      <c r="F96">
        <v>0.25</v>
      </c>
      <c r="G96">
        <v>18750</v>
      </c>
      <c r="H96" s="24" t="s">
        <v>1098</v>
      </c>
    </row>
    <row r="97" spans="1:9" x14ac:dyDescent="0.15">
      <c r="A97">
        <v>20150626</v>
      </c>
      <c r="B97" t="s">
        <v>1038</v>
      </c>
      <c r="C97" t="s">
        <v>1116</v>
      </c>
      <c r="D97" t="s">
        <v>43</v>
      </c>
      <c r="E97" t="s">
        <v>162</v>
      </c>
      <c r="F97">
        <v>51</v>
      </c>
      <c r="G97">
        <v>3315</v>
      </c>
      <c r="H97" t="s">
        <v>1141</v>
      </c>
      <c r="I97" t="s">
        <v>1142</v>
      </c>
    </row>
    <row r="98" spans="1:9" x14ac:dyDescent="0.15">
      <c r="A98">
        <v>20150624</v>
      </c>
      <c r="B98" t="s">
        <v>1038</v>
      </c>
      <c r="C98" t="s">
        <v>1116</v>
      </c>
      <c r="D98" t="s">
        <v>67</v>
      </c>
      <c r="E98" t="s">
        <v>211</v>
      </c>
      <c r="F98">
        <v>100</v>
      </c>
      <c r="G98">
        <v>63800</v>
      </c>
      <c r="H98" s="24" t="s">
        <v>1134</v>
      </c>
      <c r="I98" t="s">
        <v>1135</v>
      </c>
    </row>
    <row r="99" spans="1:9" x14ac:dyDescent="0.15">
      <c r="A99">
        <v>20150321</v>
      </c>
      <c r="B99" t="s">
        <v>1038</v>
      </c>
      <c r="C99" t="s">
        <v>1065</v>
      </c>
      <c r="D99" t="s">
        <v>39</v>
      </c>
      <c r="E99" t="s">
        <v>158</v>
      </c>
      <c r="F99">
        <v>38.4</v>
      </c>
      <c r="G99">
        <v>1500</v>
      </c>
      <c r="H99" t="s">
        <v>1071</v>
      </c>
      <c r="I99" t="s">
        <v>1072</v>
      </c>
    </row>
    <row r="100" spans="1:9" x14ac:dyDescent="0.15">
      <c r="A100">
        <v>20150128</v>
      </c>
      <c r="B100" t="s">
        <v>1038</v>
      </c>
      <c r="C100" t="s">
        <v>1039</v>
      </c>
      <c r="D100" t="s">
        <v>64</v>
      </c>
      <c r="E100" t="s">
        <v>1054</v>
      </c>
      <c r="F100">
        <v>100</v>
      </c>
      <c r="G100">
        <v>42000</v>
      </c>
      <c r="H100" t="s">
        <v>1055</v>
      </c>
      <c r="I100" t="s">
        <v>1056</v>
      </c>
    </row>
    <row r="101" spans="1:9" x14ac:dyDescent="0.15">
      <c r="A101">
        <v>20150213</v>
      </c>
      <c r="B101" t="s">
        <v>1038</v>
      </c>
      <c r="C101" t="s">
        <v>1060</v>
      </c>
      <c r="D101" t="s">
        <v>10</v>
      </c>
      <c r="E101" t="s">
        <v>110</v>
      </c>
      <c r="F101">
        <v>90</v>
      </c>
      <c r="G101">
        <v>986</v>
      </c>
      <c r="I101" t="s">
        <v>1063</v>
      </c>
    </row>
    <row r="102" spans="1:9" x14ac:dyDescent="0.15">
      <c r="A102">
        <v>20150528</v>
      </c>
      <c r="B102" t="s">
        <v>1038</v>
      </c>
      <c r="C102" t="s">
        <v>1087</v>
      </c>
      <c r="D102" t="s">
        <v>70</v>
      </c>
      <c r="E102" t="s">
        <v>1108</v>
      </c>
    </row>
  </sheetData>
  <sortState ref="A1:K102">
    <sortCondition descending="1" ref="H74"/>
  </sortState>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2015年兼并收购</vt:lpstr>
      <vt:lpstr>2014年下半年兼并收购</vt:lpstr>
      <vt:lpstr>Sheet3</vt:lpstr>
      <vt:lpstr>汇总</vt:lpstr>
      <vt:lpstr>图表</vt: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HJJ</cp:lastModifiedBy>
  <dcterms:created xsi:type="dcterms:W3CDTF">2015-07-27T04:28:04Z</dcterms:created>
  <dcterms:modified xsi:type="dcterms:W3CDTF">2016-05-11T07:41:31Z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