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"/>
    </mc:Choice>
  </mc:AlternateContent>
  <xr:revisionPtr revIDLastSave="0" documentId="13_ncr:1_{3E12F706-1509-4D28-9AB3-F96D4A07E44E}" xr6:coauthVersionLast="45" xr6:coauthVersionMax="45" xr10:uidLastSave="{00000000-0000-0000-0000-000000000000}"/>
  <bookViews>
    <workbookView xWindow="5250" yWindow="1155" windowWidth="21600" windowHeight="11385" xr2:uid="{8BC927A2-91BD-4DF5-BC12-FEF7672774C9}"/>
  </bookViews>
  <sheets>
    <sheet name="Build Code Generator" sheetId="2" r:id="rId1"/>
    <sheet name="Data Sheet" sheetId="1" state="hidden" r:id="rId2"/>
  </sheets>
  <definedNames>
    <definedName name="HGList">'Data Sheet'!$A$2:$A$14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2" l="1"/>
  <c r="G27" i="2"/>
  <c r="G26" i="2"/>
  <c r="G25" i="2"/>
  <c r="G24" i="2"/>
  <c r="G23" i="2"/>
  <c r="G22" i="2"/>
  <c r="G21" i="2"/>
  <c r="G20" i="2"/>
  <c r="G19" i="2"/>
  <c r="G18" i="2"/>
  <c r="H31" i="2" s="1"/>
</calcChain>
</file>

<file path=xl/sharedStrings.xml><?xml version="1.0" encoding="utf-8"?>
<sst xmlns="http://schemas.openxmlformats.org/spreadsheetml/2006/main" count="299" uniqueCount="281">
  <si>
    <t>Hand Gun</t>
  </si>
  <si>
    <t>Hand Mod</t>
  </si>
  <si>
    <t>Long Gun</t>
  </si>
  <si>
    <t>Long Mod</t>
  </si>
  <si>
    <t>Melee</t>
  </si>
  <si>
    <t>Head</t>
  </si>
  <si>
    <t>Chest</t>
  </si>
  <si>
    <t>Legs</t>
  </si>
  <si>
    <t>Rings</t>
  </si>
  <si>
    <t>None</t>
  </si>
  <si>
    <t>Hunting Pistol</t>
  </si>
  <si>
    <t>Machine Pistol</t>
  </si>
  <si>
    <t>Magnum Revolver</t>
  </si>
  <si>
    <t>Repeater Pistol</t>
  </si>
  <si>
    <t>Sawed-off</t>
  </si>
  <si>
    <t>Submachine Gun</t>
  </si>
  <si>
    <t>Twin Shot</t>
  </si>
  <si>
    <t>Flame Thrower</t>
  </si>
  <si>
    <t>Vampiric</t>
  </si>
  <si>
    <t>Hive Shot</t>
  </si>
  <si>
    <t>Radioactive Volley</t>
  </si>
  <si>
    <t>Tentacle Shot</t>
  </si>
  <si>
    <t>ID</t>
  </si>
  <si>
    <t>Assault Rifle</t>
  </si>
  <si>
    <t>Beam Rifle</t>
  </si>
  <si>
    <t>Chicago Typewriter</t>
  </si>
  <si>
    <t>Coach Gun</t>
  </si>
  <si>
    <t>Crossbow</t>
  </si>
  <si>
    <t>Hunting Rifle</t>
  </si>
  <si>
    <t>Ricochet Rifle</t>
  </si>
  <si>
    <t>Shotgun</t>
  </si>
  <si>
    <t>Sniper</t>
  </si>
  <si>
    <t>Alternator</t>
  </si>
  <si>
    <t>Devastator</t>
  </si>
  <si>
    <t>Eye Of The Storm</t>
  </si>
  <si>
    <t>Fusion Rifle</t>
  </si>
  <si>
    <t>Particle Accelerator</t>
  </si>
  <si>
    <t>Repulsor</t>
  </si>
  <si>
    <t>Ruin</t>
  </si>
  <si>
    <t>Sporebloom</t>
  </si>
  <si>
    <t>Incinerator</t>
  </si>
  <si>
    <t>Skewer</t>
  </si>
  <si>
    <t>Static Field Shot</t>
  </si>
  <si>
    <t>Fusion Cannon</t>
  </si>
  <si>
    <t>Gravity Core</t>
  </si>
  <si>
    <t>Banish</t>
  </si>
  <si>
    <t>Undying</t>
  </si>
  <si>
    <t>Spore Shot</t>
  </si>
  <si>
    <t>Beckon</t>
  </si>
  <si>
    <t>Blink Token</t>
  </si>
  <si>
    <t>Blizzard</t>
  </si>
  <si>
    <t>Breath of the Desert</t>
  </si>
  <si>
    <t>Cold Spear</t>
  </si>
  <si>
    <t>Corrosive Aura</t>
  </si>
  <si>
    <t>Explosive Shot</t>
  </si>
  <si>
    <t>Fan of Knives</t>
  </si>
  <si>
    <t>Flicker Cloak</t>
  </si>
  <si>
    <t>Frozen Mist</t>
  </si>
  <si>
    <t>Hot Shot</t>
  </si>
  <si>
    <t>Howler's Immunity</t>
  </si>
  <si>
    <t>Hunter's Mark</t>
  </si>
  <si>
    <t>Iron Sentinel</t>
  </si>
  <si>
    <t>Mantle of Thorns</t>
  </si>
  <si>
    <t>Mender's Aura</t>
  </si>
  <si>
    <t>Rattle Weed</t>
  </si>
  <si>
    <t>Rift Walker</t>
  </si>
  <si>
    <t>Seed Caller</t>
  </si>
  <si>
    <t>Seeker</t>
  </si>
  <si>
    <t>Song of Swords</t>
  </si>
  <si>
    <t>Storm Caller</t>
  </si>
  <si>
    <t>Swarm</t>
  </si>
  <si>
    <t>Unstable Quills</t>
  </si>
  <si>
    <t>Veil of the Black Tear</t>
  </si>
  <si>
    <t>Very Good Boy</t>
  </si>
  <si>
    <t>Wildfire Shot</t>
  </si>
  <si>
    <t>Butcher's Flail</t>
  </si>
  <si>
    <t>Chain Blade</t>
  </si>
  <si>
    <t>Frostborne</t>
  </si>
  <si>
    <t>Guardian Axe</t>
  </si>
  <si>
    <t>Hero's Sword</t>
  </si>
  <si>
    <t>Lost Harpoon</t>
  </si>
  <si>
    <t>Petrified Maul</t>
  </si>
  <si>
    <t>Riven</t>
  </si>
  <si>
    <t>Scar Of The Jungle God</t>
  </si>
  <si>
    <t>Scrap Hammer</t>
  </si>
  <si>
    <t>Scrap Hatchet</t>
  </si>
  <si>
    <t>Scrap Sword</t>
  </si>
  <si>
    <t>Scythe</t>
  </si>
  <si>
    <t>Smolder</t>
  </si>
  <si>
    <t>Spear</t>
  </si>
  <si>
    <t>Voice Of The Tempest</t>
  </si>
  <si>
    <t>Wastelander Flail</t>
  </si>
  <si>
    <t>World's Edge</t>
  </si>
  <si>
    <t>World Breaker</t>
  </si>
  <si>
    <t>Fists</t>
  </si>
  <si>
    <t>Adventurer Goggles</t>
  </si>
  <si>
    <t>Akari Mask</t>
  </si>
  <si>
    <t>Bandit's Mask</t>
  </si>
  <si>
    <t>Carapace Great Helm</t>
  </si>
  <si>
    <t>Cultist Hat</t>
  </si>
  <si>
    <t>Drifter's Mask</t>
  </si>
  <si>
    <t>Elder Headdress</t>
  </si>
  <si>
    <t>Hunter Shroud</t>
  </si>
  <si>
    <t>Labyrinth Helm</t>
  </si>
  <si>
    <t>Leto's Helmet</t>
  </si>
  <si>
    <t>Osseous Helm</t>
  </si>
  <si>
    <t>Radiant Visage</t>
  </si>
  <si>
    <t>Scavenger Helmet</t>
  </si>
  <si>
    <t>Scrapper Helmet</t>
  </si>
  <si>
    <t>Slayer Mask</t>
  </si>
  <si>
    <t>Twisted Hood</t>
  </si>
  <si>
    <t>Void Skull</t>
  </si>
  <si>
    <t>Warlord Skull</t>
  </si>
  <si>
    <t>Twisted Mask</t>
  </si>
  <si>
    <t>Bomber Hat</t>
  </si>
  <si>
    <t>Adventurer Tunic</t>
  </si>
  <si>
    <t>Akari Garb</t>
  </si>
  <si>
    <t>Bandit Jacket</t>
  </si>
  <si>
    <t>Carapace Shell</t>
  </si>
  <si>
    <t>Cultist Duster</t>
  </si>
  <si>
    <t>Drifter's Overcoat</t>
  </si>
  <si>
    <t>Elder Raiment</t>
  </si>
  <si>
    <t>Hunter Trenchcoat</t>
  </si>
  <si>
    <t>Labyrinth Armor</t>
  </si>
  <si>
    <t>Leto's Armor</t>
  </si>
  <si>
    <t>Osseous Husk</t>
  </si>
  <si>
    <t>Radiant Protector</t>
  </si>
  <si>
    <t>Scavenger Armor</t>
  </si>
  <si>
    <t>Scrapper Bodyplate</t>
  </si>
  <si>
    <t>Slayer Mantle</t>
  </si>
  <si>
    <t>Twisted Cage</t>
  </si>
  <si>
    <t>Void Carapace</t>
  </si>
  <si>
    <t>Warlord Armor</t>
  </si>
  <si>
    <t>Adventurer Leggings</t>
  </si>
  <si>
    <t>Akari Leggings</t>
  </si>
  <si>
    <t>Bandit Trousers</t>
  </si>
  <si>
    <t>Carapace Greaves</t>
  </si>
  <si>
    <t>Cultist Britches</t>
  </si>
  <si>
    <t>Drifter's Trousers</t>
  </si>
  <si>
    <t>Elder Leggings</t>
  </si>
  <si>
    <t>Hunter Pants</t>
  </si>
  <si>
    <t>Labyrinth Greaves</t>
  </si>
  <si>
    <t>Leto's Leggings</t>
  </si>
  <si>
    <t>Osseous Kilt</t>
  </si>
  <si>
    <t>Radiant Greaves</t>
  </si>
  <si>
    <t>Scavenger Boots</t>
  </si>
  <si>
    <t>Scrapper Workboots</t>
  </si>
  <si>
    <t>Slayer Boots</t>
  </si>
  <si>
    <t>Twisted Tassets</t>
  </si>
  <si>
    <t>Void Greaves</t>
  </si>
  <si>
    <t>Warlord Boots</t>
  </si>
  <si>
    <t>Amulet</t>
  </si>
  <si>
    <t>Abrasive Amulet</t>
  </si>
  <si>
    <t>Amulet of Epicaricacy</t>
  </si>
  <si>
    <t>Black Rose</t>
  </si>
  <si>
    <t>Blessed Necklace</t>
  </si>
  <si>
    <t>Brutal Mark</t>
  </si>
  <si>
    <t>Butcher's Fetish</t>
  </si>
  <si>
    <t>Charcoal Necklace</t>
  </si>
  <si>
    <t>Cleansing Jewel</t>
  </si>
  <si>
    <t>Daredevil's Charm</t>
  </si>
  <si>
    <t>Driftstone</t>
  </si>
  <si>
    <t>Galenic Charm</t>
  </si>
  <si>
    <t>Gunslinger's Charm</t>
  </si>
  <si>
    <t>Hangman's Memento</t>
  </si>
  <si>
    <t>Heart of Darkness</t>
  </si>
  <si>
    <t>Leto's Amulet</t>
  </si>
  <si>
    <t>Mender's Charm</t>
  </si>
  <si>
    <t>Nightmare Spiral</t>
  </si>
  <si>
    <t>Onyx Pendulum</t>
  </si>
  <si>
    <t>Pocket Watch</t>
  </si>
  <si>
    <t>Polished Whetstone</t>
  </si>
  <si>
    <t>Radioactive Ember</t>
  </si>
  <si>
    <t>Razorwire Necklace</t>
  </si>
  <si>
    <t>Rock of Anguish</t>
  </si>
  <si>
    <t>Rusted Amulet</t>
  </si>
  <si>
    <t>Scavenger's Bauble</t>
  </si>
  <si>
    <t>Shattered Vertebrae</t>
  </si>
  <si>
    <t>Soul Anchor</t>
  </si>
  <si>
    <t>Stalker's Brand</t>
  </si>
  <si>
    <t>Storm Amulet</t>
  </si>
  <si>
    <t>Talisman of Animosity</t>
  </si>
  <si>
    <t>Talisman of Perseverance</t>
  </si>
  <si>
    <t>Terror Margin</t>
  </si>
  <si>
    <t>Twisted Idol</t>
  </si>
  <si>
    <t>Vengeance Idol</t>
  </si>
  <si>
    <t>Vulcan's Detonator</t>
  </si>
  <si>
    <t>White Rose</t>
  </si>
  <si>
    <t>Aggressor's Bane</t>
  </si>
  <si>
    <t>Akari War Band</t>
  </si>
  <si>
    <t>Alchemist's Jewel</t>
  </si>
  <si>
    <t>Amber Moonstone</t>
  </si>
  <si>
    <t>Backbreaker Ring</t>
  </si>
  <si>
    <t>Band of Accord</t>
  </si>
  <si>
    <t>Band of Castor</t>
  </si>
  <si>
    <t>Band of Discord</t>
  </si>
  <si>
    <t>Band of Pollux</t>
  </si>
  <si>
    <t>Band of Strength</t>
  </si>
  <si>
    <t>Black Cat Band</t>
  </si>
  <si>
    <t>Blood Font</t>
  </si>
  <si>
    <t>Bloodletter's Insignia</t>
  </si>
  <si>
    <t>Braided Thorns</t>
  </si>
  <si>
    <t>Bright Steel Ring</t>
  </si>
  <si>
    <t>Burden of the Devoted</t>
  </si>
  <si>
    <t>Burden of the Follower</t>
  </si>
  <si>
    <t>Burden of the Gambler</t>
  </si>
  <si>
    <t>Burden of the Reckless</t>
  </si>
  <si>
    <t>Burden of the Warlord</t>
  </si>
  <si>
    <t>Celerity Stone</t>
  </si>
  <si>
    <t>Compulsion Loop</t>
  </si>
  <si>
    <t>Deceiver's Band</t>
  </si>
  <si>
    <t>Devouring Loop</t>
  </si>
  <si>
    <t>Empowering Loop</t>
  </si>
  <si>
    <t>Evoker's Seal</t>
  </si>
  <si>
    <t>Ezlan's Band</t>
  </si>
  <si>
    <t>Five Fingered Ring</t>
  </si>
  <si>
    <t>Gift of the Iskal</t>
  </si>
  <si>
    <t>Gravity Stone</t>
  </si>
  <si>
    <t>Grim Coil</t>
  </si>
  <si>
    <t>Guardian's Ring</t>
  </si>
  <si>
    <t>Gunslinger's Ring</t>
  </si>
  <si>
    <t>Heart of the Wolf</t>
  </si>
  <si>
    <t>Heartseeker</t>
  </si>
  <si>
    <t>Hero's Ring</t>
  </si>
  <si>
    <t>Hunter's Band</t>
  </si>
  <si>
    <t>Hunter's Halo</t>
  </si>
  <si>
    <t>Iskal Hunter Band</t>
  </si>
  <si>
    <t>Jewel of the Black Sun</t>
  </si>
  <si>
    <t>Juggernaut Band</t>
  </si>
  <si>
    <t>Keeper's Ring</t>
  </si>
  <si>
    <t>Leech Ember</t>
  </si>
  <si>
    <t>Loop of Prosperity</t>
  </si>
  <si>
    <t>Mother's Ring</t>
  </si>
  <si>
    <t>Pearl of Luminescence</t>
  </si>
  <si>
    <t>Pillar of Stone</t>
  </si>
  <si>
    <t>Prismatic Diamond Ring</t>
  </si>
  <si>
    <t>Provisioner Ring</t>
  </si>
  <si>
    <t>Razorstone</t>
  </si>
  <si>
    <t>Restriction Cord</t>
  </si>
  <si>
    <t>Ring of Elusion</t>
  </si>
  <si>
    <t>Ring of Evasion</t>
  </si>
  <si>
    <t>Ring of Flawless Beauty</t>
  </si>
  <si>
    <t>Ring of Honor</t>
  </si>
  <si>
    <t>Ring of Shadows</t>
  </si>
  <si>
    <t>Ring of Supremacy</t>
  </si>
  <si>
    <t>Ring of Synergy</t>
  </si>
  <si>
    <t>Ring of the Admiral</t>
  </si>
  <si>
    <t>Ring of the Mantis</t>
  </si>
  <si>
    <t>Ring of the Punisher</t>
  </si>
  <si>
    <t>Ring of the Unclean</t>
  </si>
  <si>
    <t>Root Circlet</t>
  </si>
  <si>
    <t>Sagestone</t>
  </si>
  <si>
    <t>Scavenger's Ring</t>
  </si>
  <si>
    <t>Serpent's Fang</t>
  </si>
  <si>
    <t>Soul Ember</t>
  </si>
  <si>
    <t>Soul Link</t>
  </si>
  <si>
    <t>Spirit Stone</t>
  </si>
  <si>
    <t>Stockpile Circlet</t>
  </si>
  <si>
    <t>Stone of Balance</t>
  </si>
  <si>
    <t>Swashbuckler's Signet</t>
  </si>
  <si>
    <t>Vanguard Ring</t>
  </si>
  <si>
    <t>Volatile Gem</t>
  </si>
  <si>
    <t>Mods</t>
  </si>
  <si>
    <t xml:space="preserve">Curse of the Jungle God </t>
  </si>
  <si>
    <t xml:space="preserve">Defiler </t>
  </si>
  <si>
    <t xml:space="preserve">Hive Cannon </t>
  </si>
  <si>
    <t xml:space="preserve">Pride Of The Iskal </t>
  </si>
  <si>
    <t xml:space="preserve">Spitfire </t>
  </si>
  <si>
    <t>Amulets</t>
  </si>
  <si>
    <t>Chests</t>
  </si>
  <si>
    <t>Heads</t>
  </si>
  <si>
    <t>Melees</t>
  </si>
  <si>
    <t>Long Guns</t>
  </si>
  <si>
    <t>Hand Guns</t>
  </si>
  <si>
    <t>Leg</t>
  </si>
  <si>
    <t>Ring 1</t>
  </si>
  <si>
    <t>Ring 2</t>
  </si>
  <si>
    <t>Slots</t>
  </si>
  <si>
    <t>Items</t>
  </si>
  <si>
    <t>IDs</t>
  </si>
  <si>
    <t>Build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</si>
</sst>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4C131D-5726-4C11-8233-13CB3EC10534}" name="Table15" displayName="Table15" ref="A1:J76" totalsRowShown="0">
  <autoFilter ref="A1:J76" xr:uid="{1E2ECB36-4A30-4732-821C-EA8EAAC73074}"/>
  <tableColumns count="10">
    <tableColumn id="1" xr3:uid="{081283F9-654B-4DDA-A39B-BAF120FE7905}" name="Hand Guns"/>
    <tableColumn id="2" xr3:uid="{010AD4DD-1320-4EB7-B73E-B76FC28DCEC3}" name="Long Guns"/>
    <tableColumn id="3" xr3:uid="{710A7795-CB01-461F-9BFA-5DBBB464F0F7}" name="Mods"/>
    <tableColumn id="4" xr3:uid="{B3ABB1E3-53EF-4488-AFDA-97E6478F57B6}" name="Melees"/>
    <tableColumn id="5" xr3:uid="{44490609-D6D0-453D-A0E7-2F237709DD96}" name="Heads"/>
    <tableColumn id="6" xr3:uid="{5BD05E8B-6EA3-49A1-8684-32121ABEEE1E}" name="Chests"/>
    <tableColumn id="7" xr3:uid="{863997F1-8076-4DC7-91FE-261C1C1A047B}" name="Legs"/>
    <tableColumn id="8" xr3:uid="{3E60CDCD-75D7-480D-8A26-737BDCB20170}" name="Amulets"/>
    <tableColumn id="9" xr3:uid="{202EB6A7-001F-4473-9490-847C4C3F913B}" name="Rings"/>
    <tableColumn id="10" xr3:uid="{0145C6D4-63FB-4841-9464-B7C62C38CE96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E379-6E09-4C66-8A1D-07E4233C6A87}">
  <dimension ref="E17:H33"/>
  <sheetViews>
    <sheetView tabSelected="1" topLeftCell="A10" zoomScale="85" zoomScaleNormal="85" workbookViewId="0">
      <selection activeCell="H18" sqref="H18"/>
    </sheetView>
  </sheetViews>
  <sheetFormatPr defaultRowHeight="15" x14ac:dyDescent="0.25"/>
  <cols>
    <col min="1" max="1" width="1.85546875" customWidth="1"/>
    <col min="2" max="2" width="1.42578125" customWidth="1"/>
    <col min="3" max="3" width="2" customWidth="1"/>
    <col min="4" max="4" width="16.140625" customWidth="1"/>
    <col min="5" max="5" width="20" customWidth="1"/>
    <col min="6" max="6" width="38.42578125" customWidth="1"/>
    <col min="7" max="7" width="5.85546875" customWidth="1"/>
    <col min="8" max="8" width="97.28515625" customWidth="1"/>
    <col min="9" max="10" width="15.7109375" customWidth="1"/>
    <col min="11" max="11" width="16.42578125" customWidth="1"/>
    <col min="12" max="12" width="16.5703125" customWidth="1"/>
    <col min="13" max="14" width="18.5703125" customWidth="1"/>
    <col min="15" max="15" width="20.7109375" customWidth="1"/>
  </cols>
  <sheetData>
    <row r="17" spans="5:8" ht="28.5" x14ac:dyDescent="0.45">
      <c r="E17" s="1" t="s">
        <v>277</v>
      </c>
      <c r="F17" s="1" t="s">
        <v>278</v>
      </c>
      <c r="G17" s="1" t="s">
        <v>279</v>
      </c>
    </row>
    <row r="18" spans="5:8" ht="23.25" x14ac:dyDescent="0.35">
      <c r="E18" s="2" t="s">
        <v>0</v>
      </c>
      <c r="F18" s="2" t="s">
        <v>9</v>
      </c>
      <c r="G18" s="2">
        <f>_xlfn.XLOOKUP(F18,Table15[Hand Guns],Table15[ID])</f>
        <v>0</v>
      </c>
    </row>
    <row r="19" spans="5:8" ht="23.25" x14ac:dyDescent="0.35">
      <c r="E19" s="2" t="s">
        <v>1</v>
      </c>
      <c r="F19" s="2" t="s">
        <v>19</v>
      </c>
      <c r="G19" s="2">
        <f>_xlfn.XLOOKUP(F19,Table15[Mods],Table15[ID])</f>
        <v>37</v>
      </c>
    </row>
    <row r="20" spans="5:8" ht="23.25" x14ac:dyDescent="0.35">
      <c r="E20" s="2" t="s">
        <v>2</v>
      </c>
      <c r="F20" s="2" t="s">
        <v>30</v>
      </c>
      <c r="G20" s="2">
        <f>_xlfn.XLOOKUP(F20,Table15[Long Guns],Table15[ID])</f>
        <v>8</v>
      </c>
    </row>
    <row r="21" spans="5:8" ht="23.25" x14ac:dyDescent="0.35">
      <c r="E21" s="2" t="s">
        <v>3</v>
      </c>
      <c r="F21" s="2" t="s">
        <v>71</v>
      </c>
      <c r="G21" s="2">
        <f>_xlfn.XLOOKUP(F21,Table15[Mods],Table15[ID])</f>
        <v>24</v>
      </c>
    </row>
    <row r="22" spans="5:8" ht="23.25" x14ac:dyDescent="0.35">
      <c r="E22" s="2" t="s">
        <v>4</v>
      </c>
      <c r="F22" s="2" t="s">
        <v>83</v>
      </c>
      <c r="G22" s="2">
        <f>_xlfn.XLOOKUP(F22,Table15[Melees],Table15[ID])</f>
        <v>9</v>
      </c>
    </row>
    <row r="23" spans="5:8" ht="23.25" x14ac:dyDescent="0.35">
      <c r="E23" s="2" t="s">
        <v>5</v>
      </c>
      <c r="F23" s="2" t="s">
        <v>98</v>
      </c>
      <c r="G23" s="2">
        <f>_xlfn.XLOOKUP(F23,Table15[Heads],Table15[ID])</f>
        <v>4</v>
      </c>
    </row>
    <row r="24" spans="5:8" ht="23.25" x14ac:dyDescent="0.35">
      <c r="E24" s="2" t="s">
        <v>6</v>
      </c>
      <c r="F24" s="2" t="s">
        <v>118</v>
      </c>
      <c r="G24" s="2">
        <f>_xlfn.XLOOKUP(F24,Table15[Chests],Table15[ID])</f>
        <v>4</v>
      </c>
    </row>
    <row r="25" spans="5:8" ht="23.25" x14ac:dyDescent="0.35">
      <c r="E25" s="2" t="s">
        <v>274</v>
      </c>
      <c r="F25" s="2" t="s">
        <v>136</v>
      </c>
      <c r="G25" s="2">
        <f>_xlfn.XLOOKUP(F25,Table15[Legs],Table15[ID])</f>
        <v>4</v>
      </c>
    </row>
    <row r="26" spans="5:8" ht="23.25" x14ac:dyDescent="0.35">
      <c r="E26" s="2" t="s">
        <v>151</v>
      </c>
      <c r="F26" s="2" t="s">
        <v>186</v>
      </c>
      <c r="G26" s="2">
        <f>_xlfn.XLOOKUP(F26,Table15[Amulets],Table15[ID])</f>
        <v>35</v>
      </c>
    </row>
    <row r="27" spans="5:8" ht="23.25" x14ac:dyDescent="0.35">
      <c r="E27" s="2" t="s">
        <v>275</v>
      </c>
      <c r="F27" s="2" t="s">
        <v>202</v>
      </c>
      <c r="G27" s="2">
        <f>_xlfn.XLOOKUP(F27,Table15[Rings],Table15[ID])</f>
        <v>15</v>
      </c>
    </row>
    <row r="28" spans="5:8" ht="23.25" x14ac:dyDescent="0.35">
      <c r="E28" s="2" t="s">
        <v>276</v>
      </c>
      <c r="F28" s="2" t="s">
        <v>248</v>
      </c>
      <c r="G28" s="2">
        <f>_xlfn.XLOOKUP(F28,Table15[Rings],Table15[ID])</f>
        <v>61</v>
      </c>
    </row>
    <row r="30" spans="5:8" ht="61.5" x14ac:dyDescent="0.9">
      <c r="H30" s="5" t="s">
        <v>280</v>
      </c>
    </row>
    <row r="31" spans="5:8" ht="46.5" x14ac:dyDescent="0.7">
      <c r="H31" s="4" t="str">
        <f>CONCATENATE(G18,"-",G19,"-",G20,"-",G21,"-",G22,"-",G23,"-",G24,"-",G25,"-",G26,"-",G27,"-",G28)</f>
        <v>0-37-8-24-9-4-4-4-35-15-61</v>
      </c>
    </row>
    <row r="33" spans="7:7" ht="31.5" x14ac:dyDescent="0.5">
      <c r="G33" s="3"/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ErrorMessage="1" xr:uid="{FF82BE8B-478E-48CE-8358-F21ECDF58EF1}">
          <x14:formula1>
            <xm:f>'Data Sheet'!$A$2:$A$14</xm:f>
          </x14:formula1>
          <xm:sqref>E12 F18</xm:sqref>
        </x14:dataValidation>
        <x14:dataValidation type="list" showInputMessage="1" showErrorMessage="1" xr:uid="{BD203C5A-79E5-4FD2-AF8E-9065FB1D38F2}">
          <x14:formula1>
            <xm:f>'Data Sheet'!$C$2:$C$42</xm:f>
          </x14:formula1>
          <xm:sqref>F12 H12 F19 F21</xm:sqref>
        </x14:dataValidation>
        <x14:dataValidation type="list" allowBlank="1" showInputMessage="1" showErrorMessage="1" xr:uid="{57355470-E85D-4115-99D9-B0527CC38EDE}">
          <x14:formula1>
            <xm:f>'Data Sheet'!$B$2:$B$19</xm:f>
          </x14:formula1>
          <xm:sqref>G12 F20</xm:sqref>
        </x14:dataValidation>
        <x14:dataValidation type="list" showInputMessage="1" showErrorMessage="1" xr:uid="{FE400A85-D93E-47A9-BE66-A9C600ECCADA}">
          <x14:formula1>
            <xm:f>'Data Sheet'!$D$2:$D$21</xm:f>
          </x14:formula1>
          <xm:sqref>I12 F22</xm:sqref>
        </x14:dataValidation>
        <x14:dataValidation type="list" showInputMessage="1" showErrorMessage="1" xr:uid="{BFC3DDD9-31B0-44F5-897F-8CB70D5FF351}">
          <x14:formula1>
            <xm:f>'Data Sheet'!$E$2:$E$22</xm:f>
          </x14:formula1>
          <xm:sqref>J12 F23</xm:sqref>
        </x14:dataValidation>
        <x14:dataValidation type="list" showInputMessage="1" showErrorMessage="1" xr:uid="{F06A9E1D-811C-4FBA-B750-B3B5C7E11BDD}">
          <x14:formula1>
            <xm:f>'Data Sheet'!$F$2:$F$20</xm:f>
          </x14:formula1>
          <xm:sqref>K12 F24</xm:sqref>
        </x14:dataValidation>
        <x14:dataValidation type="list" showInputMessage="1" showErrorMessage="1" xr:uid="{7B30330F-D0E4-4E50-B4F5-355081EF5A7B}">
          <x14:formula1>
            <xm:f>'Data Sheet'!$G$2:$G$20</xm:f>
          </x14:formula1>
          <xm:sqref>L12 F25</xm:sqref>
        </x14:dataValidation>
        <x14:dataValidation type="list" showInputMessage="1" showErrorMessage="1" xr:uid="{6DF80AB0-0F9A-4B90-BA0B-655B53AFEFCF}">
          <x14:formula1>
            <xm:f>'Data Sheet'!$H$2:$H$38</xm:f>
          </x14:formula1>
          <xm:sqref>M12 F26</xm:sqref>
        </x14:dataValidation>
        <x14:dataValidation type="list" showInputMessage="1" showErrorMessage="1" xr:uid="{B44B8936-9699-465F-951D-09D78AD8E057}">
          <x14:formula1>
            <xm:f>'Data Sheet'!$I$2:$I$76</xm:f>
          </x14:formula1>
          <xm:sqref>N12:O12 F27:F28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9EBE-8507-43A9-8350-C5B7B012F1FD}">
  <dimension ref="A1:J76"/>
  <sheetViews>
    <sheetView workbookViewId="0">
      <selection activeCell="A8" sqref="A8"/>
    </sheetView>
  </sheetViews>
  <sheetFormatPr defaultRowHeight="15" x14ac:dyDescent="0.25"/>
  <cols>
    <col min="1" max="1" width="23.7109375" customWidth="1"/>
    <col min="2" max="2" width="18" customWidth="1"/>
    <col min="3" max="3" width="19.42578125" customWidth="1"/>
    <col min="4" max="4" width="17.85546875" customWidth="1"/>
    <col min="5" max="5" width="19.28515625" customWidth="1"/>
    <col min="6" max="6" width="18.140625" customWidth="1"/>
    <col min="7" max="7" width="18.7109375" customWidth="1"/>
    <col min="8" max="8" width="23.7109375" customWidth="1"/>
    <col min="9" max="9" width="22.140625" customWidth="1"/>
    <col min="10" max="10" width="5" customWidth="1"/>
  </cols>
  <sheetData>
    <row r="1" spans="1:10" x14ac:dyDescent="0.25">
      <c r="A1" t="s">
        <v>273</v>
      </c>
      <c r="B1" t="s">
        <v>272</v>
      </c>
      <c r="C1" t="s">
        <v>262</v>
      </c>
      <c r="D1" t="s">
        <v>271</v>
      </c>
      <c r="E1" t="s">
        <v>270</v>
      </c>
      <c r="F1" t="s">
        <v>269</v>
      </c>
      <c r="G1" t="s">
        <v>7</v>
      </c>
      <c r="H1" t="s">
        <v>268</v>
      </c>
      <c r="I1" t="s">
        <v>8</v>
      </c>
      <c r="J1" t="s">
        <v>22</v>
      </c>
    </row>
    <row r="2" spans="1:10" x14ac:dyDescent="0.25">
      <c r="A2" t="s">
        <v>9</v>
      </c>
      <c r="B2" t="s">
        <v>9</v>
      </c>
      <c r="C2" t="s">
        <v>9</v>
      </c>
      <c r="D2" t="s">
        <v>94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0</v>
      </c>
    </row>
    <row r="3" spans="1:10" x14ac:dyDescent="0.25">
      <c r="A3" t="s">
        <v>10</v>
      </c>
      <c r="B3" t="s">
        <v>23</v>
      </c>
      <c r="C3" t="s">
        <v>48</v>
      </c>
      <c r="D3" t="s">
        <v>75</v>
      </c>
      <c r="E3" t="s">
        <v>95</v>
      </c>
      <c r="F3" t="s">
        <v>115</v>
      </c>
      <c r="G3" t="s">
        <v>133</v>
      </c>
      <c r="H3" t="s">
        <v>152</v>
      </c>
      <c r="I3" t="s">
        <v>188</v>
      </c>
      <c r="J3">
        <v>1</v>
      </c>
    </row>
    <row r="4" spans="1:10" x14ac:dyDescent="0.25">
      <c r="A4" t="s">
        <v>11</v>
      </c>
      <c r="B4" t="s">
        <v>24</v>
      </c>
      <c r="C4" t="s">
        <v>49</v>
      </c>
      <c r="D4" t="s">
        <v>76</v>
      </c>
      <c r="E4" t="s">
        <v>96</v>
      </c>
      <c r="F4" t="s">
        <v>116</v>
      </c>
      <c r="G4" t="s">
        <v>134</v>
      </c>
      <c r="H4" t="s">
        <v>153</v>
      </c>
      <c r="I4" t="s">
        <v>189</v>
      </c>
      <c r="J4">
        <v>2</v>
      </c>
    </row>
    <row r="5" spans="1:10" x14ac:dyDescent="0.25">
      <c r="A5" t="s">
        <v>12</v>
      </c>
      <c r="B5" t="s">
        <v>25</v>
      </c>
      <c r="C5" t="s">
        <v>50</v>
      </c>
      <c r="D5" t="s">
        <v>77</v>
      </c>
      <c r="E5" t="s">
        <v>97</v>
      </c>
      <c r="F5" t="s">
        <v>117</v>
      </c>
      <c r="G5" t="s">
        <v>135</v>
      </c>
      <c r="H5" t="s">
        <v>154</v>
      </c>
      <c r="I5" t="s">
        <v>190</v>
      </c>
      <c r="J5">
        <v>3</v>
      </c>
    </row>
    <row r="6" spans="1:10" x14ac:dyDescent="0.25">
      <c r="A6" t="s">
        <v>13</v>
      </c>
      <c r="B6" t="s">
        <v>26</v>
      </c>
      <c r="C6" t="s">
        <v>51</v>
      </c>
      <c r="D6" t="s">
        <v>78</v>
      </c>
      <c r="E6" t="s">
        <v>98</v>
      </c>
      <c r="F6" t="s">
        <v>118</v>
      </c>
      <c r="G6" t="s">
        <v>136</v>
      </c>
      <c r="H6" t="s">
        <v>155</v>
      </c>
      <c r="I6" t="s">
        <v>191</v>
      </c>
      <c r="J6">
        <v>4</v>
      </c>
    </row>
    <row r="7" spans="1:10" x14ac:dyDescent="0.25">
      <c r="A7" t="s">
        <v>14</v>
      </c>
      <c r="B7" t="s">
        <v>27</v>
      </c>
      <c r="C7" t="s">
        <v>52</v>
      </c>
      <c r="D7" t="s">
        <v>79</v>
      </c>
      <c r="E7" t="s">
        <v>99</v>
      </c>
      <c r="F7" t="s">
        <v>119</v>
      </c>
      <c r="G7" t="s">
        <v>137</v>
      </c>
      <c r="H7" t="s">
        <v>156</v>
      </c>
      <c r="I7" t="s">
        <v>192</v>
      </c>
      <c r="J7">
        <v>5</v>
      </c>
    </row>
    <row r="8" spans="1:10" x14ac:dyDescent="0.25">
      <c r="A8" t="s">
        <v>15</v>
      </c>
      <c r="B8" t="s">
        <v>28</v>
      </c>
      <c r="C8" t="s">
        <v>53</v>
      </c>
      <c r="D8" t="s">
        <v>80</v>
      </c>
      <c r="E8" t="s">
        <v>100</v>
      </c>
      <c r="F8" t="s">
        <v>120</v>
      </c>
      <c r="G8" t="s">
        <v>138</v>
      </c>
      <c r="H8" t="s">
        <v>157</v>
      </c>
      <c r="I8" t="s">
        <v>193</v>
      </c>
      <c r="J8">
        <v>6</v>
      </c>
    </row>
    <row r="9" spans="1:10" x14ac:dyDescent="0.25">
      <c r="A9" t="s">
        <v>16</v>
      </c>
      <c r="B9" t="s">
        <v>29</v>
      </c>
      <c r="C9" t="s">
        <v>54</v>
      </c>
      <c r="D9" t="s">
        <v>81</v>
      </c>
      <c r="E9" t="s">
        <v>101</v>
      </c>
      <c r="F9" t="s">
        <v>121</v>
      </c>
      <c r="G9" t="s">
        <v>139</v>
      </c>
      <c r="H9" t="s">
        <v>158</v>
      </c>
      <c r="I9" t="s">
        <v>194</v>
      </c>
      <c r="J9">
        <v>7</v>
      </c>
    </row>
    <row r="10" spans="1:10" x14ac:dyDescent="0.25">
      <c r="A10" t="s">
        <v>263</v>
      </c>
      <c r="B10" t="s">
        <v>30</v>
      </c>
      <c r="C10" t="s">
        <v>55</v>
      </c>
      <c r="D10" t="s">
        <v>82</v>
      </c>
      <c r="E10" t="s">
        <v>102</v>
      </c>
      <c r="F10" t="s">
        <v>122</v>
      </c>
      <c r="G10" t="s">
        <v>140</v>
      </c>
      <c r="H10" t="s">
        <v>159</v>
      </c>
      <c r="I10" t="s">
        <v>195</v>
      </c>
      <c r="J10">
        <v>8</v>
      </c>
    </row>
    <row r="11" spans="1:10" x14ac:dyDescent="0.25">
      <c r="A11" t="s">
        <v>264</v>
      </c>
      <c r="B11" t="s">
        <v>31</v>
      </c>
      <c r="C11" t="s">
        <v>56</v>
      </c>
      <c r="D11" t="s">
        <v>83</v>
      </c>
      <c r="E11" t="s">
        <v>103</v>
      </c>
      <c r="F11" t="s">
        <v>123</v>
      </c>
      <c r="G11" t="s">
        <v>141</v>
      </c>
      <c r="H11" t="s">
        <v>160</v>
      </c>
      <c r="I11" t="s">
        <v>196</v>
      </c>
      <c r="J11">
        <v>9</v>
      </c>
    </row>
    <row r="12" spans="1:10" x14ac:dyDescent="0.25">
      <c r="A12" t="s">
        <v>265</v>
      </c>
      <c r="B12" t="s">
        <v>32</v>
      </c>
      <c r="C12" t="s">
        <v>57</v>
      </c>
      <c r="D12" t="s">
        <v>84</v>
      </c>
      <c r="E12" t="s">
        <v>104</v>
      </c>
      <c r="F12" t="s">
        <v>124</v>
      </c>
      <c r="G12" t="s">
        <v>142</v>
      </c>
      <c r="H12" t="s">
        <v>161</v>
      </c>
      <c r="I12" t="s">
        <v>197</v>
      </c>
      <c r="J12">
        <v>10</v>
      </c>
    </row>
    <row r="13" spans="1:10" x14ac:dyDescent="0.25">
      <c r="A13" t="s">
        <v>266</v>
      </c>
      <c r="B13" t="s">
        <v>33</v>
      </c>
      <c r="C13" t="s">
        <v>58</v>
      </c>
      <c r="D13" t="s">
        <v>85</v>
      </c>
      <c r="E13" t="s">
        <v>105</v>
      </c>
      <c r="F13" t="s">
        <v>125</v>
      </c>
      <c r="G13" t="s">
        <v>143</v>
      </c>
      <c r="H13" t="s">
        <v>162</v>
      </c>
      <c r="I13" t="s">
        <v>198</v>
      </c>
      <c r="J13">
        <v>11</v>
      </c>
    </row>
    <row r="14" spans="1:10" x14ac:dyDescent="0.25">
      <c r="A14" t="s">
        <v>267</v>
      </c>
      <c r="B14" t="s">
        <v>34</v>
      </c>
      <c r="C14" t="s">
        <v>59</v>
      </c>
      <c r="D14" t="s">
        <v>86</v>
      </c>
      <c r="E14" t="s">
        <v>106</v>
      </c>
      <c r="F14" t="s">
        <v>126</v>
      </c>
      <c r="G14" t="s">
        <v>144</v>
      </c>
      <c r="H14" t="s">
        <v>163</v>
      </c>
      <c r="I14" t="s">
        <v>199</v>
      </c>
      <c r="J14">
        <v>12</v>
      </c>
    </row>
    <row r="15" spans="1:10" x14ac:dyDescent="0.25">
      <c r="B15" t="s">
        <v>35</v>
      </c>
      <c r="C15" t="s">
        <v>60</v>
      </c>
      <c r="D15" t="s">
        <v>87</v>
      </c>
      <c r="E15" t="s">
        <v>107</v>
      </c>
      <c r="F15" t="s">
        <v>127</v>
      </c>
      <c r="G15" t="s">
        <v>145</v>
      </c>
      <c r="H15" t="s">
        <v>164</v>
      </c>
      <c r="I15" t="s">
        <v>200</v>
      </c>
      <c r="J15">
        <v>13</v>
      </c>
    </row>
    <row r="16" spans="1:10" x14ac:dyDescent="0.25">
      <c r="B16" t="s">
        <v>36</v>
      </c>
      <c r="C16" t="s">
        <v>61</v>
      </c>
      <c r="D16" t="s">
        <v>88</v>
      </c>
      <c r="E16" t="s">
        <v>108</v>
      </c>
      <c r="F16" t="s">
        <v>128</v>
      </c>
      <c r="G16" t="s">
        <v>146</v>
      </c>
      <c r="H16" t="s">
        <v>165</v>
      </c>
      <c r="I16" t="s">
        <v>201</v>
      </c>
      <c r="J16">
        <v>14</v>
      </c>
    </row>
    <row r="17" spans="2:10" x14ac:dyDescent="0.25">
      <c r="B17" t="s">
        <v>37</v>
      </c>
      <c r="C17" t="s">
        <v>62</v>
      </c>
      <c r="D17" t="s">
        <v>89</v>
      </c>
      <c r="E17" t="s">
        <v>109</v>
      </c>
      <c r="F17" t="s">
        <v>129</v>
      </c>
      <c r="G17" t="s">
        <v>147</v>
      </c>
      <c r="H17" t="s">
        <v>166</v>
      </c>
      <c r="I17" t="s">
        <v>202</v>
      </c>
      <c r="J17">
        <v>15</v>
      </c>
    </row>
    <row r="18" spans="2:10" x14ac:dyDescent="0.25">
      <c r="B18" t="s">
        <v>38</v>
      </c>
      <c r="C18" t="s">
        <v>63</v>
      </c>
      <c r="D18" t="s">
        <v>90</v>
      </c>
      <c r="E18" t="s">
        <v>110</v>
      </c>
      <c r="F18" t="s">
        <v>130</v>
      </c>
      <c r="G18" t="s">
        <v>148</v>
      </c>
      <c r="H18" t="s">
        <v>167</v>
      </c>
      <c r="I18" t="s">
        <v>203</v>
      </c>
      <c r="J18">
        <v>16</v>
      </c>
    </row>
    <row r="19" spans="2:10" x14ac:dyDescent="0.25">
      <c r="B19" t="s">
        <v>39</v>
      </c>
      <c r="C19" t="s">
        <v>64</v>
      </c>
      <c r="D19" t="s">
        <v>91</v>
      </c>
      <c r="E19" t="s">
        <v>111</v>
      </c>
      <c r="F19" t="s">
        <v>131</v>
      </c>
      <c r="G19" t="s">
        <v>149</v>
      </c>
      <c r="H19" t="s">
        <v>168</v>
      </c>
      <c r="I19" t="s">
        <v>204</v>
      </c>
      <c r="J19">
        <v>17</v>
      </c>
    </row>
    <row r="20" spans="2:10" x14ac:dyDescent="0.25">
      <c r="C20" t="s">
        <v>65</v>
      </c>
      <c r="D20" t="s">
        <v>92</v>
      </c>
      <c r="E20" t="s">
        <v>112</v>
      </c>
      <c r="F20" t="s">
        <v>132</v>
      </c>
      <c r="G20" t="s">
        <v>150</v>
      </c>
      <c r="H20" t="s">
        <v>169</v>
      </c>
      <c r="I20" t="s">
        <v>205</v>
      </c>
      <c r="J20">
        <v>18</v>
      </c>
    </row>
    <row r="21" spans="2:10" x14ac:dyDescent="0.25">
      <c r="C21" t="s">
        <v>66</v>
      </c>
      <c r="D21" t="s">
        <v>93</v>
      </c>
      <c r="E21" t="s">
        <v>113</v>
      </c>
      <c r="H21" t="s">
        <v>170</v>
      </c>
      <c r="I21" t="s">
        <v>206</v>
      </c>
      <c r="J21">
        <v>19</v>
      </c>
    </row>
    <row r="22" spans="2:10" x14ac:dyDescent="0.25">
      <c r="C22" t="s">
        <v>67</v>
      </c>
      <c r="E22" t="s">
        <v>114</v>
      </c>
      <c r="H22" t="s">
        <v>171</v>
      </c>
      <c r="I22" t="s">
        <v>207</v>
      </c>
      <c r="J22">
        <v>20</v>
      </c>
    </row>
    <row r="23" spans="2:10" x14ac:dyDescent="0.25">
      <c r="C23" t="s">
        <v>68</v>
      </c>
      <c r="H23" t="s">
        <v>172</v>
      </c>
      <c r="I23" t="s">
        <v>208</v>
      </c>
      <c r="J23">
        <v>21</v>
      </c>
    </row>
    <row r="24" spans="2:10" x14ac:dyDescent="0.25">
      <c r="C24" t="s">
        <v>69</v>
      </c>
      <c r="H24" t="s">
        <v>173</v>
      </c>
      <c r="I24" t="s">
        <v>209</v>
      </c>
      <c r="J24">
        <v>22</v>
      </c>
    </row>
    <row r="25" spans="2:10" x14ac:dyDescent="0.25">
      <c r="C25" t="s">
        <v>70</v>
      </c>
      <c r="H25" t="s">
        <v>174</v>
      </c>
      <c r="I25" t="s">
        <v>210</v>
      </c>
      <c r="J25">
        <v>23</v>
      </c>
    </row>
    <row r="26" spans="2:10" x14ac:dyDescent="0.25">
      <c r="C26" t="s">
        <v>71</v>
      </c>
      <c r="H26" t="s">
        <v>175</v>
      </c>
      <c r="I26" t="s">
        <v>211</v>
      </c>
      <c r="J26">
        <v>24</v>
      </c>
    </row>
    <row r="27" spans="2:10" x14ac:dyDescent="0.25">
      <c r="C27" t="s">
        <v>72</v>
      </c>
      <c r="H27" t="s">
        <v>176</v>
      </c>
      <c r="I27" t="s">
        <v>212</v>
      </c>
      <c r="J27">
        <v>25</v>
      </c>
    </row>
    <row r="28" spans="2:10" x14ac:dyDescent="0.25">
      <c r="C28" t="s">
        <v>73</v>
      </c>
      <c r="H28" t="s">
        <v>177</v>
      </c>
      <c r="I28" t="s">
        <v>213</v>
      </c>
      <c r="J28">
        <v>26</v>
      </c>
    </row>
    <row r="29" spans="2:10" x14ac:dyDescent="0.25">
      <c r="C29" t="s">
        <v>74</v>
      </c>
      <c r="H29" t="s">
        <v>178</v>
      </c>
      <c r="I29" t="s">
        <v>214</v>
      </c>
      <c r="J29">
        <v>27</v>
      </c>
    </row>
    <row r="30" spans="2:10" x14ac:dyDescent="0.25">
      <c r="C30" t="s">
        <v>45</v>
      </c>
      <c r="H30" t="s">
        <v>179</v>
      </c>
      <c r="I30" t="s">
        <v>215</v>
      </c>
      <c r="J30">
        <v>28</v>
      </c>
    </row>
    <row r="31" spans="2:10" x14ac:dyDescent="0.25">
      <c r="C31" t="s">
        <v>43</v>
      </c>
      <c r="H31" t="s">
        <v>180</v>
      </c>
      <c r="I31" t="s">
        <v>216</v>
      </c>
      <c r="J31">
        <v>29</v>
      </c>
    </row>
    <row r="32" spans="2:10" x14ac:dyDescent="0.25">
      <c r="C32" t="s">
        <v>44</v>
      </c>
      <c r="H32" t="s">
        <v>181</v>
      </c>
      <c r="I32" t="s">
        <v>217</v>
      </c>
      <c r="J32">
        <v>30</v>
      </c>
    </row>
    <row r="33" spans="3:10" x14ac:dyDescent="0.25">
      <c r="C33" t="s">
        <v>40</v>
      </c>
      <c r="H33" t="s">
        <v>182</v>
      </c>
      <c r="I33" t="s">
        <v>218</v>
      </c>
      <c r="J33">
        <v>31</v>
      </c>
    </row>
    <row r="34" spans="3:10" x14ac:dyDescent="0.25">
      <c r="C34" t="s">
        <v>41</v>
      </c>
      <c r="H34" t="s">
        <v>183</v>
      </c>
      <c r="I34" t="s">
        <v>219</v>
      </c>
      <c r="J34">
        <v>32</v>
      </c>
    </row>
    <row r="35" spans="3:10" x14ac:dyDescent="0.25">
      <c r="C35" t="s">
        <v>47</v>
      </c>
      <c r="H35" t="s">
        <v>184</v>
      </c>
      <c r="I35" t="s">
        <v>220</v>
      </c>
      <c r="J35">
        <v>33</v>
      </c>
    </row>
    <row r="36" spans="3:10" x14ac:dyDescent="0.25">
      <c r="C36" t="s">
        <v>42</v>
      </c>
      <c r="H36" t="s">
        <v>185</v>
      </c>
      <c r="I36" t="s">
        <v>221</v>
      </c>
      <c r="J36">
        <v>34</v>
      </c>
    </row>
    <row r="37" spans="3:10" x14ac:dyDescent="0.25">
      <c r="C37" t="s">
        <v>46</v>
      </c>
      <c r="H37" t="s">
        <v>186</v>
      </c>
      <c r="I37" t="s">
        <v>222</v>
      </c>
      <c r="J37">
        <v>35</v>
      </c>
    </row>
    <row r="38" spans="3:10" x14ac:dyDescent="0.25">
      <c r="C38" t="s">
        <v>17</v>
      </c>
      <c r="H38" t="s">
        <v>187</v>
      </c>
      <c r="I38" t="s">
        <v>223</v>
      </c>
      <c r="J38">
        <v>36</v>
      </c>
    </row>
    <row r="39" spans="3:10" x14ac:dyDescent="0.25">
      <c r="C39" t="s">
        <v>19</v>
      </c>
      <c r="I39" t="s">
        <v>224</v>
      </c>
      <c r="J39">
        <v>37</v>
      </c>
    </row>
    <row r="40" spans="3:10" x14ac:dyDescent="0.25">
      <c r="C40" t="s">
        <v>20</v>
      </c>
      <c r="I40" t="s">
        <v>225</v>
      </c>
      <c r="J40">
        <v>38</v>
      </c>
    </row>
    <row r="41" spans="3:10" x14ac:dyDescent="0.25">
      <c r="C41" t="s">
        <v>21</v>
      </c>
      <c r="I41" t="s">
        <v>226</v>
      </c>
      <c r="J41">
        <v>39</v>
      </c>
    </row>
    <row r="42" spans="3:10" x14ac:dyDescent="0.25">
      <c r="C42" t="s">
        <v>18</v>
      </c>
      <c r="I42" t="s">
        <v>227</v>
      </c>
      <c r="J42">
        <v>40</v>
      </c>
    </row>
    <row r="43" spans="3:10" x14ac:dyDescent="0.25">
      <c r="I43" t="s">
        <v>228</v>
      </c>
      <c r="J43">
        <v>41</v>
      </c>
    </row>
    <row r="44" spans="3:10" x14ac:dyDescent="0.25">
      <c r="I44" t="s">
        <v>229</v>
      </c>
      <c r="J44">
        <v>42</v>
      </c>
    </row>
    <row r="45" spans="3:10" x14ac:dyDescent="0.25">
      <c r="I45" t="s">
        <v>230</v>
      </c>
      <c r="J45">
        <v>43</v>
      </c>
    </row>
    <row r="46" spans="3:10" x14ac:dyDescent="0.25">
      <c r="I46" t="s">
        <v>231</v>
      </c>
      <c r="J46">
        <v>44</v>
      </c>
    </row>
    <row r="47" spans="3:10" x14ac:dyDescent="0.25">
      <c r="I47" t="s">
        <v>232</v>
      </c>
      <c r="J47">
        <v>45</v>
      </c>
    </row>
    <row r="48" spans="3:10" x14ac:dyDescent="0.25">
      <c r="I48" t="s">
        <v>233</v>
      </c>
      <c r="J48">
        <v>46</v>
      </c>
    </row>
    <row r="49" spans="9:10" x14ac:dyDescent="0.25">
      <c r="I49" t="s">
        <v>234</v>
      </c>
      <c r="J49">
        <v>47</v>
      </c>
    </row>
    <row r="50" spans="9:10" x14ac:dyDescent="0.25">
      <c r="I50" t="s">
        <v>235</v>
      </c>
      <c r="J50">
        <v>48</v>
      </c>
    </row>
    <row r="51" spans="9:10" x14ac:dyDescent="0.25">
      <c r="I51" t="s">
        <v>236</v>
      </c>
      <c r="J51">
        <v>49</v>
      </c>
    </row>
    <row r="52" spans="9:10" x14ac:dyDescent="0.25">
      <c r="I52" t="s">
        <v>237</v>
      </c>
      <c r="J52">
        <v>50</v>
      </c>
    </row>
    <row r="53" spans="9:10" x14ac:dyDescent="0.25">
      <c r="I53" t="s">
        <v>238</v>
      </c>
      <c r="J53">
        <v>51</v>
      </c>
    </row>
    <row r="54" spans="9:10" x14ac:dyDescent="0.25">
      <c r="I54" t="s">
        <v>239</v>
      </c>
      <c r="J54">
        <v>52</v>
      </c>
    </row>
    <row r="55" spans="9:10" x14ac:dyDescent="0.25">
      <c r="I55" t="s">
        <v>240</v>
      </c>
      <c r="J55">
        <v>53</v>
      </c>
    </row>
    <row r="56" spans="9:10" x14ac:dyDescent="0.25">
      <c r="I56" t="s">
        <v>241</v>
      </c>
      <c r="J56">
        <v>54</v>
      </c>
    </row>
    <row r="57" spans="9:10" x14ac:dyDescent="0.25">
      <c r="I57" t="s">
        <v>242</v>
      </c>
      <c r="J57">
        <v>55</v>
      </c>
    </row>
    <row r="58" spans="9:10" x14ac:dyDescent="0.25">
      <c r="I58" t="s">
        <v>243</v>
      </c>
      <c r="J58">
        <v>56</v>
      </c>
    </row>
    <row r="59" spans="9:10" x14ac:dyDescent="0.25">
      <c r="I59" t="s">
        <v>244</v>
      </c>
      <c r="J59">
        <v>57</v>
      </c>
    </row>
    <row r="60" spans="9:10" x14ac:dyDescent="0.25">
      <c r="I60" t="s">
        <v>245</v>
      </c>
      <c r="J60">
        <v>58</v>
      </c>
    </row>
    <row r="61" spans="9:10" x14ac:dyDescent="0.25">
      <c r="I61" t="s">
        <v>246</v>
      </c>
      <c r="J61">
        <v>59</v>
      </c>
    </row>
    <row r="62" spans="9:10" x14ac:dyDescent="0.25">
      <c r="I62" t="s">
        <v>247</v>
      </c>
      <c r="J62">
        <v>60</v>
      </c>
    </row>
    <row r="63" spans="9:10" x14ac:dyDescent="0.25">
      <c r="I63" t="s">
        <v>248</v>
      </c>
      <c r="J63">
        <v>61</v>
      </c>
    </row>
    <row r="64" spans="9:10" x14ac:dyDescent="0.25">
      <c r="I64" t="s">
        <v>249</v>
      </c>
      <c r="J64">
        <v>62</v>
      </c>
    </row>
    <row r="65" spans="9:10" x14ac:dyDescent="0.25">
      <c r="I65" t="s">
        <v>250</v>
      </c>
      <c r="J65">
        <v>63</v>
      </c>
    </row>
    <row r="66" spans="9:10" x14ac:dyDescent="0.25">
      <c r="I66" t="s">
        <v>251</v>
      </c>
      <c r="J66">
        <v>64</v>
      </c>
    </row>
    <row r="67" spans="9:10" x14ac:dyDescent="0.25">
      <c r="I67" t="s">
        <v>252</v>
      </c>
      <c r="J67">
        <v>65</v>
      </c>
    </row>
    <row r="68" spans="9:10" x14ac:dyDescent="0.25">
      <c r="I68" t="s">
        <v>253</v>
      </c>
      <c r="J68">
        <v>66</v>
      </c>
    </row>
    <row r="69" spans="9:10" x14ac:dyDescent="0.25">
      <c r="I69" t="s">
        <v>254</v>
      </c>
      <c r="J69">
        <v>67</v>
      </c>
    </row>
    <row r="70" spans="9:10" x14ac:dyDescent="0.25">
      <c r="I70" t="s">
        <v>255</v>
      </c>
      <c r="J70">
        <v>68</v>
      </c>
    </row>
    <row r="71" spans="9:10" x14ac:dyDescent="0.25">
      <c r="I71" t="s">
        <v>256</v>
      </c>
      <c r="J71">
        <v>69</v>
      </c>
    </row>
    <row r="72" spans="9:10" x14ac:dyDescent="0.25">
      <c r="I72" t="s">
        <v>257</v>
      </c>
      <c r="J72">
        <v>70</v>
      </c>
    </row>
    <row r="73" spans="9:10" x14ac:dyDescent="0.25">
      <c r="I73" t="s">
        <v>258</v>
      </c>
      <c r="J73">
        <v>71</v>
      </c>
    </row>
    <row r="74" spans="9:10" x14ac:dyDescent="0.25">
      <c r="I74" t="s">
        <v>259</v>
      </c>
      <c r="J74">
        <v>72</v>
      </c>
    </row>
    <row r="75" spans="9:10" x14ac:dyDescent="0.25">
      <c r="I75" t="s">
        <v>260</v>
      </c>
      <c r="J75">
        <v>73</v>
      </c>
    </row>
    <row r="76" spans="9:10" x14ac:dyDescent="0.25">
      <c r="I76" t="s">
        <v>261</v>
      </c>
      <c r="J76">
        <v>74</v>
      </c>
    </row>
  </sheetData>
  <dataValidations count="1">
    <dataValidation type="list" showInputMessage="1" showErrorMessage="1" promptTitle="Hand Gun" sqref="A25" xr:uid="{9A6D375B-71DD-4747-A1BD-9C4EF3A1090D}">
      <formula1>$A$2:$A$14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Build Code Generator</vt:lpstr>
      <vt:lpstr>Data Sheet</vt:lpstr>
      <vt:lpstr>HGList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2020-10-05T00:42:27Z</dcterms:created>
  <dcterms:modified xsi:type="dcterms:W3CDTF">2020-10-05T05:24:04Z</dcterms:modified>
</cp:coreProperties>
</file>