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wma\Desktop\GP\Madżorka\"/>
    </mc:Choice>
  </mc:AlternateContent>
  <xr:revisionPtr revIDLastSave="0" documentId="13_ncr:1_{DA52AAB7-C2DC-45CA-B001-2CB9ABED55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15" l="1"/>
  <c r="AF92" i="15"/>
  <c r="AF91" i="15"/>
  <c r="AF89" i="15"/>
  <c r="AF88" i="15"/>
  <c r="AF94" i="15"/>
  <c r="AF95" i="15"/>
  <c r="AF97" i="15"/>
  <c r="AF98" i="15"/>
  <c r="Q59" i="15"/>
  <c r="Q61" i="15" s="1"/>
  <c r="Q63" i="15" s="1"/>
  <c r="Q65" i="15" s="1"/>
  <c r="Q67" i="15" s="1"/>
  <c r="Q69" i="15" s="1"/>
  <c r="Q71" i="15" s="1"/>
  <c r="Q73" i="15" s="1"/>
  <c r="Q75" i="15" s="1"/>
  <c r="Q77" i="15" s="1"/>
  <c r="Q79" i="15" s="1"/>
  <c r="Q81" i="15" s="1"/>
  <c r="R59" i="15"/>
  <c r="R61" i="15" s="1"/>
  <c r="R63" i="15" s="1"/>
  <c r="R65" i="15" s="1"/>
  <c r="R67" i="15" s="1"/>
  <c r="R69" i="15" s="1"/>
  <c r="R71" i="15" s="1"/>
  <c r="R73" i="15" s="1"/>
  <c r="R75" i="15" s="1"/>
  <c r="R77" i="15" s="1"/>
  <c r="R79" i="15" s="1"/>
  <c r="R81" i="15" s="1"/>
  <c r="S59" i="15"/>
  <c r="S61" i="15" s="1"/>
  <c r="S63" i="15" s="1"/>
  <c r="S65" i="15" s="1"/>
  <c r="S67" i="15" s="1"/>
  <c r="S69" i="15" s="1"/>
  <c r="S71" i="15" s="1"/>
  <c r="S73" i="15" s="1"/>
  <c r="S75" i="15" s="1"/>
  <c r="S77" i="15" s="1"/>
  <c r="S79" i="15" s="1"/>
  <c r="S81" i="15" s="1"/>
  <c r="T59" i="15"/>
  <c r="T61" i="15" s="1"/>
  <c r="T63" i="15" s="1"/>
  <c r="T65" i="15" s="1"/>
  <c r="T67" i="15" s="1"/>
  <c r="T69" i="15" s="1"/>
  <c r="T71" i="15" s="1"/>
  <c r="T73" i="15" s="1"/>
  <c r="T75" i="15" s="1"/>
  <c r="T77" i="15" s="1"/>
  <c r="T79" i="15" s="1"/>
  <c r="T81" i="15" s="1"/>
  <c r="U59" i="15"/>
  <c r="U61" i="15" s="1"/>
  <c r="U63" i="15" s="1"/>
  <c r="U65" i="15" s="1"/>
  <c r="U67" i="15" s="1"/>
  <c r="U69" i="15" s="1"/>
  <c r="U71" i="15" s="1"/>
  <c r="U73" i="15" s="1"/>
  <c r="U75" i="15" s="1"/>
  <c r="U77" i="15" s="1"/>
  <c r="U79" i="15" s="1"/>
  <c r="U81" i="15" s="1"/>
  <c r="V59" i="15"/>
  <c r="V61" i="15" s="1"/>
  <c r="V63" i="15" s="1"/>
  <c r="V65" i="15" s="1"/>
  <c r="V67" i="15" s="1"/>
  <c r="V69" i="15" s="1"/>
  <c r="V71" i="15" s="1"/>
  <c r="V73" i="15" s="1"/>
  <c r="V75" i="15" s="1"/>
  <c r="V77" i="15" s="1"/>
  <c r="V79" i="15" s="1"/>
  <c r="V81" i="15" s="1"/>
  <c r="W59" i="15"/>
  <c r="W61" i="15" s="1"/>
  <c r="W63" i="15" s="1"/>
  <c r="W65" i="15" s="1"/>
  <c r="W67" i="15" s="1"/>
  <c r="W69" i="15" s="1"/>
  <c r="W71" i="15" s="1"/>
  <c r="W73" i="15" s="1"/>
  <c r="W75" i="15" s="1"/>
  <c r="W77" i="15" s="1"/>
  <c r="W79" i="15" s="1"/>
  <c r="W81" i="15" s="1"/>
  <c r="X59" i="15"/>
  <c r="X61" i="15" s="1"/>
  <c r="X63" i="15" s="1"/>
  <c r="X65" i="15" s="1"/>
  <c r="X67" i="15" s="1"/>
  <c r="X69" i="15" s="1"/>
  <c r="X71" i="15" s="1"/>
  <c r="X73" i="15" s="1"/>
  <c r="X75" i="15" s="1"/>
  <c r="X77" i="15" s="1"/>
  <c r="X79" i="15" s="1"/>
  <c r="X81" i="15" s="1"/>
  <c r="Y59" i="15"/>
  <c r="Y61" i="15" s="1"/>
  <c r="Y63" i="15" s="1"/>
  <c r="Y65" i="15" s="1"/>
  <c r="Y67" i="15" s="1"/>
  <c r="Y69" i="15" s="1"/>
  <c r="Y71" i="15" s="1"/>
  <c r="Y73" i="15" s="1"/>
  <c r="Y75" i="15" s="1"/>
  <c r="Y77" i="15" s="1"/>
  <c r="Y79" i="15" s="1"/>
  <c r="Y81" i="15" s="1"/>
  <c r="Z59" i="15"/>
  <c r="Z61" i="15" s="1"/>
  <c r="Z63" i="15" s="1"/>
  <c r="Z65" i="15" s="1"/>
  <c r="Z67" i="15" s="1"/>
  <c r="Z69" i="15" s="1"/>
  <c r="Z71" i="15" s="1"/>
  <c r="Z73" i="15" s="1"/>
  <c r="Z75" i="15" s="1"/>
  <c r="Z77" i="15" s="1"/>
  <c r="Z79" i="15" s="1"/>
  <c r="Z81" i="15" s="1"/>
  <c r="AA59" i="15"/>
  <c r="AA61" i="15" s="1"/>
  <c r="AA63" i="15" s="1"/>
  <c r="AA65" i="15" s="1"/>
  <c r="AA67" i="15" s="1"/>
  <c r="AA69" i="15" s="1"/>
  <c r="AA71" i="15" s="1"/>
  <c r="AA73" i="15" s="1"/>
  <c r="AA75" i="15" s="1"/>
  <c r="AA77" i="15" s="1"/>
  <c r="AA79" i="15" s="1"/>
  <c r="AA81" i="15" s="1"/>
  <c r="AB59" i="15"/>
  <c r="AB61" i="15" s="1"/>
  <c r="AB63" i="15" s="1"/>
  <c r="AB65" i="15" s="1"/>
  <c r="AB67" i="15" s="1"/>
  <c r="AB69" i="15" s="1"/>
  <c r="AB71" i="15" s="1"/>
  <c r="AB73" i="15" s="1"/>
  <c r="AB75" i="15" s="1"/>
  <c r="AB77" i="15" s="1"/>
  <c r="AB79" i="15" s="1"/>
  <c r="AB81" i="15" s="1"/>
  <c r="AC59" i="15"/>
  <c r="AC61" i="15" s="1"/>
  <c r="AC63" i="15" s="1"/>
  <c r="AC65" i="15" s="1"/>
  <c r="AC67" i="15" s="1"/>
  <c r="AC69" i="15" s="1"/>
  <c r="AC71" i="15" s="1"/>
  <c r="AC73" i="15" s="1"/>
  <c r="AC75" i="15" s="1"/>
  <c r="AC77" i="15" s="1"/>
  <c r="AC79" i="15" s="1"/>
  <c r="AC81" i="15" s="1"/>
  <c r="P59" i="15"/>
  <c r="P61" i="15" s="1"/>
  <c r="P63" i="15" l="1"/>
  <c r="AD61" i="15"/>
  <c r="AE61" i="15" s="1"/>
  <c r="AD59" i="15"/>
  <c r="AE59" i="15" s="1"/>
  <c r="P65" i="15" l="1"/>
  <c r="AD63" i="15"/>
  <c r="AE63" i="15" s="1"/>
  <c r="P67" i="15" l="1"/>
  <c r="AD65" i="15"/>
  <c r="AE65" i="15" s="1"/>
  <c r="P69" i="15" l="1"/>
  <c r="AD67" i="15"/>
  <c r="AE67" i="15" s="1"/>
  <c r="P71" i="15" l="1"/>
  <c r="AD69" i="15"/>
  <c r="AE69" i="15" s="1"/>
  <c r="P73" i="15" l="1"/>
  <c r="AD71" i="15"/>
  <c r="AE71" i="15" s="1"/>
  <c r="P75" i="15" l="1"/>
  <c r="AD73" i="15"/>
  <c r="AE73" i="15" s="1"/>
  <c r="P77" i="15" l="1"/>
  <c r="AD75" i="15"/>
  <c r="AE75" i="15" s="1"/>
  <c r="P79" i="15" l="1"/>
  <c r="AD77" i="15"/>
  <c r="AE77" i="15" s="1"/>
  <c r="P81" i="15" l="1"/>
  <c r="AD81" i="15" s="1"/>
  <c r="AE81" i="15" s="1"/>
  <c r="AD79" i="15"/>
  <c r="AE79" i="15" s="1"/>
  <c r="U26" i="15" l="1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P21" i="15"/>
  <c r="P17" i="15"/>
  <c r="P16" i="15"/>
  <c r="AF21" i="15" l="1"/>
  <c r="Q29" i="15" l="1"/>
  <c r="R29" i="15"/>
  <c r="S29" i="15"/>
  <c r="T29" i="15"/>
  <c r="U29" i="15"/>
  <c r="V29" i="15"/>
  <c r="W29" i="15"/>
  <c r="X29" i="15"/>
  <c r="Y29" i="15"/>
  <c r="Z29" i="15"/>
  <c r="AA29" i="15"/>
  <c r="AB29" i="15"/>
  <c r="AC29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P29" i="15"/>
  <c r="P28" i="15"/>
  <c r="AF28" i="15" l="1"/>
  <c r="AF29" i="15"/>
  <c r="AG29" i="15"/>
  <c r="AD29" i="15"/>
  <c r="AE29" i="15" s="1"/>
  <c r="AG28" i="15"/>
  <c r="AD28" i="15"/>
  <c r="AE28" i="15" s="1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P27" i="15"/>
  <c r="AF27" i="15" s="1"/>
  <c r="AG27" i="15" l="1"/>
  <c r="AD27" i="15"/>
  <c r="AE27" i="15" s="1"/>
  <c r="Q26" i="15"/>
  <c r="R26" i="15"/>
  <c r="S26" i="15"/>
  <c r="T26" i="15"/>
  <c r="V26" i="15"/>
  <c r="W26" i="15"/>
  <c r="X26" i="15"/>
  <c r="Y26" i="15"/>
  <c r="Z26" i="15"/>
  <c r="AA26" i="15"/>
  <c r="AB26" i="15"/>
  <c r="AC26" i="15"/>
  <c r="P26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F25" i="15" l="1"/>
  <c r="AF26" i="15"/>
  <c r="AD25" i="15"/>
  <c r="AE25" i="15" s="1"/>
  <c r="AG25" i="15"/>
  <c r="AD26" i="15"/>
  <c r="AE26" i="15" s="1"/>
  <c r="AG26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P24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P23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P22" i="15"/>
  <c r="AF22" i="15" s="1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P20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Q16" i="15"/>
  <c r="R16" i="15"/>
  <c r="S16" i="15"/>
  <c r="T16" i="15"/>
  <c r="U16" i="15"/>
  <c r="W16" i="15"/>
  <c r="X16" i="15"/>
  <c r="Y16" i="15"/>
  <c r="Z16" i="15"/>
  <c r="AA16" i="15"/>
  <c r="AB16" i="15"/>
  <c r="AC16" i="15"/>
  <c r="AF17" i="15" l="1"/>
  <c r="AG17" i="15" s="1"/>
  <c r="AF18" i="15"/>
  <c r="AF23" i="15"/>
  <c r="AF16" i="15"/>
  <c r="AD34" i="15"/>
  <c r="AD33" i="15"/>
  <c r="AD16" i="15"/>
  <c r="AF19" i="15"/>
  <c r="AF24" i="15"/>
  <c r="AG24" i="15" s="1"/>
  <c r="AF20" i="15"/>
  <c r="AG20" i="15" s="1"/>
  <c r="AG19" i="15"/>
  <c r="AD19" i="15"/>
  <c r="AE19" i="15" s="1"/>
  <c r="AD17" i="15"/>
  <c r="AE17" i="15" s="1"/>
  <c r="AD21" i="15"/>
  <c r="AD23" i="15"/>
  <c r="AE23" i="15" s="1"/>
  <c r="AG23" i="15"/>
  <c r="AD18" i="15"/>
  <c r="AE18" i="15" s="1"/>
  <c r="AG18" i="15"/>
  <c r="AD20" i="15"/>
  <c r="AE20" i="15" s="1"/>
  <c r="AD22" i="15"/>
  <c r="AE22" i="15" s="1"/>
  <c r="AG22" i="15"/>
  <c r="AD24" i="15"/>
  <c r="AE24" i="15" s="1"/>
  <c r="AD31" i="15" l="1"/>
  <c r="AE16" i="15"/>
  <c r="AD35" i="15"/>
  <c r="AD36" i="15"/>
  <c r="AD32" i="15"/>
  <c r="AG16" i="15"/>
  <c r="AG21" i="15"/>
  <c r="AE21" i="15"/>
</calcChain>
</file>

<file path=xl/sharedStrings.xml><?xml version="1.0" encoding="utf-8"?>
<sst xmlns="http://schemas.openxmlformats.org/spreadsheetml/2006/main" count="134" uniqueCount="53">
  <si>
    <t>POWIAT</t>
  </si>
  <si>
    <t>aleksandrowski</t>
  </si>
  <si>
    <t>bydgoski</t>
  </si>
  <si>
    <t>Bydgoszcz</t>
  </si>
  <si>
    <t>inowrocławski</t>
  </si>
  <si>
    <t>lipnowski</t>
  </si>
  <si>
    <t>mogileński</t>
  </si>
  <si>
    <t>nakielski</t>
  </si>
  <si>
    <t>radziejowski</t>
  </si>
  <si>
    <t>rypiński</t>
  </si>
  <si>
    <t>Toruń</t>
  </si>
  <si>
    <t>toruński</t>
  </si>
  <si>
    <t>Włocławek</t>
  </si>
  <si>
    <t>włocławski</t>
  </si>
  <si>
    <t>żniński</t>
  </si>
  <si>
    <t>lb</t>
  </si>
  <si>
    <t>W01_2015</t>
  </si>
  <si>
    <t>W03_2015</t>
  </si>
  <si>
    <t>W05_2015</t>
  </si>
  <si>
    <t>W06_2015</t>
  </si>
  <si>
    <t>W08_2014</t>
  </si>
  <si>
    <t>W09_2015</t>
  </si>
  <si>
    <t>W10_2014</t>
  </si>
  <si>
    <t>W11_2015</t>
  </si>
  <si>
    <t>W13_2015</t>
  </si>
  <si>
    <t>MACIERZ ODLEGŁOŚCI</t>
  </si>
  <si>
    <t>LB</t>
  </si>
  <si>
    <t>max1</t>
  </si>
  <si>
    <t>pozycja max</t>
  </si>
  <si>
    <t>min2</t>
  </si>
  <si>
    <t>pozycja min</t>
  </si>
  <si>
    <t>max</t>
  </si>
  <si>
    <t>min</t>
  </si>
  <si>
    <t>średnia</t>
  </si>
  <si>
    <t>odchylenie</t>
  </si>
  <si>
    <t>średnia-odchylenie</t>
  </si>
  <si>
    <t>średnia+odchylenie</t>
  </si>
  <si>
    <t>W02_2015</t>
  </si>
  <si>
    <t>PODREGIONY: BYDGOSKO-TORUŃSKI, WŁOCŁAWSKI</t>
  </si>
  <si>
    <t>DIAGRAM NIEUPORZĄDKOWANY</t>
  </si>
  <si>
    <t>Suma</t>
  </si>
  <si>
    <t>Min.K</t>
  </si>
  <si>
    <t>Pozycja</t>
  </si>
  <si>
    <t>MATEMATYCZNE PORZĄDKOWANIE DIAGRAMU</t>
  </si>
  <si>
    <t>DIAGRAM CZEKANOWSKIEGO</t>
  </si>
  <si>
    <t>ŚREDNIA 1</t>
  </si>
  <si>
    <t>ODCH. STAND. 1</t>
  </si>
  <si>
    <t>ŚREDNIA 2</t>
  </si>
  <si>
    <t>ODCH. STAND. 2</t>
  </si>
  <si>
    <t>ŚREDNIA 3</t>
  </si>
  <si>
    <t>ODCH. STAND. 3</t>
  </si>
  <si>
    <t>ŚREDNIA 4</t>
  </si>
  <si>
    <t>ODCH. STAND.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</si>
</sst>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z_ł_-;\-* #,##0.00\ _z_ł_-;_-* &quot;-&quot;??\ _z_ł_-;_-@_-"/>
    <numFmt numFmtId="165" formatCode="0.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5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0" xfId="0" applyFont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6" xfId="0" applyBorder="1"/>
    <xf numFmtId="0" fontId="0" fillId="0" borderId="7" xfId="0" applyBorder="1"/>
    <xf numFmtId="1" fontId="1" fillId="4" borderId="0" xfId="0" applyNumberFormat="1" applyFont="1" applyFill="1"/>
    <xf numFmtId="1" fontId="1" fillId="4" borderId="1" xfId="0" applyNumberFormat="1" applyFont="1" applyFill="1" applyBorder="1"/>
    <xf numFmtId="1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2" borderId="0" xfId="0" applyFont="1" applyFill="1"/>
    <xf numFmtId="1" fontId="1" fillId="2" borderId="0" xfId="0" applyNumberFormat="1" applyFont="1" applyFill="1"/>
    <xf numFmtId="1" fontId="0" fillId="3" borderId="0" xfId="0" applyNumberFormat="1" applyFill="1"/>
    <xf numFmtId="2" fontId="1" fillId="2" borderId="0" xfId="0" applyNumberFormat="1" applyFont="1" applyFill="1"/>
    <xf numFmtId="0" fontId="1" fillId="5" borderId="6" xfId="0" applyFont="1" applyFill="1" applyBorder="1"/>
    <xf numFmtId="0" fontId="1" fillId="5" borderId="5" xfId="0" applyFont="1" applyFill="1" applyBorder="1"/>
    <xf numFmtId="2" fontId="1" fillId="5" borderId="5" xfId="0" applyNumberFormat="1" applyFont="1" applyFill="1" applyBorder="1"/>
    <xf numFmtId="2" fontId="1" fillId="5" borderId="4" xfId="0" applyNumberFormat="1" applyFont="1" applyFill="1" applyBorder="1"/>
    <xf numFmtId="0" fontId="1" fillId="5" borderId="0" xfId="0" applyFont="1" applyFill="1"/>
    <xf numFmtId="2" fontId="1" fillId="5" borderId="0" xfId="0" applyNumberFormat="1" applyFont="1" applyFill="1"/>
    <xf numFmtId="2" fontId="1" fillId="5" borderId="3" xfId="0" applyNumberFormat="1" applyFont="1" applyFill="1" applyBorder="1"/>
    <xf numFmtId="0" fontId="1" fillId="5" borderId="7" xfId="0" applyFont="1" applyFill="1" applyBorder="1"/>
    <xf numFmtId="0" fontId="1" fillId="5" borderId="1" xfId="0" applyFont="1" applyFill="1" applyBorder="1"/>
    <xf numFmtId="2" fontId="1" fillId="5" borderId="1" xfId="0" applyNumberFormat="1" applyFont="1" applyFill="1" applyBorder="1"/>
    <xf numFmtId="2" fontId="1" fillId="5" borderId="2" xfId="0" applyNumberFormat="1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2" fontId="1" fillId="5" borderId="9" xfId="0" applyNumberFormat="1" applyFont="1" applyFill="1" applyBorder="1"/>
    <xf numFmtId="2" fontId="1" fillId="5" borderId="10" xfId="0" applyNumberFormat="1" applyFont="1" applyFill="1" applyBorder="1"/>
    <xf numFmtId="0" fontId="1" fillId="5" borderId="10" xfId="0" applyFont="1" applyFill="1" applyBorder="1"/>
    <xf numFmtId="2" fontId="1" fillId="5" borderId="6" xfId="0" applyNumberFormat="1" applyFont="1" applyFill="1" applyBorder="1"/>
    <xf numFmtId="2" fontId="0" fillId="5" borderId="0" xfId="0" applyNumberFormat="1" applyFill="1"/>
    <xf numFmtId="2" fontId="0" fillId="5" borderId="4" xfId="0" applyNumberFormat="1" applyFill="1" applyBorder="1"/>
    <xf numFmtId="2" fontId="0" fillId="5" borderId="3" xfId="0" applyNumberFormat="1" applyFill="1" applyBorder="1"/>
    <xf numFmtId="2" fontId="1" fillId="5" borderId="7" xfId="0" applyNumberFormat="1" applyFont="1" applyFill="1" applyBorder="1"/>
    <xf numFmtId="2" fontId="0" fillId="5" borderId="2" xfId="0" applyNumberFormat="1" applyFill="1" applyBorder="1"/>
    <xf numFmtId="2" fontId="0" fillId="5" borderId="1" xfId="0" applyNumberFormat="1" applyFill="1" applyBorder="1"/>
    <xf numFmtId="0" fontId="0" fillId="6" borderId="0" xfId="0" applyFill="1"/>
    <xf numFmtId="2" fontId="0" fillId="6" borderId="0" xfId="0" applyNumberFormat="1" applyFill="1"/>
    <xf numFmtId="0" fontId="1" fillId="4" borderId="6" xfId="0" applyFont="1" applyFill="1" applyBorder="1"/>
    <xf numFmtId="0" fontId="1" fillId="4" borderId="7" xfId="0" applyFont="1" applyFill="1" applyBorder="1"/>
    <xf numFmtId="49" fontId="1" fillId="4" borderId="8" xfId="0" applyNumberFormat="1" applyFont="1" applyFill="1" applyBorder="1"/>
    <xf numFmtId="49" fontId="1" fillId="4" borderId="9" xfId="0" applyNumberFormat="1" applyFont="1" applyFill="1" applyBorder="1"/>
    <xf numFmtId="49" fontId="1" fillId="4" borderId="10" xfId="0" applyNumberFormat="1" applyFont="1" applyFill="1" applyBorder="1"/>
    <xf numFmtId="2" fontId="0" fillId="0" borderId="5" xfId="0" applyNumberFormat="1" applyBorder="1"/>
    <xf numFmtId="2" fontId="0" fillId="0" borderId="4" xfId="0" applyNumberFormat="1" applyBorder="1"/>
    <xf numFmtId="164" fontId="0" fillId="6" borderId="0" xfId="1" applyFont="1" applyFill="1"/>
    <xf numFmtId="2" fontId="0" fillId="7" borderId="0" xfId="0" applyNumberFormat="1" applyFill="1"/>
    <xf numFmtId="0" fontId="1" fillId="0" borderId="11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165" fontId="0" fillId="0" borderId="0" xfId="0" applyNumberFormat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1" fillId="0" borderId="0" xfId="0" applyFont="1" applyAlignment="1">
      <alignment horizontal="left"/>
    </xf>
  </cellXfs>
  <cellStyles count="2">
    <cellStyle name="Dziesiętny" xfId="1" builtinId="3"/>
    <cellStyle name="Normalny" xfId="0" builtinId="0"/>
  </cellStyles>
  <dxfs count="5">
    <dxf>
      <fill>
        <patternFill>
          <bgColor rgb="FFC00000"/>
        </patternFill>
      </fill>
    </dxf>
    <dxf>
      <fill>
        <patternFill>
          <bgColor rgb="FFC96B0D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FF00"/>
      <color rgb="FFC96B0D"/>
      <color rgb="FF5C0000"/>
      <color rgb="FFFF6600"/>
      <color rgb="FFFFCE33"/>
      <color rgb="FFF16565"/>
      <color rgb="FFFF0066"/>
      <color rgb="FFFF3399"/>
      <color rgb="FFFF66CC"/>
      <color rgb="FF7EC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1"/>
  <sheetViews>
    <sheetView tabSelected="1" workbookViewId="0"/>
  </sheetViews>
  <sheetFormatPr defaultRowHeight="14.4" x14ac:dyDescent="0.3"/>
  <cols>
    <col min="2" max="2" width="14.88671875" bestFit="1" customWidth="1"/>
    <col min="3" max="3" width="9.5546875" customWidth="1"/>
    <col min="4" max="4" width="11.88671875" customWidth="1"/>
    <col min="5" max="6" width="10.88671875" customWidth="1"/>
    <col min="8" max="8" width="10.44140625" customWidth="1"/>
    <col min="9" max="9" width="11.33203125" customWidth="1"/>
    <col min="10" max="10" width="10.33203125" customWidth="1"/>
    <col min="11" max="11" width="11.6640625" customWidth="1"/>
    <col min="12" max="12" width="10" bestFit="1" customWidth="1"/>
    <col min="14" max="14" width="22" bestFit="1" customWidth="1"/>
    <col min="16" max="16" width="9.5546875" bestFit="1" customWidth="1"/>
    <col min="29" max="29" width="9.5546875" customWidth="1"/>
    <col min="30" max="30" width="8.109375" style="1" customWidth="1"/>
    <col min="31" max="31" width="11.6640625" bestFit="1" customWidth="1"/>
    <col min="32" max="32" width="9.88671875" style="1" bestFit="1" customWidth="1"/>
    <col min="33" max="33" width="11.44140625" bestFit="1" customWidth="1"/>
  </cols>
  <sheetData>
    <row r="1" spans="1:33" x14ac:dyDescent="0.3">
      <c r="A1" s="3"/>
      <c r="B1" t="s">
        <v>38</v>
      </c>
    </row>
    <row r="2" spans="1:33" x14ac:dyDescent="0.3">
      <c r="A2" s="29" t="s">
        <v>15</v>
      </c>
      <c r="B2" s="30" t="s">
        <v>0</v>
      </c>
      <c r="C2" s="31" t="s">
        <v>16</v>
      </c>
      <c r="D2" s="31" t="s">
        <v>37</v>
      </c>
      <c r="E2" s="31" t="s">
        <v>17</v>
      </c>
      <c r="F2" s="31" t="s">
        <v>18</v>
      </c>
      <c r="G2" s="31" t="s">
        <v>19</v>
      </c>
      <c r="H2" s="31" t="s">
        <v>20</v>
      </c>
      <c r="I2" s="31" t="s">
        <v>21</v>
      </c>
      <c r="J2" s="31" t="s">
        <v>22</v>
      </c>
      <c r="K2" s="31" t="s">
        <v>23</v>
      </c>
      <c r="L2" s="32" t="s">
        <v>24</v>
      </c>
      <c r="N2" s="29" t="s">
        <v>15</v>
      </c>
      <c r="O2" s="30">
        <v>1</v>
      </c>
      <c r="P2" s="30">
        <v>2</v>
      </c>
      <c r="Q2" s="30">
        <v>3</v>
      </c>
      <c r="R2" s="30">
        <v>4</v>
      </c>
      <c r="S2" s="30">
        <v>5</v>
      </c>
      <c r="T2" s="30">
        <v>6</v>
      </c>
      <c r="U2" s="30">
        <v>7</v>
      </c>
      <c r="V2" s="30">
        <v>8</v>
      </c>
      <c r="W2" s="30">
        <v>9</v>
      </c>
      <c r="X2" s="30">
        <v>10</v>
      </c>
      <c r="Y2" s="30">
        <v>11</v>
      </c>
      <c r="Z2" s="30">
        <v>12</v>
      </c>
      <c r="AA2" s="30">
        <v>13</v>
      </c>
      <c r="AB2" s="33">
        <v>14</v>
      </c>
    </row>
    <row r="3" spans="1:33" x14ac:dyDescent="0.3">
      <c r="A3" s="18">
        <v>1</v>
      </c>
      <c r="B3" s="19" t="s">
        <v>1</v>
      </c>
      <c r="C3" s="20">
        <v>0.80388840759727853</v>
      </c>
      <c r="D3" s="20">
        <v>0.43494423791821557</v>
      </c>
      <c r="E3" s="20">
        <v>0.11338640967786269</v>
      </c>
      <c r="F3" s="20">
        <v>0.94004134335400491</v>
      </c>
      <c r="G3" s="20">
        <v>0.81900852954798042</v>
      </c>
      <c r="H3" s="20">
        <v>0.35233160621761656</v>
      </c>
      <c r="I3" s="20">
        <v>6.3729390803135777E-2</v>
      </c>
      <c r="J3" s="20">
        <v>0.39361938759065246</v>
      </c>
      <c r="K3" s="20">
        <v>2.5063516384473319E-2</v>
      </c>
      <c r="L3" s="21">
        <v>0.34261607100724745</v>
      </c>
      <c r="N3" s="34" t="s">
        <v>16</v>
      </c>
      <c r="O3" s="35">
        <v>0.80388840759727853</v>
      </c>
      <c r="P3" s="35">
        <v>0.63277057718128105</v>
      </c>
      <c r="Q3" s="35">
        <v>0.54646672685538211</v>
      </c>
      <c r="R3" s="35">
        <v>0.83156858994653771</v>
      </c>
      <c r="S3" s="35">
        <v>0.65767927280316707</v>
      </c>
      <c r="T3" s="35">
        <v>0.67598605960378688</v>
      </c>
      <c r="U3" s="35">
        <v>0.77302870705867577</v>
      </c>
      <c r="V3" s="35">
        <v>0.63980844581302332</v>
      </c>
      <c r="W3" s="35">
        <v>0.60516078589927802</v>
      </c>
      <c r="X3" s="35">
        <v>0.44303936486025458</v>
      </c>
      <c r="Y3" s="35">
        <v>0.68102708278902424</v>
      </c>
      <c r="Z3" s="35">
        <v>0.52456048126318866</v>
      </c>
      <c r="AA3" s="35">
        <v>0.6024522276547073</v>
      </c>
      <c r="AB3" s="36">
        <v>0.71809663539313906</v>
      </c>
    </row>
    <row r="4" spans="1:33" x14ac:dyDescent="0.3">
      <c r="A4" s="18">
        <v>2</v>
      </c>
      <c r="B4" s="22" t="s">
        <v>2</v>
      </c>
      <c r="C4" s="23">
        <v>0.63277057718128105</v>
      </c>
      <c r="D4" s="23">
        <v>0.77323420074349436</v>
      </c>
      <c r="E4" s="23">
        <v>0.22128491446758902</v>
      </c>
      <c r="F4" s="23">
        <v>0.85484434357489225</v>
      </c>
      <c r="G4" s="23">
        <v>0.87361826768108319</v>
      </c>
      <c r="H4" s="23">
        <v>0.44041450777202062</v>
      </c>
      <c r="I4" s="23">
        <v>2.5874490444403968E-2</v>
      </c>
      <c r="J4" s="23">
        <v>0.52730059607175717</v>
      </c>
      <c r="K4" s="23">
        <v>1.7538466187802141E-2</v>
      </c>
      <c r="L4" s="24">
        <v>0.17200872379315871</v>
      </c>
      <c r="N4" s="34" t="s">
        <v>37</v>
      </c>
      <c r="O4" s="35">
        <v>0.43494423791821557</v>
      </c>
      <c r="P4" s="35">
        <v>0.77323420074349436</v>
      </c>
      <c r="Q4" s="35">
        <v>0.89219330855018575</v>
      </c>
      <c r="R4" s="35">
        <v>0.43494423791821557</v>
      </c>
      <c r="S4" s="35">
        <v>0.29739776951672858</v>
      </c>
      <c r="T4" s="35">
        <v>0.55018587360594795</v>
      </c>
      <c r="U4" s="35">
        <v>0.4795539033457249</v>
      </c>
      <c r="V4" s="35">
        <v>0.29739776951672858</v>
      </c>
      <c r="W4" s="35">
        <v>0.55018587360594795</v>
      </c>
      <c r="X4" s="35">
        <v>0.84386617100371752</v>
      </c>
      <c r="Y4" s="35">
        <v>0.54646840148698883</v>
      </c>
      <c r="Z4" s="35">
        <v>0.47583643122676578</v>
      </c>
      <c r="AA4" s="35">
        <v>0.24535315985130116</v>
      </c>
      <c r="AB4" s="37">
        <v>0.4795539033457249</v>
      </c>
    </row>
    <row r="5" spans="1:33" x14ac:dyDescent="0.3">
      <c r="A5" s="18">
        <v>3</v>
      </c>
      <c r="B5" s="22" t="s">
        <v>3</v>
      </c>
      <c r="C5" s="23">
        <v>0.54646672685538211</v>
      </c>
      <c r="D5" s="23">
        <v>0.89219330855018575</v>
      </c>
      <c r="E5" s="23">
        <v>0.28647040831253578</v>
      </c>
      <c r="F5" s="23">
        <v>0.87691886711256561</v>
      </c>
      <c r="G5" s="23">
        <v>0.8138525552800534</v>
      </c>
      <c r="H5" s="23">
        <v>0.12953367875647664</v>
      </c>
      <c r="I5" s="23">
        <v>0.50584137682736086</v>
      </c>
      <c r="J5" s="23">
        <v>0.28574999922651095</v>
      </c>
      <c r="K5" s="23">
        <v>4.1013911581163805E-2</v>
      </c>
      <c r="L5" s="24">
        <v>0.15527208604197631</v>
      </c>
      <c r="N5" s="34" t="s">
        <v>17</v>
      </c>
      <c r="O5" s="35">
        <v>0.11338640967786269</v>
      </c>
      <c r="P5" s="35">
        <v>0.22128491446758902</v>
      </c>
      <c r="Q5" s="35">
        <v>0.28647040831253578</v>
      </c>
      <c r="R5" s="35">
        <v>0.17039989006458711</v>
      </c>
      <c r="S5" s="35">
        <v>8.8198788050729948E-2</v>
      </c>
      <c r="T5" s="35">
        <v>0.16409190245891833</v>
      </c>
      <c r="U5" s="35">
        <v>0.14688346402939892</v>
      </c>
      <c r="V5" s="35">
        <v>0.11787248378674313</v>
      </c>
      <c r="W5" s="35">
        <v>0.13611821603195223</v>
      </c>
      <c r="X5" s="35">
        <v>0.33520548613173634</v>
      </c>
      <c r="Y5" s="35">
        <v>0.14180781693980599</v>
      </c>
      <c r="Z5" s="35">
        <v>0.24639939358207699</v>
      </c>
      <c r="AA5" s="35">
        <v>0.13546658273748047</v>
      </c>
      <c r="AB5" s="37">
        <v>0.10678806846139188</v>
      </c>
    </row>
    <row r="6" spans="1:33" x14ac:dyDescent="0.3">
      <c r="A6" s="18">
        <v>4</v>
      </c>
      <c r="B6" s="22" t="s">
        <v>4</v>
      </c>
      <c r="C6" s="23">
        <v>0.83156858994653771</v>
      </c>
      <c r="D6" s="23">
        <v>0.43494423791821557</v>
      </c>
      <c r="E6" s="23">
        <v>0.17039989006458711</v>
      </c>
      <c r="F6" s="23">
        <v>0.82495926896892269</v>
      </c>
      <c r="G6" s="23">
        <v>0.85478082392955546</v>
      </c>
      <c r="H6" s="23">
        <v>5.6994818652849805E-2</v>
      </c>
      <c r="I6" s="23">
        <v>5.2984579983055793E-2</v>
      </c>
      <c r="J6" s="23">
        <v>0.42906150254453673</v>
      </c>
      <c r="K6" s="23">
        <v>2.1719401005694829E-2</v>
      </c>
      <c r="L6" s="24">
        <v>0.34861238085958413</v>
      </c>
      <c r="N6" s="34" t="s">
        <v>18</v>
      </c>
      <c r="O6" s="35">
        <v>0.94004134335400491</v>
      </c>
      <c r="P6" s="35">
        <v>0.85484434357489225</v>
      </c>
      <c r="Q6" s="35">
        <v>0.87691886711256561</v>
      </c>
      <c r="R6" s="35">
        <v>0.82495926896892269</v>
      </c>
      <c r="S6" s="35">
        <v>0.93808856735256929</v>
      </c>
      <c r="T6" s="35">
        <v>0.82509035937859643</v>
      </c>
      <c r="U6" s="35">
        <v>0.86439622736531208</v>
      </c>
      <c r="V6" s="35">
        <v>0.88187491179265398</v>
      </c>
      <c r="W6" s="35">
        <v>0.89635875430801859</v>
      </c>
      <c r="X6" s="35">
        <v>0.88696773107935978</v>
      </c>
      <c r="Y6" s="35">
        <v>0.77235660457569888</v>
      </c>
      <c r="Z6" s="35">
        <v>0.77991859920331441</v>
      </c>
      <c r="AA6" s="35">
        <v>0.9246721816352621</v>
      </c>
      <c r="AB6" s="37">
        <v>0.78437016587526198</v>
      </c>
    </row>
    <row r="7" spans="1:33" x14ac:dyDescent="0.3">
      <c r="A7" s="18">
        <v>5</v>
      </c>
      <c r="B7" s="22" t="s">
        <v>5</v>
      </c>
      <c r="C7" s="23">
        <v>0.65767927280316707</v>
      </c>
      <c r="D7" s="23">
        <v>0.29739776951672858</v>
      </c>
      <c r="E7" s="23">
        <v>8.8198788050729948E-2</v>
      </c>
      <c r="F7" s="23">
        <v>0.93808856735256929</v>
      </c>
      <c r="G7" s="23">
        <v>0.85278421659666581</v>
      </c>
      <c r="H7" s="23">
        <v>7.2538860103627034E-2</v>
      </c>
      <c r="I7" s="23">
        <v>3.5517204299547432E-2</v>
      </c>
      <c r="J7" s="23">
        <v>0.30753295118889695</v>
      </c>
      <c r="K7" s="23">
        <v>1.3304804334026681E-2</v>
      </c>
      <c r="L7" s="24">
        <v>0.30371558300473345</v>
      </c>
      <c r="N7" s="34" t="s">
        <v>19</v>
      </c>
      <c r="O7" s="35">
        <v>0.81900852954798042</v>
      </c>
      <c r="P7" s="35">
        <v>0.87361826768108319</v>
      </c>
      <c r="Q7" s="35">
        <v>0.8138525552800534</v>
      </c>
      <c r="R7" s="35">
        <v>0.85478082392955546</v>
      </c>
      <c r="S7" s="35">
        <v>0.85278421659666581</v>
      </c>
      <c r="T7" s="35">
        <v>0.91684316765516738</v>
      </c>
      <c r="U7" s="35">
        <v>0.84657908504828017</v>
      </c>
      <c r="V7" s="35">
        <v>0.94008376184352116</v>
      </c>
      <c r="W7" s="35">
        <v>0.82481609725929717</v>
      </c>
      <c r="X7" s="35">
        <v>0.6145966102296746</v>
      </c>
      <c r="Y7" s="35">
        <v>0.90078546452782482</v>
      </c>
      <c r="Z7" s="35">
        <v>0.64747228212840791</v>
      </c>
      <c r="AA7" s="35">
        <v>0.90434804630378052</v>
      </c>
      <c r="AB7" s="37">
        <v>0.84264733182311768</v>
      </c>
    </row>
    <row r="8" spans="1:33" x14ac:dyDescent="0.3">
      <c r="A8" s="18">
        <v>6</v>
      </c>
      <c r="B8" s="22" t="s">
        <v>6</v>
      </c>
      <c r="C8" s="23">
        <v>0.67598605960378688</v>
      </c>
      <c r="D8" s="23">
        <v>0.55018587360594795</v>
      </c>
      <c r="E8" s="23">
        <v>0.16409190245891833</v>
      </c>
      <c r="F8" s="23">
        <v>0.82509035937859643</v>
      </c>
      <c r="G8" s="23">
        <v>0.91684316765516738</v>
      </c>
      <c r="H8" s="23">
        <v>0.13471502590673579</v>
      </c>
      <c r="I8" s="23">
        <v>3.8768167997803221E-2</v>
      </c>
      <c r="J8" s="23">
        <v>0.36177615475671965</v>
      </c>
      <c r="K8" s="23">
        <v>2.2642072254806796E-2</v>
      </c>
      <c r="L8" s="24">
        <v>0.3029045306080162</v>
      </c>
      <c r="N8" s="34" t="s">
        <v>20</v>
      </c>
      <c r="O8" s="35">
        <v>0.35233160621761656</v>
      </c>
      <c r="P8" s="35">
        <v>0.44041450777202062</v>
      </c>
      <c r="Q8" s="35">
        <v>0.12953367875647664</v>
      </c>
      <c r="R8" s="35">
        <v>5.6994818652849805E-2</v>
      </c>
      <c r="S8" s="35">
        <v>7.2538860103627034E-2</v>
      </c>
      <c r="T8" s="35">
        <v>0.13471502590673579</v>
      </c>
      <c r="U8" s="35">
        <v>1.0362694300518279E-2</v>
      </c>
      <c r="V8" s="35">
        <v>0.21761658031088094</v>
      </c>
      <c r="W8" s="35">
        <v>0.11917098445595856</v>
      </c>
      <c r="X8" s="35">
        <v>0.19689119170984457</v>
      </c>
      <c r="Y8" s="35">
        <v>0.25388601036269437</v>
      </c>
      <c r="Z8" s="35">
        <v>5.6994818652849805E-2</v>
      </c>
      <c r="AA8" s="35">
        <v>0.21761658031088094</v>
      </c>
      <c r="AB8" s="37">
        <v>6.7357512953367893E-2</v>
      </c>
    </row>
    <row r="9" spans="1:33" x14ac:dyDescent="0.3">
      <c r="A9" s="18">
        <v>7</v>
      </c>
      <c r="B9" s="22" t="s">
        <v>7</v>
      </c>
      <c r="C9" s="23">
        <v>0.77302870705867577</v>
      </c>
      <c r="D9" s="23">
        <v>0.4795539033457249</v>
      </c>
      <c r="E9" s="23">
        <v>0.14688346402939892</v>
      </c>
      <c r="F9" s="23">
        <v>0.86439622736531208</v>
      </c>
      <c r="G9" s="23">
        <v>0.84657908504828017</v>
      </c>
      <c r="H9" s="23">
        <v>1.0362694300518279E-2</v>
      </c>
      <c r="I9" s="23">
        <v>3.6662330038751349E-2</v>
      </c>
      <c r="J9" s="23">
        <v>0.27953015957515714</v>
      </c>
      <c r="K9" s="23">
        <v>2.7560994052981444E-2</v>
      </c>
      <c r="L9" s="24">
        <v>0.20235560182642118</v>
      </c>
      <c r="N9" s="34" t="s">
        <v>21</v>
      </c>
      <c r="O9" s="35">
        <v>6.3729390803135777E-2</v>
      </c>
      <c r="P9" s="35">
        <v>2.5874490444403968E-2</v>
      </c>
      <c r="Q9" s="35">
        <v>0.50584137682736086</v>
      </c>
      <c r="R9" s="35">
        <v>5.2984579983055793E-2</v>
      </c>
      <c r="S9" s="35">
        <v>3.5517204299547432E-2</v>
      </c>
      <c r="T9" s="35">
        <v>3.8768167997803221E-2</v>
      </c>
      <c r="U9" s="35">
        <v>3.6662330038751349E-2</v>
      </c>
      <c r="V9" s="35">
        <v>2.8960542773203583E-2</v>
      </c>
      <c r="W9" s="35">
        <v>5.1877858065623811E-2</v>
      </c>
      <c r="X9" s="35">
        <v>0.50394780001542783</v>
      </c>
      <c r="Y9" s="35">
        <v>4.2480610359028871E-2</v>
      </c>
      <c r="Z9" s="35">
        <v>0.34189049482622458</v>
      </c>
      <c r="AA9" s="35">
        <v>2.700668127716074E-2</v>
      </c>
      <c r="AB9" s="37">
        <v>3.2235718748857896E-2</v>
      </c>
    </row>
    <row r="10" spans="1:33" x14ac:dyDescent="0.3">
      <c r="A10" s="18">
        <v>8</v>
      </c>
      <c r="B10" s="22" t="s">
        <v>8</v>
      </c>
      <c r="C10" s="23">
        <v>0.63980844581302332</v>
      </c>
      <c r="D10" s="23">
        <v>0.29739776951672858</v>
      </c>
      <c r="E10" s="23">
        <v>0.11787248378674313</v>
      </c>
      <c r="F10" s="23">
        <v>0.88187491179265398</v>
      </c>
      <c r="G10" s="23">
        <v>0.94008376184352116</v>
      </c>
      <c r="H10" s="23">
        <v>0.21761658031088094</v>
      </c>
      <c r="I10" s="23">
        <v>2.8960542773203583E-2</v>
      </c>
      <c r="J10" s="23">
        <v>0.33071959520412597</v>
      </c>
      <c r="K10" s="23">
        <v>8.8101464546446809E-3</v>
      </c>
      <c r="L10" s="24">
        <v>0.46438060657263391</v>
      </c>
      <c r="N10" s="34" t="s">
        <v>22</v>
      </c>
      <c r="O10" s="35">
        <v>0.39361938759065246</v>
      </c>
      <c r="P10" s="35">
        <v>0.52730059607175717</v>
      </c>
      <c r="Q10" s="35">
        <v>0.28574999922651095</v>
      </c>
      <c r="R10" s="35">
        <v>0.42906150254453673</v>
      </c>
      <c r="S10" s="35">
        <v>0.30753295118889695</v>
      </c>
      <c r="T10" s="35">
        <v>0.36177615475671965</v>
      </c>
      <c r="U10" s="35">
        <v>0.27953015957515714</v>
      </c>
      <c r="V10" s="35">
        <v>0.33071959520412597</v>
      </c>
      <c r="W10" s="35">
        <v>0.32762865354562704</v>
      </c>
      <c r="X10" s="35">
        <v>0.42904196069396044</v>
      </c>
      <c r="Y10" s="35">
        <v>0.40047990949631301</v>
      </c>
      <c r="Z10" s="35">
        <v>0.54930113659976665</v>
      </c>
      <c r="AA10" s="35">
        <v>0.43631611772729362</v>
      </c>
      <c r="AB10" s="37">
        <v>0.42307650597849128</v>
      </c>
    </row>
    <row r="11" spans="1:33" x14ac:dyDescent="0.3">
      <c r="A11" s="18">
        <v>9</v>
      </c>
      <c r="B11" s="22" t="s">
        <v>9</v>
      </c>
      <c r="C11" s="23">
        <v>0.60516078589927802</v>
      </c>
      <c r="D11" s="23">
        <v>0.55018587360594795</v>
      </c>
      <c r="E11" s="23">
        <v>0.13611821603195223</v>
      </c>
      <c r="F11" s="23">
        <v>0.89635875430801859</v>
      </c>
      <c r="G11" s="23">
        <v>0.82481609725929717</v>
      </c>
      <c r="H11" s="23">
        <v>0.11917098445595856</v>
      </c>
      <c r="I11" s="23">
        <v>5.1877858065623811E-2</v>
      </c>
      <c r="J11" s="23">
        <v>0.32762865354562704</v>
      </c>
      <c r="K11" s="23">
        <v>1.5381304467983671E-2</v>
      </c>
      <c r="L11" s="24">
        <v>0.51337286255371029</v>
      </c>
      <c r="N11" s="34" t="s">
        <v>23</v>
      </c>
      <c r="O11" s="35">
        <v>2.5063516384473319E-2</v>
      </c>
      <c r="P11" s="35">
        <v>1.7538466187802141E-2</v>
      </c>
      <c r="Q11" s="35">
        <v>4.1013911581163805E-2</v>
      </c>
      <c r="R11" s="35">
        <v>2.1719401005694829E-2</v>
      </c>
      <c r="S11" s="35">
        <v>1.3304804334026681E-2</v>
      </c>
      <c r="T11" s="35">
        <v>2.2642072254806796E-2</v>
      </c>
      <c r="U11" s="35">
        <v>2.7560994052981444E-2</v>
      </c>
      <c r="V11" s="35">
        <v>8.8101464546446809E-3</v>
      </c>
      <c r="W11" s="35">
        <v>1.5381304467983671E-2</v>
      </c>
      <c r="X11" s="35">
        <v>4.1558874658682979E-2</v>
      </c>
      <c r="Y11" s="35">
        <v>7.7034867590419515E-3</v>
      </c>
      <c r="Z11" s="35">
        <v>2.7104469648843232E-2</v>
      </c>
      <c r="AA11" s="35">
        <v>5.976430902359736E-3</v>
      </c>
      <c r="AB11" s="37">
        <v>4.2751617406948425E-2</v>
      </c>
    </row>
    <row r="12" spans="1:33" x14ac:dyDescent="0.3">
      <c r="A12" s="18">
        <v>10</v>
      </c>
      <c r="B12" s="22" t="s">
        <v>10</v>
      </c>
      <c r="C12" s="23">
        <v>0.44303936486025458</v>
      </c>
      <c r="D12" s="23">
        <v>0.84386617100371752</v>
      </c>
      <c r="E12" s="23">
        <v>0.33520548613173634</v>
      </c>
      <c r="F12" s="23">
        <v>0.88696773107935978</v>
      </c>
      <c r="G12" s="23">
        <v>0.6145966102296746</v>
      </c>
      <c r="H12" s="23">
        <v>0.19689119170984457</v>
      </c>
      <c r="I12" s="23">
        <v>0.50394780001542783</v>
      </c>
      <c r="J12" s="23">
        <v>0.42904196069396044</v>
      </c>
      <c r="K12" s="23">
        <v>4.1558874658682979E-2</v>
      </c>
      <c r="L12" s="24">
        <v>0.29370267276444195</v>
      </c>
      <c r="N12" s="38" t="s">
        <v>24</v>
      </c>
      <c r="O12" s="39">
        <v>0.34261607100724745</v>
      </c>
      <c r="P12" s="40">
        <v>0.17200872379315871</v>
      </c>
      <c r="Q12" s="40">
        <v>0.15527208604197631</v>
      </c>
      <c r="R12" s="40">
        <v>0.34861238085958413</v>
      </c>
      <c r="S12" s="40">
        <v>0.30371558300473345</v>
      </c>
      <c r="T12" s="40">
        <v>0.3029045306080162</v>
      </c>
      <c r="U12" s="40">
        <v>0.20235560182642118</v>
      </c>
      <c r="V12" s="40">
        <v>0.46438060657263391</v>
      </c>
      <c r="W12" s="40">
        <v>0.51337286255371029</v>
      </c>
      <c r="X12" s="40">
        <v>0.29370267276444195</v>
      </c>
      <c r="Y12" s="40">
        <v>0.22570021216261699</v>
      </c>
      <c r="Z12" s="40">
        <v>0.26052023180227607</v>
      </c>
      <c r="AA12" s="40">
        <v>0.24914427013392998</v>
      </c>
      <c r="AB12" s="39">
        <v>0.41015312083733657</v>
      </c>
    </row>
    <row r="13" spans="1:33" x14ac:dyDescent="0.3">
      <c r="A13" s="18">
        <v>11</v>
      </c>
      <c r="B13" s="22" t="s">
        <v>11</v>
      </c>
      <c r="C13" s="23">
        <v>0.68102708278902424</v>
      </c>
      <c r="D13" s="23">
        <v>0.54646840148698883</v>
      </c>
      <c r="E13" s="23">
        <v>0.14180781693980599</v>
      </c>
      <c r="F13" s="23">
        <v>0.77235660457569888</v>
      </c>
      <c r="G13" s="23">
        <v>0.90078546452782482</v>
      </c>
      <c r="H13" s="23">
        <v>0.25388601036269437</v>
      </c>
      <c r="I13" s="23">
        <v>4.2480610359028871E-2</v>
      </c>
      <c r="J13" s="23">
        <v>0.40047990949631301</v>
      </c>
      <c r="K13" s="23">
        <v>7.7034867590419515E-3</v>
      </c>
      <c r="L13" s="24">
        <v>0.22570021216261699</v>
      </c>
    </row>
    <row r="14" spans="1:33" x14ac:dyDescent="0.3">
      <c r="A14" s="18">
        <v>12</v>
      </c>
      <c r="B14" s="22" t="s">
        <v>12</v>
      </c>
      <c r="C14" s="23">
        <v>0.52456048126318866</v>
      </c>
      <c r="D14" s="23">
        <v>0.47583643122676578</v>
      </c>
      <c r="E14" s="23">
        <v>0.24639939358207699</v>
      </c>
      <c r="F14" s="23">
        <v>0.77991859920331441</v>
      </c>
      <c r="G14" s="23">
        <v>0.64747228212840791</v>
      </c>
      <c r="H14" s="23">
        <v>5.6994818652849805E-2</v>
      </c>
      <c r="I14" s="23">
        <v>0.34189049482622458</v>
      </c>
      <c r="J14" s="23">
        <v>0.54930113659976665</v>
      </c>
      <c r="K14" s="23">
        <v>2.7104469648843232E-2</v>
      </c>
      <c r="L14" s="24">
        <v>0.26052023180227607</v>
      </c>
      <c r="N14" s="3" t="s">
        <v>25</v>
      </c>
      <c r="AE14" s="11"/>
    </row>
    <row r="15" spans="1:33" x14ac:dyDescent="0.3">
      <c r="A15" s="18">
        <v>13</v>
      </c>
      <c r="B15" s="22" t="s">
        <v>13</v>
      </c>
      <c r="C15" s="23">
        <v>0.6024522276547073</v>
      </c>
      <c r="D15" s="23">
        <v>0.24535315985130116</v>
      </c>
      <c r="E15" s="23">
        <v>0.13546658273748047</v>
      </c>
      <c r="F15" s="23">
        <v>0.9246721816352621</v>
      </c>
      <c r="G15" s="23">
        <v>0.90434804630378052</v>
      </c>
      <c r="H15" s="23">
        <v>0.21761658031088094</v>
      </c>
      <c r="I15" s="23">
        <v>2.700668127716074E-2</v>
      </c>
      <c r="J15" s="23">
        <v>0.43631611772729362</v>
      </c>
      <c r="K15" s="23">
        <v>5.976430902359736E-3</v>
      </c>
      <c r="L15" s="24">
        <v>0.24914427013392998</v>
      </c>
      <c r="N15" s="45" t="s">
        <v>0</v>
      </c>
      <c r="O15" s="46" t="s">
        <v>26</v>
      </c>
      <c r="P15" s="46">
        <v>1</v>
      </c>
      <c r="Q15" s="46">
        <v>2</v>
      </c>
      <c r="R15" s="46">
        <v>3</v>
      </c>
      <c r="S15" s="46">
        <v>4</v>
      </c>
      <c r="T15" s="46">
        <v>5</v>
      </c>
      <c r="U15" s="46">
        <v>6</v>
      </c>
      <c r="V15" s="46">
        <v>7</v>
      </c>
      <c r="W15" s="46">
        <v>8</v>
      </c>
      <c r="X15" s="46">
        <v>9</v>
      </c>
      <c r="Y15" s="46">
        <v>10</v>
      </c>
      <c r="Z15" s="46">
        <v>11</v>
      </c>
      <c r="AA15" s="46">
        <v>12</v>
      </c>
      <c r="AB15" s="46">
        <v>13</v>
      </c>
      <c r="AC15" s="47">
        <v>14</v>
      </c>
      <c r="AD15" s="17" t="s">
        <v>27</v>
      </c>
      <c r="AE15" s="15" t="s">
        <v>28</v>
      </c>
      <c r="AF15" s="17" t="s">
        <v>29</v>
      </c>
      <c r="AG15" s="14" t="s">
        <v>30</v>
      </c>
    </row>
    <row r="16" spans="1:33" x14ac:dyDescent="0.3">
      <c r="A16" s="25">
        <v>14</v>
      </c>
      <c r="B16" s="26" t="s">
        <v>14</v>
      </c>
      <c r="C16" s="27">
        <v>0.71809663539313906</v>
      </c>
      <c r="D16" s="27">
        <v>0.4795539033457249</v>
      </c>
      <c r="E16" s="27">
        <v>0.10678806846139188</v>
      </c>
      <c r="F16" s="27">
        <v>0.78437016587526198</v>
      </c>
      <c r="G16" s="27">
        <v>0.84264733182311768</v>
      </c>
      <c r="H16" s="27">
        <v>6.7357512953367893E-2</v>
      </c>
      <c r="I16" s="27">
        <v>3.2235718748857896E-2</v>
      </c>
      <c r="J16" s="27">
        <v>0.42307650597849128</v>
      </c>
      <c r="K16" s="27">
        <v>4.2751617406948425E-2</v>
      </c>
      <c r="L16" s="28">
        <v>0.41015312083733657</v>
      </c>
      <c r="N16" s="43" t="s">
        <v>1</v>
      </c>
      <c r="O16" s="9">
        <v>1</v>
      </c>
      <c r="P16" s="48">
        <f>ABS($O$3-O3)+ABS($O$4-O4)+ABS($O$5-O5)+ABS($O$6-O6)+ABS($O$7-O7)+ABS($O$8-O8)+ABS($O$9-O9)+ABS($O$10-O10)+ABS($O$11-O11)+ABS($O$12-O12)</f>
        <v>0</v>
      </c>
      <c r="Q16" s="48">
        <f>ABS($O$3-P3)+ABS($O$4-P4)+ABS($O$5-P5)+ABS($O$6-P6)+ABS($O$7-P7)+ABS($O$8-P8)+ABS($O$9-P9)+ABS($O$10-P10)+ABS($O$11-P11)+ABS($O$12-P12)</f>
        <v>1.1948644437482188</v>
      </c>
      <c r="R16" s="48">
        <f t="shared" ref="R16:AC16" si="0">ABS($O$3-Q3)+ABS($O$4-Q4)+ABS($O$5-Q5)+ABS($O$6-Q6)+ABS($O$7-Q7)+ABS($O$8-Q8)+ABS($O$9-Q9)+ABS($O$10-Q10)+ABS($O$11-Q11)+ABS($O$12-Q12)</f>
        <v>1.9321068825293739</v>
      </c>
      <c r="S16" s="48">
        <f t="shared" si="0"/>
        <v>0.58641217007248703</v>
      </c>
      <c r="T16" s="48">
        <f t="shared" si="0"/>
        <v>0.78942225694514623</v>
      </c>
      <c r="U16" s="48">
        <f t="shared" si="0"/>
        <v>0.82318911902391889</v>
      </c>
      <c r="V16" s="48">
        <f>ABS($O$3-U3)+ABS($O$4-U4)+ABS($O$5-U5)+ABS($O$6-U6)+ABS($O$7-U7)+ABS($O$8-U8)+ABS($O$9-U9)+ABS($O$10-U10)+ABS($O$11-U11)+ABS($O$12-U12)</f>
        <v>0.83806523935295341</v>
      </c>
      <c r="W16" s="48">
        <f t="shared" si="0"/>
        <v>0.8557557399699236</v>
      </c>
      <c r="X16" s="48">
        <f t="shared" si="0"/>
        <v>0.87763311250427334</v>
      </c>
      <c r="Y16" s="48">
        <f t="shared" si="0"/>
        <v>1.9455657372097375</v>
      </c>
      <c r="Z16" s="48">
        <f t="shared" si="0"/>
        <v>0.77309935607187286</v>
      </c>
      <c r="AA16" s="48">
        <f t="shared" si="0"/>
        <v>1.5982085281834286</v>
      </c>
      <c r="AB16" s="48">
        <f t="shared" si="0"/>
        <v>0.8405094614684292</v>
      </c>
      <c r="AC16" s="49">
        <f t="shared" si="0"/>
        <v>0.74745979316092936</v>
      </c>
      <c r="AD16" s="13">
        <f>MAX(P16:AC16)</f>
        <v>1.9455657372097375</v>
      </c>
      <c r="AE16" s="16">
        <f>MATCH(AD16,P16:AC16,0)</f>
        <v>10</v>
      </c>
      <c r="AF16" s="13">
        <f t="shared" ref="AF16:AF18" si="1">SMALL(P16:AC16,2)</f>
        <v>0.58641217007248703</v>
      </c>
      <c r="AG16" s="12">
        <f>MATCH(AF16,P16:AC16,0)</f>
        <v>4</v>
      </c>
    </row>
    <row r="17" spans="14:33" x14ac:dyDescent="0.3">
      <c r="N17" s="43" t="s">
        <v>2</v>
      </c>
      <c r="O17" s="9">
        <v>2</v>
      </c>
      <c r="P17" s="1">
        <f>ABS($P$3-O$3)+ABS($P$4-O$4)+ABS($P$5-O$5)+ABS($P$6-O$6)+ABS($P$7-O$7)+ABS($P$8-O$8)+ABS($P$9-O$9)+ABS($P$10-O$10)+ABS($P$11-O$11)+ABS($P$12-O$12)</f>
        <v>1.1948644437482188</v>
      </c>
      <c r="Q17" s="1">
        <f t="shared" ref="Q17:AC17" si="2">ABS($P$3-P$3)+ABS($P$4-P$4)+ABS($P$5-P$5)+ABS($P$6-P$6)+ABS($P$7-P$7)+ABS($P$8-P$8)+ABS($P$9-P$9)+ABS($P$10-P$10)+ABS($P$11-P$11)+ABS($P$12-P$12)</f>
        <v>0</v>
      </c>
      <c r="R17" s="1">
        <f t="shared" si="2"/>
        <v>1.4248990833045314</v>
      </c>
      <c r="S17" s="1">
        <f t="shared" si="2"/>
        <v>1.3262489824203958</v>
      </c>
      <c r="T17" s="1">
        <f t="shared" si="2"/>
        <v>1.4711360555993527</v>
      </c>
      <c r="U17" s="1">
        <f t="shared" si="2"/>
        <v>1.0165527193546866</v>
      </c>
      <c r="V17" s="1">
        <f t="shared" si="2"/>
        <v>1.2739104395974687</v>
      </c>
      <c r="W17" s="1">
        <f t="shared" si="2"/>
        <v>1.4033479760897569</v>
      </c>
      <c r="X17" s="1">
        <f t="shared" si="2"/>
        <v>1.3165815319538807</v>
      </c>
      <c r="Y17" s="1">
        <f t="shared" si="2"/>
        <v>1.6309984176544337</v>
      </c>
      <c r="Z17" s="1">
        <f t="shared" si="2"/>
        <v>0.85763610993558059</v>
      </c>
      <c r="AA17" s="1">
        <f t="shared" si="2"/>
        <v>1.5513078199727215</v>
      </c>
      <c r="AB17" s="1">
        <f t="shared" si="2"/>
        <v>1.1481875170965163</v>
      </c>
      <c r="AC17" s="4">
        <f t="shared" si="2"/>
        <v>1.3419481766531172</v>
      </c>
      <c r="AD17" s="13">
        <f t="shared" ref="AD17:AD29" si="3">MAX(P17:AC17)</f>
        <v>1.6309984176544337</v>
      </c>
      <c r="AE17" s="16">
        <f t="shared" ref="AE17:AE29" si="4">MATCH(AD17,P17:AC17,0)</f>
        <v>10</v>
      </c>
      <c r="AF17" s="13">
        <f>SMALL(P17:AC17,2)</f>
        <v>0.85763610993558059</v>
      </c>
      <c r="AG17" s="12">
        <f t="shared" ref="AG17:AG29" si="5">MATCH(AF17,P17:AC17,0)</f>
        <v>11</v>
      </c>
    </row>
    <row r="18" spans="14:33" x14ac:dyDescent="0.3">
      <c r="N18" s="43" t="s">
        <v>3</v>
      </c>
      <c r="O18" s="9">
        <v>3</v>
      </c>
      <c r="P18" s="1">
        <f>ABS($Q$3-O$3)+ABS($Q$4-O$4)+ABS($Q$5-O$5)+ABS($Q$6-O$6)+ABS($Q$7-O$7)+ABS($Q$8-O$8)+ABS($Q$9-O$9)+ABS($Q$10-O$10)+ABS($Q$11-O$11)+ABS($Q$12-O$12)</f>
        <v>1.9321068825293739</v>
      </c>
      <c r="Q18" s="1">
        <f t="shared" ref="Q18:AC18" si="6">ABS($Q$3-P$3)+ABS($Q$4-P$4)+ABS($Q$5-P$5)+ABS($Q$6-P$6)+ABS($Q$7-P$7)+ABS($Q$8-P$8)+ABS($Q$9-P$9)+ABS($Q$10-P$10)+ABS($Q$11-P$11)+ABS($Q$12-P$12)</f>
        <v>1.4248990833045314</v>
      </c>
      <c r="R18" s="1">
        <f t="shared" si="6"/>
        <v>0</v>
      </c>
      <c r="S18" s="1">
        <f t="shared" si="6"/>
        <v>1.8326512844232536</v>
      </c>
      <c r="T18" s="1">
        <f t="shared" si="6"/>
        <v>1.7296356141526072</v>
      </c>
      <c r="U18" s="1">
        <f t="shared" si="6"/>
        <v>1.4630093890577656</v>
      </c>
      <c r="V18" s="1">
        <f t="shared" si="6"/>
        <v>1.4791438034149205</v>
      </c>
      <c r="W18" s="1">
        <f t="shared" si="6"/>
        <v>1.9391680510038005</v>
      </c>
      <c r="X18" s="1">
        <f t="shared" si="6"/>
        <v>1.4713953664496993</v>
      </c>
      <c r="Y18" s="1">
        <f t="shared" si="6"/>
        <v>0.76131298741070452</v>
      </c>
      <c r="Z18" s="1">
        <f t="shared" si="6"/>
        <v>1.6226245854413213</v>
      </c>
      <c r="AA18" s="1">
        <f t="shared" si="6"/>
        <v>1.360913145877608</v>
      </c>
      <c r="AB18" s="1">
        <f t="shared" si="6"/>
        <v>1.8384716609958336</v>
      </c>
      <c r="AC18" s="4">
        <f t="shared" si="6"/>
        <v>1.8150222026284664</v>
      </c>
      <c r="AD18" s="13">
        <f t="shared" si="3"/>
        <v>1.9391680510038005</v>
      </c>
      <c r="AE18" s="16">
        <f t="shared" si="4"/>
        <v>8</v>
      </c>
      <c r="AF18" s="13">
        <f t="shared" si="1"/>
        <v>0.76131298741070452</v>
      </c>
      <c r="AG18" s="12">
        <f t="shared" si="5"/>
        <v>10</v>
      </c>
    </row>
    <row r="19" spans="14:33" x14ac:dyDescent="0.3">
      <c r="N19" s="43" t="s">
        <v>4</v>
      </c>
      <c r="O19" s="9">
        <v>4</v>
      </c>
      <c r="P19" s="1">
        <f>ABS($R$3-O$3)+ABS($R$4-O$4)+ABS($R$5-O$5)+ABS($R$6-O$6)+ABS($R$7-O$7)+ABS($R$8-O$8)+ABS($R$9-O$9)+ABS($R$10-O$10)+ABS($R$11-O$11)+ABS($R$12-O$12)</f>
        <v>0.58641217007248703</v>
      </c>
      <c r="Q19" s="1">
        <f t="shared" ref="Q19:AC19" si="7">ABS($R$3-P$3)+ABS($R$4-P$4)+ABS($R$5-P$5)+ABS($R$6-P$6)+ABS($R$7-P$7)+ABS($R$8-P$8)+ABS($R$9-P$9)+ABS($R$10-P$10)+ABS($R$11-P$11)+ABS($R$12-P$12)</f>
        <v>1.3262489824203958</v>
      </c>
      <c r="R19" s="1">
        <f t="shared" si="7"/>
        <v>1.8326512844232536</v>
      </c>
      <c r="S19" s="1">
        <f t="shared" si="7"/>
        <v>0</v>
      </c>
      <c r="T19" s="1">
        <f t="shared" si="7"/>
        <v>0.71661415629169511</v>
      </c>
      <c r="U19" s="1">
        <f t="shared" si="7"/>
        <v>0.54517807629907322</v>
      </c>
      <c r="V19" s="1">
        <f t="shared" si="7"/>
        <v>0.53888876097468918</v>
      </c>
      <c r="W19" s="1">
        <f t="shared" si="7"/>
        <v>0.93571778602293643</v>
      </c>
      <c r="X19" s="1">
        <f t="shared" si="7"/>
        <v>0.81310964072826886</v>
      </c>
      <c r="Y19" s="1">
        <f t="shared" si="7"/>
        <v>1.9300777467373258</v>
      </c>
      <c r="Z19" s="1">
        <f t="shared" si="7"/>
        <v>0.76216988616827619</v>
      </c>
      <c r="AA19" s="1">
        <f t="shared" si="7"/>
        <v>1.1788717836750002</v>
      </c>
      <c r="AB19" s="1">
        <f t="shared" si="7"/>
        <v>0.91198623910208831</v>
      </c>
      <c r="AC19" s="4">
        <f t="shared" si="7"/>
        <v>0.39408554526396911</v>
      </c>
      <c r="AD19" s="13">
        <f t="shared" si="3"/>
        <v>1.9300777467373258</v>
      </c>
      <c r="AE19" s="16">
        <f t="shared" si="4"/>
        <v>10</v>
      </c>
      <c r="AF19" s="13">
        <f t="shared" ref="AF19:AF29" si="8">SMALL(P19:AC19,2)</f>
        <v>0.39408554526396911</v>
      </c>
      <c r="AG19" s="12">
        <f t="shared" si="5"/>
        <v>14</v>
      </c>
    </row>
    <row r="20" spans="14:33" x14ac:dyDescent="0.3">
      <c r="N20" s="43" t="s">
        <v>5</v>
      </c>
      <c r="O20" s="9">
        <v>5</v>
      </c>
      <c r="P20" s="1">
        <f>ABS($S$3-O$3)+ABS($S$4-O$4)+ABS($S$5-O$5)+ABS($S$6-O$6)+ABS($S$7-O$7)+ABS($S$8-O$8)+ABS($S$9-O$9)+ABS($S$10-O$10)+ABS($S$11-O$11)+ABS($S$12-O$12)</f>
        <v>0.78942225694514623</v>
      </c>
      <c r="Q20" s="1">
        <f t="shared" ref="Q20:AC20" si="9">ABS($S$3-P$3)+ABS($S$4-P$4)+ABS($S$5-P$5)+ABS($S$6-P$6)+ABS($S$7-P$7)+ABS($S$8-P$8)+ABS($S$9-P$9)+ABS($S$10-P$10)+ABS($S$11-P$11)+ABS($S$12-P$12)</f>
        <v>1.4711360555993527</v>
      </c>
      <c r="R20" s="1">
        <f t="shared" si="9"/>
        <v>1.7296356141526072</v>
      </c>
      <c r="S20" s="1">
        <f t="shared" si="9"/>
        <v>0.71661415629169511</v>
      </c>
      <c r="T20" s="1">
        <f t="shared" si="9"/>
        <v>0</v>
      </c>
      <c r="U20" s="1">
        <f t="shared" si="9"/>
        <v>0.65386381771718671</v>
      </c>
      <c r="V20" s="1">
        <f t="shared" si="9"/>
        <v>0.64302796965213649</v>
      </c>
      <c r="W20" s="1">
        <f t="shared" si="9"/>
        <v>0.53103843072903689</v>
      </c>
      <c r="X20" s="1">
        <f t="shared" si="9"/>
        <v>0.71774621151432194</v>
      </c>
      <c r="Y20" s="1">
        <f t="shared" si="9"/>
        <v>2.0499823675432181</v>
      </c>
      <c r="Z20" s="1">
        <f t="shared" si="9"/>
        <v>0.90463488459628882</v>
      </c>
      <c r="AA20" s="1">
        <f t="shared" si="9"/>
        <v>1.4539204953044735</v>
      </c>
      <c r="AB20" s="1">
        <f t="shared" si="9"/>
        <v>0.56379076099556724</v>
      </c>
      <c r="AC20" s="4">
        <f t="shared" si="9"/>
        <v>0.68490880147655353</v>
      </c>
      <c r="AD20" s="13">
        <f t="shared" si="3"/>
        <v>2.0499823675432181</v>
      </c>
      <c r="AE20" s="16">
        <f t="shared" si="4"/>
        <v>10</v>
      </c>
      <c r="AF20" s="13">
        <f t="shared" si="8"/>
        <v>0.53103843072903689</v>
      </c>
      <c r="AG20" s="12">
        <f t="shared" si="5"/>
        <v>8</v>
      </c>
    </row>
    <row r="21" spans="14:33" x14ac:dyDescent="0.3">
      <c r="N21" s="43" t="s">
        <v>6</v>
      </c>
      <c r="O21" s="9">
        <v>6</v>
      </c>
      <c r="P21" s="1">
        <f>ABS($T$3-O$3)+ABS($T$4-O$4)+ABS($T$5-O$5)+ABS($T$6-O$6)+ABS($T$7-O$7)+ABS($T$8-O$8)+ABS($T$9-O$9)+ABS($T$10-O$10)+ABS($T$11-O$11)+ABS($T$12-O$12)</f>
        <v>0.82318911902391889</v>
      </c>
      <c r="Q21" s="1">
        <f t="shared" ref="Q21:AC21" si="10">ABS($T$3-P$3)+ABS($T$4-P$4)+ABS($T$5-P$5)+ABS($T$6-P$6)+ABS($T$7-P$7)+ABS($T$8-P$8)+ABS($T$9-P$9)+ABS($T$10-P$10)+ABS($T$11-P$11)+ABS($T$12-P$12)</f>
        <v>1.0165527193546866</v>
      </c>
      <c r="R21" s="1">
        <f t="shared" si="10"/>
        <v>1.4630093890577656</v>
      </c>
      <c r="S21" s="1">
        <f t="shared" si="10"/>
        <v>0.54517807629907322</v>
      </c>
      <c r="T21" s="1">
        <f t="shared" si="10"/>
        <v>0.65386381771718671</v>
      </c>
      <c r="U21" s="1">
        <f t="shared" si="10"/>
        <v>0</v>
      </c>
      <c r="V21" s="1">
        <f t="shared" si="10"/>
        <v>0.60862502206483582</v>
      </c>
      <c r="W21" s="1">
        <f t="shared" si="10"/>
        <v>0.71428402410068781</v>
      </c>
      <c r="X21" s="1">
        <f t="shared" si="10"/>
        <v>0.54262475791897491</v>
      </c>
      <c r="Y21" s="1">
        <f t="shared" si="10"/>
        <v>1.6846047689458008</v>
      </c>
      <c r="Z21" s="51">
        <f t="shared" si="10"/>
        <v>0.35356412425149059</v>
      </c>
      <c r="AA21" s="1">
        <f t="shared" si="10"/>
        <v>1.2378393696701118</v>
      </c>
      <c r="AB21" s="1">
        <f t="shared" si="10"/>
        <v>0.75869771495511173</v>
      </c>
      <c r="AC21" s="1">
        <f t="shared" si="10"/>
        <v>0.54751085818803269</v>
      </c>
      <c r="AD21" s="13">
        <f t="shared" si="3"/>
        <v>1.6846047689458008</v>
      </c>
      <c r="AE21" s="16">
        <f t="shared" si="4"/>
        <v>10</v>
      </c>
      <c r="AF21" s="13">
        <f t="shared" si="8"/>
        <v>0.35356412425149059</v>
      </c>
      <c r="AG21" s="12">
        <f t="shared" si="5"/>
        <v>11</v>
      </c>
    </row>
    <row r="22" spans="14:33" x14ac:dyDescent="0.3">
      <c r="N22" s="43" t="s">
        <v>7</v>
      </c>
      <c r="O22" s="9">
        <v>7</v>
      </c>
      <c r="P22" s="1">
        <f>ABS($U$3-O$3)+ABS($U$4-O$4)+ABS($U$5-O$5)+ABS($U$6-O$6)+ABS($U$7-O$7)+ABS($U$8-O$8)+ABS($U$9-O$9)+ABS($U$10-O$10)+ABS($U$11-O$11)+ABS($U$12-O$12)</f>
        <v>0.83806523935295341</v>
      </c>
      <c r="Q22" s="1">
        <f t="shared" ref="Q22:AC22" si="11">ABS($U$3-P$3)+ABS($U$4-P$4)+ABS($U$5-P$5)+ABS($U$6-P$6)+ABS($U$7-P$7)+ABS($U$8-P$8)+ABS($U$9-P$9)+ABS($U$10-P$10)+ABS($U$11-P$11)+ABS($U$12-P$12)</f>
        <v>1.2739104395974687</v>
      </c>
      <c r="R22" s="1">
        <f t="shared" si="11"/>
        <v>1.4791438034149205</v>
      </c>
      <c r="S22" s="1">
        <f t="shared" si="11"/>
        <v>0.53888876097468918</v>
      </c>
      <c r="T22" s="1">
        <f t="shared" si="11"/>
        <v>0.64302796965213649</v>
      </c>
      <c r="U22" s="1">
        <f t="shared" si="11"/>
        <v>0.60862502206483582</v>
      </c>
      <c r="V22" s="1">
        <f t="shared" si="11"/>
        <v>0</v>
      </c>
      <c r="W22" s="1">
        <f t="shared" si="11"/>
        <v>1.0022916977893161</v>
      </c>
      <c r="X22" s="1">
        <f t="shared" si="11"/>
        <v>0.79830991661382655</v>
      </c>
      <c r="Y22" s="1">
        <f t="shared" si="11"/>
        <v>2.0458483305399326</v>
      </c>
      <c r="Z22" s="1">
        <f t="shared" si="11"/>
        <v>0.72373123570341114</v>
      </c>
      <c r="AA22" s="1">
        <f t="shared" si="11"/>
        <v>1.3155384790934015</v>
      </c>
      <c r="AB22" s="1">
        <f t="shared" si="11"/>
        <v>0.97630774409798138</v>
      </c>
      <c r="AC22" s="4">
        <f t="shared" si="11"/>
        <v>0.60694120065971591</v>
      </c>
      <c r="AD22" s="13">
        <f t="shared" si="3"/>
        <v>2.0458483305399326</v>
      </c>
      <c r="AE22" s="16">
        <f t="shared" si="4"/>
        <v>10</v>
      </c>
      <c r="AF22" s="13">
        <f t="shared" si="8"/>
        <v>0.53888876097468918</v>
      </c>
      <c r="AG22" s="12">
        <f t="shared" si="5"/>
        <v>4</v>
      </c>
    </row>
    <row r="23" spans="14:33" x14ac:dyDescent="0.3">
      <c r="N23" s="43" t="s">
        <v>8</v>
      </c>
      <c r="O23" s="9">
        <v>8</v>
      </c>
      <c r="P23" s="1">
        <f>ABS($V$3-O$3)+ABS($V$4-O$4)+ABS($V$5-O$5)+ABS($V$6-O$6)+ABS($V$7-O$7)+ABS($V$8-O$8)+ABS($V$9-O$9)+ABS($V$10-O$10)+ABS($V$11-O$11)+ABS($V$12-O$12)</f>
        <v>0.8557557399699236</v>
      </c>
      <c r="Q23" s="1">
        <f t="shared" ref="Q23:AC23" si="12">ABS($V$3-P$3)+ABS($V$4-P$4)+ABS($V$5-P$5)+ABS($V$6-P$6)+ABS($V$7-P$7)+ABS($V$8-P$8)+ABS($V$9-P$9)+ABS($V$10-P$10)+ABS($V$11-P$11)+ABS($V$12-P$12)</f>
        <v>1.4033479760897569</v>
      </c>
      <c r="R23" s="1">
        <f t="shared" si="12"/>
        <v>1.9391680510038005</v>
      </c>
      <c r="S23" s="1">
        <f t="shared" si="12"/>
        <v>0.93571778602293643</v>
      </c>
      <c r="T23" s="1">
        <f t="shared" si="12"/>
        <v>0.53103843072903689</v>
      </c>
      <c r="U23" s="1">
        <f t="shared" si="12"/>
        <v>0.71428402410068781</v>
      </c>
      <c r="V23" s="1">
        <f t="shared" si="12"/>
        <v>1.0022916977893161</v>
      </c>
      <c r="W23" s="1">
        <f t="shared" si="12"/>
        <v>0</v>
      </c>
      <c r="X23" s="1">
        <f t="shared" si="12"/>
        <v>0.61545027014801923</v>
      </c>
      <c r="Y23" s="1">
        <f t="shared" si="12"/>
        <v>2.0886121290306288</v>
      </c>
      <c r="Z23" s="1">
        <f t="shared" si="12"/>
        <v>0.82237807266742102</v>
      </c>
      <c r="AA23" s="1">
        <f t="shared" si="12"/>
        <v>1.7310692814309077</v>
      </c>
      <c r="AB23" s="1">
        <f t="shared" si="12"/>
        <v>0.51114834816702892</v>
      </c>
      <c r="AC23" s="4">
        <f t="shared" si="12"/>
        <v>0.80053002546739249</v>
      </c>
      <c r="AD23" s="13">
        <f t="shared" si="3"/>
        <v>2.0886121290306288</v>
      </c>
      <c r="AE23" s="16">
        <f t="shared" si="4"/>
        <v>10</v>
      </c>
      <c r="AF23" s="13">
        <f t="shared" si="8"/>
        <v>0.51114834816702892</v>
      </c>
      <c r="AG23" s="12">
        <f t="shared" si="5"/>
        <v>13</v>
      </c>
    </row>
    <row r="24" spans="14:33" x14ac:dyDescent="0.3">
      <c r="N24" s="43" t="s">
        <v>9</v>
      </c>
      <c r="O24" s="9">
        <v>9</v>
      </c>
      <c r="P24" s="1">
        <f>ABS($W$3-O$3)+ABS($W$4-O$4)+ABS($W$5-O$5)+ABS($W$6-O$6)+ABS($W$7-O$7)+ABS($W$8-O$8)+ABS($W$9-O$9)+ABS($W$10-O$10)+ABS($W$11-O$11)+ABS($W$12-O$12)</f>
        <v>0.87763311250427334</v>
      </c>
      <c r="Q24" s="1">
        <f t="shared" ref="Q24:AC24" si="13">ABS($W$3-P$3)+ABS($W$4-P$4)+ABS($W$5-P$5)+ABS($W$6-P$6)+ABS($W$7-P$7)+ABS($W$8-P$8)+ABS($W$9-P$9)+ABS($W$10-P$10)+ABS($W$11-P$11)+ABS($W$12-P$12)</f>
        <v>1.3165815319538807</v>
      </c>
      <c r="R24" s="1">
        <f t="shared" si="13"/>
        <v>1.4713953664496993</v>
      </c>
      <c r="S24" s="1">
        <f t="shared" si="13"/>
        <v>0.81310964072826886</v>
      </c>
      <c r="T24" s="1">
        <f t="shared" si="13"/>
        <v>0.71774621151432194</v>
      </c>
      <c r="U24" s="1">
        <f t="shared" si="13"/>
        <v>0.54262475791897491</v>
      </c>
      <c r="V24" s="1">
        <f t="shared" si="13"/>
        <v>0.79830991661382655</v>
      </c>
      <c r="W24" s="1">
        <f t="shared" si="13"/>
        <v>0.61545027014801923</v>
      </c>
      <c r="X24" s="1">
        <f t="shared" si="13"/>
        <v>0</v>
      </c>
      <c r="Y24" s="1">
        <f t="shared" si="13"/>
        <v>1.7515507151268495</v>
      </c>
      <c r="Z24" s="1">
        <f t="shared" si="13"/>
        <v>0.79755888458145807</v>
      </c>
      <c r="AA24" s="1">
        <f t="shared" si="13"/>
        <v>1.3974519763511326</v>
      </c>
      <c r="AB24" s="1">
        <f t="shared" si="13"/>
        <v>0.9216759844758724</v>
      </c>
      <c r="AC24" s="4">
        <f t="shared" si="13"/>
        <v>0.64021130822878081</v>
      </c>
      <c r="AD24" s="13">
        <f t="shared" si="3"/>
        <v>1.7515507151268495</v>
      </c>
      <c r="AE24" s="16">
        <f t="shared" si="4"/>
        <v>10</v>
      </c>
      <c r="AF24" s="13">
        <f t="shared" si="8"/>
        <v>0.54262475791897491</v>
      </c>
      <c r="AG24" s="12">
        <f t="shared" si="5"/>
        <v>6</v>
      </c>
    </row>
    <row r="25" spans="14:33" x14ac:dyDescent="0.3">
      <c r="N25" s="43" t="s">
        <v>10</v>
      </c>
      <c r="O25" s="9">
        <v>10</v>
      </c>
      <c r="P25" s="1">
        <f>ABS($X$3-O$3)+ABS($X$4-O$4)+ABS($X$5-O$5)+ABS($X$6-O$6)+ABS($X$7-O$7)+ABS($X$8-O$8)+ABS($X$9-O$9)+ABS($X$10-O$10)+ABS($X$11-O$11)+ABS($X$12-O$12)</f>
        <v>1.9455657372097375</v>
      </c>
      <c r="Q25" s="1">
        <f t="shared" ref="Q25:AC25" si="14">ABS($X$3-P$3)+ABS($X$4-P$4)+ABS($X$5-P$5)+ABS($X$6-P$6)+ABS($X$7-P$7)+ABS($X$8-P$8)+ABS($X$9-P$9)+ABS($X$10-P$10)+ABS($X$11-P$11)+ABS($X$12-P$12)</f>
        <v>1.6309984176544337</v>
      </c>
      <c r="R25" s="1">
        <f t="shared" si="14"/>
        <v>0.76131298741070452</v>
      </c>
      <c r="S25" s="1">
        <f t="shared" si="14"/>
        <v>1.9300777467373258</v>
      </c>
      <c r="T25" s="1">
        <f t="shared" si="14"/>
        <v>2.0499823675432181</v>
      </c>
      <c r="U25" s="1">
        <f t="shared" si="14"/>
        <v>1.6846047689458008</v>
      </c>
      <c r="V25" s="1">
        <f t="shared" si="14"/>
        <v>2.0458483305399326</v>
      </c>
      <c r="W25" s="1">
        <f t="shared" si="14"/>
        <v>2.0886121290306288</v>
      </c>
      <c r="X25" s="1">
        <f t="shared" si="14"/>
        <v>1.7515507151268495</v>
      </c>
      <c r="Y25" s="1">
        <f t="shared" si="14"/>
        <v>0</v>
      </c>
      <c r="Z25" s="1">
        <f t="shared" si="14"/>
        <v>1.7784650454476019</v>
      </c>
      <c r="AA25" s="1">
        <f t="shared" si="14"/>
        <v>1.1481314526283339</v>
      </c>
      <c r="AB25" s="1">
        <f t="shared" si="14"/>
        <v>1.870202174730605</v>
      </c>
      <c r="AC25" s="4">
        <f t="shared" si="14"/>
        <v>1.9232896482184381</v>
      </c>
      <c r="AD25" s="13">
        <f t="shared" si="3"/>
        <v>2.0886121290306288</v>
      </c>
      <c r="AE25" s="16">
        <f t="shared" si="4"/>
        <v>8</v>
      </c>
      <c r="AF25" s="13">
        <f t="shared" si="8"/>
        <v>0.76131298741070452</v>
      </c>
      <c r="AG25" s="12">
        <f t="shared" si="5"/>
        <v>3</v>
      </c>
    </row>
    <row r="26" spans="14:33" x14ac:dyDescent="0.3">
      <c r="N26" s="43" t="s">
        <v>11</v>
      </c>
      <c r="O26" s="9">
        <v>11</v>
      </c>
      <c r="P26" s="1">
        <f>ABS($Y$3-O$3)+ABS($Y$4-O$4)+ABS($Y$5-O$5)+ABS($Y$6-O$6)+ABS($Y$7-O$7)+ABS($Y$8-O$8)+ABS($Y$9-O$9)+ABS($Y$10-O$10)+ABS($Y$11-O$11)+ABS($Y$12-O$12)</f>
        <v>0.77309935607187286</v>
      </c>
      <c r="Q26" s="1">
        <f t="shared" ref="Q26:AC26" si="15">ABS($Y$3-P$3)+ABS($Y$4-P$4)+ABS($Y$5-P$5)+ABS($Y$6-P$6)+ABS($Y$7-P$7)+ABS($Y$8-P$8)+ABS($Y$9-P$9)+ABS($Y$10-P$10)+ABS($Y$11-P$11)+ABS($Y$12-P$12)</f>
        <v>0.85763610993558059</v>
      </c>
      <c r="R26" s="1">
        <f t="shared" si="15"/>
        <v>1.6226245854413213</v>
      </c>
      <c r="S26" s="1">
        <f t="shared" si="15"/>
        <v>0.76216988616827619</v>
      </c>
      <c r="T26" s="1">
        <f t="shared" si="15"/>
        <v>0.90463488459628882</v>
      </c>
      <c r="U26" s="51">
        <f>ABS($Y$3-T$3)+ABS($Y$4-T$4)+ABS($Y$5-T$5)+ABS($Y$6-T$6)+ABS($Y$7-T$7)+ABS($Y$8-T$8)+ABS($Y$9-T$9)+ABS($Y$10-T$10)+ABS($Y$11-T$11)+ABS($Y$12-T$12)</f>
        <v>0.35356412425149059</v>
      </c>
      <c r="V26" s="1">
        <f t="shared" si="15"/>
        <v>0.72373123570341114</v>
      </c>
      <c r="W26" s="1">
        <f t="shared" si="15"/>
        <v>0.82237807266742102</v>
      </c>
      <c r="X26" s="1">
        <f t="shared" si="15"/>
        <v>0.79755888458145807</v>
      </c>
      <c r="Y26" s="1">
        <f t="shared" si="15"/>
        <v>1.7784650454476019</v>
      </c>
      <c r="Z26" s="1">
        <f t="shared" si="15"/>
        <v>0</v>
      </c>
      <c r="AA26" s="1">
        <f t="shared" si="15"/>
        <v>1.2919086312653163</v>
      </c>
      <c r="AB26" s="1">
        <f t="shared" si="15"/>
        <v>0.65466017100050655</v>
      </c>
      <c r="AC26" s="4">
        <f t="shared" si="15"/>
        <v>0.64802651805236478</v>
      </c>
      <c r="AD26" s="13">
        <f t="shared" si="3"/>
        <v>1.7784650454476019</v>
      </c>
      <c r="AE26" s="16">
        <f t="shared" si="4"/>
        <v>10</v>
      </c>
      <c r="AF26" s="13">
        <f t="shared" si="8"/>
        <v>0.35356412425149059</v>
      </c>
      <c r="AG26" s="12">
        <f t="shared" si="5"/>
        <v>6</v>
      </c>
    </row>
    <row r="27" spans="14:33" x14ac:dyDescent="0.3">
      <c r="N27" s="43" t="s">
        <v>12</v>
      </c>
      <c r="O27" s="9">
        <v>12</v>
      </c>
      <c r="P27" s="1">
        <f>ABS($Z$3-O$3)+ABS($Z$4-O$4)+ABS($Z$5-O$5)+ABS($Z$6-O$6)+ABS($Z$7-O$7)+ABS($Z$8-O$8)+ABS($Z$9-O$9)+ABS($Z$10-O$10)+ABS($Z$11-O$11)+ABS($Z$12-O$12)</f>
        <v>1.5982085281834286</v>
      </c>
      <c r="Q27" s="1">
        <f t="shared" ref="Q27:AC27" si="16">ABS($Z$3-P$3)+ABS($Z$4-P$4)+ABS($Z$5-P$5)+ABS($Z$6-P$6)+ABS($Z$7-P$7)+ABS($Z$8-P$8)+ABS($Z$9-P$9)+ABS($Z$10-P$10)+ABS($Z$11-P$11)+ABS($Z$12-P$12)</f>
        <v>1.5513078199727215</v>
      </c>
      <c r="R27" s="1">
        <f t="shared" si="16"/>
        <v>1.360913145877608</v>
      </c>
      <c r="S27" s="1">
        <f t="shared" si="16"/>
        <v>1.1788717836750002</v>
      </c>
      <c r="T27" s="1">
        <f t="shared" si="16"/>
        <v>1.4539204953044735</v>
      </c>
      <c r="U27" s="1">
        <f t="shared" si="16"/>
        <v>1.2378393696701118</v>
      </c>
      <c r="V27" s="1">
        <f t="shared" si="16"/>
        <v>1.3155384790934015</v>
      </c>
      <c r="W27" s="1">
        <f t="shared" si="16"/>
        <v>1.7310692814309077</v>
      </c>
      <c r="X27" s="1">
        <f t="shared" si="16"/>
        <v>1.3974519763511326</v>
      </c>
      <c r="Y27" s="1">
        <f t="shared" si="16"/>
        <v>1.1481314526283339</v>
      </c>
      <c r="Z27" s="1">
        <f t="shared" si="16"/>
        <v>1.2919086312653163</v>
      </c>
      <c r="AA27" s="1">
        <f t="shared" si="16"/>
        <v>0</v>
      </c>
      <c r="AB27" s="1">
        <f t="shared" si="16"/>
        <v>1.4419317697132974</v>
      </c>
      <c r="AC27" s="4">
        <f t="shared" si="16"/>
        <v>1.1480137055285777</v>
      </c>
      <c r="AD27" s="13">
        <f t="shared" si="3"/>
        <v>1.7310692814309077</v>
      </c>
      <c r="AE27" s="16">
        <f t="shared" si="4"/>
        <v>8</v>
      </c>
      <c r="AF27" s="13">
        <f t="shared" si="8"/>
        <v>1.1480137055285777</v>
      </c>
      <c r="AG27" s="12">
        <f t="shared" si="5"/>
        <v>14</v>
      </c>
    </row>
    <row r="28" spans="14:33" x14ac:dyDescent="0.3">
      <c r="N28" s="43" t="s">
        <v>13</v>
      </c>
      <c r="O28" s="9">
        <v>13</v>
      </c>
      <c r="P28" s="1">
        <f>ABS($AA$3-O$3)+ABS($AA$4-O$4)+ABS($AA$5-O$5)+ABS($AA$6-O$6)+ABS($AA$7-O$7)+ABS($AA$8-O$8)+ABS($AA$9-O$9)+ABS($AA$10-O$10)+ABS($AA$11-O$11)+ABS($AA$12-O$12)</f>
        <v>0.8405094614684292</v>
      </c>
      <c r="Q28" s="1">
        <f t="shared" ref="Q28:AC28" si="17">ABS($AA$3-P$3)+ABS($AA$4-P$4)+ABS($AA$5-P$5)+ABS($AA$6-P$6)+ABS($AA$7-P$7)+ABS($AA$8-P$8)+ABS($AA$9-P$9)+ABS($AA$10-P$10)+ABS($AA$11-P$11)+ABS($AA$12-P$12)</f>
        <v>1.1481875170965163</v>
      </c>
      <c r="R28" s="1">
        <f t="shared" si="17"/>
        <v>1.8384716609958336</v>
      </c>
      <c r="S28" s="1">
        <f t="shared" si="17"/>
        <v>0.91198623910208831</v>
      </c>
      <c r="T28" s="1">
        <f t="shared" si="17"/>
        <v>0.56379076099556724</v>
      </c>
      <c r="U28" s="1">
        <f t="shared" si="17"/>
        <v>0.75869771495511173</v>
      </c>
      <c r="V28" s="1">
        <f t="shared" si="17"/>
        <v>0.97630774409798138</v>
      </c>
      <c r="W28" s="1">
        <f t="shared" si="17"/>
        <v>0.51114834816702892</v>
      </c>
      <c r="X28" s="1">
        <f t="shared" si="17"/>
        <v>0.9216759844758724</v>
      </c>
      <c r="Y28" s="1">
        <f t="shared" si="17"/>
        <v>1.870202174730605</v>
      </c>
      <c r="Z28" s="1">
        <f t="shared" si="17"/>
        <v>0.65466017100050655</v>
      </c>
      <c r="AA28" s="1">
        <f t="shared" si="17"/>
        <v>1.4419317697132974</v>
      </c>
      <c r="AB28" s="1">
        <f t="shared" si="17"/>
        <v>0</v>
      </c>
      <c r="AC28" s="4">
        <f t="shared" si="17"/>
        <v>0.94703814953561483</v>
      </c>
      <c r="AD28" s="13">
        <f t="shared" si="3"/>
        <v>1.870202174730605</v>
      </c>
      <c r="AE28" s="16">
        <f t="shared" si="4"/>
        <v>10</v>
      </c>
      <c r="AF28" s="13">
        <f t="shared" si="8"/>
        <v>0.51114834816702892</v>
      </c>
      <c r="AG28" s="12">
        <f t="shared" si="5"/>
        <v>8</v>
      </c>
    </row>
    <row r="29" spans="14:33" x14ac:dyDescent="0.3">
      <c r="N29" s="44" t="s">
        <v>14</v>
      </c>
      <c r="O29" s="10">
        <v>14</v>
      </c>
      <c r="P29" s="5">
        <f>ABS($AB$3-O$3)+ABS($AB$4-O$4)+ABS($AB$5-O$5)+ABS($AB$6-O$6)+ABS($AB$7-O$7)+ABS($AB$8-O$8)+ABS($AB$9-O$9)+ABS($AB$10-O$10)+ABS($AB$11-O$11)+ABS($AB$12-O$12)</f>
        <v>0.74745979316092936</v>
      </c>
      <c r="Q29" s="5">
        <f t="shared" ref="Q29:AC29" si="18">ABS($AB$3-P$3)+ABS($AB$4-P$4)+ABS($AB$5-P$5)+ABS($AB$6-P$6)+ABS($AB$7-P$7)+ABS($AB$8-P$8)+ABS($AB$9-P$9)+ABS($AB$10-P$10)+ABS($AB$11-P$11)+ABS($AB$12-P$12)</f>
        <v>1.3419481766531172</v>
      </c>
      <c r="R29" s="5">
        <f t="shared" si="18"/>
        <v>1.8150222026284664</v>
      </c>
      <c r="S29" s="5">
        <f t="shared" si="18"/>
        <v>0.39408554526396911</v>
      </c>
      <c r="T29" s="5">
        <f t="shared" si="18"/>
        <v>0.68490880147655353</v>
      </c>
      <c r="U29" s="5">
        <f t="shared" si="18"/>
        <v>0.54751085818803269</v>
      </c>
      <c r="V29" s="5">
        <f t="shared" si="18"/>
        <v>0.60694120065971591</v>
      </c>
      <c r="W29" s="5">
        <f t="shared" si="18"/>
        <v>0.80053002546739249</v>
      </c>
      <c r="X29" s="5">
        <f t="shared" si="18"/>
        <v>0.64021130822878081</v>
      </c>
      <c r="Y29" s="5">
        <f t="shared" si="18"/>
        <v>1.9232896482184381</v>
      </c>
      <c r="Z29" s="5">
        <f t="shared" si="18"/>
        <v>0.64802651805236478</v>
      </c>
      <c r="AA29" s="5">
        <f t="shared" si="18"/>
        <v>1.1480137055285777</v>
      </c>
      <c r="AB29" s="5">
        <f t="shared" si="18"/>
        <v>0.94703814953561483</v>
      </c>
      <c r="AC29" s="6">
        <f t="shared" si="18"/>
        <v>0</v>
      </c>
      <c r="AD29" s="13">
        <f t="shared" si="3"/>
        <v>1.9232896482184381</v>
      </c>
      <c r="AE29" s="16">
        <f t="shared" si="4"/>
        <v>10</v>
      </c>
      <c r="AF29" s="13">
        <f t="shared" si="8"/>
        <v>0.39408554526396911</v>
      </c>
      <c r="AG29" s="12">
        <f t="shared" si="5"/>
        <v>4</v>
      </c>
    </row>
    <row r="30" spans="14:33" x14ac:dyDescent="0.3">
      <c r="N30" s="3"/>
      <c r="AE30" s="11"/>
    </row>
    <row r="31" spans="14:33" x14ac:dyDescent="0.3">
      <c r="AB31" s="41" t="s">
        <v>31</v>
      </c>
      <c r="AC31" s="41"/>
      <c r="AD31" s="42">
        <f>MAX(AD16:AD29)</f>
        <v>2.0886121290306288</v>
      </c>
      <c r="AE31" s="11"/>
    </row>
    <row r="32" spans="14:33" x14ac:dyDescent="0.3">
      <c r="AB32" s="41" t="s">
        <v>32</v>
      </c>
      <c r="AC32" s="41"/>
      <c r="AD32" s="42">
        <f>MIN(AF16:AF29)</f>
        <v>0.35356412425149059</v>
      </c>
      <c r="AE32" s="11"/>
    </row>
    <row r="33" spans="14:31" x14ac:dyDescent="0.3">
      <c r="AB33" s="41" t="s">
        <v>33</v>
      </c>
      <c r="AC33" s="41"/>
      <c r="AD33" s="42">
        <f>AVERAGE(P16:AC29)</f>
        <v>1.0474901186521428</v>
      </c>
      <c r="AE33" s="11"/>
    </row>
    <row r="34" spans="14:31" x14ac:dyDescent="0.3">
      <c r="AB34" s="41" t="s">
        <v>34</v>
      </c>
      <c r="AC34" s="41"/>
      <c r="AD34" s="50">
        <f>STDEV(P16:AC29)</f>
        <v>0.54360206613154161</v>
      </c>
      <c r="AE34" s="11"/>
    </row>
    <row r="35" spans="14:31" x14ac:dyDescent="0.3">
      <c r="AB35" s="41" t="s">
        <v>35</v>
      </c>
      <c r="AC35" s="41"/>
      <c r="AD35" s="42">
        <f>AD33-AD34</f>
        <v>0.5038880525206012</v>
      </c>
      <c r="AE35" s="11"/>
    </row>
    <row r="36" spans="14:31" x14ac:dyDescent="0.3">
      <c r="AB36" s="41" t="s">
        <v>36</v>
      </c>
      <c r="AC36" s="41"/>
      <c r="AD36" s="42">
        <f>AD33+AD34</f>
        <v>1.5910921847836845</v>
      </c>
      <c r="AE36" s="11"/>
    </row>
    <row r="37" spans="14:31" x14ac:dyDescent="0.3">
      <c r="AE37" s="11"/>
    </row>
    <row r="38" spans="14:31" x14ac:dyDescent="0.3">
      <c r="AE38" s="11"/>
    </row>
    <row r="39" spans="14:31" x14ac:dyDescent="0.3">
      <c r="N39" s="3" t="s">
        <v>39</v>
      </c>
    </row>
    <row r="40" spans="14:31" x14ac:dyDescent="0.3">
      <c r="N40" s="52" t="s">
        <v>0</v>
      </c>
      <c r="O40" s="53" t="s">
        <v>26</v>
      </c>
      <c r="P40" s="53">
        <v>1</v>
      </c>
      <c r="Q40" s="53">
        <v>2</v>
      </c>
      <c r="R40" s="53">
        <v>3</v>
      </c>
      <c r="S40" s="53">
        <v>4</v>
      </c>
      <c r="T40" s="53">
        <v>5</v>
      </c>
      <c r="U40" s="53">
        <v>6</v>
      </c>
      <c r="V40" s="53">
        <v>7</v>
      </c>
      <c r="W40" s="53">
        <v>8</v>
      </c>
      <c r="X40" s="53">
        <v>9</v>
      </c>
      <c r="Y40" s="53">
        <v>10</v>
      </c>
      <c r="Z40" s="53">
        <v>11</v>
      </c>
      <c r="AA40" s="53">
        <v>12</v>
      </c>
      <c r="AB40" s="53">
        <v>13</v>
      </c>
      <c r="AC40" s="54">
        <v>14</v>
      </c>
    </row>
    <row r="41" spans="14:31" x14ac:dyDescent="0.3">
      <c r="N41" s="55" t="s">
        <v>1</v>
      </c>
      <c r="O41" s="3">
        <v>1</v>
      </c>
      <c r="P41">
        <v>0</v>
      </c>
      <c r="Q41">
        <v>1.1948644437482188</v>
      </c>
      <c r="R41">
        <v>1.9321068825293739</v>
      </c>
      <c r="S41">
        <v>0.58641217007248703</v>
      </c>
      <c r="T41">
        <v>0.78942225694514623</v>
      </c>
      <c r="U41">
        <v>0.82318911902391889</v>
      </c>
      <c r="V41">
        <v>0.83806523935295341</v>
      </c>
      <c r="W41">
        <v>0.8557557399699236</v>
      </c>
      <c r="X41">
        <v>0.87763311250427334</v>
      </c>
      <c r="Y41">
        <v>1.9455657372097375</v>
      </c>
      <c r="Z41">
        <v>0.77309935607187286</v>
      </c>
      <c r="AA41">
        <v>1.5982085281834286</v>
      </c>
      <c r="AB41">
        <v>0.8405094614684292</v>
      </c>
      <c r="AC41" s="58">
        <v>0.74745979316092936</v>
      </c>
    </row>
    <row r="42" spans="14:31" x14ac:dyDescent="0.3">
      <c r="N42" s="55" t="s">
        <v>2</v>
      </c>
      <c r="O42" s="3">
        <v>2</v>
      </c>
      <c r="P42">
        <v>1.1948644437482188</v>
      </c>
      <c r="Q42">
        <v>0</v>
      </c>
      <c r="R42">
        <v>1.4248990833045314</v>
      </c>
      <c r="S42">
        <v>1.3262489824203958</v>
      </c>
      <c r="T42">
        <v>1.4711360555993527</v>
      </c>
      <c r="U42">
        <v>1.0165527193546866</v>
      </c>
      <c r="V42">
        <v>1.2739104395974687</v>
      </c>
      <c r="W42">
        <v>1.4033479760897569</v>
      </c>
      <c r="X42">
        <v>1.3165815319538807</v>
      </c>
      <c r="Y42">
        <v>1.6309984176544337</v>
      </c>
      <c r="Z42">
        <v>0.85763610993558059</v>
      </c>
      <c r="AA42">
        <v>1.5513078199727215</v>
      </c>
      <c r="AB42">
        <v>1.1481875170965163</v>
      </c>
      <c r="AC42" s="58">
        <v>1.3419481766531172</v>
      </c>
    </row>
    <row r="43" spans="14:31" x14ac:dyDescent="0.3">
      <c r="N43" s="55" t="s">
        <v>3</v>
      </c>
      <c r="O43" s="3">
        <v>3</v>
      </c>
      <c r="P43">
        <v>1.9321068825293739</v>
      </c>
      <c r="Q43">
        <v>1.4248990833045314</v>
      </c>
      <c r="R43">
        <v>0</v>
      </c>
      <c r="S43">
        <v>1.8326512844232536</v>
      </c>
      <c r="T43">
        <v>1.7296356141526072</v>
      </c>
      <c r="U43">
        <v>1.4630093890577656</v>
      </c>
      <c r="V43">
        <v>1.4791438034149205</v>
      </c>
      <c r="W43">
        <v>1.9391680510038005</v>
      </c>
      <c r="X43">
        <v>1.4713953664496993</v>
      </c>
      <c r="Y43">
        <v>0.76131298741070452</v>
      </c>
      <c r="Z43">
        <v>1.6226245854413213</v>
      </c>
      <c r="AA43">
        <v>1.360913145877608</v>
      </c>
      <c r="AB43">
        <v>1.8384716609958336</v>
      </c>
      <c r="AC43" s="58">
        <v>1.8150222026284664</v>
      </c>
    </row>
    <row r="44" spans="14:31" x14ac:dyDescent="0.3">
      <c r="N44" s="55" t="s">
        <v>4</v>
      </c>
      <c r="O44" s="3">
        <v>4</v>
      </c>
      <c r="P44">
        <v>0.58641217007248703</v>
      </c>
      <c r="Q44">
        <v>1.3262489824203958</v>
      </c>
      <c r="R44">
        <v>1.8326512844232536</v>
      </c>
      <c r="S44">
        <v>0</v>
      </c>
      <c r="T44">
        <v>0.71661415629169511</v>
      </c>
      <c r="U44">
        <v>0.54517807629907322</v>
      </c>
      <c r="V44">
        <v>0.53888876097468918</v>
      </c>
      <c r="W44">
        <v>0.93571778602293643</v>
      </c>
      <c r="X44">
        <v>0.81310964072826886</v>
      </c>
      <c r="Y44">
        <v>1.9300777467373258</v>
      </c>
      <c r="Z44">
        <v>0.76216988616827619</v>
      </c>
      <c r="AA44">
        <v>1.1788717836750002</v>
      </c>
      <c r="AB44">
        <v>0.91198623910208831</v>
      </c>
      <c r="AC44" s="58">
        <v>0.39408554526396911</v>
      </c>
    </row>
    <row r="45" spans="14:31" x14ac:dyDescent="0.3">
      <c r="N45" s="55" t="s">
        <v>5</v>
      </c>
      <c r="O45" s="3">
        <v>5</v>
      </c>
      <c r="P45">
        <v>0.78942225694514623</v>
      </c>
      <c r="Q45">
        <v>1.4711360555993527</v>
      </c>
      <c r="R45">
        <v>1.7296356141526072</v>
      </c>
      <c r="S45">
        <v>0.71661415629169511</v>
      </c>
      <c r="T45">
        <v>0</v>
      </c>
      <c r="U45">
        <v>0.65386381771718671</v>
      </c>
      <c r="V45">
        <v>0.64302796965213649</v>
      </c>
      <c r="W45">
        <v>0.53103843072903689</v>
      </c>
      <c r="X45">
        <v>0.71774621151432194</v>
      </c>
      <c r="Y45">
        <v>2.0499823675432181</v>
      </c>
      <c r="Z45">
        <v>0.90463488459628882</v>
      </c>
      <c r="AA45">
        <v>1.4539204953044735</v>
      </c>
      <c r="AB45">
        <v>0.56379076099556724</v>
      </c>
      <c r="AC45" s="58">
        <v>0.68490880147655353</v>
      </c>
    </row>
    <row r="46" spans="14:31" x14ac:dyDescent="0.3">
      <c r="N46" s="55" t="s">
        <v>6</v>
      </c>
      <c r="O46" s="3">
        <v>6</v>
      </c>
      <c r="P46">
        <v>0.82318911902391889</v>
      </c>
      <c r="Q46">
        <v>1.0165527193546866</v>
      </c>
      <c r="R46">
        <v>1.4630093890577656</v>
      </c>
      <c r="S46">
        <v>0.54517807629907322</v>
      </c>
      <c r="T46">
        <v>0.65386381771718671</v>
      </c>
      <c r="U46">
        <v>0</v>
      </c>
      <c r="V46">
        <v>0.60862502206483582</v>
      </c>
      <c r="W46">
        <v>0.71428402410068781</v>
      </c>
      <c r="X46">
        <v>0.54262475791897491</v>
      </c>
      <c r="Y46">
        <v>1.6846047689458008</v>
      </c>
      <c r="Z46">
        <v>0.35356412425149059</v>
      </c>
      <c r="AA46">
        <v>1.2378393696701118</v>
      </c>
      <c r="AB46">
        <v>0.75869771495511173</v>
      </c>
      <c r="AC46" s="58">
        <v>0.54751085818803269</v>
      </c>
    </row>
    <row r="47" spans="14:31" x14ac:dyDescent="0.3">
      <c r="N47" s="55" t="s">
        <v>7</v>
      </c>
      <c r="O47" s="3">
        <v>7</v>
      </c>
      <c r="P47">
        <v>0.83806523935295341</v>
      </c>
      <c r="Q47">
        <v>1.2739104395974687</v>
      </c>
      <c r="R47">
        <v>1.4791438034149205</v>
      </c>
      <c r="S47">
        <v>0.53888876097468918</v>
      </c>
      <c r="T47">
        <v>0.64302796965213649</v>
      </c>
      <c r="U47">
        <v>0.60862502206483582</v>
      </c>
      <c r="V47">
        <v>0</v>
      </c>
      <c r="W47">
        <v>1.0022916977893161</v>
      </c>
      <c r="X47">
        <v>0.79830991661382655</v>
      </c>
      <c r="Y47">
        <v>2.0458483305399326</v>
      </c>
      <c r="Z47">
        <v>0.72373123570341114</v>
      </c>
      <c r="AA47">
        <v>1.3155384790934015</v>
      </c>
      <c r="AB47">
        <v>0.97630774409798138</v>
      </c>
      <c r="AC47" s="58">
        <v>0.60694120065971591</v>
      </c>
    </row>
    <row r="48" spans="14:31" x14ac:dyDescent="0.3">
      <c r="N48" s="55" t="s">
        <v>8</v>
      </c>
      <c r="O48" s="3">
        <v>8</v>
      </c>
      <c r="P48">
        <v>0.8557557399699236</v>
      </c>
      <c r="Q48">
        <v>1.4033479760897569</v>
      </c>
      <c r="R48">
        <v>1.9391680510038005</v>
      </c>
      <c r="S48">
        <v>0.93571778602293643</v>
      </c>
      <c r="T48">
        <v>0.53103843072903689</v>
      </c>
      <c r="U48">
        <v>0.71428402410068781</v>
      </c>
      <c r="V48">
        <v>1.0022916977893161</v>
      </c>
      <c r="W48">
        <v>0</v>
      </c>
      <c r="X48">
        <v>0.61545027014801923</v>
      </c>
      <c r="Y48">
        <v>2.0886121290306288</v>
      </c>
      <c r="Z48">
        <v>0.82237807266742102</v>
      </c>
      <c r="AA48">
        <v>1.7310692814309077</v>
      </c>
      <c r="AB48">
        <v>0.51114834816702892</v>
      </c>
      <c r="AC48" s="58">
        <v>0.80053002546739249</v>
      </c>
    </row>
    <row r="49" spans="14:31" x14ac:dyDescent="0.3">
      <c r="N49" s="55" t="s">
        <v>9</v>
      </c>
      <c r="O49" s="3">
        <v>9</v>
      </c>
      <c r="P49">
        <v>0.87763311250427334</v>
      </c>
      <c r="Q49">
        <v>1.3165815319538807</v>
      </c>
      <c r="R49">
        <v>1.4713953664496993</v>
      </c>
      <c r="S49">
        <v>0.81310964072826886</v>
      </c>
      <c r="T49">
        <v>0.71774621151432194</v>
      </c>
      <c r="U49">
        <v>0.54262475791897491</v>
      </c>
      <c r="V49">
        <v>0.79830991661382655</v>
      </c>
      <c r="W49">
        <v>0.61545027014801923</v>
      </c>
      <c r="X49">
        <v>0</v>
      </c>
      <c r="Y49">
        <v>1.7515507151268495</v>
      </c>
      <c r="Z49">
        <v>0.79755888458145807</v>
      </c>
      <c r="AA49">
        <v>1.3974519763511326</v>
      </c>
      <c r="AB49">
        <v>0.9216759844758724</v>
      </c>
      <c r="AC49" s="58">
        <v>0.64021130822878081</v>
      </c>
    </row>
    <row r="50" spans="14:31" x14ac:dyDescent="0.3">
      <c r="N50" s="55" t="s">
        <v>10</v>
      </c>
      <c r="O50" s="3">
        <v>10</v>
      </c>
      <c r="P50">
        <v>1.9455657372097375</v>
      </c>
      <c r="Q50">
        <v>1.6309984176544337</v>
      </c>
      <c r="R50">
        <v>0.76131298741070452</v>
      </c>
      <c r="S50">
        <v>1.9300777467373258</v>
      </c>
      <c r="T50">
        <v>2.0499823675432181</v>
      </c>
      <c r="U50">
        <v>1.6846047689458008</v>
      </c>
      <c r="V50">
        <v>2.0458483305399326</v>
      </c>
      <c r="W50">
        <v>2.0886121290306288</v>
      </c>
      <c r="X50">
        <v>1.7515507151268495</v>
      </c>
      <c r="Y50">
        <v>0</v>
      </c>
      <c r="Z50">
        <v>1.7784650454476019</v>
      </c>
      <c r="AA50">
        <v>1.1481314526283339</v>
      </c>
      <c r="AB50">
        <v>1.870202174730605</v>
      </c>
      <c r="AC50" s="58">
        <v>1.9232896482184381</v>
      </c>
    </row>
    <row r="51" spans="14:31" x14ac:dyDescent="0.3">
      <c r="N51" s="55" t="s">
        <v>11</v>
      </c>
      <c r="O51" s="3">
        <v>11</v>
      </c>
      <c r="P51">
        <v>0.77309935607187286</v>
      </c>
      <c r="Q51">
        <v>0.85763610993558059</v>
      </c>
      <c r="R51">
        <v>1.6226245854413213</v>
      </c>
      <c r="S51">
        <v>0.76216988616827619</v>
      </c>
      <c r="T51">
        <v>0.90463488459628882</v>
      </c>
      <c r="U51">
        <v>0.35356412425149059</v>
      </c>
      <c r="V51">
        <v>0.72373123570341114</v>
      </c>
      <c r="W51">
        <v>0.82237807266742102</v>
      </c>
      <c r="X51">
        <v>0.79755888458145807</v>
      </c>
      <c r="Y51">
        <v>1.7784650454476019</v>
      </c>
      <c r="Z51">
        <v>0</v>
      </c>
      <c r="AA51">
        <v>1.2919086312653163</v>
      </c>
      <c r="AB51">
        <v>0.65466017100050655</v>
      </c>
      <c r="AC51" s="58">
        <v>0.64802651805236478</v>
      </c>
    </row>
    <row r="52" spans="14:31" x14ac:dyDescent="0.3">
      <c r="N52" s="55" t="s">
        <v>12</v>
      </c>
      <c r="O52" s="3">
        <v>12</v>
      </c>
      <c r="P52">
        <v>1.5982085281834286</v>
      </c>
      <c r="Q52">
        <v>1.5513078199727215</v>
      </c>
      <c r="R52">
        <v>1.360913145877608</v>
      </c>
      <c r="S52">
        <v>1.1788717836750002</v>
      </c>
      <c r="T52">
        <v>1.4539204953044735</v>
      </c>
      <c r="U52">
        <v>1.2378393696701118</v>
      </c>
      <c r="V52">
        <v>1.3155384790934015</v>
      </c>
      <c r="W52">
        <v>1.7310692814309077</v>
      </c>
      <c r="X52">
        <v>1.3974519763511326</v>
      </c>
      <c r="Y52">
        <v>1.1481314526283339</v>
      </c>
      <c r="Z52">
        <v>1.2919086312653163</v>
      </c>
      <c r="AA52">
        <v>0</v>
      </c>
      <c r="AB52">
        <v>1.4419317697132974</v>
      </c>
      <c r="AC52" s="58">
        <v>1.1480137055285777</v>
      </c>
    </row>
    <row r="53" spans="14:31" x14ac:dyDescent="0.3">
      <c r="N53" s="55" t="s">
        <v>13</v>
      </c>
      <c r="O53" s="3">
        <v>13</v>
      </c>
      <c r="P53">
        <v>0.8405094614684292</v>
      </c>
      <c r="Q53">
        <v>1.1481875170965163</v>
      </c>
      <c r="R53">
        <v>1.8384716609958336</v>
      </c>
      <c r="S53">
        <v>0.91198623910208831</v>
      </c>
      <c r="T53">
        <v>0.56379076099556724</v>
      </c>
      <c r="U53">
        <v>0.75869771495511173</v>
      </c>
      <c r="V53">
        <v>0.97630774409798138</v>
      </c>
      <c r="W53">
        <v>0.51114834816702892</v>
      </c>
      <c r="X53">
        <v>0.9216759844758724</v>
      </c>
      <c r="Y53">
        <v>1.870202174730605</v>
      </c>
      <c r="Z53">
        <v>0.65466017100050655</v>
      </c>
      <c r="AA53">
        <v>1.4419317697132974</v>
      </c>
      <c r="AB53">
        <v>0</v>
      </c>
      <c r="AC53" s="58">
        <v>0.94703814953561483</v>
      </c>
    </row>
    <row r="54" spans="14:31" x14ac:dyDescent="0.3">
      <c r="N54" s="56" t="s">
        <v>14</v>
      </c>
      <c r="O54" s="57">
        <v>14</v>
      </c>
      <c r="P54" s="2">
        <v>0.74745979316092936</v>
      </c>
      <c r="Q54" s="2">
        <v>1.3419481766531172</v>
      </c>
      <c r="R54" s="2">
        <v>1.8150222026284664</v>
      </c>
      <c r="S54" s="2">
        <v>0.39408554526396911</v>
      </c>
      <c r="T54" s="2">
        <v>0.68490880147655353</v>
      </c>
      <c r="U54" s="2">
        <v>0.54751085818803269</v>
      </c>
      <c r="V54" s="2">
        <v>0.60694120065971591</v>
      </c>
      <c r="W54" s="2">
        <v>0.80053002546739249</v>
      </c>
      <c r="X54" s="2">
        <v>0.64021130822878081</v>
      </c>
      <c r="Y54" s="2">
        <v>1.9232896482184381</v>
      </c>
      <c r="Z54" s="2">
        <v>0.64802651805236478</v>
      </c>
      <c r="AA54" s="2">
        <v>1.1480137055285777</v>
      </c>
      <c r="AB54" s="2">
        <v>0.94703814953561483</v>
      </c>
      <c r="AC54" s="59">
        <v>0</v>
      </c>
    </row>
    <row r="56" spans="14:31" x14ac:dyDescent="0.3">
      <c r="N56" s="3" t="s">
        <v>43</v>
      </c>
    </row>
    <row r="57" spans="14:31" x14ac:dyDescent="0.3">
      <c r="N57" s="55" t="s">
        <v>6</v>
      </c>
      <c r="O57" s="3">
        <v>6</v>
      </c>
      <c r="P57">
        <v>0.82318911902391889</v>
      </c>
      <c r="Q57">
        <v>1.0165527193546866</v>
      </c>
      <c r="R57">
        <v>1.4630093890577656</v>
      </c>
      <c r="S57">
        <v>0.54517807629907322</v>
      </c>
      <c r="T57">
        <v>0.65386381771718671</v>
      </c>
      <c r="U57">
        <v>0</v>
      </c>
      <c r="V57">
        <v>0.60862502206483582</v>
      </c>
      <c r="W57">
        <v>0.71428402410068781</v>
      </c>
      <c r="X57">
        <v>0.54262475791897491</v>
      </c>
      <c r="Y57">
        <v>1.6846047689458008</v>
      </c>
      <c r="Z57">
        <v>0.35356412425149059</v>
      </c>
      <c r="AA57">
        <v>1.2378393696701118</v>
      </c>
      <c r="AB57">
        <v>0.75869771495511173</v>
      </c>
      <c r="AC57" s="58">
        <v>0.54751085818803269</v>
      </c>
    </row>
    <row r="58" spans="14:31" x14ac:dyDescent="0.3">
      <c r="N58" s="55" t="s">
        <v>11</v>
      </c>
      <c r="O58" s="3">
        <v>11</v>
      </c>
      <c r="P58">
        <v>0.77309935607187286</v>
      </c>
      <c r="Q58">
        <v>0.85763610993558059</v>
      </c>
      <c r="R58">
        <v>1.6226245854413213</v>
      </c>
      <c r="S58">
        <v>0.76216988616827619</v>
      </c>
      <c r="T58">
        <v>0.90463488459628882</v>
      </c>
      <c r="U58">
        <v>0.35356412425149059</v>
      </c>
      <c r="V58">
        <v>0.72373123570341114</v>
      </c>
      <c r="W58">
        <v>0.82237807266742102</v>
      </c>
      <c r="X58">
        <v>0.79755888458145807</v>
      </c>
      <c r="Y58">
        <v>1.7784650454476019</v>
      </c>
      <c r="Z58">
        <v>0</v>
      </c>
      <c r="AA58">
        <v>1.2919086312653163</v>
      </c>
      <c r="AB58">
        <v>0.65466017100050655</v>
      </c>
      <c r="AC58" s="58">
        <v>0.64802651805236478</v>
      </c>
      <c r="AD58" s="1" t="s">
        <v>41</v>
      </c>
      <c r="AE58" t="s">
        <v>42</v>
      </c>
    </row>
    <row r="59" spans="14:31" x14ac:dyDescent="0.3">
      <c r="O59" t="s">
        <v>40</v>
      </c>
      <c r="P59">
        <f>SUM(P57:P58)</f>
        <v>1.5962884750957917</v>
      </c>
      <c r="Q59">
        <f t="shared" ref="Q59:AC59" si="19">SUM(Q57:Q58)</f>
        <v>1.8741888292902673</v>
      </c>
      <c r="R59">
        <f t="shared" si="19"/>
        <v>3.0856339744990868</v>
      </c>
      <c r="S59">
        <f t="shared" si="19"/>
        <v>1.3073479624673494</v>
      </c>
      <c r="T59">
        <f t="shared" si="19"/>
        <v>1.5584987023134755</v>
      </c>
      <c r="U59">
        <f t="shared" si="19"/>
        <v>0.35356412425149059</v>
      </c>
      <c r="V59">
        <f t="shared" si="19"/>
        <v>1.3323562577682471</v>
      </c>
      <c r="W59">
        <f t="shared" si="19"/>
        <v>1.5366620967681088</v>
      </c>
      <c r="X59">
        <f t="shared" si="19"/>
        <v>1.340183642500433</v>
      </c>
      <c r="Y59">
        <f t="shared" si="19"/>
        <v>3.4630698143934024</v>
      </c>
      <c r="Z59">
        <f t="shared" si="19"/>
        <v>0.35356412425149059</v>
      </c>
      <c r="AA59">
        <f t="shared" si="19"/>
        <v>2.5297480009354283</v>
      </c>
      <c r="AB59">
        <f t="shared" si="19"/>
        <v>1.4133578859556182</v>
      </c>
      <c r="AC59">
        <f t="shared" si="19"/>
        <v>1.1955373762403974</v>
      </c>
      <c r="AD59" s="1">
        <f>SMALL(P59:AC59,3)</f>
        <v>1.1955373762403974</v>
      </c>
      <c r="AE59">
        <f>MATCH(AD59,P59:AC59,0)</f>
        <v>14</v>
      </c>
    </row>
    <row r="60" spans="14:31" x14ac:dyDescent="0.3">
      <c r="N60" s="56" t="s">
        <v>14</v>
      </c>
      <c r="O60" s="57">
        <v>14</v>
      </c>
      <c r="P60" s="2">
        <v>0.74745979316092936</v>
      </c>
      <c r="Q60" s="2">
        <v>1.3419481766531172</v>
      </c>
      <c r="R60" s="2">
        <v>1.8150222026284664</v>
      </c>
      <c r="S60" s="2">
        <v>0.39408554526396911</v>
      </c>
      <c r="T60" s="2">
        <v>0.68490880147655353</v>
      </c>
      <c r="U60" s="2">
        <v>0.54751085818803269</v>
      </c>
      <c r="V60" s="2">
        <v>0.60694120065971591</v>
      </c>
      <c r="W60" s="2">
        <v>0.80053002546739249</v>
      </c>
      <c r="X60" s="2">
        <v>0.64021130822878081</v>
      </c>
      <c r="Y60" s="2">
        <v>1.9232896482184381</v>
      </c>
      <c r="Z60" s="2">
        <v>0.64802651805236478</v>
      </c>
      <c r="AA60" s="2">
        <v>1.1480137055285777</v>
      </c>
      <c r="AB60" s="2">
        <v>0.94703814953561483</v>
      </c>
      <c r="AC60" s="59">
        <v>0</v>
      </c>
    </row>
    <row r="61" spans="14:31" x14ac:dyDescent="0.3">
      <c r="N61" s="55"/>
      <c r="O61" s="3" t="s">
        <v>40</v>
      </c>
      <c r="P61">
        <f>SUM(P59:P60)</f>
        <v>2.343748268256721</v>
      </c>
      <c r="Q61">
        <f t="shared" ref="Q61:AC61" si="20">SUM(Q59:Q60)</f>
        <v>3.2161370059433843</v>
      </c>
      <c r="R61">
        <f t="shared" si="20"/>
        <v>4.9006561771275532</v>
      </c>
      <c r="S61">
        <f t="shared" si="20"/>
        <v>1.7014335077313185</v>
      </c>
      <c r="T61">
        <f t="shared" si="20"/>
        <v>2.2434075037900292</v>
      </c>
      <c r="U61">
        <f t="shared" si="20"/>
        <v>0.90107498243952322</v>
      </c>
      <c r="V61">
        <f t="shared" si="20"/>
        <v>1.939297458427963</v>
      </c>
      <c r="W61">
        <f t="shared" si="20"/>
        <v>2.3371921222355012</v>
      </c>
      <c r="X61">
        <f t="shared" si="20"/>
        <v>1.9803949507292138</v>
      </c>
      <c r="Y61">
        <f t="shared" si="20"/>
        <v>5.386359462611841</v>
      </c>
      <c r="Z61">
        <f t="shared" si="20"/>
        <v>1.0015906423038554</v>
      </c>
      <c r="AA61">
        <f t="shared" si="20"/>
        <v>3.6777617064640058</v>
      </c>
      <c r="AB61">
        <f t="shared" si="20"/>
        <v>2.3603960354912328</v>
      </c>
      <c r="AC61">
        <f t="shared" si="20"/>
        <v>1.1955373762403974</v>
      </c>
      <c r="AD61" s="1">
        <f>SMALL(P61:AC61,4)</f>
        <v>1.7014335077313185</v>
      </c>
      <c r="AE61">
        <f>MATCH(AD61,P61:AC61,0)</f>
        <v>4</v>
      </c>
    </row>
    <row r="62" spans="14:31" x14ac:dyDescent="0.3">
      <c r="N62" s="55" t="s">
        <v>4</v>
      </c>
      <c r="O62" s="3">
        <v>4</v>
      </c>
      <c r="P62">
        <v>0.58641217007248703</v>
      </c>
      <c r="Q62">
        <v>1.3262489824203958</v>
      </c>
      <c r="R62">
        <v>1.8326512844232536</v>
      </c>
      <c r="S62">
        <v>0</v>
      </c>
      <c r="T62">
        <v>0.71661415629169511</v>
      </c>
      <c r="U62">
        <v>0.54517807629907322</v>
      </c>
      <c r="V62">
        <v>0.53888876097468918</v>
      </c>
      <c r="W62">
        <v>0.93571778602293643</v>
      </c>
      <c r="X62">
        <v>0.81310964072826886</v>
      </c>
      <c r="Y62">
        <v>1.9300777467373258</v>
      </c>
      <c r="Z62">
        <v>0.76216988616827619</v>
      </c>
      <c r="AA62">
        <v>1.1788717836750002</v>
      </c>
      <c r="AB62">
        <v>0.91198623910208831</v>
      </c>
      <c r="AC62" s="58">
        <v>0.39408554526396911</v>
      </c>
    </row>
    <row r="63" spans="14:31" x14ac:dyDescent="0.3">
      <c r="O63" t="s">
        <v>40</v>
      </c>
      <c r="P63" s="60">
        <f>SUM(P61:P62)</f>
        <v>2.9301604383292079</v>
      </c>
      <c r="Q63" s="60">
        <f t="shared" ref="Q63:AC63" si="21">SUM(Q61:Q62)</f>
        <v>4.5423859883637796</v>
      </c>
      <c r="R63" s="60">
        <f t="shared" si="21"/>
        <v>6.7333074615508064</v>
      </c>
      <c r="S63" s="60">
        <f t="shared" si="21"/>
        <v>1.7014335077313185</v>
      </c>
      <c r="T63" s="60">
        <f t="shared" si="21"/>
        <v>2.9600216600817242</v>
      </c>
      <c r="U63" s="60">
        <f t="shared" si="21"/>
        <v>1.4462530587385964</v>
      </c>
      <c r="V63" s="60">
        <f t="shared" si="21"/>
        <v>2.478186219402652</v>
      </c>
      <c r="W63" s="60">
        <f t="shared" si="21"/>
        <v>3.2729099082584376</v>
      </c>
      <c r="X63" s="60">
        <f t="shared" si="21"/>
        <v>2.7935045914574825</v>
      </c>
      <c r="Y63" s="60">
        <f t="shared" si="21"/>
        <v>7.316437209349167</v>
      </c>
      <c r="Z63" s="60">
        <f t="shared" si="21"/>
        <v>1.7637605284721316</v>
      </c>
      <c r="AA63" s="60">
        <f t="shared" si="21"/>
        <v>4.8566334901390062</v>
      </c>
      <c r="AB63" s="60">
        <f t="shared" si="21"/>
        <v>3.2723822745933209</v>
      </c>
      <c r="AC63" s="60">
        <f t="shared" si="21"/>
        <v>1.5896229215043665</v>
      </c>
      <c r="AD63" s="1">
        <f>SMALL(P63:AC63,5)</f>
        <v>2.478186219402652</v>
      </c>
      <c r="AE63" s="11">
        <f>MATCH(AD63,P63:AC63,0)</f>
        <v>7</v>
      </c>
    </row>
    <row r="64" spans="14:31" x14ac:dyDescent="0.3">
      <c r="N64" s="55" t="s">
        <v>7</v>
      </c>
      <c r="O64" s="3">
        <v>7</v>
      </c>
      <c r="P64">
        <v>0.83806523935295341</v>
      </c>
      <c r="Q64">
        <v>1.2739104395974687</v>
      </c>
      <c r="R64">
        <v>1.4791438034149205</v>
      </c>
      <c r="S64">
        <v>0.53888876097468918</v>
      </c>
      <c r="T64">
        <v>0.64302796965213649</v>
      </c>
      <c r="U64">
        <v>0.60862502206483582</v>
      </c>
      <c r="V64">
        <v>0</v>
      </c>
      <c r="W64">
        <v>1.0022916977893161</v>
      </c>
      <c r="X64">
        <v>0.79830991661382655</v>
      </c>
      <c r="Y64">
        <v>2.0458483305399326</v>
      </c>
      <c r="Z64">
        <v>0.72373123570341114</v>
      </c>
      <c r="AA64">
        <v>1.3155384790934015</v>
      </c>
      <c r="AB64">
        <v>0.97630774409798138</v>
      </c>
      <c r="AC64" s="58">
        <v>0.60694120065971591</v>
      </c>
    </row>
    <row r="65" spans="14:31" x14ac:dyDescent="0.3">
      <c r="O65" s="60" t="s">
        <v>40</v>
      </c>
      <c r="P65" s="60">
        <f>SUM(P63:P64)</f>
        <v>3.7682256776821612</v>
      </c>
      <c r="Q65" s="60">
        <f t="shared" ref="Q65:AC65" si="22">SUM(Q63:Q64)</f>
        <v>5.8162964279612481</v>
      </c>
      <c r="R65" s="60">
        <f t="shared" si="22"/>
        <v>8.2124512649657273</v>
      </c>
      <c r="S65" s="60">
        <f t="shared" si="22"/>
        <v>2.2403222687060076</v>
      </c>
      <c r="T65" s="60">
        <f t="shared" si="22"/>
        <v>3.6030496297338606</v>
      </c>
      <c r="U65" s="60">
        <f t="shared" si="22"/>
        <v>2.0548780808034324</v>
      </c>
      <c r="V65" s="60">
        <f t="shared" si="22"/>
        <v>2.478186219402652</v>
      </c>
      <c r="W65" s="60">
        <f t="shared" si="22"/>
        <v>4.2752016060477533</v>
      </c>
      <c r="X65" s="60">
        <f t="shared" si="22"/>
        <v>3.5918145080713089</v>
      </c>
      <c r="Y65" s="60">
        <f t="shared" si="22"/>
        <v>9.3622855398891005</v>
      </c>
      <c r="Z65" s="60">
        <f t="shared" si="22"/>
        <v>2.4874917641755427</v>
      </c>
      <c r="AA65" s="60">
        <f t="shared" si="22"/>
        <v>6.1721719692324077</v>
      </c>
      <c r="AB65" s="60">
        <f t="shared" si="22"/>
        <v>4.2486900186913026</v>
      </c>
      <c r="AC65" s="60">
        <f t="shared" si="22"/>
        <v>2.1965641221640824</v>
      </c>
      <c r="AD65" s="1">
        <f>SMALL(P65:AC65,6)</f>
        <v>3.5918145080713089</v>
      </c>
      <c r="AE65" s="11">
        <f>MATCH(AD65,P65:AC65,0)</f>
        <v>9</v>
      </c>
    </row>
    <row r="66" spans="14:31" x14ac:dyDescent="0.3">
      <c r="N66" s="55" t="s">
        <v>9</v>
      </c>
      <c r="O66" s="3">
        <v>9</v>
      </c>
      <c r="P66">
        <v>0.87763311250427334</v>
      </c>
      <c r="Q66">
        <v>1.3165815319538807</v>
      </c>
      <c r="R66">
        <v>1.4713953664496993</v>
      </c>
      <c r="S66">
        <v>0.81310964072826886</v>
      </c>
      <c r="T66">
        <v>0.71774621151432194</v>
      </c>
      <c r="U66">
        <v>0.54262475791897491</v>
      </c>
      <c r="V66">
        <v>0.79830991661382655</v>
      </c>
      <c r="W66">
        <v>0.61545027014801923</v>
      </c>
      <c r="X66">
        <v>0</v>
      </c>
      <c r="Y66">
        <v>1.7515507151268495</v>
      </c>
      <c r="Z66">
        <v>0.79755888458145807</v>
      </c>
      <c r="AA66">
        <v>1.3974519763511326</v>
      </c>
      <c r="AB66">
        <v>0.9216759844758724</v>
      </c>
      <c r="AC66" s="58">
        <v>0.64021130822878081</v>
      </c>
    </row>
    <row r="67" spans="14:31" x14ac:dyDescent="0.3">
      <c r="O67" t="s">
        <v>40</v>
      </c>
      <c r="P67" s="60">
        <f>SUM(P65:P66)</f>
        <v>4.6458587901864341</v>
      </c>
      <c r="Q67" s="60">
        <f t="shared" ref="Q67:AC67" si="23">SUM(Q65:Q66)</f>
        <v>7.1328779599151293</v>
      </c>
      <c r="R67" s="60">
        <f t="shared" si="23"/>
        <v>9.6838466314154275</v>
      </c>
      <c r="S67" s="60">
        <f t="shared" si="23"/>
        <v>3.0534319094342766</v>
      </c>
      <c r="T67" s="60">
        <f t="shared" si="23"/>
        <v>4.3207958412481826</v>
      </c>
      <c r="U67" s="60">
        <f t="shared" si="23"/>
        <v>2.5975028387224075</v>
      </c>
      <c r="V67" s="60">
        <f t="shared" si="23"/>
        <v>3.2764961360164788</v>
      </c>
      <c r="W67" s="60">
        <f t="shared" si="23"/>
        <v>4.8906518761957729</v>
      </c>
      <c r="X67" s="60">
        <f t="shared" si="23"/>
        <v>3.5918145080713089</v>
      </c>
      <c r="Y67" s="60">
        <f t="shared" si="23"/>
        <v>11.113836255015951</v>
      </c>
      <c r="Z67" s="60">
        <f t="shared" si="23"/>
        <v>3.285050648757001</v>
      </c>
      <c r="AA67" s="60">
        <f t="shared" si="23"/>
        <v>7.5696239455835403</v>
      </c>
      <c r="AB67" s="60">
        <f t="shared" si="23"/>
        <v>5.1703660031671745</v>
      </c>
      <c r="AC67" s="60">
        <f t="shared" si="23"/>
        <v>2.836775430392863</v>
      </c>
      <c r="AD67" s="1">
        <f>SMALL(P67:AC67,7)</f>
        <v>4.3207958412481826</v>
      </c>
      <c r="AE67" s="11">
        <f>MATCH(AD67,P67:AC67,0)</f>
        <v>5</v>
      </c>
    </row>
    <row r="68" spans="14:31" x14ac:dyDescent="0.3">
      <c r="N68" s="55" t="s">
        <v>5</v>
      </c>
      <c r="O68" s="3">
        <v>5</v>
      </c>
      <c r="P68">
        <v>0.78942225694514623</v>
      </c>
      <c r="Q68">
        <v>1.4711360555993527</v>
      </c>
      <c r="R68">
        <v>1.7296356141526072</v>
      </c>
      <c r="S68">
        <v>0.71661415629169511</v>
      </c>
      <c r="T68">
        <v>0</v>
      </c>
      <c r="U68">
        <v>0.65386381771718671</v>
      </c>
      <c r="V68">
        <v>0.64302796965213649</v>
      </c>
      <c r="W68">
        <v>0.53103843072903689</v>
      </c>
      <c r="X68">
        <v>0.71774621151432194</v>
      </c>
      <c r="Y68">
        <v>2.0499823675432181</v>
      </c>
      <c r="Z68">
        <v>0.90463488459628882</v>
      </c>
      <c r="AA68">
        <v>1.4539204953044735</v>
      </c>
      <c r="AB68">
        <v>0.56379076099556724</v>
      </c>
      <c r="AC68" s="58">
        <v>0.68490880147655353</v>
      </c>
    </row>
    <row r="69" spans="14:31" x14ac:dyDescent="0.3">
      <c r="O69" t="s">
        <v>40</v>
      </c>
      <c r="P69" s="60">
        <f>SUM(P67:P68)</f>
        <v>5.4352810471315802</v>
      </c>
      <c r="Q69" s="60">
        <f t="shared" ref="Q69:AC69" si="24">SUM(Q67:Q68)</f>
        <v>8.6040140155144815</v>
      </c>
      <c r="R69" s="60">
        <f t="shared" si="24"/>
        <v>11.413482245568035</v>
      </c>
      <c r="S69" s="60">
        <f t="shared" si="24"/>
        <v>3.7700460657259716</v>
      </c>
      <c r="T69" s="60">
        <f t="shared" si="24"/>
        <v>4.3207958412481826</v>
      </c>
      <c r="U69" s="60">
        <f t="shared" si="24"/>
        <v>3.2513666564395942</v>
      </c>
      <c r="V69" s="60">
        <f t="shared" si="24"/>
        <v>3.9195241056686152</v>
      </c>
      <c r="W69" s="60">
        <f t="shared" si="24"/>
        <v>5.4216903069248099</v>
      </c>
      <c r="X69" s="60">
        <f t="shared" si="24"/>
        <v>4.3095607195856305</v>
      </c>
      <c r="Y69" s="60">
        <f t="shared" si="24"/>
        <v>13.16381862255917</v>
      </c>
      <c r="Z69" s="60">
        <f t="shared" si="24"/>
        <v>4.1896855333532894</v>
      </c>
      <c r="AA69" s="60">
        <f t="shared" si="24"/>
        <v>9.0235444408880134</v>
      </c>
      <c r="AB69" s="60">
        <f t="shared" si="24"/>
        <v>5.7341567641627416</v>
      </c>
      <c r="AC69" s="60">
        <f t="shared" si="24"/>
        <v>3.5216842318694166</v>
      </c>
      <c r="AD69" s="1">
        <f>SMALL(P69:AC69,8)</f>
        <v>5.4216903069248099</v>
      </c>
      <c r="AE69" s="11">
        <f>MATCH(AD69,P69:AC69,0)</f>
        <v>8</v>
      </c>
    </row>
    <row r="70" spans="14:31" x14ac:dyDescent="0.3">
      <c r="N70" s="55" t="s">
        <v>8</v>
      </c>
      <c r="O70" s="3">
        <v>8</v>
      </c>
      <c r="P70">
        <v>0.8557557399699236</v>
      </c>
      <c r="Q70">
        <v>1.4033479760897569</v>
      </c>
      <c r="R70">
        <v>1.9391680510038005</v>
      </c>
      <c r="S70">
        <v>0.93571778602293643</v>
      </c>
      <c r="T70">
        <v>0.53103843072903689</v>
      </c>
      <c r="U70">
        <v>0.71428402410068781</v>
      </c>
      <c r="V70">
        <v>1.0022916977893161</v>
      </c>
      <c r="W70">
        <v>0</v>
      </c>
      <c r="X70">
        <v>0.61545027014801923</v>
      </c>
      <c r="Y70">
        <v>2.0886121290306288</v>
      </c>
      <c r="Z70">
        <v>0.82237807266742102</v>
      </c>
      <c r="AA70">
        <v>1.7310692814309077</v>
      </c>
      <c r="AB70">
        <v>0.51114834816702892</v>
      </c>
      <c r="AC70" s="58">
        <v>0.80053002546739249</v>
      </c>
    </row>
    <row r="71" spans="14:31" x14ac:dyDescent="0.3">
      <c r="O71" t="s">
        <v>40</v>
      </c>
      <c r="P71" s="60">
        <f>SUM(P69:P70)</f>
        <v>6.291036787101504</v>
      </c>
      <c r="Q71" s="60">
        <f t="shared" ref="Q71:AC71" si="25">SUM(Q69:Q70)</f>
        <v>10.007361991604238</v>
      </c>
      <c r="R71" s="60">
        <f t="shared" si="25"/>
        <v>13.352650296571836</v>
      </c>
      <c r="S71" s="60">
        <f t="shared" si="25"/>
        <v>4.705763851748908</v>
      </c>
      <c r="T71" s="60">
        <f t="shared" si="25"/>
        <v>4.8518342719772196</v>
      </c>
      <c r="U71" s="60">
        <f t="shared" si="25"/>
        <v>3.965650680540282</v>
      </c>
      <c r="V71" s="60">
        <f t="shared" si="25"/>
        <v>4.9218158034579318</v>
      </c>
      <c r="W71" s="60">
        <f t="shared" si="25"/>
        <v>5.4216903069248099</v>
      </c>
      <c r="X71" s="60">
        <f t="shared" si="25"/>
        <v>4.92501098973365</v>
      </c>
      <c r="Y71" s="60">
        <f t="shared" si="25"/>
        <v>15.252430751589799</v>
      </c>
      <c r="Z71" s="60">
        <f t="shared" si="25"/>
        <v>5.0120636060207104</v>
      </c>
      <c r="AA71" s="60">
        <f t="shared" si="25"/>
        <v>10.754613722318922</v>
      </c>
      <c r="AB71" s="60">
        <f t="shared" si="25"/>
        <v>6.2453051123297705</v>
      </c>
      <c r="AC71" s="60">
        <f t="shared" si="25"/>
        <v>4.3222142573368094</v>
      </c>
      <c r="AD71" s="1">
        <f>SMALL(P71:AC71,9)</f>
        <v>6.2453051123297705</v>
      </c>
      <c r="AE71" s="11">
        <f>MATCH(AD71,P71:AC71,0)</f>
        <v>13</v>
      </c>
    </row>
    <row r="72" spans="14:31" x14ac:dyDescent="0.3">
      <c r="N72" s="55" t="s">
        <v>13</v>
      </c>
      <c r="O72" s="3">
        <v>13</v>
      </c>
      <c r="P72">
        <v>0.8405094614684292</v>
      </c>
      <c r="Q72">
        <v>1.1481875170965163</v>
      </c>
      <c r="R72">
        <v>1.8384716609958336</v>
      </c>
      <c r="S72">
        <v>0.91198623910208831</v>
      </c>
      <c r="T72">
        <v>0.56379076099556724</v>
      </c>
      <c r="U72">
        <v>0.75869771495511173</v>
      </c>
      <c r="V72">
        <v>0.97630774409798138</v>
      </c>
      <c r="W72">
        <v>0.51114834816702892</v>
      </c>
      <c r="X72">
        <v>0.9216759844758724</v>
      </c>
      <c r="Y72">
        <v>1.870202174730605</v>
      </c>
      <c r="Z72">
        <v>0.65466017100050655</v>
      </c>
      <c r="AA72">
        <v>1.4419317697132974</v>
      </c>
      <c r="AB72">
        <v>0</v>
      </c>
      <c r="AC72" s="58">
        <v>0.94703814953561483</v>
      </c>
    </row>
    <row r="73" spans="14:31" x14ac:dyDescent="0.3">
      <c r="O73" t="s">
        <v>40</v>
      </c>
      <c r="P73" s="60">
        <f>SUM(P71:P72)</f>
        <v>7.1315462485699328</v>
      </c>
      <c r="Q73" s="60">
        <f t="shared" ref="Q73:AC73" si="26">SUM(Q71:Q72)</f>
        <v>11.155549508700755</v>
      </c>
      <c r="R73" s="60">
        <f t="shared" si="26"/>
        <v>15.19112195756767</v>
      </c>
      <c r="S73" s="60">
        <f t="shared" si="26"/>
        <v>5.6177500908509961</v>
      </c>
      <c r="T73" s="60">
        <f t="shared" si="26"/>
        <v>5.4156250329727866</v>
      </c>
      <c r="U73" s="60">
        <f t="shared" si="26"/>
        <v>4.7243483954953938</v>
      </c>
      <c r="V73" s="60">
        <f t="shared" si="26"/>
        <v>5.8981235475559135</v>
      </c>
      <c r="W73" s="60">
        <f t="shared" si="26"/>
        <v>5.9328386550918388</v>
      </c>
      <c r="X73" s="60">
        <f t="shared" si="26"/>
        <v>5.846686974209522</v>
      </c>
      <c r="Y73" s="60">
        <f t="shared" si="26"/>
        <v>17.122632926320403</v>
      </c>
      <c r="Z73" s="60">
        <f t="shared" si="26"/>
        <v>5.6667237770212173</v>
      </c>
      <c r="AA73" s="60">
        <f t="shared" si="26"/>
        <v>12.19654549203222</v>
      </c>
      <c r="AB73" s="60">
        <f t="shared" si="26"/>
        <v>6.2453051123297705</v>
      </c>
      <c r="AC73" s="60">
        <f t="shared" si="26"/>
        <v>5.2692524068724245</v>
      </c>
      <c r="AD73" s="1">
        <f>SMALL(P73:AC73,10)</f>
        <v>7.1315462485699328</v>
      </c>
      <c r="AE73" s="11">
        <f>MATCH(AD73,P73:AC73,0)</f>
        <v>1</v>
      </c>
    </row>
    <row r="74" spans="14:31" x14ac:dyDescent="0.3">
      <c r="N74" s="55" t="s">
        <v>1</v>
      </c>
      <c r="O74" s="3">
        <v>1</v>
      </c>
      <c r="P74">
        <v>0</v>
      </c>
      <c r="Q74">
        <v>1.1948644437482188</v>
      </c>
      <c r="R74">
        <v>1.9321068825293739</v>
      </c>
      <c r="S74">
        <v>0.58641217007248703</v>
      </c>
      <c r="T74">
        <v>0.78942225694514623</v>
      </c>
      <c r="U74">
        <v>0.82318911902391889</v>
      </c>
      <c r="V74">
        <v>0.83806523935295341</v>
      </c>
      <c r="W74">
        <v>0.8557557399699236</v>
      </c>
      <c r="X74">
        <v>0.87763311250427334</v>
      </c>
      <c r="Y74">
        <v>1.9455657372097375</v>
      </c>
      <c r="Z74">
        <v>0.77309935607187286</v>
      </c>
      <c r="AA74">
        <v>1.5982085281834286</v>
      </c>
      <c r="AB74">
        <v>0.8405094614684292</v>
      </c>
      <c r="AC74" s="58">
        <v>0.74745979316092936</v>
      </c>
    </row>
    <row r="75" spans="14:31" x14ac:dyDescent="0.3">
      <c r="O75" t="s">
        <v>40</v>
      </c>
      <c r="P75" s="60">
        <f>SUM(P73:P74)</f>
        <v>7.1315462485699328</v>
      </c>
      <c r="Q75" s="60">
        <f t="shared" ref="Q75:AC75" si="27">SUM(Q73:Q74)</f>
        <v>12.350413952448974</v>
      </c>
      <c r="R75" s="60">
        <f t="shared" si="27"/>
        <v>17.123228840097045</v>
      </c>
      <c r="S75" s="60">
        <f t="shared" si="27"/>
        <v>6.204162260923483</v>
      </c>
      <c r="T75" s="60">
        <f t="shared" si="27"/>
        <v>6.2050472899179328</v>
      </c>
      <c r="U75" s="60">
        <f t="shared" si="27"/>
        <v>5.5475375145193127</v>
      </c>
      <c r="V75" s="60">
        <f t="shared" si="27"/>
        <v>6.7361887869088672</v>
      </c>
      <c r="W75" s="60">
        <f t="shared" si="27"/>
        <v>6.7885943950617627</v>
      </c>
      <c r="X75" s="60">
        <f t="shared" si="27"/>
        <v>6.7243200867137958</v>
      </c>
      <c r="Y75" s="60">
        <f t="shared" si="27"/>
        <v>19.06819866353014</v>
      </c>
      <c r="Z75" s="60">
        <f t="shared" si="27"/>
        <v>6.43982313309309</v>
      </c>
      <c r="AA75" s="60">
        <f t="shared" si="27"/>
        <v>13.794754020215649</v>
      </c>
      <c r="AB75" s="60">
        <f t="shared" si="27"/>
        <v>7.0858145737981992</v>
      </c>
      <c r="AC75" s="60">
        <f t="shared" si="27"/>
        <v>6.0167122000333535</v>
      </c>
      <c r="AD75" s="1">
        <f>SMALL(P75:AC75,11)</f>
        <v>12.350413952448974</v>
      </c>
      <c r="AE75" s="11">
        <f>MATCH(AD75,P75:AC75,0)</f>
        <v>2</v>
      </c>
    </row>
    <row r="76" spans="14:31" x14ac:dyDescent="0.3">
      <c r="N76" s="55" t="s">
        <v>2</v>
      </c>
      <c r="O76" s="3">
        <v>2</v>
      </c>
      <c r="P76">
        <v>1.1948644437482188</v>
      </c>
      <c r="Q76">
        <v>0</v>
      </c>
      <c r="R76">
        <v>1.4248990833045314</v>
      </c>
      <c r="S76">
        <v>1.3262489824203958</v>
      </c>
      <c r="T76">
        <v>1.4711360555993527</v>
      </c>
      <c r="U76">
        <v>1.0165527193546866</v>
      </c>
      <c r="V76">
        <v>1.2739104395974687</v>
      </c>
      <c r="W76">
        <v>1.4033479760897569</v>
      </c>
      <c r="X76">
        <v>1.3165815319538807</v>
      </c>
      <c r="Y76">
        <v>1.6309984176544337</v>
      </c>
      <c r="Z76">
        <v>0.85763610993558059</v>
      </c>
      <c r="AA76">
        <v>1.5513078199727215</v>
      </c>
      <c r="AB76">
        <v>1.1481875170965163</v>
      </c>
      <c r="AC76" s="58">
        <v>1.3419481766531172</v>
      </c>
    </row>
    <row r="77" spans="14:31" x14ac:dyDescent="0.3">
      <c r="O77" t="s">
        <v>40</v>
      </c>
      <c r="P77" s="60">
        <f>SUM(P75:P76)</f>
        <v>8.3264106923181522</v>
      </c>
      <c r="Q77" s="60">
        <f t="shared" ref="Q77:AC77" si="28">SUM(Q75:Q76)</f>
        <v>12.350413952448974</v>
      </c>
      <c r="R77" s="60">
        <f t="shared" si="28"/>
        <v>18.548127923401577</v>
      </c>
      <c r="S77" s="60">
        <f t="shared" si="28"/>
        <v>7.5304112433438792</v>
      </c>
      <c r="T77" s="60">
        <f t="shared" si="28"/>
        <v>7.6761833455172859</v>
      </c>
      <c r="U77" s="60">
        <f t="shared" si="28"/>
        <v>6.5640902338739995</v>
      </c>
      <c r="V77" s="60">
        <f t="shared" si="28"/>
        <v>8.0100992265063358</v>
      </c>
      <c r="W77" s="60">
        <f t="shared" si="28"/>
        <v>8.1919423711515194</v>
      </c>
      <c r="X77" s="60">
        <f t="shared" si="28"/>
        <v>8.0409016186676769</v>
      </c>
      <c r="Y77" s="60">
        <f t="shared" si="28"/>
        <v>20.699197081184572</v>
      </c>
      <c r="Z77" s="60">
        <f t="shared" si="28"/>
        <v>7.2974592430286709</v>
      </c>
      <c r="AA77" s="60">
        <f t="shared" si="28"/>
        <v>15.346061840188371</v>
      </c>
      <c r="AB77" s="60">
        <f t="shared" si="28"/>
        <v>8.234002090894716</v>
      </c>
      <c r="AC77" s="60">
        <f t="shared" si="28"/>
        <v>7.3586603766864709</v>
      </c>
      <c r="AD77" s="1">
        <f>SMALL(P77:AC77,12)</f>
        <v>15.346061840188371</v>
      </c>
      <c r="AE77" s="11">
        <f>MATCH(AD77,P77:AC77,0)</f>
        <v>12</v>
      </c>
    </row>
    <row r="78" spans="14:31" x14ac:dyDescent="0.3">
      <c r="N78" s="55" t="s">
        <v>12</v>
      </c>
      <c r="O78" s="3">
        <v>12</v>
      </c>
      <c r="P78">
        <v>1.5982085281834286</v>
      </c>
      <c r="Q78">
        <v>1.5513078199727215</v>
      </c>
      <c r="R78">
        <v>1.360913145877608</v>
      </c>
      <c r="S78">
        <v>1.1788717836750002</v>
      </c>
      <c r="T78">
        <v>1.4539204953044735</v>
      </c>
      <c r="U78">
        <v>1.2378393696701118</v>
      </c>
      <c r="V78">
        <v>1.3155384790934015</v>
      </c>
      <c r="W78">
        <v>1.7310692814309077</v>
      </c>
      <c r="X78">
        <v>1.3974519763511326</v>
      </c>
      <c r="Y78">
        <v>1.1481314526283339</v>
      </c>
      <c r="Z78">
        <v>1.2919086312653163</v>
      </c>
      <c r="AA78">
        <v>0</v>
      </c>
      <c r="AB78">
        <v>1.4419317697132974</v>
      </c>
      <c r="AC78" s="58">
        <v>1.1480137055285777</v>
      </c>
    </row>
    <row r="79" spans="14:31" x14ac:dyDescent="0.3">
      <c r="O79" t="s">
        <v>40</v>
      </c>
      <c r="P79" s="60">
        <f>SUM(P77:P78)</f>
        <v>9.9246192205015813</v>
      </c>
      <c r="Q79" s="60">
        <f t="shared" ref="Q79:AC79" si="29">SUM(Q77:Q78)</f>
        <v>13.901721772421697</v>
      </c>
      <c r="R79" s="60">
        <f t="shared" si="29"/>
        <v>19.909041069279183</v>
      </c>
      <c r="S79" s="60">
        <f t="shared" si="29"/>
        <v>8.7092830270188788</v>
      </c>
      <c r="T79" s="60">
        <f t="shared" si="29"/>
        <v>9.130103840821759</v>
      </c>
      <c r="U79" s="60">
        <f t="shared" si="29"/>
        <v>7.801929603544111</v>
      </c>
      <c r="V79" s="60">
        <f t="shared" si="29"/>
        <v>9.3256377055997373</v>
      </c>
      <c r="W79" s="60">
        <f t="shared" si="29"/>
        <v>9.9230116525824279</v>
      </c>
      <c r="X79" s="60">
        <f t="shared" si="29"/>
        <v>9.4383535950188104</v>
      </c>
      <c r="Y79" s="60">
        <f t="shared" si="29"/>
        <v>21.847328533812906</v>
      </c>
      <c r="Z79" s="60">
        <f t="shared" si="29"/>
        <v>8.5893678742939876</v>
      </c>
      <c r="AA79" s="60">
        <f t="shared" si="29"/>
        <v>15.346061840188371</v>
      </c>
      <c r="AB79" s="60">
        <f t="shared" si="29"/>
        <v>9.6759338606080139</v>
      </c>
      <c r="AC79" s="60">
        <f t="shared" si="29"/>
        <v>8.5066740822150493</v>
      </c>
      <c r="AD79" s="1">
        <f>SMALL(P79:AC79,13)</f>
        <v>19.909041069279183</v>
      </c>
      <c r="AE79" s="11">
        <f>MATCH(AD79,P79:AC79,0)</f>
        <v>3</v>
      </c>
    </row>
    <row r="80" spans="14:31" x14ac:dyDescent="0.3">
      <c r="N80" s="55" t="s">
        <v>3</v>
      </c>
      <c r="O80" s="3">
        <v>3</v>
      </c>
      <c r="P80">
        <v>1.9321068825293739</v>
      </c>
      <c r="Q80">
        <v>1.4248990833045314</v>
      </c>
      <c r="R80">
        <v>0</v>
      </c>
      <c r="S80">
        <v>1.8326512844232536</v>
      </c>
      <c r="T80">
        <v>1.7296356141526072</v>
      </c>
      <c r="U80">
        <v>1.4630093890577656</v>
      </c>
      <c r="V80">
        <v>1.4791438034149205</v>
      </c>
      <c r="W80">
        <v>1.9391680510038005</v>
      </c>
      <c r="X80">
        <v>1.4713953664496993</v>
      </c>
      <c r="Y80">
        <v>0.76131298741070452</v>
      </c>
      <c r="Z80">
        <v>1.6226245854413213</v>
      </c>
      <c r="AA80">
        <v>1.360913145877608</v>
      </c>
      <c r="AB80">
        <v>1.8384716609958336</v>
      </c>
      <c r="AC80" s="58">
        <v>1.8150222026284664</v>
      </c>
    </row>
    <row r="81" spans="14:32" x14ac:dyDescent="0.3">
      <c r="O81" t="s">
        <v>40</v>
      </c>
      <c r="P81" s="60">
        <f>SUM(P79:P80)</f>
        <v>11.856726103030955</v>
      </c>
      <c r="Q81" s="60">
        <f t="shared" ref="Q81:AC81" si="30">SUM(Q79:Q80)</f>
        <v>15.326620855726228</v>
      </c>
      <c r="R81" s="60">
        <f t="shared" si="30"/>
        <v>19.909041069279183</v>
      </c>
      <c r="S81" s="60">
        <f t="shared" si="30"/>
        <v>10.541934311442132</v>
      </c>
      <c r="T81" s="60">
        <f t="shared" si="30"/>
        <v>10.859739454974367</v>
      </c>
      <c r="U81" s="60">
        <f t="shared" si="30"/>
        <v>9.264938992601877</v>
      </c>
      <c r="V81" s="60">
        <f t="shared" si="30"/>
        <v>10.804781509014658</v>
      </c>
      <c r="W81" s="60">
        <f t="shared" si="30"/>
        <v>11.862179703586229</v>
      </c>
      <c r="X81" s="60">
        <f t="shared" si="30"/>
        <v>10.909748961468509</v>
      </c>
      <c r="Y81" s="60">
        <f t="shared" si="30"/>
        <v>22.60864152122361</v>
      </c>
      <c r="Z81" s="60">
        <f t="shared" si="30"/>
        <v>10.21199245973531</v>
      </c>
      <c r="AA81" s="60">
        <f t="shared" si="30"/>
        <v>16.70697498606598</v>
      </c>
      <c r="AB81" s="60">
        <f t="shared" si="30"/>
        <v>11.514405521603848</v>
      </c>
      <c r="AC81" s="60">
        <f t="shared" si="30"/>
        <v>10.321696284843515</v>
      </c>
      <c r="AD81" s="1">
        <f>SMALL(P81:AC81,14)</f>
        <v>22.60864152122361</v>
      </c>
      <c r="AE81" s="11">
        <f>MATCH(AD81,P81:AC81,0)</f>
        <v>10</v>
      </c>
    </row>
    <row r="82" spans="14:32" x14ac:dyDescent="0.3">
      <c r="N82" s="55" t="s">
        <v>10</v>
      </c>
      <c r="O82" s="3">
        <v>10</v>
      </c>
      <c r="P82">
        <v>1.9455657372097375</v>
      </c>
      <c r="Q82">
        <v>1.6309984176544337</v>
      </c>
      <c r="R82">
        <v>0.76131298741070452</v>
      </c>
      <c r="S82">
        <v>1.9300777467373258</v>
      </c>
      <c r="T82">
        <v>2.0499823675432181</v>
      </c>
      <c r="U82">
        <v>1.6846047689458008</v>
      </c>
      <c r="V82">
        <v>2.0458483305399326</v>
      </c>
      <c r="W82">
        <v>2.0886121290306288</v>
      </c>
      <c r="X82">
        <v>1.7515507151268495</v>
      </c>
      <c r="Y82">
        <v>0</v>
      </c>
      <c r="Z82">
        <v>1.7784650454476019</v>
      </c>
      <c r="AA82">
        <v>1.1481314526283339</v>
      </c>
      <c r="AB82">
        <v>1.870202174730605</v>
      </c>
      <c r="AC82" s="58">
        <v>1.9232896482184381</v>
      </c>
    </row>
    <row r="86" spans="14:32" x14ac:dyDescent="0.3"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spans="14:32" x14ac:dyDescent="0.3">
      <c r="N87" s="3" t="s">
        <v>44</v>
      </c>
      <c r="P87" s="3">
        <v>6</v>
      </c>
      <c r="Q87" s="3">
        <v>11</v>
      </c>
      <c r="R87" s="3">
        <v>14</v>
      </c>
      <c r="S87" s="3">
        <v>4</v>
      </c>
      <c r="T87" s="3">
        <v>7</v>
      </c>
      <c r="U87" s="3">
        <v>9</v>
      </c>
      <c r="V87" s="3">
        <v>5</v>
      </c>
      <c r="W87" s="3">
        <v>8</v>
      </c>
      <c r="X87" s="3">
        <v>13</v>
      </c>
      <c r="Y87" s="3">
        <v>1</v>
      </c>
      <c r="Z87" s="3">
        <v>2</v>
      </c>
      <c r="AA87" s="3">
        <v>12</v>
      </c>
      <c r="AB87" s="3">
        <v>3</v>
      </c>
      <c r="AC87" s="3">
        <v>10</v>
      </c>
    </row>
    <row r="88" spans="14:32" x14ac:dyDescent="0.3">
      <c r="N88" s="55" t="s">
        <v>6</v>
      </c>
      <c r="O88" s="3">
        <v>6</v>
      </c>
      <c r="P88" s="61">
        <v>0</v>
      </c>
      <c r="Q88" s="62">
        <v>0.35356412425149059</v>
      </c>
      <c r="R88" s="62">
        <v>0.54751085818803269</v>
      </c>
      <c r="S88" s="63">
        <v>0.54517807629907322</v>
      </c>
      <c r="T88" s="62">
        <v>0.60862502206483582</v>
      </c>
      <c r="U88" s="62">
        <v>0.54262475791897491</v>
      </c>
      <c r="V88" s="62">
        <v>0.65386381771718671</v>
      </c>
      <c r="W88" s="62">
        <v>0.71428402410068781</v>
      </c>
      <c r="X88" s="62">
        <v>0.75869771495511173</v>
      </c>
      <c r="Y88" s="63">
        <v>0.82318911902391889</v>
      </c>
      <c r="Z88" s="62">
        <v>1.0165527193546866</v>
      </c>
      <c r="AA88" s="63">
        <v>1.2378393696701118</v>
      </c>
      <c r="AB88" s="62">
        <v>1.4630093890577656</v>
      </c>
      <c r="AC88" s="63">
        <v>1.6846047689458008</v>
      </c>
      <c r="AD88" s="64" t="s">
        <v>45</v>
      </c>
      <c r="AF88" s="1">
        <f>AVERAGE(P88:S91)</f>
        <v>0.4063168760279009</v>
      </c>
    </row>
    <row r="89" spans="14:32" x14ac:dyDescent="0.3">
      <c r="N89" s="3" t="s">
        <v>11</v>
      </c>
      <c r="O89" s="3">
        <v>11</v>
      </c>
      <c r="P89">
        <v>0.35356412425149059</v>
      </c>
      <c r="Q89">
        <v>0</v>
      </c>
      <c r="R89">
        <v>0.64802651805236478</v>
      </c>
      <c r="S89" s="58">
        <v>0.76216988616827619</v>
      </c>
      <c r="T89">
        <v>0.72373123570341114</v>
      </c>
      <c r="U89">
        <v>0.79755888458145807</v>
      </c>
      <c r="V89">
        <v>0.90463488459628882</v>
      </c>
      <c r="W89">
        <v>0.82237807266742102</v>
      </c>
      <c r="X89">
        <v>0.65466017100050655</v>
      </c>
      <c r="Y89" s="58">
        <v>0.77309935607187286</v>
      </c>
      <c r="Z89">
        <v>0.85763610993558059</v>
      </c>
      <c r="AA89" s="58">
        <v>1.2919086312653163</v>
      </c>
      <c r="AB89">
        <v>1.6226245854413213</v>
      </c>
      <c r="AC89" s="58">
        <v>1.7784650454476019</v>
      </c>
      <c r="AD89" s="64" t="s">
        <v>46</v>
      </c>
      <c r="AF89" s="1">
        <f>STDEV(P88:S91)</f>
        <v>0.2726150778845346</v>
      </c>
    </row>
    <row r="90" spans="14:32" x14ac:dyDescent="0.3">
      <c r="N90" s="3" t="s">
        <v>14</v>
      </c>
      <c r="O90" s="3">
        <v>14</v>
      </c>
      <c r="P90">
        <v>0.54751085818803269</v>
      </c>
      <c r="Q90">
        <v>0.64802651805236478</v>
      </c>
      <c r="R90">
        <v>0</v>
      </c>
      <c r="S90" s="58">
        <v>0.39408554526396911</v>
      </c>
      <c r="T90">
        <v>0.60694120065971591</v>
      </c>
      <c r="U90">
        <v>0.64021130822878081</v>
      </c>
      <c r="V90">
        <v>0.68490880147655353</v>
      </c>
      <c r="W90">
        <v>0.80053002546739249</v>
      </c>
      <c r="X90">
        <v>0.94703814953561483</v>
      </c>
      <c r="Y90" s="58">
        <v>0.74745979316092936</v>
      </c>
      <c r="Z90">
        <v>1.3419481766531172</v>
      </c>
      <c r="AA90" s="58">
        <v>1.1480137055285777</v>
      </c>
      <c r="AB90">
        <v>1.8150222026284664</v>
      </c>
      <c r="AC90" s="58">
        <v>1.9232896482184381</v>
      </c>
      <c r="AD90" s="64"/>
    </row>
    <row r="91" spans="14:32" x14ac:dyDescent="0.3">
      <c r="N91" s="55" t="s">
        <v>4</v>
      </c>
      <c r="O91" s="3">
        <v>4</v>
      </c>
      <c r="P91" s="8">
        <v>0.54517807629907322</v>
      </c>
      <c r="Q91" s="2">
        <v>0.76216988616827619</v>
      </c>
      <c r="R91" s="2">
        <v>0.39408554526396911</v>
      </c>
      <c r="S91" s="59">
        <v>0</v>
      </c>
      <c r="T91">
        <v>0.53888876097468918</v>
      </c>
      <c r="U91">
        <v>0.81310964072826886</v>
      </c>
      <c r="V91">
        <v>0.71661415629169511</v>
      </c>
      <c r="W91">
        <v>0.93571778602293643</v>
      </c>
      <c r="X91">
        <v>0.91198623910208831</v>
      </c>
      <c r="Y91" s="58">
        <v>0.58641217007248703</v>
      </c>
      <c r="Z91">
        <v>1.3262489824203958</v>
      </c>
      <c r="AA91" s="58">
        <v>1.1788717836750002</v>
      </c>
      <c r="AB91">
        <v>1.8326512844232536</v>
      </c>
      <c r="AC91" s="58">
        <v>1.9300777467373258</v>
      </c>
      <c r="AD91" s="64" t="s">
        <v>47</v>
      </c>
      <c r="AF91" s="1">
        <f>AVERAGE(P92:S97,T88:Y97)</f>
        <v>0.69498424372730105</v>
      </c>
    </row>
    <row r="92" spans="14:32" x14ac:dyDescent="0.3">
      <c r="N92" s="55" t="s">
        <v>7</v>
      </c>
      <c r="O92" s="3">
        <v>7</v>
      </c>
      <c r="P92" s="7">
        <v>0.60862502206483582</v>
      </c>
      <c r="Q92">
        <v>0.72373123570341114</v>
      </c>
      <c r="R92">
        <v>0.60694120065971591</v>
      </c>
      <c r="S92">
        <v>0.53888876097468918</v>
      </c>
      <c r="T92">
        <v>0</v>
      </c>
      <c r="U92">
        <v>0.79830991661382655</v>
      </c>
      <c r="V92">
        <v>0.64302796965213649</v>
      </c>
      <c r="W92">
        <v>1.0022916977893161</v>
      </c>
      <c r="X92">
        <v>0.97630774409798138</v>
      </c>
      <c r="Y92" s="58">
        <v>0.83806523935295341</v>
      </c>
      <c r="Z92">
        <v>1.2739104395974687</v>
      </c>
      <c r="AA92" s="58">
        <v>1.3155384790934015</v>
      </c>
      <c r="AB92">
        <v>1.4791438034149205</v>
      </c>
      <c r="AC92" s="58">
        <v>2.0458483305399326</v>
      </c>
      <c r="AD92" s="64" t="s">
        <v>48</v>
      </c>
      <c r="AF92" s="1">
        <f>STDEV(P92:S97,T88:Y97)</f>
        <v>0.23327140872099639</v>
      </c>
    </row>
    <row r="93" spans="14:32" x14ac:dyDescent="0.3">
      <c r="N93" s="55" t="s">
        <v>9</v>
      </c>
      <c r="O93" s="3">
        <v>9</v>
      </c>
      <c r="P93" s="7">
        <v>0.54262475791897491</v>
      </c>
      <c r="Q93">
        <v>0.79755888458145807</v>
      </c>
      <c r="R93">
        <v>0.64021130822878081</v>
      </c>
      <c r="S93">
        <v>0.81310964072826886</v>
      </c>
      <c r="T93">
        <v>0.79830991661382655</v>
      </c>
      <c r="U93">
        <v>0</v>
      </c>
      <c r="V93">
        <v>0.71774621151432194</v>
      </c>
      <c r="W93">
        <v>0.61545027014801923</v>
      </c>
      <c r="X93">
        <v>0.9216759844758724</v>
      </c>
      <c r="Y93" s="58">
        <v>0.87763311250427334</v>
      </c>
      <c r="Z93">
        <v>1.3165815319538807</v>
      </c>
      <c r="AA93" s="58">
        <v>1.3974519763511326</v>
      </c>
      <c r="AB93">
        <v>1.4713953664496993</v>
      </c>
      <c r="AC93" s="58">
        <v>1.7515507151268495</v>
      </c>
      <c r="AD93" s="64"/>
    </row>
    <row r="94" spans="14:32" x14ac:dyDescent="0.3">
      <c r="N94" s="55" t="s">
        <v>5</v>
      </c>
      <c r="O94" s="3">
        <v>5</v>
      </c>
      <c r="P94" s="7">
        <v>0.65386381771718671</v>
      </c>
      <c r="Q94">
        <v>0.90463488459628882</v>
      </c>
      <c r="R94">
        <v>0.68490880147655353</v>
      </c>
      <c r="S94">
        <v>0.71661415629169511</v>
      </c>
      <c r="T94">
        <v>0.64302796965213649</v>
      </c>
      <c r="U94">
        <v>0.71774621151432194</v>
      </c>
      <c r="V94">
        <v>0</v>
      </c>
      <c r="W94">
        <v>0.53103843072903689</v>
      </c>
      <c r="X94">
        <v>0.56379076099556724</v>
      </c>
      <c r="Y94" s="58">
        <v>0.78942225694514623</v>
      </c>
      <c r="Z94">
        <v>1.4711360555993527</v>
      </c>
      <c r="AA94" s="58">
        <v>1.4539204953044735</v>
      </c>
      <c r="AB94">
        <v>1.7296356141526072</v>
      </c>
      <c r="AC94" s="58">
        <v>2.0499823675432181</v>
      </c>
      <c r="AD94" s="64" t="s">
        <v>49</v>
      </c>
      <c r="AE94" s="3"/>
      <c r="AF94" s="1">
        <f>AVERAGE(P98:Y99,Z88:AA99)</f>
        <v>1.2589307178471518</v>
      </c>
    </row>
    <row r="95" spans="14:32" x14ac:dyDescent="0.3">
      <c r="N95" s="55" t="s">
        <v>8</v>
      </c>
      <c r="O95" s="3">
        <v>8</v>
      </c>
      <c r="P95" s="7">
        <v>0.71428402410068781</v>
      </c>
      <c r="Q95">
        <v>0.82237807266742102</v>
      </c>
      <c r="R95">
        <v>0.80053002546739249</v>
      </c>
      <c r="S95">
        <v>0.93571778602293643</v>
      </c>
      <c r="T95">
        <v>1.0022916977893161</v>
      </c>
      <c r="U95">
        <v>0.61545027014801923</v>
      </c>
      <c r="V95">
        <v>0.53103843072903689</v>
      </c>
      <c r="W95">
        <v>0</v>
      </c>
      <c r="X95">
        <v>0.51114834816702892</v>
      </c>
      <c r="Y95" s="58">
        <v>0.8557557399699236</v>
      </c>
      <c r="Z95">
        <v>1.4033479760897569</v>
      </c>
      <c r="AA95" s="58">
        <v>1.7310692814309077</v>
      </c>
      <c r="AB95">
        <v>1.9391680510038005</v>
      </c>
      <c r="AC95" s="58">
        <v>2.0886121290306288</v>
      </c>
      <c r="AD95" s="64" t="s">
        <v>50</v>
      </c>
      <c r="AE95" s="1"/>
      <c r="AF95" s="1">
        <f>STDEV(P98:Y99,Z88:AA99)</f>
        <v>0.33685098936381092</v>
      </c>
    </row>
    <row r="96" spans="14:32" x14ac:dyDescent="0.3">
      <c r="N96" s="55" t="s">
        <v>13</v>
      </c>
      <c r="O96" s="3">
        <v>13</v>
      </c>
      <c r="P96" s="7">
        <v>0.75869771495511173</v>
      </c>
      <c r="Q96">
        <v>0.65466017100050655</v>
      </c>
      <c r="R96">
        <v>0.94703814953561483</v>
      </c>
      <c r="S96">
        <v>0.91198623910208831</v>
      </c>
      <c r="T96">
        <v>0.97630774409798138</v>
      </c>
      <c r="U96">
        <v>0.9216759844758724</v>
      </c>
      <c r="V96">
        <v>0.56379076099556724</v>
      </c>
      <c r="W96">
        <v>0.51114834816702892</v>
      </c>
      <c r="X96">
        <v>0</v>
      </c>
      <c r="Y96" s="58">
        <v>0.8405094614684292</v>
      </c>
      <c r="Z96">
        <v>1.1481875170965163</v>
      </c>
      <c r="AA96" s="58">
        <v>1.4419317697132974</v>
      </c>
      <c r="AB96">
        <v>1.8384716609958336</v>
      </c>
      <c r="AC96" s="58">
        <v>1.870202174730605</v>
      </c>
      <c r="AD96" s="64"/>
    </row>
    <row r="97" spans="14:32" x14ac:dyDescent="0.3">
      <c r="N97" s="55" t="s">
        <v>1</v>
      </c>
      <c r="O97" s="3">
        <v>1</v>
      </c>
      <c r="P97" s="8">
        <v>0.82318911902391889</v>
      </c>
      <c r="Q97" s="2">
        <v>0.77309935607187286</v>
      </c>
      <c r="R97" s="2">
        <v>0.74745979316092936</v>
      </c>
      <c r="S97" s="2">
        <v>0.58641217007248703</v>
      </c>
      <c r="T97" s="2">
        <v>0.83806523935295341</v>
      </c>
      <c r="U97" s="2">
        <v>0.87763311250427334</v>
      </c>
      <c r="V97" s="2">
        <v>0.78942225694514623</v>
      </c>
      <c r="W97" s="2">
        <v>0.8557557399699236</v>
      </c>
      <c r="X97" s="2">
        <v>0.8405094614684292</v>
      </c>
      <c r="Y97" s="59">
        <v>0</v>
      </c>
      <c r="Z97">
        <v>1.1948644437482188</v>
      </c>
      <c r="AA97" s="58">
        <v>1.5982085281834286</v>
      </c>
      <c r="AB97">
        <v>1.9321068825293739</v>
      </c>
      <c r="AC97" s="58">
        <v>1.9455657372097375</v>
      </c>
      <c r="AD97" s="64" t="s">
        <v>51</v>
      </c>
      <c r="AF97" s="1">
        <f>AVERAGE(P100:AA101,AB88:AC101)</f>
        <v>1.6352954842501077</v>
      </c>
    </row>
    <row r="98" spans="14:32" x14ac:dyDescent="0.3">
      <c r="N98" s="55" t="s">
        <v>2</v>
      </c>
      <c r="O98" s="3">
        <v>2</v>
      </c>
      <c r="P98" s="7">
        <v>1.0165527193546866</v>
      </c>
      <c r="Q98">
        <v>0.85763610993558059</v>
      </c>
      <c r="R98">
        <v>1.3419481766531172</v>
      </c>
      <c r="S98">
        <v>1.3262489824203958</v>
      </c>
      <c r="T98">
        <v>1.2739104395974687</v>
      </c>
      <c r="U98">
        <v>1.3165815319538807</v>
      </c>
      <c r="V98">
        <v>1.4711360555993527</v>
      </c>
      <c r="W98">
        <v>1.4033479760897569</v>
      </c>
      <c r="X98">
        <v>1.1481875170965163</v>
      </c>
      <c r="Y98">
        <v>1.1948644437482188</v>
      </c>
      <c r="Z98">
        <v>0</v>
      </c>
      <c r="AA98" s="58">
        <v>1.5513078199727215</v>
      </c>
      <c r="AB98">
        <v>1.4248990833045314</v>
      </c>
      <c r="AC98" s="58">
        <v>1.6309984176544337</v>
      </c>
      <c r="AD98" s="64" t="s">
        <v>52</v>
      </c>
      <c r="AF98" s="1">
        <f>STDEV(P100:AA101,AB88:AC101)</f>
        <v>0.44640780411524073</v>
      </c>
    </row>
    <row r="99" spans="14:32" x14ac:dyDescent="0.3">
      <c r="N99" s="55" t="s">
        <v>12</v>
      </c>
      <c r="O99" s="3">
        <v>12</v>
      </c>
      <c r="P99" s="8">
        <v>1.2378393696701118</v>
      </c>
      <c r="Q99" s="2">
        <v>1.2919086312653163</v>
      </c>
      <c r="R99" s="2">
        <v>1.1480137055285777</v>
      </c>
      <c r="S99" s="2">
        <v>1.1788717836750002</v>
      </c>
      <c r="T99" s="2">
        <v>1.3155384790934015</v>
      </c>
      <c r="U99" s="2">
        <v>1.3974519763511326</v>
      </c>
      <c r="V99" s="2">
        <v>1.4539204953044735</v>
      </c>
      <c r="W99" s="2">
        <v>1.7310692814309077</v>
      </c>
      <c r="X99" s="2">
        <v>1.4419317697132974</v>
      </c>
      <c r="Y99" s="2">
        <v>1.5982085281834286</v>
      </c>
      <c r="Z99" s="2">
        <v>1.5513078199727215</v>
      </c>
      <c r="AA99" s="59">
        <v>0</v>
      </c>
      <c r="AB99">
        <v>1.360913145877608</v>
      </c>
      <c r="AC99" s="58">
        <v>1.1481314526283339</v>
      </c>
    </row>
    <row r="100" spans="14:32" x14ac:dyDescent="0.3">
      <c r="N100" s="55" t="s">
        <v>3</v>
      </c>
      <c r="O100" s="3">
        <v>3</v>
      </c>
      <c r="P100" s="7">
        <v>1.4630093890577656</v>
      </c>
      <c r="Q100">
        <v>1.6226245854413213</v>
      </c>
      <c r="R100">
        <v>1.8150222026284664</v>
      </c>
      <c r="S100">
        <v>1.8326512844232536</v>
      </c>
      <c r="T100">
        <v>1.4791438034149205</v>
      </c>
      <c r="U100">
        <v>1.4713953664496993</v>
      </c>
      <c r="V100">
        <v>1.7296356141526072</v>
      </c>
      <c r="W100">
        <v>1.9391680510038005</v>
      </c>
      <c r="X100">
        <v>1.8384716609958336</v>
      </c>
      <c r="Y100">
        <v>1.9321068825293739</v>
      </c>
      <c r="Z100">
        <v>1.4248990833045314</v>
      </c>
      <c r="AA100">
        <v>1.360913145877608</v>
      </c>
      <c r="AB100">
        <v>0</v>
      </c>
      <c r="AC100" s="58">
        <v>0.76131298741070452</v>
      </c>
    </row>
    <row r="101" spans="14:32" x14ac:dyDescent="0.3">
      <c r="N101" s="55" t="s">
        <v>10</v>
      </c>
      <c r="O101" s="3">
        <v>10</v>
      </c>
      <c r="P101" s="8">
        <v>1.6846047689458008</v>
      </c>
      <c r="Q101" s="2">
        <v>1.7784650454476019</v>
      </c>
      <c r="R101" s="2">
        <v>1.9232896482184381</v>
      </c>
      <c r="S101" s="2">
        <v>1.9300777467373258</v>
      </c>
      <c r="T101" s="2">
        <v>2.0458483305399326</v>
      </c>
      <c r="U101" s="2">
        <v>1.7515507151268495</v>
      </c>
      <c r="V101" s="2">
        <v>2.0499823675432181</v>
      </c>
      <c r="W101" s="2">
        <v>2.0886121290306288</v>
      </c>
      <c r="X101" s="2">
        <v>1.870202174730605</v>
      </c>
      <c r="Y101" s="2">
        <v>1.9455657372097375</v>
      </c>
      <c r="Z101" s="2">
        <v>1.6309984176544337</v>
      </c>
      <c r="AA101" s="2">
        <v>1.1481314526283339</v>
      </c>
      <c r="AB101" s="2">
        <v>0.76131298741070452</v>
      </c>
      <c r="AC101" s="59">
        <v>0</v>
      </c>
    </row>
  </sheetData>
  <conditionalFormatting sqref="P41:AC54 P57:AC58 P60:AC62 AE61 P64:AC64 P66:AC66 P68:AC68 P70:AC70 P72:AC72 P74:AC74 P76:AC76 P78:AC78 P80:AC80 P82:AC82 P88:AC101">
    <cfRule type="cellIs" dxfId="4" priority="2359" operator="between">
      <formula>$AD$35</formula>
      <formula>$AD$33</formula>
    </cfRule>
    <cfRule type="cellIs" dxfId="3" priority="2360" operator="between">
      <formula>$AD$36</formula>
      <formula>$AD$31</formula>
    </cfRule>
    <cfRule type="cellIs" dxfId="2" priority="2361" operator="between">
      <formula>$AD$33</formula>
      <formula>$AD$36</formula>
    </cfRule>
    <cfRule type="cellIs" dxfId="1" priority="2363" operator="between">
      <formula>$AD$35</formula>
      <formula>"2$AD$33"</formula>
    </cfRule>
    <cfRule type="cellIs" dxfId="0" priority="2364" operator="between">
      <formula>$AD$32</formula>
      <formula>$AD$35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Marek Sewera</cp:lastModifiedBy>
  <dcterms:created xsi:type="dcterms:W3CDTF">2016-09-06T14:54:46Z</dcterms:created>
  <dcterms:modified xsi:type="dcterms:W3CDTF">2023-10-10T19:53:00Z</dcterms:modified>
</cp:coreProperties>
</file>