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G:\Aurora.3\tools\Event Probabilities\"/>
    </mc:Choice>
  </mc:AlternateContent>
  <xr:revisionPtr revIDLastSave="0" documentId="13_ncr:1_{D4E19BBF-68F0-473C-AF70-513937143D1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O60" i="1" s="1"/>
  <c r="P60" i="1" s="1"/>
  <c r="O32" i="1" l="1"/>
  <c r="P32" i="1" s="1"/>
  <c r="O34" i="1"/>
  <c r="P34" i="1" s="1"/>
  <c r="O49" i="1"/>
  <c r="P49" i="1" s="1"/>
  <c r="O50" i="1"/>
  <c r="P50" i="1" s="1"/>
  <c r="O48" i="1"/>
  <c r="P48" i="1" s="1"/>
  <c r="O23" i="1"/>
  <c r="P23" i="1" s="1"/>
  <c r="O24" i="1"/>
  <c r="P24" i="1" s="1"/>
  <c r="O8" i="1"/>
  <c r="P8" i="1" s="1"/>
  <c r="O10" i="1"/>
  <c r="P10" i="1" s="1"/>
  <c r="O12" i="1"/>
  <c r="P12" i="1" s="1"/>
  <c r="O13" i="1"/>
  <c r="P13" i="1" s="1"/>
  <c r="O21" i="1"/>
  <c r="P21" i="1" s="1"/>
  <c r="O22" i="1"/>
  <c r="P22" i="1" s="1"/>
  <c r="O25" i="1"/>
  <c r="P25" i="1" s="1"/>
  <c r="O9" i="1"/>
  <c r="P9" i="1" s="1"/>
  <c r="O11" i="1"/>
  <c r="P11" i="1" s="1"/>
  <c r="O26" i="1"/>
  <c r="P26" i="1" s="1"/>
  <c r="O27" i="1"/>
  <c r="P27" i="1" s="1"/>
  <c r="O31" i="1"/>
  <c r="P31" i="1" s="1"/>
  <c r="O33" i="1"/>
  <c r="P33" i="1" s="1"/>
  <c r="O35" i="1"/>
  <c r="P35" i="1" s="1"/>
  <c r="O36" i="1"/>
  <c r="P36" i="1" s="1"/>
  <c r="O7" i="1"/>
  <c r="P7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6" i="1"/>
  <c r="P46" i="1" s="1"/>
  <c r="O43" i="1"/>
  <c r="P43" i="1" s="1"/>
  <c r="O44" i="1"/>
  <c r="P44" i="1" s="1"/>
  <c r="O16" i="1"/>
  <c r="P16" i="1" s="1"/>
  <c r="O17" i="1"/>
  <c r="P17" i="1" s="1"/>
  <c r="O19" i="1"/>
  <c r="P19" i="1" s="1"/>
  <c r="O14" i="1"/>
  <c r="P14" i="1" s="1"/>
  <c r="O15" i="1"/>
  <c r="P15" i="1" s="1"/>
  <c r="O45" i="1"/>
  <c r="P45" i="1" s="1"/>
  <c r="O18" i="1"/>
  <c r="P18" i="1" s="1"/>
  <c r="O20" i="1"/>
  <c r="P20" i="1" s="1"/>
  <c r="O47" i="1"/>
  <c r="P47" i="1" s="1"/>
  <c r="O56" i="1"/>
  <c r="P56" i="1" s="1"/>
  <c r="O64" i="1"/>
  <c r="P64" i="1" s="1"/>
  <c r="O61" i="1"/>
  <c r="P61" i="1" s="1"/>
  <c r="O54" i="1"/>
  <c r="P54" i="1" s="1"/>
  <c r="O62" i="1"/>
  <c r="P62" i="1" s="1"/>
  <c r="O55" i="1"/>
  <c r="P55" i="1" s="1"/>
  <c r="O63" i="1"/>
  <c r="P63" i="1" s="1"/>
  <c r="O57" i="1"/>
  <c r="P57" i="1" s="1"/>
  <c r="O65" i="1"/>
  <c r="P65" i="1" s="1"/>
  <c r="O58" i="1"/>
  <c r="P58" i="1" s="1"/>
  <c r="O66" i="1"/>
  <c r="P66" i="1" s="1"/>
  <c r="O59" i="1"/>
  <c r="P59" i="1" s="1"/>
  <c r="O67" i="1"/>
  <c r="P67" i="1" s="1"/>
  <c r="Q32" i="1" l="1"/>
  <c r="Q34" i="1"/>
  <c r="Q48" i="1"/>
  <c r="Q50" i="1"/>
  <c r="Q49" i="1"/>
  <c r="Q14" i="1"/>
  <c r="Q13" i="1"/>
  <c r="Q20" i="1"/>
  <c r="P51" i="1"/>
  <c r="Q51" i="1" s="1"/>
  <c r="Q31" i="1"/>
  <c r="Q39" i="1"/>
  <c r="Q47" i="1"/>
  <c r="Q37" i="1"/>
  <c r="Q19" i="1"/>
  <c r="Q27" i="1"/>
  <c r="Q22" i="1"/>
  <c r="Q42" i="1"/>
  <c r="Q15" i="1"/>
  <c r="Q38" i="1"/>
  <c r="Q45" i="1"/>
  <c r="Q11" i="1"/>
  <c r="P28" i="1"/>
  <c r="Q28" i="1" s="1"/>
  <c r="Q18" i="1"/>
  <c r="Q21" i="1"/>
  <c r="Q8" i="1"/>
  <c r="Q23" i="1"/>
  <c r="Q17" i="1"/>
  <c r="Q16" i="1"/>
  <c r="Q40" i="1"/>
  <c r="Q10" i="1"/>
  <c r="Q41" i="1"/>
  <c r="Q36" i="1"/>
  <c r="Q44" i="1"/>
  <c r="Q43" i="1"/>
  <c r="Q33" i="1"/>
  <c r="Q26" i="1"/>
  <c r="Q35" i="1"/>
  <c r="Q12" i="1"/>
  <c r="Q46" i="1"/>
  <c r="Q7" i="1"/>
  <c r="Q24" i="1"/>
  <c r="Q9" i="1"/>
  <c r="Q25" i="1"/>
  <c r="Q58" i="1"/>
  <c r="Q56" i="1"/>
  <c r="Q55" i="1"/>
  <c r="Q60" i="1"/>
  <c r="Q64" i="1"/>
  <c r="Q65" i="1"/>
  <c r="Q62" i="1"/>
  <c r="Q61" i="1"/>
  <c r="Q67" i="1"/>
  <c r="Q63" i="1"/>
  <c r="Q59" i="1"/>
  <c r="Q57" i="1"/>
  <c r="P68" i="1"/>
  <c r="Q68" i="1" s="1"/>
  <c r="Q54" i="1"/>
  <c r="Q66" i="1"/>
</calcChain>
</file>

<file path=xl/sharedStrings.xml><?xml version="1.0" encoding="utf-8"?>
<sst xmlns="http://schemas.openxmlformats.org/spreadsheetml/2006/main" count="110" uniqueCount="63">
  <si>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</si>
  <si>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</si>
  <si>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</si>
  <si>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</si>
  <si>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</si>
  <si>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</si>
  <si>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</si>
  <si>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</si>
  <si>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</si>
  <si>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</si>
  <si>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</si>
  <si>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</si>
  <si>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</si>
  <si>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</si>
  <si>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</si>
  <si>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</si>
  <si>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</si>
  <si>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</si>
  <si>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</si>
  <si>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</si>
  <si>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</si>
  <si>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</si>
  <si>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</si>
  <si>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</si>
  <si>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</si>
  <si>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Money Hacker</t>
  </si>
  <si>
    <t>Money Lotto</t>
  </si>
  <si>
    <t>Mundane News</t>
  </si>
  <si>
    <t>PDA Spam</t>
  </si>
  <si>
    <t>Vermin Infestation</t>
  </si>
  <si>
    <t>Wallrot</t>
  </si>
  <si>
    <t>Clogged Vents</t>
  </si>
  <si>
    <t>False Alarm</t>
  </si>
  <si>
    <t>Supply Drop</t>
  </si>
  <si>
    <t>CCIAA General Notice</t>
  </si>
  <si>
    <t>Mundane Infestation</t>
  </si>
  <si>
    <t>Drone Malfunction</t>
  </si>
  <si>
    <t>Cozmozoan Migration</t>
  </si>
  <si>
    <t>Moderate</t>
  </si>
  <si>
    <t>Electrical Storm</t>
  </si>
  <si>
    <t>Gravity Failure</t>
  </si>
  <si>
    <t>Grid Check</t>
  </si>
  <si>
    <t>Ion Storm</t>
  </si>
  <si>
    <t>Containment Error - Xenobiology</t>
  </si>
  <si>
    <t>Radiation Storm</t>
  </si>
  <si>
    <t>Random Antagonist</t>
  </si>
  <si>
    <t>Rogue Drone</t>
  </si>
  <si>
    <t>Moderate Spider Infestation</t>
  </si>
  <si>
    <t>Moderate Infestation</t>
  </si>
  <si>
    <t>Appendicitis</t>
  </si>
  <si>
    <t>Drone Uprising</t>
  </si>
  <si>
    <t>Major</t>
  </si>
  <si>
    <t>Blob</t>
  </si>
  <si>
    <t>Space Vines</t>
  </si>
  <si>
    <t>Spider Infestation</t>
  </si>
  <si>
    <t>Severe Infestation</t>
  </si>
  <si>
    <t>Drone Revolution</t>
  </si>
  <si>
    <t>Min Pop</t>
  </si>
  <si>
    <t>Comet Expulsion</t>
  </si>
  <si>
    <t>Containment Error - Bridge</t>
  </si>
  <si>
    <t>Containment Error - Security</t>
  </si>
  <si>
    <t>Comms Blackout</t>
  </si>
  <si>
    <t>Comms Blackout -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</si>
</sst>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/>
    <xf numFmtId="10" fontId="2" fillId="0" borderId="1" xfId="0" applyNumberFormat="1" applyFont="1" applyBorder="1"/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0" fontId="2" fillId="0" borderId="3" xfId="0" applyFont="1" applyBorder="1"/>
    <xf numFmtId="0" fontId="2" fillId="2" borderId="4" xfId="0" applyFont="1" applyFill="1" applyBorder="1"/>
    <xf numFmtId="0" fontId="2" fillId="0" borderId="4" xfId="0" applyFont="1" applyBorder="1"/>
    <xf numFmtId="0" fontId="2" fillId="2" borderId="2" xfId="0" applyFont="1" applyFill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1BF8-2C51-4794-BAB0-B08C213463FD}">
  <dimension ref="A1:AA997"/>
  <sheetViews>
    <sheetView tabSelected="1" workbookViewId="0">
      <selection activeCell="A38" sqref="A38"/>
    </sheetView>
  </sheetViews>
  <sheetFormatPr defaultColWidth="14.42578125" defaultRowHeight="15" customHeight="1" x14ac:dyDescent="0.25"/>
  <cols>
    <col min="1" max="1" width="32.7109375" customWidth="1"/>
    <col min="2" max="2" width="6.5703125" customWidth="1"/>
    <col min="3" max="3" width="11.5703125" bestFit="1" customWidth="1"/>
    <col min="4" max="4" width="11.85546875" bestFit="1" customWidth="1"/>
    <col min="5" max="5" width="9.42578125" bestFit="1" customWidth="1"/>
    <col min="6" max="6" width="7" bestFit="1" customWidth="1"/>
    <col min="7" max="7" width="8.140625" bestFit="1" customWidth="1"/>
    <col min="8" max="8" width="11.5703125" bestFit="1" customWidth="1"/>
    <col min="9" max="9" width="9.42578125" bestFit="1" customWidth="1"/>
    <col min="10" max="10" width="7" customWidth="1"/>
    <col min="11" max="11" width="8.140625" bestFit="1" customWidth="1"/>
    <col min="12" max="12" width="8.5703125" bestFit="1" customWidth="1"/>
    <col min="13" max="13" width="8.140625" bestFit="1" customWidth="1"/>
    <col min="14" max="14" width="8.42578125" bestFit="1" customWidth="1"/>
    <col min="15" max="15" width="10.140625" customWidth="1"/>
    <col min="16" max="16" width="10" customWidth="1"/>
    <col min="17" max="17" width="10.140625" customWidth="1"/>
    <col min="18" max="27" width="15.140625" customWidth="1"/>
  </cols>
  <sheetData>
    <row r="1" spans="1:2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4">
        <f>SUM(B3:I3)*1.5</f>
        <v>31.5</v>
      </c>
      <c r="B3" s="4">
        <v>1</v>
      </c>
      <c r="C3" s="4">
        <v>2</v>
      </c>
      <c r="D3" s="4">
        <v>4</v>
      </c>
      <c r="E3" s="4">
        <v>1</v>
      </c>
      <c r="F3" s="4">
        <v>1</v>
      </c>
      <c r="G3" s="4">
        <v>4</v>
      </c>
      <c r="H3" s="4">
        <v>2</v>
      </c>
      <c r="I3" s="4">
        <v>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 t="s">
        <v>10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2" t="s">
        <v>12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57</v>
      </c>
      <c r="O6" s="3" t="s">
        <v>17</v>
      </c>
      <c r="P6" s="3" t="s">
        <v>18</v>
      </c>
      <c r="Q6" s="3" t="s">
        <v>19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4" t="s">
        <v>20</v>
      </c>
      <c r="B7" s="4">
        <v>120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5">
        <f t="shared" ref="O7:O27" si="0">SUM(B7+E7*$A$3+F7*$B$3+G7*$C$3+H7*$D$3+I7*$E$3+J7*$F$3+K7*$G$3+L7*$H$3+M7*$I$3)</f>
        <v>120</v>
      </c>
      <c r="P7" s="5">
        <f t="shared" ref="P7:P27" si="1">MEDIAN(C7,O7,D7)</f>
        <v>120</v>
      </c>
      <c r="Q7" s="6">
        <f t="shared" ref="Q7:Q11" si="2">P7/SUM(P$7:P$27)</f>
        <v>5.5172413793103448E-2</v>
      </c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4" t="s">
        <v>21</v>
      </c>
      <c r="B8" s="4">
        <v>20</v>
      </c>
      <c r="C8" s="4"/>
      <c r="D8" s="4"/>
      <c r="E8" s="4"/>
      <c r="F8" s="4"/>
      <c r="G8" s="4"/>
      <c r="H8" s="4">
        <v>15</v>
      </c>
      <c r="I8" s="4"/>
      <c r="J8" s="4"/>
      <c r="K8" s="4"/>
      <c r="L8" s="4"/>
      <c r="M8" s="4"/>
      <c r="N8" s="5">
        <v>1</v>
      </c>
      <c r="O8" s="5">
        <f t="shared" si="0"/>
        <v>80</v>
      </c>
      <c r="P8" s="5">
        <f t="shared" si="1"/>
        <v>80</v>
      </c>
      <c r="Q8" s="6">
        <f t="shared" si="2"/>
        <v>3.6781609195402298E-2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4" t="s">
        <v>22</v>
      </c>
      <c r="B9" s="4">
        <v>15</v>
      </c>
      <c r="C9" s="4"/>
      <c r="D9" s="4"/>
      <c r="E9" s="4"/>
      <c r="F9" s="4"/>
      <c r="G9" s="4"/>
      <c r="H9" s="4"/>
      <c r="I9" s="4"/>
      <c r="J9" s="4">
        <v>20</v>
      </c>
      <c r="K9" s="4"/>
      <c r="L9" s="4"/>
      <c r="M9" s="4"/>
      <c r="N9" s="5">
        <v>1</v>
      </c>
      <c r="O9" s="5">
        <f t="shared" si="0"/>
        <v>35</v>
      </c>
      <c r="P9" s="5">
        <f t="shared" si="1"/>
        <v>35</v>
      </c>
      <c r="Q9" s="6">
        <f t="shared" si="2"/>
        <v>1.6091954022988506E-2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4" t="s">
        <v>23</v>
      </c>
      <c r="B10" s="4">
        <v>20</v>
      </c>
      <c r="C10" s="4"/>
      <c r="D10" s="4"/>
      <c r="E10" s="4"/>
      <c r="F10" s="4"/>
      <c r="G10" s="4"/>
      <c r="H10" s="4">
        <v>10</v>
      </c>
      <c r="I10" s="4"/>
      <c r="J10" s="4"/>
      <c r="K10" s="4"/>
      <c r="L10" s="4"/>
      <c r="M10" s="4"/>
      <c r="N10" s="5">
        <v>1</v>
      </c>
      <c r="O10" s="5">
        <f t="shared" si="0"/>
        <v>60</v>
      </c>
      <c r="P10" s="5">
        <f t="shared" si="1"/>
        <v>60</v>
      </c>
      <c r="Q10" s="6">
        <f t="shared" si="2"/>
        <v>2.7586206896551724E-2</v>
      </c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4" t="s">
        <v>24</v>
      </c>
      <c r="B11" s="4">
        <v>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v>1</v>
      </c>
      <c r="O11" s="5">
        <f t="shared" si="0"/>
        <v>300</v>
      </c>
      <c r="P11" s="5">
        <f t="shared" si="1"/>
        <v>300</v>
      </c>
      <c r="Q11" s="6">
        <f t="shared" si="2"/>
        <v>0.13793103448275862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4" t="s">
        <v>25</v>
      </c>
      <c r="B12" s="7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>
        <v>1</v>
      </c>
      <c r="O12" s="8">
        <f t="shared" si="0"/>
        <v>10</v>
      </c>
      <c r="P12" s="8">
        <f t="shared" si="1"/>
        <v>10</v>
      </c>
      <c r="Q12" s="9">
        <f t="shared" ref="Q12:Q28" si="3">P12/SUM(P$7:P$27)</f>
        <v>4.5977011494252873E-3</v>
      </c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4" t="s">
        <v>26</v>
      </c>
      <c r="B13" s="4">
        <v>0</v>
      </c>
      <c r="C13" s="4">
        <v>5</v>
      </c>
      <c r="D13" s="4">
        <v>15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5">
        <v>1</v>
      </c>
      <c r="O13" s="5">
        <f t="shared" si="0"/>
        <v>31.5</v>
      </c>
      <c r="P13" s="5">
        <f t="shared" si="1"/>
        <v>15</v>
      </c>
      <c r="Q13" s="6">
        <f t="shared" si="3"/>
        <v>6.8965517241379309E-3</v>
      </c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4" t="s">
        <v>27</v>
      </c>
      <c r="B14" s="4">
        <v>300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>
        <v>1</v>
      </c>
      <c r="O14" s="5">
        <f t="shared" si="0"/>
        <v>300</v>
      </c>
      <c r="P14" s="5">
        <f t="shared" si="1"/>
        <v>300</v>
      </c>
      <c r="Q14" s="6">
        <f t="shared" si="3"/>
        <v>0.13793103448275862</v>
      </c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4" t="s">
        <v>28</v>
      </c>
      <c r="B15" s="4">
        <v>0</v>
      </c>
      <c r="C15" s="4">
        <v>25</v>
      </c>
      <c r="D15" s="4">
        <v>50</v>
      </c>
      <c r="E15" s="4">
        <v>4</v>
      </c>
      <c r="F15" s="4"/>
      <c r="G15" s="4"/>
      <c r="H15" s="4"/>
      <c r="I15" s="4"/>
      <c r="J15" s="4"/>
      <c r="K15" s="4"/>
      <c r="L15" s="4"/>
      <c r="M15" s="4"/>
      <c r="N15" s="5">
        <v>1</v>
      </c>
      <c r="O15" s="5">
        <f t="shared" si="0"/>
        <v>126</v>
      </c>
      <c r="P15" s="5">
        <f t="shared" si="1"/>
        <v>50</v>
      </c>
      <c r="Q15" s="6">
        <f t="shared" si="3"/>
        <v>2.2988505747126436E-2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4" t="s">
        <v>29</v>
      </c>
      <c r="B16" s="4">
        <v>60</v>
      </c>
      <c r="C16" s="4"/>
      <c r="D16" s="4"/>
      <c r="E16" s="4"/>
      <c r="F16" s="4"/>
      <c r="G16" s="4"/>
      <c r="H16" s="4"/>
      <c r="I16" s="4"/>
      <c r="J16" s="4">
        <v>20</v>
      </c>
      <c r="K16" s="4"/>
      <c r="L16" s="4"/>
      <c r="M16" s="4">
        <v>10</v>
      </c>
      <c r="N16" s="5">
        <v>1</v>
      </c>
      <c r="O16" s="5">
        <f t="shared" si="0"/>
        <v>140</v>
      </c>
      <c r="P16" s="5">
        <f t="shared" si="1"/>
        <v>140</v>
      </c>
      <c r="Q16" s="6">
        <f t="shared" si="3"/>
        <v>6.4367816091954022E-2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4" t="s">
        <v>30</v>
      </c>
      <c r="B17" s="4">
        <v>75</v>
      </c>
      <c r="C17" s="4"/>
      <c r="D17" s="4"/>
      <c r="E17" s="4"/>
      <c r="F17" s="4"/>
      <c r="G17" s="4"/>
      <c r="H17" s="4">
        <v>5</v>
      </c>
      <c r="I17" s="4">
        <v>20</v>
      </c>
      <c r="J17" s="4"/>
      <c r="K17" s="4"/>
      <c r="L17" s="4"/>
      <c r="M17" s="4"/>
      <c r="N17" s="5">
        <v>1</v>
      </c>
      <c r="O17" s="5">
        <f t="shared" si="0"/>
        <v>115</v>
      </c>
      <c r="P17" s="5">
        <f t="shared" si="1"/>
        <v>115</v>
      </c>
      <c r="Q17" s="6">
        <f t="shared" si="3"/>
        <v>5.2873563218390804E-2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4" t="s">
        <v>31</v>
      </c>
      <c r="B18" s="4">
        <v>55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>
        <v>1</v>
      </c>
      <c r="O18" s="5">
        <f t="shared" si="0"/>
        <v>55</v>
      </c>
      <c r="P18" s="5">
        <f t="shared" si="1"/>
        <v>55</v>
      </c>
      <c r="Q18" s="6">
        <f t="shared" si="3"/>
        <v>2.528735632183908E-2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4" t="s">
        <v>32</v>
      </c>
      <c r="B19" s="4">
        <v>100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v>1</v>
      </c>
      <c r="O19" s="5">
        <f t="shared" si="0"/>
        <v>100</v>
      </c>
      <c r="P19" s="5">
        <f t="shared" si="1"/>
        <v>100</v>
      </c>
      <c r="Q19" s="6">
        <f t="shared" si="3"/>
        <v>4.5977011494252873E-2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4" t="s">
        <v>33</v>
      </c>
      <c r="B20" s="4">
        <v>80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v>1</v>
      </c>
      <c r="O20" s="5">
        <f t="shared" si="0"/>
        <v>80</v>
      </c>
      <c r="P20" s="5">
        <f t="shared" si="1"/>
        <v>80</v>
      </c>
      <c r="Q20" s="6">
        <f t="shared" si="3"/>
        <v>3.6781609195402298E-2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4" t="s">
        <v>34</v>
      </c>
      <c r="B21" s="4">
        <v>300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v>1</v>
      </c>
      <c r="O21" s="5">
        <f t="shared" si="0"/>
        <v>300</v>
      </c>
      <c r="P21" s="5">
        <f t="shared" si="1"/>
        <v>300</v>
      </c>
      <c r="Q21" s="6">
        <f t="shared" si="3"/>
        <v>0.13793103448275862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4" t="s">
        <v>35</v>
      </c>
      <c r="B22" s="4">
        <v>60</v>
      </c>
      <c r="C22" s="4"/>
      <c r="D22" s="4"/>
      <c r="E22" s="4"/>
      <c r="F22" s="4"/>
      <c r="G22" s="4"/>
      <c r="H22" s="4"/>
      <c r="I22" s="4"/>
      <c r="J22" s="4">
        <v>15</v>
      </c>
      <c r="K22" s="4">
        <v>15</v>
      </c>
      <c r="L22" s="4"/>
      <c r="M22" s="4">
        <v>15</v>
      </c>
      <c r="N22" s="5">
        <v>1</v>
      </c>
      <c r="O22" s="5">
        <f t="shared" si="0"/>
        <v>225</v>
      </c>
      <c r="P22" s="5">
        <f t="shared" si="1"/>
        <v>225</v>
      </c>
      <c r="Q22" s="6">
        <f t="shared" si="3"/>
        <v>0.10344827586206896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4" t="s">
        <v>36</v>
      </c>
      <c r="B23" s="4">
        <v>10</v>
      </c>
      <c r="C23" s="4"/>
      <c r="D23" s="4"/>
      <c r="E23" s="4"/>
      <c r="F23" s="4"/>
      <c r="G23" s="4"/>
      <c r="H23" s="4">
        <v>30</v>
      </c>
      <c r="I23" s="4"/>
      <c r="J23" s="4"/>
      <c r="K23" s="4"/>
      <c r="L23" s="4"/>
      <c r="M23" s="4"/>
      <c r="N23" s="5">
        <v>1</v>
      </c>
      <c r="O23" s="5">
        <f t="shared" si="0"/>
        <v>130</v>
      </c>
      <c r="P23" s="5">
        <f t="shared" si="1"/>
        <v>130</v>
      </c>
      <c r="Q23" s="6">
        <f t="shared" si="3"/>
        <v>5.9770114942528735E-2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4" t="s">
        <v>37</v>
      </c>
      <c r="B24" s="4">
        <v>60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v>1</v>
      </c>
      <c r="O24" s="5">
        <f t="shared" si="0"/>
        <v>60</v>
      </c>
      <c r="P24" s="5">
        <f t="shared" si="1"/>
        <v>60</v>
      </c>
      <c r="Q24" s="6">
        <f t="shared" si="3"/>
        <v>2.7586206896551724E-2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5">
        <f t="shared" si="0"/>
        <v>0</v>
      </c>
      <c r="P25" s="5">
        <f t="shared" si="1"/>
        <v>0</v>
      </c>
      <c r="Q25" s="6">
        <f t="shared" si="3"/>
        <v>0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>
        <f t="shared" si="0"/>
        <v>0</v>
      </c>
      <c r="P26" s="5">
        <f t="shared" si="1"/>
        <v>0</v>
      </c>
      <c r="Q26" s="6">
        <f t="shared" si="3"/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5">
        <f t="shared" si="0"/>
        <v>0</v>
      </c>
      <c r="P27" s="5">
        <f t="shared" si="1"/>
        <v>0</v>
      </c>
      <c r="Q27" s="6">
        <f t="shared" si="3"/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>
        <f>SUM(P7:P27)</f>
        <v>2175</v>
      </c>
      <c r="Q28" s="6">
        <f t="shared" si="3"/>
        <v>1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1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3" t="s">
        <v>13</v>
      </c>
      <c r="B30" s="3" t="s">
        <v>14</v>
      </c>
      <c r="C30" s="3" t="s">
        <v>15</v>
      </c>
      <c r="D30" s="3" t="s">
        <v>16</v>
      </c>
      <c r="E30" s="3" t="s">
        <v>1</v>
      </c>
      <c r="F30" s="3" t="s">
        <v>2</v>
      </c>
      <c r="G30" s="3" t="s">
        <v>3</v>
      </c>
      <c r="H30" s="3" t="s">
        <v>4</v>
      </c>
      <c r="I30" s="3" t="s">
        <v>5</v>
      </c>
      <c r="J30" s="3" t="s">
        <v>6</v>
      </c>
      <c r="K30" s="3" t="s">
        <v>7</v>
      </c>
      <c r="L30" s="3" t="s">
        <v>8</v>
      </c>
      <c r="M30" s="3" t="s">
        <v>9</v>
      </c>
      <c r="N30" s="3" t="s">
        <v>57</v>
      </c>
      <c r="O30" s="3" t="s">
        <v>17</v>
      </c>
      <c r="P30" s="3" t="s">
        <v>18</v>
      </c>
      <c r="Q30" s="3" t="s">
        <v>19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4" t="s">
        <v>20</v>
      </c>
      <c r="B31" s="4">
        <v>200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5">
        <f t="shared" ref="O31:O47" si="4">IF(C31&gt;0,MAX(B31,C31),B31)+E31*$A$3+F31*$B$3+G31*$C$3+H31*$D$3+I31*$E$3+J31*$F$3+K31*$G$3+L31*$H$3+M31*$I$3</f>
        <v>200</v>
      </c>
      <c r="P31" s="5">
        <f t="shared" ref="P31:P47" si="5">MEDIAN(C31,O31,D31)</f>
        <v>200</v>
      </c>
      <c r="Q31" s="6">
        <f>P31/SUM(P$31:P$47)</f>
        <v>0.10191082802547771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4" t="s">
        <v>49</v>
      </c>
      <c r="B32" s="4">
        <v>0</v>
      </c>
      <c r="C32" s="4"/>
      <c r="D32" s="4"/>
      <c r="E32" s="4"/>
      <c r="F32" s="4"/>
      <c r="G32" s="4"/>
      <c r="H32" s="4"/>
      <c r="I32" s="4"/>
      <c r="J32" s="4"/>
      <c r="K32" s="4">
        <v>25</v>
      </c>
      <c r="L32" s="4"/>
      <c r="M32" s="4"/>
      <c r="N32" s="5">
        <v>1</v>
      </c>
      <c r="O32" s="5">
        <f t="shared" ref="O32" si="6">IF(C32&gt;0,MAX(B32,C32),B32)+E32*$A$3+F32*$B$3+G32*$C$3+H32*$D$3+I32*$E$3+J32*$F$3+K32*$G$3+L32*$H$3+M32*$I$3</f>
        <v>100</v>
      </c>
      <c r="P32" s="5">
        <f t="shared" ref="P32" si="7">MEDIAN(C32,O32,D32)</f>
        <v>100</v>
      </c>
      <c r="Q32" s="6">
        <f>P32/SUM(P$31:P$47)</f>
        <v>5.0955414012738856E-2</v>
      </c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4" t="s">
        <v>61</v>
      </c>
      <c r="B33" s="4">
        <v>100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v>1</v>
      </c>
      <c r="O33" s="5">
        <f t="shared" si="4"/>
        <v>100</v>
      </c>
      <c r="P33" s="5">
        <f t="shared" si="5"/>
        <v>100</v>
      </c>
      <c r="Q33" s="6">
        <f>P33/SUM(P$31:P$47)</f>
        <v>5.0955414012738856E-2</v>
      </c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4" t="s">
        <v>62</v>
      </c>
      <c r="B34" s="4">
        <v>100</v>
      </c>
      <c r="C34" s="4"/>
      <c r="D34" s="4"/>
      <c r="E34" s="4"/>
      <c r="F34" s="4"/>
      <c r="G34" s="4"/>
      <c r="H34" s="4">
        <v>25</v>
      </c>
      <c r="I34" s="4"/>
      <c r="J34" s="4"/>
      <c r="K34" s="4"/>
      <c r="L34" s="4"/>
      <c r="M34" s="4"/>
      <c r="N34" s="5">
        <v>1</v>
      </c>
      <c r="O34" s="5">
        <f t="shared" ref="O34" si="8">IF(C34&gt;0,MAX(B34,C34),B34)+E34*$A$3+F34*$B$3+G34*$C$3+H34*$D$3+I34*$E$3+J34*$F$3+K34*$G$3+L34*$H$3+M34*$I$3</f>
        <v>200</v>
      </c>
      <c r="P34" s="5">
        <f t="shared" ref="P34" si="9">MEDIAN(C34,O34,D34)</f>
        <v>200</v>
      </c>
      <c r="Q34" s="6">
        <f>P34/SUM(P$31:P$47)</f>
        <v>0.10191082802547771</v>
      </c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4" t="s">
        <v>39</v>
      </c>
      <c r="B35" s="4">
        <v>50</v>
      </c>
      <c r="C35" s="4"/>
      <c r="D35" s="4"/>
      <c r="E35" s="4"/>
      <c r="F35" s="4"/>
      <c r="G35" s="4"/>
      <c r="H35" s="4">
        <v>5</v>
      </c>
      <c r="I35" s="4"/>
      <c r="J35" s="4">
        <v>20</v>
      </c>
      <c r="K35" s="4"/>
      <c r="L35" s="4"/>
      <c r="M35" s="4"/>
      <c r="N35" s="5">
        <v>1</v>
      </c>
      <c r="O35" s="5">
        <f t="shared" si="4"/>
        <v>90</v>
      </c>
      <c r="P35" s="5">
        <f t="shared" si="5"/>
        <v>90</v>
      </c>
      <c r="Q35" s="6">
        <f>P35/SUM(P$31:P$47)</f>
        <v>4.5859872611464965E-2</v>
      </c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4" t="s">
        <v>40</v>
      </c>
      <c r="B36" s="4">
        <v>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v>1</v>
      </c>
      <c r="O36" s="5">
        <f t="shared" si="4"/>
        <v>0</v>
      </c>
      <c r="P36" s="5">
        <f t="shared" si="5"/>
        <v>0</v>
      </c>
      <c r="Q36" s="6">
        <f>P36/SUM(P$31:P$47)</f>
        <v>0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4" t="s">
        <v>41</v>
      </c>
      <c r="B37" s="4">
        <v>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v>1</v>
      </c>
      <c r="O37" s="5">
        <f t="shared" si="4"/>
        <v>0</v>
      </c>
      <c r="P37" s="5">
        <f t="shared" si="5"/>
        <v>0</v>
      </c>
      <c r="Q37" s="6">
        <f>P37/SUM(P$31:P$47)</f>
        <v>0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4" t="s">
        <v>42</v>
      </c>
      <c r="B38" s="4">
        <v>0</v>
      </c>
      <c r="C38" s="4"/>
      <c r="D38" s="4"/>
      <c r="E38" s="4"/>
      <c r="F38" s="4">
        <v>45</v>
      </c>
      <c r="G38" s="4">
        <v>25</v>
      </c>
      <c r="H38" s="4">
        <v>6</v>
      </c>
      <c r="I38" s="4"/>
      <c r="J38" s="4"/>
      <c r="K38" s="4"/>
      <c r="L38" s="4">
        <v>6</v>
      </c>
      <c r="M38" s="4"/>
      <c r="N38" s="5">
        <v>1</v>
      </c>
      <c r="O38" s="5">
        <f t="shared" si="4"/>
        <v>131</v>
      </c>
      <c r="P38" s="5">
        <f t="shared" si="5"/>
        <v>131</v>
      </c>
      <c r="Q38" s="6">
        <f>P38/SUM(P$31:P$47)</f>
        <v>6.67515923566879E-2</v>
      </c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4" t="s">
        <v>60</v>
      </c>
      <c r="B39" s="4">
        <v>0</v>
      </c>
      <c r="C39" s="4"/>
      <c r="D39" s="4"/>
      <c r="E39" s="4"/>
      <c r="F39" s="4"/>
      <c r="G39" s="4">
        <v>20</v>
      </c>
      <c r="H39" s="4"/>
      <c r="I39" s="4"/>
      <c r="J39" s="4"/>
      <c r="K39" s="4"/>
      <c r="L39" s="4"/>
      <c r="M39" s="4">
        <v>15</v>
      </c>
      <c r="N39" s="5">
        <v>1</v>
      </c>
      <c r="O39" s="5">
        <f t="shared" si="4"/>
        <v>130</v>
      </c>
      <c r="P39" s="5">
        <f t="shared" si="5"/>
        <v>130</v>
      </c>
      <c r="Q39" s="6">
        <f>P39/SUM(P$31:P$47)</f>
        <v>6.6242038216560509E-2</v>
      </c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4" t="s">
        <v>59</v>
      </c>
      <c r="B40" s="4">
        <v>0</v>
      </c>
      <c r="C40" s="4"/>
      <c r="D40" s="4"/>
      <c r="E40" s="4"/>
      <c r="F40" s="4"/>
      <c r="G40" s="4">
        <v>20</v>
      </c>
      <c r="H40" s="4">
        <v>15</v>
      </c>
      <c r="I40" s="4"/>
      <c r="J40" s="4"/>
      <c r="K40" s="4"/>
      <c r="L40" s="4"/>
      <c r="M40" s="4"/>
      <c r="N40" s="5">
        <v>1</v>
      </c>
      <c r="O40" s="5">
        <f t="shared" si="4"/>
        <v>100</v>
      </c>
      <c r="P40" s="5">
        <f t="shared" si="5"/>
        <v>100</v>
      </c>
      <c r="Q40" s="6">
        <f>P40/SUM(P$31:P$47)</f>
        <v>5.0955414012738856E-2</v>
      </c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4" t="s">
        <v>43</v>
      </c>
      <c r="B41" s="4">
        <v>0</v>
      </c>
      <c r="C41" s="4"/>
      <c r="D41" s="4"/>
      <c r="E41" s="4"/>
      <c r="F41" s="4"/>
      <c r="G41" s="4">
        <v>20</v>
      </c>
      <c r="H41" s="4"/>
      <c r="I41" s="4"/>
      <c r="J41" s="4"/>
      <c r="K41" s="4"/>
      <c r="L41" s="4">
        <v>25</v>
      </c>
      <c r="M41" s="4"/>
      <c r="N41" s="5">
        <v>1</v>
      </c>
      <c r="O41" s="5">
        <f t="shared" si="4"/>
        <v>90</v>
      </c>
      <c r="P41" s="5">
        <f t="shared" si="5"/>
        <v>90</v>
      </c>
      <c r="Q41" s="6">
        <f>P41/SUM(P$31:P$47)</f>
        <v>4.5859872611464965E-2</v>
      </c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4" t="s">
        <v>44</v>
      </c>
      <c r="B42" s="4">
        <v>100</v>
      </c>
      <c r="C42" s="4"/>
      <c r="D42" s="4"/>
      <c r="E42" s="4"/>
      <c r="F42" s="4"/>
      <c r="G42" s="4"/>
      <c r="H42" s="4"/>
      <c r="I42" s="4"/>
      <c r="J42" s="4"/>
      <c r="K42" s="4">
        <v>20</v>
      </c>
      <c r="L42" s="4"/>
      <c r="M42" s="4"/>
      <c r="N42" s="5">
        <v>1</v>
      </c>
      <c r="O42" s="5">
        <f t="shared" si="4"/>
        <v>180</v>
      </c>
      <c r="P42" s="5">
        <f t="shared" si="5"/>
        <v>180</v>
      </c>
      <c r="Q42" s="6">
        <f>P42/SUM(P$31:P$47)</f>
        <v>9.171974522292993E-2</v>
      </c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4" t="s">
        <v>45</v>
      </c>
      <c r="B43" s="4">
        <v>0</v>
      </c>
      <c r="C43" s="4">
        <v>10</v>
      </c>
      <c r="D43" s="4">
        <v>125</v>
      </c>
      <c r="E43" s="4">
        <v>1</v>
      </c>
      <c r="F43" s="4"/>
      <c r="G43" s="4"/>
      <c r="H43" s="4"/>
      <c r="I43" s="4"/>
      <c r="J43" s="4"/>
      <c r="K43" s="4"/>
      <c r="L43" s="4"/>
      <c r="M43" s="4">
        <v>5</v>
      </c>
      <c r="N43" s="5">
        <v>1</v>
      </c>
      <c r="O43" s="5">
        <f t="shared" si="4"/>
        <v>71.5</v>
      </c>
      <c r="P43" s="5">
        <f t="shared" si="5"/>
        <v>71.5</v>
      </c>
      <c r="Q43" s="6">
        <f>P43/SUM(P$31:P$47)</f>
        <v>3.6433121019108283E-2</v>
      </c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4" t="s">
        <v>46</v>
      </c>
      <c r="B44" s="4">
        <v>50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15</v>
      </c>
      <c r="N44" s="5">
        <v>1</v>
      </c>
      <c r="O44" s="5">
        <f t="shared" si="4"/>
        <v>140</v>
      </c>
      <c r="P44" s="5">
        <f t="shared" si="5"/>
        <v>140</v>
      </c>
      <c r="Q44" s="6">
        <f>P44/SUM(P$31:P$47)</f>
        <v>7.1337579617834393E-2</v>
      </c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4" t="s">
        <v>47</v>
      </c>
      <c r="B45" s="4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10</v>
      </c>
      <c r="N45" s="5">
        <v>8</v>
      </c>
      <c r="O45" s="5">
        <f t="shared" si="4"/>
        <v>110</v>
      </c>
      <c r="P45" s="5">
        <f t="shared" si="5"/>
        <v>110</v>
      </c>
      <c r="Q45" s="6">
        <f>P45/SUM(P$31:P$47)</f>
        <v>5.605095541401274E-2</v>
      </c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4" t="s">
        <v>48</v>
      </c>
      <c r="B46" s="4">
        <v>30</v>
      </c>
      <c r="C46" s="4"/>
      <c r="D46" s="4"/>
      <c r="E46" s="4"/>
      <c r="F46" s="4"/>
      <c r="G46" s="4"/>
      <c r="H46" s="4"/>
      <c r="I46" s="4"/>
      <c r="J46" s="4">
        <v>15</v>
      </c>
      <c r="K46" s="4">
        <v>10</v>
      </c>
      <c r="L46" s="4"/>
      <c r="M46" s="4">
        <v>15</v>
      </c>
      <c r="N46" s="5">
        <v>1</v>
      </c>
      <c r="O46" s="5">
        <f t="shared" si="4"/>
        <v>175</v>
      </c>
      <c r="P46" s="5">
        <f t="shared" si="5"/>
        <v>175</v>
      </c>
      <c r="Q46" s="6">
        <f>P46/SUM(P$31:P$47)</f>
        <v>8.9171974522292988E-2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11" t="s">
        <v>50</v>
      </c>
      <c r="B47" s="11">
        <v>25</v>
      </c>
      <c r="C47" s="11"/>
      <c r="D47" s="11"/>
      <c r="E47" s="11"/>
      <c r="F47" s="11"/>
      <c r="G47" s="11"/>
      <c r="H47" s="11">
        <v>30</v>
      </c>
      <c r="I47" s="11"/>
      <c r="J47" s="11"/>
      <c r="K47" s="11"/>
      <c r="L47" s="11"/>
      <c r="M47" s="11"/>
      <c r="N47" s="12">
        <v>1</v>
      </c>
      <c r="O47" s="5">
        <f t="shared" si="4"/>
        <v>145</v>
      </c>
      <c r="P47" s="5">
        <f t="shared" si="5"/>
        <v>145</v>
      </c>
      <c r="Q47" s="6">
        <f>P47/SUM(P$31:P$47)</f>
        <v>7.3885350318471335E-2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13" t="s">
        <v>21</v>
      </c>
      <c r="B48" s="13">
        <v>20</v>
      </c>
      <c r="C48" s="13"/>
      <c r="D48" s="13"/>
      <c r="E48" s="13"/>
      <c r="F48" s="13"/>
      <c r="G48" s="13"/>
      <c r="H48" s="13">
        <v>15</v>
      </c>
      <c r="I48" s="13"/>
      <c r="J48" s="13"/>
      <c r="K48" s="13"/>
      <c r="L48" s="13"/>
      <c r="M48" s="13"/>
      <c r="N48" s="14">
        <v>1</v>
      </c>
      <c r="O48" s="10">
        <f t="shared" ref="O48:O50" si="10">IF(C48&gt;0,MAX(B48,C48),B48)+E48*$A$3+F48*$B$3+G48*$C$3+H48*$D$3+I48*$E$3+J48*$F$3+K48*$G$3+L48*$H$3+M48*$I$3</f>
        <v>80</v>
      </c>
      <c r="P48" s="5">
        <f t="shared" ref="P48:P50" si="11">MEDIAN(C48,O48,D48)</f>
        <v>80</v>
      </c>
      <c r="Q48" s="6">
        <f>P48/SUM(P$31:P$47)</f>
        <v>4.0764331210191081E-2</v>
      </c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4">
        <v>1</v>
      </c>
      <c r="O49" s="10">
        <f t="shared" si="10"/>
        <v>0</v>
      </c>
      <c r="P49" s="5">
        <f t="shared" si="11"/>
        <v>0</v>
      </c>
      <c r="Q49" s="6">
        <f>P49/SUM(P$31:P$47)</f>
        <v>0</v>
      </c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>
        <v>1</v>
      </c>
      <c r="O50" s="10">
        <f t="shared" si="10"/>
        <v>0</v>
      </c>
      <c r="P50" s="5">
        <f t="shared" si="11"/>
        <v>0</v>
      </c>
      <c r="Q50" s="6">
        <f>P50/SUM(P$31:P$47)</f>
        <v>0</v>
      </c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>
        <f>SUM(P31:P47)</f>
        <v>1962.5</v>
      </c>
      <c r="Q51" s="6">
        <f>P51/SUM(P$31:P$47)</f>
        <v>1</v>
      </c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1" t="s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3" t="s">
        <v>13</v>
      </c>
      <c r="B53" s="3" t="s">
        <v>14</v>
      </c>
      <c r="C53" s="3" t="s">
        <v>15</v>
      </c>
      <c r="D53" s="3" t="s">
        <v>16</v>
      </c>
      <c r="E53" s="3" t="s">
        <v>1</v>
      </c>
      <c r="F53" s="3" t="s">
        <v>2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7</v>
      </c>
      <c r="L53" s="3" t="s">
        <v>8</v>
      </c>
      <c r="M53" s="3" t="s">
        <v>9</v>
      </c>
      <c r="N53" s="3" t="s">
        <v>57</v>
      </c>
      <c r="O53" s="3" t="s">
        <v>17</v>
      </c>
      <c r="P53" s="3" t="s">
        <v>18</v>
      </c>
      <c r="Q53" s="3" t="s">
        <v>19</v>
      </c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4" t="s">
        <v>20</v>
      </c>
      <c r="B54" s="4">
        <v>135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5">
        <f t="shared" ref="O54:O67" si="12">IF(C54&gt;0,MAX(B54,C54),B54)+E54*$A$3+F54*$B$3+G54*$C$3+H54*$D$3+I54*$E$3+J54*$F$3+K54*$G$3+L54*$H$3+M54*$I$3</f>
        <v>135</v>
      </c>
      <c r="P54" s="5">
        <f t="shared" ref="P54:P67" si="13">MEDIAN(C54,O54,D54)</f>
        <v>135</v>
      </c>
      <c r="Q54" s="6">
        <f>P54/SUM(P$54:P$67)</f>
        <v>0.156794425087108</v>
      </c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4" t="s">
        <v>52</v>
      </c>
      <c r="B55" s="4">
        <v>40</v>
      </c>
      <c r="C55" s="4"/>
      <c r="D55" s="4"/>
      <c r="E55" s="4"/>
      <c r="F55" s="4"/>
      <c r="G55" s="4"/>
      <c r="H55" s="4">
        <v>5</v>
      </c>
      <c r="I55" s="4"/>
      <c r="J55" s="4"/>
      <c r="K55" s="4"/>
      <c r="L55" s="4"/>
      <c r="M55" s="4">
        <v>5</v>
      </c>
      <c r="N55" s="5">
        <v>10</v>
      </c>
      <c r="O55" s="5">
        <f t="shared" si="12"/>
        <v>90</v>
      </c>
      <c r="P55" s="5">
        <f t="shared" si="13"/>
        <v>90</v>
      </c>
      <c r="Q55" s="6">
        <f>P55/SUM(P$54:P$67)</f>
        <v>0.10452961672473868</v>
      </c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4" t="s">
        <v>53</v>
      </c>
      <c r="B56" s="4">
        <v>75</v>
      </c>
      <c r="C56" s="4"/>
      <c r="D56" s="4"/>
      <c r="E56" s="4"/>
      <c r="F56" s="4"/>
      <c r="G56" s="4"/>
      <c r="H56" s="4">
        <v>10</v>
      </c>
      <c r="I56" s="4">
        <v>20</v>
      </c>
      <c r="J56" s="4"/>
      <c r="K56" s="4"/>
      <c r="L56" s="4"/>
      <c r="M56" s="4"/>
      <c r="N56" s="5">
        <v>1</v>
      </c>
      <c r="O56" s="5">
        <f t="shared" si="12"/>
        <v>135</v>
      </c>
      <c r="P56" s="5">
        <f t="shared" si="13"/>
        <v>135</v>
      </c>
      <c r="Q56" s="6">
        <f t="shared" ref="Q56:Q68" si="14">P56/SUM(P$54:P$67)</f>
        <v>0.156794425087108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4" t="s">
        <v>54</v>
      </c>
      <c r="B57" s="4">
        <v>25</v>
      </c>
      <c r="C57" s="4"/>
      <c r="D57" s="4"/>
      <c r="E57" s="4"/>
      <c r="F57" s="4"/>
      <c r="G57" s="4"/>
      <c r="H57" s="4"/>
      <c r="I57" s="4"/>
      <c r="J57" s="4"/>
      <c r="K57" s="4">
        <v>10</v>
      </c>
      <c r="L57" s="4"/>
      <c r="M57" s="4">
        <v>10</v>
      </c>
      <c r="N57" s="5">
        <v>8</v>
      </c>
      <c r="O57" s="5">
        <f t="shared" si="12"/>
        <v>125</v>
      </c>
      <c r="P57" s="5">
        <f t="shared" si="13"/>
        <v>125</v>
      </c>
      <c r="Q57" s="6">
        <f t="shared" si="14"/>
        <v>0.14518002322880372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4" t="s">
        <v>55</v>
      </c>
      <c r="B58" s="4">
        <v>15</v>
      </c>
      <c r="C58" s="4"/>
      <c r="D58" s="4"/>
      <c r="E58" s="4"/>
      <c r="F58" s="4"/>
      <c r="G58" s="4"/>
      <c r="H58" s="4"/>
      <c r="I58" s="4"/>
      <c r="J58" s="4"/>
      <c r="K58" s="4">
        <v>5</v>
      </c>
      <c r="L58" s="4"/>
      <c r="M58" s="4">
        <v>15</v>
      </c>
      <c r="N58" s="5">
        <v>1</v>
      </c>
      <c r="O58" s="5">
        <f t="shared" si="12"/>
        <v>125</v>
      </c>
      <c r="P58" s="5">
        <f t="shared" si="13"/>
        <v>125</v>
      </c>
      <c r="Q58" s="6">
        <f t="shared" si="14"/>
        <v>0.14518002322880372</v>
      </c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4" t="s">
        <v>56</v>
      </c>
      <c r="B59" s="4">
        <v>0</v>
      </c>
      <c r="C59" s="4"/>
      <c r="D59" s="4"/>
      <c r="E59" s="4"/>
      <c r="F59" s="4"/>
      <c r="G59" s="4"/>
      <c r="H59" s="4">
        <v>10</v>
      </c>
      <c r="I59" s="4"/>
      <c r="J59" s="4"/>
      <c r="K59" s="4">
        <v>5</v>
      </c>
      <c r="L59" s="4"/>
      <c r="M59" s="4">
        <v>5</v>
      </c>
      <c r="N59" s="5">
        <v>1</v>
      </c>
      <c r="O59" s="5">
        <f t="shared" si="12"/>
        <v>90</v>
      </c>
      <c r="P59" s="5">
        <f t="shared" si="13"/>
        <v>90</v>
      </c>
      <c r="Q59" s="6">
        <f t="shared" si="14"/>
        <v>0.10452961672473868</v>
      </c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4" t="s">
        <v>58</v>
      </c>
      <c r="B60" s="4">
        <v>1</v>
      </c>
      <c r="C60" s="4"/>
      <c r="D60" s="4"/>
      <c r="E60" s="4"/>
      <c r="F60" s="4"/>
      <c r="G60" s="4"/>
      <c r="H60" s="4">
        <v>20</v>
      </c>
      <c r="I60" s="4"/>
      <c r="J60" s="4"/>
      <c r="K60" s="4"/>
      <c r="L60" s="4"/>
      <c r="M60" s="4"/>
      <c r="N60" s="5">
        <v>8</v>
      </c>
      <c r="O60" s="5">
        <f t="shared" si="12"/>
        <v>81</v>
      </c>
      <c r="P60" s="5">
        <f t="shared" si="13"/>
        <v>81</v>
      </c>
      <c r="Q60" s="6">
        <f t="shared" si="14"/>
        <v>9.4076655052264813E-2</v>
      </c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13" t="s">
        <v>21</v>
      </c>
      <c r="B61" s="4">
        <v>20</v>
      </c>
      <c r="C61" s="4"/>
      <c r="D61" s="4"/>
      <c r="E61" s="4"/>
      <c r="F61" s="4"/>
      <c r="G61" s="4"/>
      <c r="H61" s="4">
        <v>15</v>
      </c>
      <c r="I61" s="4"/>
      <c r="J61" s="4"/>
      <c r="K61" s="4"/>
      <c r="L61" s="4"/>
      <c r="M61" s="4"/>
      <c r="N61" s="5">
        <v>1</v>
      </c>
      <c r="O61" s="5">
        <f t="shared" si="12"/>
        <v>80</v>
      </c>
      <c r="P61" s="5">
        <f t="shared" si="13"/>
        <v>80</v>
      </c>
      <c r="Q61" s="6">
        <f t="shared" si="14"/>
        <v>9.2915214866434379E-2</v>
      </c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>
        <f t="shared" si="12"/>
        <v>0</v>
      </c>
      <c r="P62" s="5">
        <f t="shared" si="13"/>
        <v>0</v>
      </c>
      <c r="Q62" s="6">
        <f t="shared" si="14"/>
        <v>0</v>
      </c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>
        <f t="shared" si="12"/>
        <v>0</v>
      </c>
      <c r="P63" s="5">
        <f t="shared" si="13"/>
        <v>0</v>
      </c>
      <c r="Q63" s="6">
        <f t="shared" si="14"/>
        <v>0</v>
      </c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5">
        <f t="shared" si="12"/>
        <v>0</v>
      </c>
      <c r="P64" s="5">
        <f t="shared" si="13"/>
        <v>0</v>
      </c>
      <c r="Q64" s="6">
        <f t="shared" si="14"/>
        <v>0</v>
      </c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>
        <f t="shared" si="12"/>
        <v>0</v>
      </c>
      <c r="P65" s="5">
        <f t="shared" si="13"/>
        <v>0</v>
      </c>
      <c r="Q65" s="6">
        <f t="shared" si="14"/>
        <v>0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>
        <f t="shared" si="12"/>
        <v>0</v>
      </c>
      <c r="P66" s="5">
        <f t="shared" si="13"/>
        <v>0</v>
      </c>
      <c r="Q66" s="6">
        <f t="shared" si="14"/>
        <v>0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>
        <f t="shared" si="12"/>
        <v>0</v>
      </c>
      <c r="P67" s="5">
        <f t="shared" si="13"/>
        <v>0</v>
      </c>
      <c r="Q67" s="6">
        <f t="shared" si="14"/>
        <v>0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5">
        <f>SUM(P53:P67)</f>
        <v>861</v>
      </c>
      <c r="Q68" s="6">
        <f t="shared" si="14"/>
        <v>1</v>
      </c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/>
    <row r="270" spans="1:27" ht="15.75" customHeight="1" x14ac:dyDescent="0.25"/>
    <row r="271" spans="1:27" ht="15.75" customHeight="1" x14ac:dyDescent="0.25"/>
    <row r="272" spans="1:27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 Pallies</cp:lastModifiedBy>
  <dcterms:modified xsi:type="dcterms:W3CDTF">2025-06-09T14:23:03Z</dcterms:modified>
  <cp:category/>
</cp:coreProperties>
</file>