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G:\Aurora.3\tools\Event Probabilities\"/>
    </mc:Choice>
  </mc:AlternateContent>
  <xr:revisionPtr revIDLastSave="0" documentId="13_ncr:1_{9657EC88-D63A-4A7A-A2CC-092D534D34D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O57" i="1" s="1"/>
  <c r="P57" i="1" s="1"/>
  <c r="O24" i="1"/>
  <c r="P24" i="1" s="1"/>
  <c r="O23" i="1"/>
  <c r="P23" i="1" s="1"/>
  <c r="O8" i="1" l="1"/>
  <c r="P8" i="1" s="1"/>
  <c r="O10" i="1"/>
  <c r="P10" i="1" s="1"/>
  <c r="O12" i="1"/>
  <c r="P12" i="1" s="1"/>
  <c r="O13" i="1"/>
  <c r="P13" i="1" s="1"/>
  <c r="O21" i="1"/>
  <c r="P21" i="1" s="1"/>
  <c r="O22" i="1"/>
  <c r="P22" i="1" s="1"/>
  <c r="O25" i="1"/>
  <c r="P25" i="1" s="1"/>
  <c r="O9" i="1"/>
  <c r="P9" i="1" s="1"/>
  <c r="O11" i="1"/>
  <c r="P11" i="1" s="1"/>
  <c r="O26" i="1"/>
  <c r="P26" i="1" s="1"/>
  <c r="O27" i="1"/>
  <c r="P27" i="1" s="1"/>
  <c r="O31" i="1"/>
  <c r="P31" i="1" s="1"/>
  <c r="O32" i="1"/>
  <c r="P32" i="1" s="1"/>
  <c r="O33" i="1"/>
  <c r="P33" i="1" s="1"/>
  <c r="O34" i="1"/>
  <c r="P34" i="1" s="1"/>
  <c r="O7" i="1"/>
  <c r="P7" i="1" s="1"/>
  <c r="Q1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5" i="1"/>
  <c r="P45" i="1" s="1"/>
  <c r="O41" i="1"/>
  <c r="P41" i="1" s="1"/>
  <c r="O42" i="1"/>
  <c r="P42" i="1" s="1"/>
  <c r="O16" i="1"/>
  <c r="P16" i="1" s="1"/>
  <c r="O17" i="1"/>
  <c r="P17" i="1" s="1"/>
  <c r="O19" i="1"/>
  <c r="P19" i="1" s="1"/>
  <c r="O46" i="1"/>
  <c r="P46" i="1" s="1"/>
  <c r="O14" i="1"/>
  <c r="P14" i="1" s="1"/>
  <c r="O15" i="1"/>
  <c r="P15" i="1" s="1"/>
  <c r="O43" i="1"/>
  <c r="P43" i="1" s="1"/>
  <c r="O44" i="1"/>
  <c r="P44" i="1" s="1"/>
  <c r="O18" i="1"/>
  <c r="P18" i="1" s="1"/>
  <c r="O20" i="1"/>
  <c r="P20" i="1" s="1"/>
  <c r="O47" i="1"/>
  <c r="P47" i="1" s="1"/>
  <c r="O53" i="1"/>
  <c r="P53" i="1" s="1"/>
  <c r="O61" i="1"/>
  <c r="P61" i="1" s="1"/>
  <c r="O58" i="1"/>
  <c r="P58" i="1" s="1"/>
  <c r="O51" i="1"/>
  <c r="P51" i="1" s="1"/>
  <c r="O59" i="1"/>
  <c r="P59" i="1" s="1"/>
  <c r="O52" i="1"/>
  <c r="P52" i="1" s="1"/>
  <c r="O60" i="1"/>
  <c r="P60" i="1" s="1"/>
  <c r="O54" i="1"/>
  <c r="P54" i="1" s="1"/>
  <c r="O62" i="1"/>
  <c r="P62" i="1" s="1"/>
  <c r="O55" i="1"/>
  <c r="P55" i="1" s="1"/>
  <c r="O63" i="1"/>
  <c r="P63" i="1" s="1"/>
  <c r="O56" i="1"/>
  <c r="P56" i="1" s="1"/>
  <c r="O64" i="1"/>
  <c r="P64" i="1" s="1"/>
  <c r="Q13" i="1" l="1"/>
  <c r="Q20" i="1"/>
  <c r="P48" i="1"/>
  <c r="Q48" i="1" s="1"/>
  <c r="Q31" i="1"/>
  <c r="Q37" i="1"/>
  <c r="Q47" i="1"/>
  <c r="Q35" i="1"/>
  <c r="Q19" i="1"/>
  <c r="Q27" i="1"/>
  <c r="Q22" i="1"/>
  <c r="Q40" i="1"/>
  <c r="Q15" i="1"/>
  <c r="Q36" i="1"/>
  <c r="Q43" i="1"/>
  <c r="Q44" i="1"/>
  <c r="Q11" i="1"/>
  <c r="P28" i="1"/>
  <c r="Q28" i="1" s="1"/>
  <c r="Q18" i="1"/>
  <c r="Q21" i="1"/>
  <c r="Q8" i="1"/>
  <c r="Q23" i="1"/>
  <c r="Q17" i="1"/>
  <c r="Q16" i="1"/>
  <c r="Q38" i="1"/>
  <c r="Q10" i="1"/>
  <c r="Q46" i="1"/>
  <c r="Q39" i="1"/>
  <c r="Q34" i="1"/>
  <c r="Q42" i="1"/>
  <c r="Q41" i="1"/>
  <c r="Q32" i="1"/>
  <c r="Q26" i="1"/>
  <c r="Q33" i="1"/>
  <c r="Q12" i="1"/>
  <c r="Q45" i="1"/>
  <c r="Q7" i="1"/>
  <c r="Q24" i="1"/>
  <c r="Q9" i="1"/>
  <c r="Q25" i="1"/>
  <c r="Q55" i="1"/>
  <c r="Q53" i="1"/>
  <c r="Q52" i="1"/>
  <c r="Q57" i="1"/>
  <c r="Q61" i="1"/>
  <c r="Q62" i="1"/>
  <c r="Q59" i="1"/>
  <c r="Q58" i="1"/>
  <c r="Q64" i="1"/>
  <c r="Q60" i="1"/>
  <c r="Q56" i="1"/>
  <c r="Q54" i="1"/>
  <c r="P65" i="1"/>
  <c r="Q65" i="1" s="1"/>
  <c r="Q51" i="1"/>
  <c r="Q63" i="1"/>
</calcChain>
</file>

<file path=xl/sharedStrings.xml><?xml version="1.0" encoding="utf-8"?>
<sst xmlns="http://schemas.openxmlformats.org/spreadsheetml/2006/main" count="107" uniqueCount="62">
  <si>
    <t>Assumed Personnel</t>
  </si>
  <si>
    <t>Any</t>
  </si>
  <si>
    <t>AI</t>
  </si>
  <si>
    <t>Cyborg</t>
  </si>
  <si>
    <t>Engineering</t>
  </si>
  <si>
    <t>Gardener</t>
  </si>
  <si>
    <t>Janitor</t>
  </si>
  <si>
    <t>Medical</t>
  </si>
  <si>
    <t>Scientist</t>
  </si>
  <si>
    <t>Security</t>
  </si>
  <si>
    <t>Note: Median acts weird if MinWeight is lower than Weight.</t>
  </si>
  <si>
    <t>Minor</t>
  </si>
  <si>
    <t>I could make it more fault tolerant but lazy.</t>
  </si>
  <si>
    <t>Event</t>
  </si>
  <si>
    <t>Weight</t>
  </si>
  <si>
    <t>Min Weight</t>
  </si>
  <si>
    <t>Max Weight</t>
  </si>
  <si>
    <t>BaseTotal</t>
  </si>
  <si>
    <t>Total</t>
  </si>
  <si>
    <t>Probability</t>
  </si>
  <si>
    <t>Nothing</t>
  </si>
  <si>
    <t>APC Damage</t>
  </si>
  <si>
    <t>Brand Intelligence</t>
  </si>
  <si>
    <t>Camera Damage</t>
  </si>
  <si>
    <t>Economic News</t>
  </si>
  <si>
    <t>Money Hacker</t>
  </si>
  <si>
    <t>Money Lotto</t>
  </si>
  <si>
    <t>Mundane News</t>
  </si>
  <si>
    <t>PDA Spam</t>
  </si>
  <si>
    <t>Vermin Infestation</t>
  </si>
  <si>
    <t>Wallrot</t>
  </si>
  <si>
    <t>Clogged Vents</t>
  </si>
  <si>
    <t>False Alarm</t>
  </si>
  <si>
    <t>Supply Drop</t>
  </si>
  <si>
    <t>CCIAA General Notice</t>
  </si>
  <si>
    <t>Mundane Infestation</t>
  </si>
  <si>
    <t>Drone Malfunction</t>
  </si>
  <si>
    <t>Cozmozoan Migration</t>
  </si>
  <si>
    <t>Moderate</t>
  </si>
  <si>
    <t>Communication Blackout</t>
  </si>
  <si>
    <t>Electrical Storm</t>
  </si>
  <si>
    <t>Gravity Failure</t>
  </si>
  <si>
    <t>Grid Check</t>
  </si>
  <si>
    <t>Ion Storm</t>
  </si>
  <si>
    <t>Prison Break</t>
  </si>
  <si>
    <t>Containment Error - Virology</t>
  </si>
  <si>
    <t>Containment Error - Xenobiology</t>
  </si>
  <si>
    <t>Radiation Storm</t>
  </si>
  <si>
    <t>Random Antagonist</t>
  </si>
  <si>
    <t>Rogue Drone</t>
  </si>
  <si>
    <t>Moderate Spider Infestation</t>
  </si>
  <si>
    <t>Viral Infection</t>
  </si>
  <si>
    <t>Moderate Infestation</t>
  </si>
  <si>
    <t>Appendicitis</t>
  </si>
  <si>
    <t>Drone Uprising</t>
  </si>
  <si>
    <t>Major</t>
  </si>
  <si>
    <t>Blob</t>
  </si>
  <si>
    <t>Space Vines</t>
  </si>
  <si>
    <t>Spider Infestation</t>
  </si>
  <si>
    <t>Severe Infestation</t>
  </si>
  <si>
    <t>Drone Revolution</t>
  </si>
  <si>
    <t>Min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</si>
</sst>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2" fillId="0" borderId="1" xfId="0" applyFont="1" applyBorder="1"/>
    <xf numFmtId="10" fontId="2" fillId="0" borderId="1" xfId="0" applyNumberFormat="1" applyFont="1" applyBorder="1"/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10" fontId="2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11BF8-2C51-4794-BAB0-B08C213463FD}">
  <dimension ref="A1:AA994"/>
  <sheetViews>
    <sheetView tabSelected="1" workbookViewId="0"/>
  </sheetViews>
  <sheetFormatPr defaultColWidth="14.42578125" defaultRowHeight="15" customHeight="1" x14ac:dyDescent="0.25"/>
  <cols>
    <col min="1" max="1" width="26.5703125" customWidth="1"/>
    <col min="2" max="2" width="6.5703125" customWidth="1"/>
    <col min="3" max="3" width="11.5703125" bestFit="1" customWidth="1"/>
    <col min="4" max="4" width="11.85546875" bestFit="1" customWidth="1"/>
    <col min="5" max="5" width="9.42578125" bestFit="1" customWidth="1"/>
    <col min="6" max="6" width="7" bestFit="1" customWidth="1"/>
    <col min="7" max="7" width="8.140625" bestFit="1" customWidth="1"/>
    <col min="8" max="8" width="11.5703125" bestFit="1" customWidth="1"/>
    <col min="9" max="9" width="9.42578125" bestFit="1" customWidth="1"/>
    <col min="10" max="10" width="7" customWidth="1"/>
    <col min="11" max="11" width="8.140625" bestFit="1" customWidth="1"/>
    <col min="12" max="12" width="8.5703125" bestFit="1" customWidth="1"/>
    <col min="13" max="13" width="8.140625" bestFit="1" customWidth="1"/>
    <col min="14" max="14" width="8.42578125" bestFit="1" customWidth="1"/>
    <col min="15" max="15" width="10.140625" customWidth="1"/>
    <col min="16" max="16" width="10" customWidth="1"/>
    <col min="17" max="17" width="10.140625" customWidth="1"/>
    <col min="18" max="27" width="15.140625" customWidth="1"/>
  </cols>
  <sheetData>
    <row r="1" spans="1:27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5">
      <c r="A3" s="4">
        <f>SUM(B3:I3)*1.5</f>
        <v>34.5</v>
      </c>
      <c r="B3" s="4">
        <v>1</v>
      </c>
      <c r="C3" s="4">
        <v>2</v>
      </c>
      <c r="D3" s="4">
        <v>4</v>
      </c>
      <c r="E3" s="4">
        <v>1</v>
      </c>
      <c r="F3" s="4">
        <v>1</v>
      </c>
      <c r="G3" s="4">
        <v>4</v>
      </c>
      <c r="H3" s="4">
        <v>4</v>
      </c>
      <c r="I3" s="4">
        <v>6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 t="s">
        <v>10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5">
      <c r="A5" s="1" t="s">
        <v>11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"/>
      <c r="P5" s="2" t="s">
        <v>12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25">
      <c r="A6" s="3" t="s">
        <v>13</v>
      </c>
      <c r="B6" s="3" t="s">
        <v>14</v>
      </c>
      <c r="C6" s="3" t="s">
        <v>15</v>
      </c>
      <c r="D6" s="3" t="s">
        <v>16</v>
      </c>
      <c r="E6" s="3" t="s">
        <v>1</v>
      </c>
      <c r="F6" s="3" t="s">
        <v>2</v>
      </c>
      <c r="G6" s="3" t="s">
        <v>3</v>
      </c>
      <c r="H6" s="3" t="s">
        <v>4</v>
      </c>
      <c r="I6" s="3" t="s">
        <v>5</v>
      </c>
      <c r="J6" s="3" t="s">
        <v>6</v>
      </c>
      <c r="K6" s="3" t="s">
        <v>7</v>
      </c>
      <c r="L6" s="3" t="s">
        <v>8</v>
      </c>
      <c r="M6" s="3" t="s">
        <v>9</v>
      </c>
      <c r="N6" s="3" t="s">
        <v>61</v>
      </c>
      <c r="O6" s="3" t="s">
        <v>17</v>
      </c>
      <c r="P6" s="3" t="s">
        <v>18</v>
      </c>
      <c r="Q6" s="3" t="s">
        <v>19</v>
      </c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5">
      <c r="A7" s="4" t="s">
        <v>20</v>
      </c>
      <c r="B7" s="4">
        <v>120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/>
      <c r="O7" s="5">
        <f>SUM(B7+E7*$A$3+F7*$B$3+G7*$C$3+H7*$D$3+I7*$E$3+J7*$F$3+K7*$G$3+L7*$H$3+M7*$I$3)</f>
        <v>120</v>
      </c>
      <c r="P7" s="5">
        <f>MEDIAN(C7,O7,D7)</f>
        <v>120</v>
      </c>
      <c r="Q7" s="6">
        <f t="shared" ref="Q7:Q11" si="0">P7/SUM(P$7:P$27)</f>
        <v>5.8823529411764705E-2</v>
      </c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5">
      <c r="A8" s="4" t="s">
        <v>21</v>
      </c>
      <c r="B8" s="4">
        <v>20</v>
      </c>
      <c r="C8" s="4"/>
      <c r="D8" s="4"/>
      <c r="E8" s="4"/>
      <c r="F8" s="4"/>
      <c r="G8" s="4"/>
      <c r="H8" s="4">
        <v>15</v>
      </c>
      <c r="I8" s="4"/>
      <c r="J8" s="4"/>
      <c r="K8" s="4"/>
      <c r="L8" s="4"/>
      <c r="M8" s="4"/>
      <c r="N8" s="5">
        <v>1</v>
      </c>
      <c r="O8" s="5">
        <f>SUM(B8+E8*$A$3+F8*$B$3+G8*$C$3+H8*$D$3+I8*$E$3+J8*$F$3+K8*$G$3+L8*$H$3+M8*$I$3)</f>
        <v>80</v>
      </c>
      <c r="P8" s="5">
        <f>MEDIAN(C8,O8,D8)</f>
        <v>80</v>
      </c>
      <c r="Q8" s="6">
        <f t="shared" si="0"/>
        <v>3.9215686274509803E-2</v>
      </c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5">
      <c r="A9" s="4" t="s">
        <v>22</v>
      </c>
      <c r="B9" s="4">
        <v>15</v>
      </c>
      <c r="C9" s="4"/>
      <c r="D9" s="4"/>
      <c r="E9" s="4"/>
      <c r="F9" s="4"/>
      <c r="G9" s="4"/>
      <c r="H9" s="4"/>
      <c r="I9" s="4"/>
      <c r="J9" s="4">
        <v>20</v>
      </c>
      <c r="K9" s="4"/>
      <c r="L9" s="4"/>
      <c r="M9" s="4"/>
      <c r="N9" s="5">
        <v>1</v>
      </c>
      <c r="O9" s="5">
        <f>SUM(B9+E9*$A$3+F9*$B$3+G9*$C$3+H9*$D$3+I9*$E$3+J9*$F$3+K9*$G$3+L9*$H$3+M9*$I$3)</f>
        <v>35</v>
      </c>
      <c r="P9" s="5">
        <f>MEDIAN(C9,O9,D9)</f>
        <v>35</v>
      </c>
      <c r="Q9" s="6">
        <f t="shared" si="0"/>
        <v>1.7156862745098041E-2</v>
      </c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5">
      <c r="A10" s="4" t="s">
        <v>23</v>
      </c>
      <c r="B10" s="4">
        <v>20</v>
      </c>
      <c r="C10" s="4"/>
      <c r="D10" s="4"/>
      <c r="E10" s="4"/>
      <c r="F10" s="4"/>
      <c r="G10" s="4"/>
      <c r="H10" s="4">
        <v>10</v>
      </c>
      <c r="I10" s="4"/>
      <c r="J10" s="4"/>
      <c r="K10" s="4"/>
      <c r="L10" s="4"/>
      <c r="M10" s="4"/>
      <c r="N10" s="5">
        <v>1</v>
      </c>
      <c r="O10" s="5">
        <f>SUM(B10+E10*$A$3+F10*$B$3+G10*$C$3+H10*$D$3+I10*$E$3+J10*$F$3+K10*$G$3+L10*$H$3+M10*$I$3)</f>
        <v>60</v>
      </c>
      <c r="P10" s="5">
        <f>MEDIAN(C10,O10,D10)</f>
        <v>60</v>
      </c>
      <c r="Q10" s="6">
        <f t="shared" si="0"/>
        <v>2.9411764705882353E-2</v>
      </c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5">
      <c r="A11" s="4" t="s">
        <v>24</v>
      </c>
      <c r="B11" s="4">
        <v>300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>
        <v>1</v>
      </c>
      <c r="O11" s="5">
        <f>SUM(B11+E11*$A$3+F11*$B$3+G11*$C$3+H11*$D$3+I11*$E$3+J11*$F$3+K11*$G$3+L11*$H$3+M11*$I$3)</f>
        <v>300</v>
      </c>
      <c r="P11" s="5">
        <f>MEDIAN(C11,O11,D11)</f>
        <v>300</v>
      </c>
      <c r="Q11" s="6">
        <f t="shared" si="0"/>
        <v>0.14705882352941177</v>
      </c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5">
      <c r="A12" s="4" t="s">
        <v>25</v>
      </c>
      <c r="B12" s="7">
        <v>10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5">
        <v>1</v>
      </c>
      <c r="O12" s="8">
        <f>SUM(B12+E12*$A$3+F12*$B$3+G12*$C$3+H12*$D$3+I12*$E$3+J12*$F$3+K12*$G$3+L12*$H$3+M12*$I$3)</f>
        <v>10</v>
      </c>
      <c r="P12" s="8">
        <f>MEDIAN(C12,O12,D12)</f>
        <v>10</v>
      </c>
      <c r="Q12" s="9">
        <f t="shared" ref="Q12:Q28" si="1">P12/SUM(P$7:P$27)</f>
        <v>4.9019607843137254E-3</v>
      </c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5">
      <c r="A13" s="4" t="s">
        <v>26</v>
      </c>
      <c r="B13" s="4">
        <v>0</v>
      </c>
      <c r="C13" s="4">
        <v>5</v>
      </c>
      <c r="D13" s="4">
        <v>15</v>
      </c>
      <c r="E13" s="4">
        <v>1</v>
      </c>
      <c r="F13" s="4"/>
      <c r="G13" s="4"/>
      <c r="H13" s="4"/>
      <c r="I13" s="4"/>
      <c r="J13" s="4"/>
      <c r="K13" s="4"/>
      <c r="L13" s="4"/>
      <c r="M13" s="4"/>
      <c r="N13" s="5">
        <v>1</v>
      </c>
      <c r="O13" s="5">
        <f>SUM(B13+E13*$A$3+F13*$B$3+G13*$C$3+H13*$D$3+I13*$E$3+J13*$F$3+K13*$G$3+L13*$H$3+M13*$I$3)</f>
        <v>34.5</v>
      </c>
      <c r="P13" s="5">
        <f>MEDIAN(C13,O13,D13)</f>
        <v>15</v>
      </c>
      <c r="Q13" s="6">
        <f t="shared" si="1"/>
        <v>7.3529411764705881E-3</v>
      </c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5">
      <c r="A14" s="4" t="s">
        <v>27</v>
      </c>
      <c r="B14" s="4">
        <v>300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5">
        <v>1</v>
      </c>
      <c r="O14" s="5">
        <f>SUM(B14+E14*$A$3+F14*$B$3+G14*$C$3+H14*$D$3+I14*$E$3+J14*$F$3+K14*$G$3+L14*$H$3+M14*$I$3)</f>
        <v>300</v>
      </c>
      <c r="P14" s="5">
        <f>MEDIAN(C14,O14,D14)</f>
        <v>300</v>
      </c>
      <c r="Q14" s="6">
        <f t="shared" si="1"/>
        <v>0.14705882352941177</v>
      </c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5">
      <c r="A15" s="4" t="s">
        <v>28</v>
      </c>
      <c r="B15" s="4">
        <v>0</v>
      </c>
      <c r="C15" s="4">
        <v>25</v>
      </c>
      <c r="D15" s="4">
        <v>50</v>
      </c>
      <c r="E15" s="4">
        <v>4</v>
      </c>
      <c r="F15" s="4"/>
      <c r="G15" s="4"/>
      <c r="H15" s="4"/>
      <c r="I15" s="4"/>
      <c r="J15" s="4"/>
      <c r="K15" s="4"/>
      <c r="L15" s="4"/>
      <c r="M15" s="4"/>
      <c r="N15" s="5">
        <v>1</v>
      </c>
      <c r="O15" s="5">
        <f>SUM(B15+E15*$A$3+F15*$B$3+G15*$C$3+H15*$D$3+I15*$E$3+J15*$F$3+K15*$G$3+L15*$H$3+M15*$I$3)</f>
        <v>138</v>
      </c>
      <c r="P15" s="5">
        <f>MEDIAN(C15,O15,D15)</f>
        <v>50</v>
      </c>
      <c r="Q15" s="6">
        <f t="shared" si="1"/>
        <v>2.4509803921568627E-2</v>
      </c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5">
      <c r="A16" s="4" t="s">
        <v>29</v>
      </c>
      <c r="B16" s="4">
        <v>60</v>
      </c>
      <c r="C16" s="4"/>
      <c r="D16" s="4"/>
      <c r="E16" s="4"/>
      <c r="F16" s="4"/>
      <c r="G16" s="4"/>
      <c r="H16" s="4"/>
      <c r="I16" s="4"/>
      <c r="J16" s="4">
        <v>20</v>
      </c>
      <c r="K16" s="4"/>
      <c r="L16" s="4"/>
      <c r="M16" s="4">
        <v>10</v>
      </c>
      <c r="N16" s="5">
        <v>1</v>
      </c>
      <c r="O16" s="5">
        <f>SUM(B16+E16*$A$3+F16*$B$3+G16*$C$3+H16*$D$3+I16*$E$3+J16*$F$3+K16*$G$3+L16*$H$3+M16*$I$3)</f>
        <v>140</v>
      </c>
      <c r="P16" s="5">
        <f>MEDIAN(C16,O16,D16)</f>
        <v>140</v>
      </c>
      <c r="Q16" s="6">
        <f t="shared" si="1"/>
        <v>6.8627450980392163E-2</v>
      </c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5">
      <c r="A17" s="4" t="s">
        <v>30</v>
      </c>
      <c r="B17" s="4">
        <v>75</v>
      </c>
      <c r="C17" s="4"/>
      <c r="D17" s="4"/>
      <c r="E17" s="4"/>
      <c r="F17" s="4"/>
      <c r="G17" s="4"/>
      <c r="H17" s="4">
        <v>5</v>
      </c>
      <c r="I17" s="4">
        <v>20</v>
      </c>
      <c r="J17" s="4"/>
      <c r="K17" s="4"/>
      <c r="L17" s="4"/>
      <c r="M17" s="4"/>
      <c r="N17" s="5">
        <v>1</v>
      </c>
      <c r="O17" s="5">
        <f>SUM(B17+E17*$A$3+F17*$B$3+G17*$C$3+H17*$D$3+I17*$E$3+J17*$F$3+K17*$G$3+L17*$H$3+M17*$I$3)</f>
        <v>115</v>
      </c>
      <c r="P17" s="5">
        <f>MEDIAN(C17,O17,D17)</f>
        <v>115</v>
      </c>
      <c r="Q17" s="6">
        <f t="shared" si="1"/>
        <v>5.6372549019607844E-2</v>
      </c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5">
      <c r="A18" s="4" t="s">
        <v>31</v>
      </c>
      <c r="B18" s="4">
        <v>55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5">
        <v>1</v>
      </c>
      <c r="O18" s="5">
        <f>SUM(B18+E18*$A$3+F18*$B$3+G18*$C$3+H18*$D$3+I18*$E$3+J18*$F$3+K18*$G$3+L18*$H$3+M18*$I$3)</f>
        <v>55</v>
      </c>
      <c r="P18" s="5">
        <f>MEDIAN(C18,O18,D18)</f>
        <v>55</v>
      </c>
      <c r="Q18" s="6">
        <f t="shared" si="1"/>
        <v>2.6960784313725492E-2</v>
      </c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5">
      <c r="A19" s="4" t="s">
        <v>32</v>
      </c>
      <c r="B19" s="4">
        <v>100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>
        <v>1</v>
      </c>
      <c r="O19" s="5">
        <f>SUM(B19+E19*$A$3+F19*$B$3+G19*$C$3+H19*$D$3+I19*$E$3+J19*$F$3+K19*$G$3+L19*$H$3+M19*$I$3)</f>
        <v>100</v>
      </c>
      <c r="P19" s="5">
        <f>MEDIAN(C19,O19,D19)</f>
        <v>100</v>
      </c>
      <c r="Q19" s="6">
        <f t="shared" si="1"/>
        <v>4.9019607843137254E-2</v>
      </c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5">
      <c r="A20" s="4" t="s">
        <v>33</v>
      </c>
      <c r="B20" s="4">
        <v>80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>
        <v>1</v>
      </c>
      <c r="O20" s="5">
        <f>SUM(B20+E20*$A$3+F20*$B$3+G20*$C$3+H20*$D$3+I20*$E$3+J20*$F$3+K20*$G$3+L20*$H$3+M20*$I$3)</f>
        <v>80</v>
      </c>
      <c r="P20" s="5">
        <f>MEDIAN(C20,O20,D20)</f>
        <v>80</v>
      </c>
      <c r="Q20" s="6">
        <f t="shared" si="1"/>
        <v>3.9215686274509803E-2</v>
      </c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5">
      <c r="A21" s="4" t="s">
        <v>34</v>
      </c>
      <c r="B21" s="4">
        <v>300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5">
        <v>1</v>
      </c>
      <c r="O21" s="5">
        <f>SUM(B21+E21*$A$3+F21*$B$3+G21*$C$3+H21*$D$3+I21*$E$3+J21*$F$3+K21*$G$3+L21*$H$3+M21*$I$3)</f>
        <v>300</v>
      </c>
      <c r="P21" s="5">
        <f>MEDIAN(C21,O21,D21)</f>
        <v>300</v>
      </c>
      <c r="Q21" s="6">
        <f t="shared" si="1"/>
        <v>0.14705882352941177</v>
      </c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5">
      <c r="A22" s="4" t="s">
        <v>35</v>
      </c>
      <c r="B22" s="4">
        <v>60</v>
      </c>
      <c r="C22" s="4"/>
      <c r="D22" s="4"/>
      <c r="E22" s="4"/>
      <c r="F22" s="4"/>
      <c r="G22" s="4"/>
      <c r="H22" s="4"/>
      <c r="I22" s="4"/>
      <c r="J22" s="4">
        <v>30</v>
      </c>
      <c r="K22" s="4"/>
      <c r="L22" s="4"/>
      <c r="M22" s="4"/>
      <c r="N22" s="5">
        <v>1</v>
      </c>
      <c r="O22" s="5">
        <f>SUM(B22+E22*$A$3+F22*$B$3+G22*$C$3+H22*$D$3+I22*$E$3+J22*$F$3+K22*$G$3+L22*$H$3+M22*$I$3)</f>
        <v>90</v>
      </c>
      <c r="P22" s="5">
        <f>MEDIAN(C22,O22,D22)</f>
        <v>90</v>
      </c>
      <c r="Q22" s="6">
        <f t="shared" si="1"/>
        <v>4.4117647058823532E-2</v>
      </c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5">
      <c r="A23" s="4" t="s">
        <v>36</v>
      </c>
      <c r="B23" s="4">
        <v>10</v>
      </c>
      <c r="C23" s="4"/>
      <c r="D23" s="4"/>
      <c r="E23" s="4"/>
      <c r="F23" s="4"/>
      <c r="G23" s="4"/>
      <c r="H23" s="4">
        <v>30</v>
      </c>
      <c r="I23" s="4"/>
      <c r="J23" s="4"/>
      <c r="K23" s="4"/>
      <c r="L23" s="4"/>
      <c r="M23" s="4"/>
      <c r="N23" s="5">
        <v>1</v>
      </c>
      <c r="O23" s="5">
        <f>SUM(B23+E23*$A$3+F23*$B$3+G23*$C$3+H23*$D$3+I23*$E$3+J23*$F$3+K23*$G$3+L23*$H$3+M23*$I$3)</f>
        <v>130</v>
      </c>
      <c r="P23" s="5">
        <f>MEDIAN(C23,O23,D23)</f>
        <v>130</v>
      </c>
      <c r="Q23" s="6">
        <f t="shared" si="1"/>
        <v>6.3725490196078427E-2</v>
      </c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5">
      <c r="A24" s="4" t="s">
        <v>37</v>
      </c>
      <c r="B24" s="4">
        <v>60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5">
        <v>1</v>
      </c>
      <c r="O24" s="5">
        <f>SUM(B24+E24*$A$3+F24*$B$3+G24*$C$3+H24*$D$3+I24*$E$3+J24*$F$3+K24*$G$3+L24*$H$3+M24*$I$3)</f>
        <v>60</v>
      </c>
      <c r="P24" s="5">
        <f>MEDIAN(C24,O24,D24)</f>
        <v>60</v>
      </c>
      <c r="Q24" s="6">
        <f t="shared" si="1"/>
        <v>2.9411764705882353E-2</v>
      </c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5"/>
      <c r="O25" s="5">
        <f>SUM(B25+E25*$A$3+F25*$B$3+G25*$C$3+H25*$D$3+I25*$E$3+J25*$F$3+K25*$G$3+L25*$H$3+M25*$I$3)</f>
        <v>0</v>
      </c>
      <c r="P25" s="5">
        <f>MEDIAN(C25,O25,D25)</f>
        <v>0</v>
      </c>
      <c r="Q25" s="6">
        <f t="shared" si="1"/>
        <v>0</v>
      </c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/>
      <c r="O26" s="5">
        <f>SUM(B26+E26*$A$3+F26*$B$3+G26*$C$3+H26*$D$3+I26*$E$3+J26*$F$3+K26*$G$3+L26*$H$3+M26*$I$3)</f>
        <v>0</v>
      </c>
      <c r="P26" s="5">
        <f>MEDIAN(C26,O26,D26)</f>
        <v>0</v>
      </c>
      <c r="Q26" s="6">
        <f t="shared" si="1"/>
        <v>0</v>
      </c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/>
      <c r="O27" s="5">
        <f>SUM(B27+E27*$A$3+F27*$B$3+G27*$C$3+H27*$D$3+I27*$E$3+J27*$F$3+K27*$G$3+L27*$H$3+M27*$I$3)</f>
        <v>0</v>
      </c>
      <c r="P27" s="5">
        <f>MEDIAN(C27,O27,D27)</f>
        <v>0</v>
      </c>
      <c r="Q27" s="6">
        <f t="shared" si="1"/>
        <v>0</v>
      </c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5">
        <f>SUM(P7:P27)</f>
        <v>2040</v>
      </c>
      <c r="Q28" s="6">
        <f t="shared" si="1"/>
        <v>1</v>
      </c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5">
      <c r="A29" s="1" t="s">
        <v>38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5">
      <c r="A30" s="3" t="s">
        <v>13</v>
      </c>
      <c r="B30" s="3" t="s">
        <v>14</v>
      </c>
      <c r="C30" s="3" t="s">
        <v>15</v>
      </c>
      <c r="D30" s="3" t="s">
        <v>16</v>
      </c>
      <c r="E30" s="3" t="s">
        <v>1</v>
      </c>
      <c r="F30" s="3" t="s">
        <v>2</v>
      </c>
      <c r="G30" s="3" t="s">
        <v>3</v>
      </c>
      <c r="H30" s="3" t="s">
        <v>4</v>
      </c>
      <c r="I30" s="3" t="s">
        <v>5</v>
      </c>
      <c r="J30" s="3" t="s">
        <v>6</v>
      </c>
      <c r="K30" s="3" t="s">
        <v>7</v>
      </c>
      <c r="L30" s="3" t="s">
        <v>8</v>
      </c>
      <c r="M30" s="3" t="s">
        <v>9</v>
      </c>
      <c r="N30" s="3" t="s">
        <v>61</v>
      </c>
      <c r="O30" s="3" t="s">
        <v>17</v>
      </c>
      <c r="P30" s="3" t="s">
        <v>18</v>
      </c>
      <c r="Q30" s="3" t="s">
        <v>19</v>
      </c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5">
      <c r="A31" s="4" t="s">
        <v>20</v>
      </c>
      <c r="B31" s="4">
        <v>200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5"/>
      <c r="O31" s="5">
        <f>IF(C31&gt;0,MAX(B31,C31),B31)+E31*$A$3+F31*$B$3+G31*$C$3+H31*$D$3+I31*$E$3+J31*$F$3+K31*$G$3+L31*$H$3+M31*$I$3</f>
        <v>200</v>
      </c>
      <c r="P31" s="5">
        <f>MEDIAN(C31,O31,D31)</f>
        <v>200</v>
      </c>
      <c r="Q31" s="6">
        <f>P31/SUM(P$31:P$47)</f>
        <v>9.7967180994366881E-2</v>
      </c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5">
      <c r="A32" s="4" t="s">
        <v>39</v>
      </c>
      <c r="B32" s="4">
        <v>60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5">
        <v>1</v>
      </c>
      <c r="O32" s="5">
        <f>IF(C32&gt;0,MAX(B32,C32),B32)+E32*$A$3+F32*$B$3+G32*$C$3+H32*$D$3+I32*$E$3+J32*$F$3+K32*$G$3+L32*$H$3+M32*$I$3</f>
        <v>60</v>
      </c>
      <c r="P32" s="5">
        <f>MEDIAN(C32,O32,D32)</f>
        <v>60</v>
      </c>
      <c r="Q32" s="6">
        <f t="shared" ref="Q32:Q48" si="2">P32/SUM(P$31:P$47)</f>
        <v>2.9390154298310066E-2</v>
      </c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5">
      <c r="A33" s="4" t="s">
        <v>40</v>
      </c>
      <c r="B33" s="4">
        <v>50</v>
      </c>
      <c r="C33" s="4"/>
      <c r="D33" s="4"/>
      <c r="E33" s="4"/>
      <c r="F33" s="4"/>
      <c r="G33" s="4"/>
      <c r="H33" s="4">
        <v>5</v>
      </c>
      <c r="I33" s="4"/>
      <c r="J33" s="4">
        <v>20</v>
      </c>
      <c r="K33" s="4"/>
      <c r="L33" s="4"/>
      <c r="M33" s="4"/>
      <c r="N33" s="5">
        <v>1</v>
      </c>
      <c r="O33" s="5">
        <f>IF(C33&gt;0,MAX(B33,C33),B33)+E33*$A$3+F33*$B$3+G33*$C$3+H33*$D$3+I33*$E$3+J33*$F$3+K33*$G$3+L33*$H$3+M33*$I$3</f>
        <v>90</v>
      </c>
      <c r="P33" s="5">
        <f>MEDIAN(C33,O33,D33)</f>
        <v>90</v>
      </c>
      <c r="Q33" s="6">
        <f t="shared" si="2"/>
        <v>4.4085231447465102E-2</v>
      </c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5">
      <c r="A34" s="4" t="s">
        <v>41</v>
      </c>
      <c r="B34" s="4">
        <v>100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5">
        <v>1</v>
      </c>
      <c r="O34" s="5">
        <f>IF(C34&gt;0,MAX(B34,C34),B34)+E34*$A$3+F34*$B$3+G34*$C$3+H34*$D$3+I34*$E$3+J34*$F$3+K34*$G$3+L34*$H$3+M34*$I$3</f>
        <v>100</v>
      </c>
      <c r="P34" s="5">
        <f>MEDIAN(C34,O34,D34)</f>
        <v>100</v>
      </c>
      <c r="Q34" s="6">
        <f t="shared" si="2"/>
        <v>4.8983590497183441E-2</v>
      </c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5">
      <c r="A35" s="4" t="s">
        <v>42</v>
      </c>
      <c r="B35" s="4">
        <v>80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5">
        <v>1</v>
      </c>
      <c r="O35" s="5">
        <f>IF(C35&gt;0,MAX(B35,C35),B35)+E35*$A$3+F35*$B$3+G35*$C$3+H35*$D$3+I35*$E$3+J35*$F$3+K35*$G$3+L35*$H$3+M35*$I$3</f>
        <v>80</v>
      </c>
      <c r="P35" s="5">
        <f>MEDIAN(C35,O35,D35)</f>
        <v>80</v>
      </c>
      <c r="Q35" s="6">
        <f t="shared" si="2"/>
        <v>3.9186872397746757E-2</v>
      </c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5">
      <c r="A36" s="4" t="s">
        <v>43</v>
      </c>
      <c r="B36" s="4">
        <v>0</v>
      </c>
      <c r="C36" s="4"/>
      <c r="D36" s="4"/>
      <c r="E36" s="4"/>
      <c r="F36" s="4">
        <v>45</v>
      </c>
      <c r="G36" s="4">
        <v>25</v>
      </c>
      <c r="H36" s="4">
        <v>6</v>
      </c>
      <c r="I36" s="4"/>
      <c r="J36" s="4"/>
      <c r="K36" s="4"/>
      <c r="L36" s="4">
        <v>6</v>
      </c>
      <c r="M36" s="4"/>
      <c r="N36" s="5">
        <v>1</v>
      </c>
      <c r="O36" s="5">
        <f>IF(C36&gt;0,MAX(B36,C36),B36)+E36*$A$3+F36*$B$3+G36*$C$3+H36*$D$3+I36*$E$3+J36*$F$3+K36*$G$3+L36*$H$3+M36*$I$3</f>
        <v>143</v>
      </c>
      <c r="P36" s="5">
        <f>MEDIAN(C36,O36,D36)</f>
        <v>143</v>
      </c>
      <c r="Q36" s="6">
        <f t="shared" si="2"/>
        <v>7.0046534410972319E-2</v>
      </c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5">
      <c r="A37" s="4" t="s">
        <v>44</v>
      </c>
      <c r="B37" s="4">
        <v>0</v>
      </c>
      <c r="C37" s="4"/>
      <c r="D37" s="4"/>
      <c r="E37" s="4"/>
      <c r="F37" s="4"/>
      <c r="G37" s="4">
        <v>20</v>
      </c>
      <c r="H37" s="4"/>
      <c r="I37" s="4"/>
      <c r="J37" s="4"/>
      <c r="K37" s="4"/>
      <c r="L37" s="4"/>
      <c r="M37" s="4">
        <v>15</v>
      </c>
      <c r="N37" s="5">
        <v>1</v>
      </c>
      <c r="O37" s="5">
        <f>IF(C37&gt;0,MAX(B37,C37),B37)+E37*$A$3+F37*$B$3+G37*$C$3+H37*$D$3+I37*$E$3+J37*$F$3+K37*$G$3+L37*$H$3+M37*$I$3</f>
        <v>130</v>
      </c>
      <c r="P37" s="5">
        <f>MEDIAN(C37,O37,D37)</f>
        <v>130</v>
      </c>
      <c r="Q37" s="6">
        <f t="shared" si="2"/>
        <v>6.3678667646338477E-2</v>
      </c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5">
      <c r="A38" s="4" t="s">
        <v>45</v>
      </c>
      <c r="B38" s="4">
        <v>0</v>
      </c>
      <c r="C38" s="4"/>
      <c r="D38" s="4"/>
      <c r="E38" s="4"/>
      <c r="F38" s="4"/>
      <c r="G38" s="4">
        <v>20</v>
      </c>
      <c r="H38" s="4"/>
      <c r="I38" s="4"/>
      <c r="J38" s="4"/>
      <c r="K38" s="4">
        <v>15</v>
      </c>
      <c r="L38" s="4"/>
      <c r="M38" s="4"/>
      <c r="N38" s="5">
        <v>1</v>
      </c>
      <c r="O38" s="5">
        <f>IF(C38&gt;0,MAX(B38,C38),B38)+E38*$A$3+F38*$B$3+G38*$C$3+H38*$D$3+I38*$E$3+J38*$F$3+K38*$G$3+L38*$H$3+M38*$I$3</f>
        <v>100</v>
      </c>
      <c r="P38" s="5">
        <f>MEDIAN(C38,O38,D38)</f>
        <v>100</v>
      </c>
      <c r="Q38" s="6">
        <f t="shared" si="2"/>
        <v>4.8983590497183441E-2</v>
      </c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5">
      <c r="A39" s="4" t="s">
        <v>46</v>
      </c>
      <c r="B39" s="4">
        <v>0</v>
      </c>
      <c r="C39" s="4"/>
      <c r="D39" s="4"/>
      <c r="E39" s="4"/>
      <c r="F39" s="4"/>
      <c r="G39" s="4">
        <v>20</v>
      </c>
      <c r="H39" s="4"/>
      <c r="I39" s="4"/>
      <c r="J39" s="4"/>
      <c r="K39" s="4"/>
      <c r="L39" s="4">
        <v>15</v>
      </c>
      <c r="M39" s="4"/>
      <c r="N39" s="5">
        <v>1</v>
      </c>
      <c r="O39" s="5">
        <f>IF(C39&gt;0,MAX(B39,C39),B39)+E39*$A$3+F39*$B$3+G39*$C$3+H39*$D$3+I39*$E$3+J39*$F$3+K39*$G$3+L39*$H$3+M39*$I$3</f>
        <v>100</v>
      </c>
      <c r="P39" s="5">
        <f>MEDIAN(C39,O39,D39)</f>
        <v>100</v>
      </c>
      <c r="Q39" s="6">
        <f t="shared" si="2"/>
        <v>4.8983590497183441E-2</v>
      </c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 x14ac:dyDescent="0.25">
      <c r="A40" s="4" t="s">
        <v>47</v>
      </c>
      <c r="B40" s="4">
        <v>100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5">
        <v>1</v>
      </c>
      <c r="O40" s="5">
        <f>IF(C40&gt;0,MAX(B40,C40),B40)+E40*$A$3+F40*$B$3+G40*$C$3+H40*$D$3+I40*$E$3+J40*$F$3+K40*$G$3+L40*$H$3+M40*$I$3</f>
        <v>100</v>
      </c>
      <c r="P40" s="5">
        <f>MEDIAN(C40,O40,D40)</f>
        <v>100</v>
      </c>
      <c r="Q40" s="6">
        <f t="shared" si="2"/>
        <v>4.8983590497183441E-2</v>
      </c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 x14ac:dyDescent="0.25">
      <c r="A41" s="4" t="s">
        <v>48</v>
      </c>
      <c r="B41" s="4">
        <v>0</v>
      </c>
      <c r="C41" s="4">
        <v>10</v>
      </c>
      <c r="D41" s="4">
        <v>125</v>
      </c>
      <c r="E41" s="4">
        <v>1</v>
      </c>
      <c r="F41" s="4"/>
      <c r="G41" s="4"/>
      <c r="H41" s="4"/>
      <c r="I41" s="4"/>
      <c r="J41" s="4"/>
      <c r="K41" s="4"/>
      <c r="L41" s="4"/>
      <c r="M41" s="4">
        <v>1</v>
      </c>
      <c r="N41" s="5">
        <v>1</v>
      </c>
      <c r="O41" s="5">
        <f>IF(C41&gt;0,MAX(B41,C41),B41)+E41*$A$3+F41*$B$3+G41*$C$3+H41*$D$3+I41*$E$3+J41*$F$3+K41*$G$3+L41*$H$3+M41*$I$3</f>
        <v>50.5</v>
      </c>
      <c r="P41" s="5">
        <f>MEDIAN(C41,O41,D41)</f>
        <v>50.5</v>
      </c>
      <c r="Q41" s="6">
        <f t="shared" si="2"/>
        <v>2.4736713201077638E-2</v>
      </c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 x14ac:dyDescent="0.25">
      <c r="A42" s="4" t="s">
        <v>49</v>
      </c>
      <c r="B42" s="4">
        <v>50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>
        <v>25</v>
      </c>
      <c r="N42" s="5">
        <v>1</v>
      </c>
      <c r="O42" s="5">
        <f>IF(C42&gt;0,MAX(B42,C42),B42)+E42*$A$3+F42*$B$3+G42*$C$3+H42*$D$3+I42*$E$3+J42*$F$3+K42*$G$3+L42*$H$3+M42*$I$3</f>
        <v>200</v>
      </c>
      <c r="P42" s="5">
        <f>MEDIAN(C42,O42,D42)</f>
        <v>200</v>
      </c>
      <c r="Q42" s="6">
        <f t="shared" si="2"/>
        <v>9.7967180994366881E-2</v>
      </c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 x14ac:dyDescent="0.25">
      <c r="A43" s="4" t="s">
        <v>50</v>
      </c>
      <c r="B43" s="4">
        <v>50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>
        <v>25</v>
      </c>
      <c r="N43" s="5">
        <v>8</v>
      </c>
      <c r="O43" s="5">
        <f>IF(C43&gt;0,MAX(B43,C43),B43)+E43*$A$3+F43*$B$3+G43*$C$3+H43*$D$3+I43*$E$3+J43*$F$3+K43*$G$3+L43*$H$3+M43*$I$3</f>
        <v>200</v>
      </c>
      <c r="P43" s="5">
        <f>MEDIAN(C43,O43,D43)</f>
        <v>200</v>
      </c>
      <c r="Q43" s="6">
        <f t="shared" si="2"/>
        <v>9.7967180994366881E-2</v>
      </c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 x14ac:dyDescent="0.25">
      <c r="A44" s="4" t="s">
        <v>51</v>
      </c>
      <c r="B44" s="4">
        <v>0</v>
      </c>
      <c r="C44" s="4"/>
      <c r="D44" s="4"/>
      <c r="E44" s="4"/>
      <c r="F44" s="4"/>
      <c r="G44" s="4"/>
      <c r="H44" s="4"/>
      <c r="I44" s="4"/>
      <c r="J44" s="4"/>
      <c r="K44" s="4">
        <v>12</v>
      </c>
      <c r="L44" s="4"/>
      <c r="M44" s="4"/>
      <c r="N44" s="5">
        <v>1</v>
      </c>
      <c r="O44" s="5">
        <f>IF(C44&gt;0,MAX(B44,C44),B44)+E44*$A$3+F44*$B$3+G44*$C$3+H44*$D$3+I44*$E$3+J44*$F$3+K44*$G$3+L44*$H$3+M44*$I$3</f>
        <v>48</v>
      </c>
      <c r="P44" s="5">
        <f>MEDIAN(C44,O44,D44)</f>
        <v>48</v>
      </c>
      <c r="Q44" s="6">
        <f t="shared" si="2"/>
        <v>2.3512123438648051E-2</v>
      </c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 x14ac:dyDescent="0.25">
      <c r="A45" s="4" t="s">
        <v>52</v>
      </c>
      <c r="B45" s="4">
        <v>30</v>
      </c>
      <c r="C45" s="4"/>
      <c r="D45" s="4"/>
      <c r="E45" s="4"/>
      <c r="F45" s="4"/>
      <c r="G45" s="4"/>
      <c r="H45" s="4"/>
      <c r="I45" s="4"/>
      <c r="J45" s="4">
        <v>15</v>
      </c>
      <c r="K45" s="4">
        <v>15</v>
      </c>
      <c r="L45" s="4"/>
      <c r="M45" s="4">
        <v>15</v>
      </c>
      <c r="N45" s="5">
        <v>1</v>
      </c>
      <c r="O45" s="5">
        <f>IF(C45&gt;0,MAX(B45,C45),B45)+E45*$A$3+F45*$B$3+G45*$C$3+H45*$D$3+I45*$E$3+J45*$F$3+K45*$G$3+L45*$H$3+M45*$I$3</f>
        <v>195</v>
      </c>
      <c r="P45" s="5">
        <f>MEDIAN(C45,O45,D45)</f>
        <v>195</v>
      </c>
      <c r="Q45" s="6">
        <f t="shared" si="2"/>
        <v>9.5518001469507716E-2</v>
      </c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 x14ac:dyDescent="0.25">
      <c r="A46" s="4" t="s">
        <v>53</v>
      </c>
      <c r="B46" s="4">
        <v>0</v>
      </c>
      <c r="C46" s="4"/>
      <c r="D46" s="4"/>
      <c r="E46" s="4"/>
      <c r="F46" s="4"/>
      <c r="G46" s="4"/>
      <c r="H46" s="4"/>
      <c r="I46" s="4"/>
      <c r="J46" s="4"/>
      <c r="K46" s="4">
        <v>25</v>
      </c>
      <c r="L46" s="4"/>
      <c r="M46" s="4"/>
      <c r="N46" s="5">
        <v>1</v>
      </c>
      <c r="O46" s="5">
        <f>IF(C46&gt;0,MAX(B46,C46),B46)+E46*$A$3+F46*$B$3+G46*$C$3+H46*$D$3+I46*$E$3+J46*$F$3+K46*$G$3+L46*$H$3+M46*$I$3</f>
        <v>100</v>
      </c>
      <c r="P46" s="5">
        <f>MEDIAN(C46,O46,D46)</f>
        <v>100</v>
      </c>
      <c r="Q46" s="6">
        <f t="shared" si="2"/>
        <v>4.8983590497183441E-2</v>
      </c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x14ac:dyDescent="0.25">
      <c r="A47" s="4" t="s">
        <v>54</v>
      </c>
      <c r="B47" s="4">
        <v>25</v>
      </c>
      <c r="C47" s="4"/>
      <c r="D47" s="4"/>
      <c r="E47" s="4"/>
      <c r="F47" s="4"/>
      <c r="G47" s="4"/>
      <c r="H47" s="4">
        <v>30</v>
      </c>
      <c r="I47" s="4"/>
      <c r="J47" s="4"/>
      <c r="K47" s="4"/>
      <c r="L47" s="4"/>
      <c r="M47" s="4"/>
      <c r="N47" s="5">
        <v>1</v>
      </c>
      <c r="O47" s="5">
        <f>IF(C47&gt;0,MAX(B47,C47),B47)+E47*$A$3+F47*$B$3+G47*$C$3+H47*$D$3+I47*$E$3+J47*$F$3+K47*$G$3+L47*$H$3+M47*$I$3</f>
        <v>145</v>
      </c>
      <c r="P47" s="5">
        <f>MEDIAN(C47,O47,D47)</f>
        <v>145</v>
      </c>
      <c r="Q47" s="6">
        <f t="shared" si="2"/>
        <v>7.1026206220915988E-2</v>
      </c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5">
        <f>SUM(P31:P47)</f>
        <v>2041.5</v>
      </c>
      <c r="Q48" s="6">
        <f t="shared" si="2"/>
        <v>1</v>
      </c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 x14ac:dyDescent="0.25">
      <c r="A49" s="1" t="s">
        <v>55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 x14ac:dyDescent="0.25">
      <c r="A50" s="3" t="s">
        <v>13</v>
      </c>
      <c r="B50" s="3" t="s">
        <v>14</v>
      </c>
      <c r="C50" s="3" t="s">
        <v>15</v>
      </c>
      <c r="D50" s="3" t="s">
        <v>16</v>
      </c>
      <c r="E50" s="3" t="s">
        <v>1</v>
      </c>
      <c r="F50" s="3" t="s">
        <v>2</v>
      </c>
      <c r="G50" s="3" t="s">
        <v>3</v>
      </c>
      <c r="H50" s="3" t="s">
        <v>4</v>
      </c>
      <c r="I50" s="3" t="s">
        <v>5</v>
      </c>
      <c r="J50" s="3" t="s">
        <v>6</v>
      </c>
      <c r="K50" s="3" t="s">
        <v>7</v>
      </c>
      <c r="L50" s="3" t="s">
        <v>8</v>
      </c>
      <c r="M50" s="3" t="s">
        <v>9</v>
      </c>
      <c r="N50" s="3" t="s">
        <v>61</v>
      </c>
      <c r="O50" s="3" t="s">
        <v>17</v>
      </c>
      <c r="P50" s="3" t="s">
        <v>18</v>
      </c>
      <c r="Q50" s="3" t="s">
        <v>19</v>
      </c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 x14ac:dyDescent="0.25">
      <c r="A51" s="4" t="s">
        <v>20</v>
      </c>
      <c r="B51" s="4">
        <v>135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5"/>
      <c r="O51" s="5">
        <f>IF(C51&gt;0,MAX(B51,C51),B51)+E51*$A$3+F51*$B$3+G51*$C$3+H51*$D$3+I51*$E$3+J51*$F$3+K51*$G$3+L51*$H$3+M51*$I$3</f>
        <v>135</v>
      </c>
      <c r="P51" s="5">
        <f>MEDIAN(C51,O51,D51)</f>
        <v>135</v>
      </c>
      <c r="Q51" s="6">
        <f>P51/SUM(P$51:P$64)</f>
        <v>0.19285714285714287</v>
      </c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 x14ac:dyDescent="0.25">
      <c r="A52" s="4" t="s">
        <v>56</v>
      </c>
      <c r="B52" s="4">
        <v>40</v>
      </c>
      <c r="C52" s="4"/>
      <c r="D52" s="4"/>
      <c r="E52" s="4"/>
      <c r="F52" s="4"/>
      <c r="G52" s="4"/>
      <c r="H52" s="4">
        <v>5</v>
      </c>
      <c r="I52" s="4"/>
      <c r="J52" s="4"/>
      <c r="K52" s="4"/>
      <c r="L52" s="4"/>
      <c r="M52" s="4">
        <v>5</v>
      </c>
      <c r="N52" s="5">
        <v>10</v>
      </c>
      <c r="O52" s="5">
        <f>IF(C52&gt;0,MAX(B52,C52),B52)+E52*$A$3+F52*$B$3+G52*$C$3+H52*$D$3+I52*$E$3+J52*$F$3+K52*$G$3+L52*$H$3+M52*$I$3</f>
        <v>90</v>
      </c>
      <c r="P52" s="5">
        <f>MEDIAN(C52,O52,D52)</f>
        <v>90</v>
      </c>
      <c r="Q52" s="6">
        <f>P52/SUM(P$51:P$64)</f>
        <v>0.12857142857142856</v>
      </c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 x14ac:dyDescent="0.25">
      <c r="A53" s="4" t="s">
        <v>57</v>
      </c>
      <c r="B53" s="4">
        <v>75</v>
      </c>
      <c r="C53" s="4"/>
      <c r="D53" s="4"/>
      <c r="E53" s="4"/>
      <c r="F53" s="4"/>
      <c r="G53" s="4"/>
      <c r="H53" s="4">
        <v>10</v>
      </c>
      <c r="I53" s="4">
        <v>20</v>
      </c>
      <c r="J53" s="4"/>
      <c r="K53" s="4"/>
      <c r="L53" s="4"/>
      <c r="M53" s="4"/>
      <c r="N53" s="5">
        <v>1</v>
      </c>
      <c r="O53" s="5">
        <f>IF(C53&gt;0,MAX(B53,C53),B53)+E53*$A$3+F53*$B$3+G53*$C$3+H53*$D$3+I53*$E$3+J53*$F$3+K53*$G$3+L53*$H$3+M53*$I$3</f>
        <v>135</v>
      </c>
      <c r="P53" s="5">
        <f>MEDIAN(C53,O53,D53)</f>
        <v>135</v>
      </c>
      <c r="Q53" s="6">
        <f t="shared" ref="Q53:Q65" si="3">P53/SUM(P$51:P$64)</f>
        <v>0.19285714285714287</v>
      </c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 x14ac:dyDescent="0.25">
      <c r="A54" s="4" t="s">
        <v>58</v>
      </c>
      <c r="B54" s="4">
        <v>25</v>
      </c>
      <c r="C54" s="4"/>
      <c r="D54" s="4"/>
      <c r="E54" s="4"/>
      <c r="F54" s="4"/>
      <c r="G54" s="4"/>
      <c r="H54" s="4"/>
      <c r="I54" s="4"/>
      <c r="J54" s="4"/>
      <c r="K54" s="4">
        <v>5</v>
      </c>
      <c r="L54" s="4"/>
      <c r="M54" s="4">
        <v>10</v>
      </c>
      <c r="N54" s="5">
        <v>8</v>
      </c>
      <c r="O54" s="5">
        <f>IF(C54&gt;0,MAX(B54,C54),B54)+E54*$A$3+F54*$B$3+G54*$C$3+H54*$D$3+I54*$E$3+J54*$F$3+K54*$G$3+L54*$H$3+M54*$I$3</f>
        <v>105</v>
      </c>
      <c r="P54" s="5">
        <f>MEDIAN(C54,O54,D54)</f>
        <v>105</v>
      </c>
      <c r="Q54" s="6">
        <f t="shared" si="3"/>
        <v>0.15</v>
      </c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 x14ac:dyDescent="0.25">
      <c r="A55" s="4" t="s">
        <v>59</v>
      </c>
      <c r="B55" s="4">
        <v>15</v>
      </c>
      <c r="C55" s="4"/>
      <c r="D55" s="4"/>
      <c r="E55" s="4"/>
      <c r="F55" s="4"/>
      <c r="G55" s="4"/>
      <c r="H55" s="4"/>
      <c r="I55" s="4"/>
      <c r="J55" s="4"/>
      <c r="K55" s="4">
        <v>10</v>
      </c>
      <c r="L55" s="4"/>
      <c r="M55" s="4">
        <v>15</v>
      </c>
      <c r="N55" s="5">
        <v>1</v>
      </c>
      <c r="O55" s="5">
        <f>IF(C55&gt;0,MAX(B55,C55),B55)+E55*$A$3+F55*$B$3+G55*$C$3+H55*$D$3+I55*$E$3+J55*$F$3+K55*$G$3+L55*$H$3+M55*$I$3</f>
        <v>145</v>
      </c>
      <c r="P55" s="5">
        <f>MEDIAN(C55,O55,D55)</f>
        <v>145</v>
      </c>
      <c r="Q55" s="6">
        <f t="shared" si="3"/>
        <v>0.20714285714285716</v>
      </c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 x14ac:dyDescent="0.25">
      <c r="A56" s="4" t="s">
        <v>60</v>
      </c>
      <c r="B56" s="4">
        <v>0</v>
      </c>
      <c r="C56" s="4"/>
      <c r="D56" s="4"/>
      <c r="E56" s="4"/>
      <c r="F56" s="4"/>
      <c r="G56" s="4"/>
      <c r="H56" s="4">
        <v>10</v>
      </c>
      <c r="I56" s="4"/>
      <c r="J56" s="4"/>
      <c r="K56" s="4">
        <v>5</v>
      </c>
      <c r="L56" s="4"/>
      <c r="M56" s="4">
        <v>5</v>
      </c>
      <c r="N56" s="5">
        <v>1</v>
      </c>
      <c r="O56" s="5">
        <f>IF(C56&gt;0,MAX(B56,C56),B56)+E56*$A$3+F56*$B$3+G56*$C$3+H56*$D$3+I56*$E$3+J56*$F$3+K56*$G$3+L56*$H$3+M56*$I$3</f>
        <v>90</v>
      </c>
      <c r="P56" s="5">
        <f>MEDIAN(C56,O56,D56)</f>
        <v>90</v>
      </c>
      <c r="Q56" s="6">
        <f t="shared" si="3"/>
        <v>0.12857142857142856</v>
      </c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5"/>
      <c r="O57" s="5">
        <f>IF(C57&gt;0,MAX(B57,C57),B57)+E57*$A$3+F57*$B$3+G57*$C$3+H57*$D$3+I57*$E$3+J57*$F$3+K57*$G$3+L57*$H$3+M57*$I$3</f>
        <v>0</v>
      </c>
      <c r="P57" s="5">
        <f>MEDIAN(C57,O57,D57)</f>
        <v>0</v>
      </c>
      <c r="Q57" s="6">
        <f t="shared" si="3"/>
        <v>0</v>
      </c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5"/>
      <c r="O58" s="5">
        <f>IF(C58&gt;0,MAX(B58,C58),B58)+E58*$A$3+F58*$B$3+G58*$C$3+H58*$D$3+I58*$E$3+J58*$F$3+K58*$G$3+L58*$H$3+M58*$I$3</f>
        <v>0</v>
      </c>
      <c r="P58" s="5">
        <f>MEDIAN(C58,O58,D58)</f>
        <v>0</v>
      </c>
      <c r="Q58" s="6">
        <f t="shared" si="3"/>
        <v>0</v>
      </c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5"/>
      <c r="O59" s="5">
        <f>IF(C59&gt;0,MAX(B59,C59),B59)+E59*$A$3+F59*$B$3+G59*$C$3+H59*$D$3+I59*$E$3+J59*$F$3+K59*$G$3+L59*$H$3+M59*$I$3</f>
        <v>0</v>
      </c>
      <c r="P59" s="5">
        <f>MEDIAN(C59,O59,D59)</f>
        <v>0</v>
      </c>
      <c r="Q59" s="6">
        <f t="shared" si="3"/>
        <v>0</v>
      </c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5"/>
      <c r="O60" s="5">
        <f>IF(C60&gt;0,MAX(B60,C60),B60)+E60*$A$3+F60*$B$3+G60*$C$3+H60*$D$3+I60*$E$3+J60*$F$3+K60*$G$3+L60*$H$3+M60*$I$3</f>
        <v>0</v>
      </c>
      <c r="P60" s="5">
        <f>MEDIAN(C60,O60,D60)</f>
        <v>0</v>
      </c>
      <c r="Q60" s="6">
        <f t="shared" si="3"/>
        <v>0</v>
      </c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5"/>
      <c r="O61" s="5">
        <f>IF(C61&gt;0,MAX(B61,C61),B61)+E61*$A$3+F61*$B$3+G61*$C$3+H61*$D$3+I61*$E$3+J61*$F$3+K61*$G$3+L61*$H$3+M61*$I$3</f>
        <v>0</v>
      </c>
      <c r="P61" s="5">
        <f>MEDIAN(C61,O61,D61)</f>
        <v>0</v>
      </c>
      <c r="Q61" s="6">
        <f t="shared" si="3"/>
        <v>0</v>
      </c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5"/>
      <c r="O62" s="5">
        <f>IF(C62&gt;0,MAX(B62,C62),B62)+E62*$A$3+F62*$B$3+G62*$C$3+H62*$D$3+I62*$E$3+J62*$F$3+K62*$G$3+L62*$H$3+M62*$I$3</f>
        <v>0</v>
      </c>
      <c r="P62" s="5">
        <f>MEDIAN(C62,O62,D62)</f>
        <v>0</v>
      </c>
      <c r="Q62" s="6">
        <f t="shared" si="3"/>
        <v>0</v>
      </c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5"/>
      <c r="O63" s="5">
        <f>IF(C63&gt;0,MAX(B63,C63),B63)+E63*$A$3+F63*$B$3+G63*$C$3+H63*$D$3+I63*$E$3+J63*$F$3+K63*$G$3+L63*$H$3+M63*$I$3</f>
        <v>0</v>
      </c>
      <c r="P63" s="5">
        <f>MEDIAN(C63,O63,D63)</f>
        <v>0</v>
      </c>
      <c r="Q63" s="6">
        <f t="shared" si="3"/>
        <v>0</v>
      </c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5"/>
      <c r="O64" s="5">
        <f>IF(C64&gt;0,MAX(B64,C64),B64)+E64*$A$3+F64*$B$3+G64*$C$3+H64*$D$3+I64*$E$3+J64*$F$3+K64*$G$3+L64*$H$3+M64*$I$3</f>
        <v>0</v>
      </c>
      <c r="P64" s="5">
        <f>MEDIAN(C64,O64,D64)</f>
        <v>0</v>
      </c>
      <c r="Q64" s="6">
        <f t="shared" si="3"/>
        <v>0</v>
      </c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5">
        <f>SUM(P50:P64)</f>
        <v>700</v>
      </c>
      <c r="Q65" s="6">
        <f t="shared" si="3"/>
        <v>1</v>
      </c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 x14ac:dyDescent="0.25"/>
    <row r="267" spans="1:27" ht="15.75" customHeight="1" x14ac:dyDescent="0.25"/>
    <row r="268" spans="1:27" ht="15.75" customHeight="1" x14ac:dyDescent="0.25"/>
    <row r="269" spans="1:27" ht="15.75" customHeight="1" x14ac:dyDescent="0.25"/>
    <row r="270" spans="1:27" ht="15.75" customHeight="1" x14ac:dyDescent="0.25"/>
    <row r="271" spans="1:27" ht="15.75" customHeight="1" x14ac:dyDescent="0.25"/>
    <row r="272" spans="1:27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 Pallies</cp:lastModifiedBy>
  <dcterms:modified xsi:type="dcterms:W3CDTF">2025-05-11T20:03:12Z</dcterms:modified>
  <cp:category/>
</cp:coreProperties>
</file>