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7184E218-7B06-4BB4-B93C-B09395072FDF}" xr6:coauthVersionLast="47" xr6:coauthVersionMax="47" xr10:uidLastSave="{00000000-0000-0000-0000-000000000000}"/>
  <bookViews>
    <workbookView xWindow="-18120" yWindow="-4995" windowWidth="18240" windowHeight="283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60" i="1" s="1"/>
  <c r="P60" i="1" s="1"/>
  <c r="O34" i="1" l="1"/>
  <c r="P34" i="1" s="1"/>
  <c r="O32" i="1"/>
  <c r="P32" i="1" s="1"/>
  <c r="O49" i="1"/>
  <c r="P49" i="1" s="1"/>
  <c r="O50" i="1"/>
  <c r="P50" i="1" s="1"/>
  <c r="O48" i="1"/>
  <c r="P48" i="1" s="1"/>
  <c r="O23" i="1"/>
  <c r="P23" i="1" s="1"/>
  <c r="O24" i="1"/>
  <c r="P24" i="1" s="1"/>
  <c r="O8" i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3" i="1"/>
  <c r="P33" i="1" s="1"/>
  <c r="O35" i="1"/>
  <c r="P35" i="1" s="1"/>
  <c r="O36" i="1"/>
  <c r="P36" i="1" s="1"/>
  <c r="O7" i="1"/>
  <c r="P7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6" i="1"/>
  <c r="P46" i="1" s="1"/>
  <c r="O43" i="1"/>
  <c r="P43" i="1" s="1"/>
  <c r="O44" i="1"/>
  <c r="P44" i="1" s="1"/>
  <c r="O16" i="1"/>
  <c r="P16" i="1" s="1"/>
  <c r="O17" i="1"/>
  <c r="P17" i="1" s="1"/>
  <c r="O19" i="1"/>
  <c r="P19" i="1" s="1"/>
  <c r="O14" i="1"/>
  <c r="P14" i="1" s="1"/>
  <c r="O15" i="1"/>
  <c r="P15" i="1" s="1"/>
  <c r="O45" i="1"/>
  <c r="P45" i="1" s="1"/>
  <c r="O18" i="1"/>
  <c r="P18" i="1" s="1"/>
  <c r="O20" i="1"/>
  <c r="P20" i="1" s="1"/>
  <c r="O47" i="1"/>
  <c r="P47" i="1" s="1"/>
  <c r="O56" i="1"/>
  <c r="P56" i="1" s="1"/>
  <c r="O64" i="1"/>
  <c r="P64" i="1" s="1"/>
  <c r="O61" i="1"/>
  <c r="P61" i="1" s="1"/>
  <c r="O54" i="1"/>
  <c r="P54" i="1" s="1"/>
  <c r="O62" i="1"/>
  <c r="P62" i="1" s="1"/>
  <c r="O55" i="1"/>
  <c r="P55" i="1" s="1"/>
  <c r="O63" i="1"/>
  <c r="P63" i="1" s="1"/>
  <c r="O57" i="1"/>
  <c r="P57" i="1" s="1"/>
  <c r="O65" i="1"/>
  <c r="P65" i="1" s="1"/>
  <c r="O58" i="1"/>
  <c r="P58" i="1" s="1"/>
  <c r="O66" i="1"/>
  <c r="P66" i="1" s="1"/>
  <c r="O59" i="1"/>
  <c r="P59" i="1" s="1"/>
  <c r="O67" i="1"/>
  <c r="P67" i="1" s="1"/>
  <c r="Q34" i="1" l="1"/>
  <c r="Q64" i="1"/>
  <c r="Q63" i="1"/>
  <c r="Q60" i="1"/>
  <c r="Q62" i="1"/>
  <c r="Q50" i="1"/>
  <c r="Q45" i="1"/>
  <c r="Q44" i="1"/>
  <c r="Q67" i="1"/>
  <c r="Q42" i="1"/>
  <c r="Q66" i="1"/>
  <c r="Q58" i="1"/>
  <c r="Q65" i="1"/>
  <c r="Q38" i="1"/>
  <c r="Q61" i="1"/>
  <c r="Q43" i="1"/>
  <c r="Q46" i="1"/>
  <c r="Q59" i="1"/>
  <c r="Q41" i="1"/>
  <c r="Q40" i="1"/>
  <c r="Q49" i="1"/>
  <c r="Q39" i="1"/>
  <c r="Q31" i="1"/>
  <c r="Q37" i="1"/>
  <c r="Q36" i="1"/>
  <c r="Q57" i="1"/>
  <c r="Q33" i="1"/>
  <c r="Q55" i="1"/>
  <c r="Q48" i="1"/>
  <c r="Q56" i="1"/>
  <c r="Q35" i="1"/>
  <c r="Q32" i="1"/>
  <c r="Q54" i="1"/>
  <c r="P51" i="1"/>
  <c r="Q51" i="1" s="1"/>
  <c r="Q47" i="1"/>
  <c r="Q27" i="1"/>
  <c r="Q20" i="1"/>
  <c r="Q13" i="1"/>
  <c r="Q18" i="1"/>
  <c r="Q22" i="1"/>
  <c r="Q19" i="1"/>
  <c r="Q10" i="1"/>
  <c r="Q23" i="1"/>
  <c r="Q11" i="1"/>
  <c r="Q15" i="1"/>
  <c r="Q17" i="1"/>
  <c r="Q26" i="1"/>
  <c r="Q25" i="1"/>
  <c r="Q21" i="1"/>
  <c r="Q12" i="1"/>
  <c r="Q8" i="1"/>
  <c r="Q7" i="1"/>
  <c r="Q9" i="1"/>
  <c r="Q14" i="1"/>
  <c r="Q16" i="1"/>
  <c r="Q24" i="1"/>
  <c r="P28" i="1"/>
  <c r="Q28" i="1" s="1"/>
  <c r="P68" i="1"/>
  <c r="Q68" i="1" s="1"/>
</calcChain>
</file>

<file path=xl/sharedStrings.xml><?xml version="1.0" encoding="utf-8"?>
<sst xmlns="http://schemas.openxmlformats.org/spreadsheetml/2006/main" count="112" uniqueCount="63">
  <si>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</si>
  <si>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</si>
  <si>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</si>
  <si>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</si>
  <si>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</si>
  <si>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</si>
  <si>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</si>
  <si>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</si>
  <si>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</si>
  <si>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</si>
  <si>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</si>
  <si>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</si>
  <si>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</si>
  <si>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</si>
  <si>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</si>
  <si>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</si>
  <si>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</si>
  <si>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</si>
  <si>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</si>
  <si>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</si>
  <si>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</si>
  <si>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</si>
  <si>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</si>
  <si>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</si>
  <si>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</si>
  <si>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</si>
  <si>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</si>
  <si>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</si>
  <si>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</si>
  <si>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</si>
  <si>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</si>
  <si>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</si>
  <si>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</si>
  <si>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</si>
  <si>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</si>
  <si>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</si>
  <si>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</si>
  <si>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</si>
  <si>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</si>
  <si>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Electrical Storm</t>
  </si>
  <si>
    <t>Gravity Failure</t>
  </si>
  <si>
    <t>Grid Check</t>
  </si>
  <si>
    <t>Ion Storm</t>
  </si>
  <si>
    <t>Containment Error - Xenobiology</t>
  </si>
  <si>
    <t>Radiation Storm</t>
  </si>
  <si>
    <t>Random Antagonist</t>
  </si>
  <si>
    <t>Rogue Drone</t>
  </si>
  <si>
    <t>Moderate Spider Infestation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</si>
  <si>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</si>
  <si>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</si>
  <si>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</si>
  <si>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</si>
  <si>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</si>
  <si>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</si>
  <si>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</si>
  <si>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</si>
  <si>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</si>
  <si>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</si>
  <si>
    <t>Comet Expulsion</t>
  </si>
  <si>
    <t>Containment Error - Bridge</t>
  </si>
  <si>
    <t>Containment Error - Security</t>
  </si>
  <si>
    <t>Comms Blackout</t>
  </si>
  <si>
    <t>Comms Blackout -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</si>
</sst>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0" fontId="2" fillId="0" borderId="2" xfId="0" applyFont="1" applyBorder="1"/>
    <xf numFmtId="10" fontId="2" fillId="0" borderId="0" xfId="0" applyNumberFormat="1" applyFont="1"/>
    <xf numFmtId="0" fontId="2" fillId="0" borderId="5" xfId="0" applyFont="1" applyBorder="1"/>
    <xf numFmtId="0" fontId="1" fillId="0" borderId="4" xfId="0" applyFont="1" applyBorder="1"/>
    <xf numFmtId="1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7"/>
  <sheetViews>
    <sheetView tabSelected="1" topLeftCell="A12" workbookViewId="0">
      <selection activeCell="N60" sqref="N60"/>
    </sheetView>
  </sheetViews>
  <sheetFormatPr defaultColWidth="14.42578125" defaultRowHeight="15" customHeight="1" x14ac:dyDescent="0.25"/>
  <cols>
    <col min="1" max="1" width="32.710937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24</v>
      </c>
      <c r="B3" s="4">
        <v>0</v>
      </c>
      <c r="C3" s="4">
        <v>2</v>
      </c>
      <c r="D3" s="4">
        <v>3</v>
      </c>
      <c r="E3" s="4">
        <v>1</v>
      </c>
      <c r="F3" s="4">
        <v>1</v>
      </c>
      <c r="G3" s="4">
        <v>4</v>
      </c>
      <c r="H3" s="4">
        <v>1</v>
      </c>
      <c r="I3" s="4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57</v>
      </c>
      <c r="O6" s="3" t="s">
        <v>17</v>
      </c>
      <c r="P6" s="3" t="s">
        <v>18</v>
      </c>
      <c r="Q6" s="16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0</v>
      </c>
      <c r="O7" s="5">
        <f t="shared" ref="O7:O27" si="0">SUM(B7+E7*$A$3+F7*$B$3+G7*$C$3+H7*$D$3+I7*$E$3+J7*$F$3+K7*$G$3+L7*$H$3+M7*$I$3)</f>
        <v>120</v>
      </c>
      <c r="P7" s="15">
        <f t="shared" ref="P7:P27" si="1">MEDIAN(C7,O7,D7)</f>
        <v>120</v>
      </c>
      <c r="Q7" s="17">
        <f t="shared" ref="Q7:Q27" si="2">IF($A$3 &gt; N7, P7/SUM(P$7:P$27), 0)</f>
        <v>5.4545454545454543E-2</v>
      </c>
      <c r="R7" s="14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>
        <v>20</v>
      </c>
      <c r="K8" s="4"/>
      <c r="L8" s="4"/>
      <c r="M8" s="4"/>
      <c r="N8" s="5">
        <v>1</v>
      </c>
      <c r="O8" s="5">
        <f t="shared" si="0"/>
        <v>85</v>
      </c>
      <c r="P8" s="15">
        <f t="shared" si="1"/>
        <v>85</v>
      </c>
      <c r="Q8" s="17">
        <f t="shared" si="2"/>
        <v>3.8636363636363635E-2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 t="shared" si="0"/>
        <v>35</v>
      </c>
      <c r="P9" s="5">
        <f t="shared" si="1"/>
        <v>35</v>
      </c>
      <c r="Q9" s="17">
        <f t="shared" si="2"/>
        <v>1.5909090909090907E-2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 t="shared" si="0"/>
        <v>50</v>
      </c>
      <c r="P10" s="5">
        <f t="shared" si="1"/>
        <v>50</v>
      </c>
      <c r="Q10" s="17">
        <f t="shared" si="2"/>
        <v>2.2727272727272728E-2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 t="shared" si="0"/>
        <v>300</v>
      </c>
      <c r="P11" s="5">
        <f t="shared" si="1"/>
        <v>300</v>
      </c>
      <c r="Q11" s="17">
        <f t="shared" si="2"/>
        <v>0.13636363636363635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 t="shared" si="0"/>
        <v>10</v>
      </c>
      <c r="P12" s="8">
        <f t="shared" si="1"/>
        <v>10</v>
      </c>
      <c r="Q12" s="17">
        <f t="shared" si="2"/>
        <v>4.5454545454545452E-3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 t="shared" si="0"/>
        <v>24</v>
      </c>
      <c r="P13" s="5">
        <f t="shared" si="1"/>
        <v>15</v>
      </c>
      <c r="Q13" s="17">
        <f t="shared" si="2"/>
        <v>6.8181818181818179E-3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 t="shared" si="0"/>
        <v>300</v>
      </c>
      <c r="P14" s="5">
        <f t="shared" si="1"/>
        <v>300</v>
      </c>
      <c r="Q14" s="17">
        <f t="shared" si="2"/>
        <v>0.13636363636363635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 t="shared" si="0"/>
        <v>96</v>
      </c>
      <c r="P15" s="5">
        <f t="shared" si="1"/>
        <v>50</v>
      </c>
      <c r="Q15" s="17">
        <f t="shared" si="2"/>
        <v>2.2727272727272728E-2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 t="shared" si="0"/>
        <v>120</v>
      </c>
      <c r="P16" s="5">
        <f t="shared" si="1"/>
        <v>120</v>
      </c>
      <c r="Q16" s="17">
        <f t="shared" si="2"/>
        <v>5.4545454545454543E-2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 t="shared" si="0"/>
        <v>110</v>
      </c>
      <c r="P17" s="5">
        <f t="shared" si="1"/>
        <v>110</v>
      </c>
      <c r="Q17" s="17">
        <f t="shared" si="2"/>
        <v>0.05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 t="shared" si="0"/>
        <v>55</v>
      </c>
      <c r="P18" s="5">
        <f t="shared" si="1"/>
        <v>55</v>
      </c>
      <c r="Q18" s="17">
        <f t="shared" si="2"/>
        <v>2.5000000000000001E-2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 t="shared" si="0"/>
        <v>100</v>
      </c>
      <c r="P19" s="5">
        <f t="shared" si="1"/>
        <v>100</v>
      </c>
      <c r="Q19" s="17">
        <f t="shared" si="2"/>
        <v>4.5454545454545456E-2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 t="shared" si="0"/>
        <v>80</v>
      </c>
      <c r="P20" s="5">
        <f t="shared" si="1"/>
        <v>80</v>
      </c>
      <c r="Q20" s="17">
        <f t="shared" si="2"/>
        <v>3.6363636363636362E-2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 t="shared" si="0"/>
        <v>300</v>
      </c>
      <c r="P21" s="5">
        <f t="shared" si="1"/>
        <v>300</v>
      </c>
      <c r="Q21" s="17">
        <f t="shared" si="2"/>
        <v>0.13636363636363635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15</v>
      </c>
      <c r="K22" s="4">
        <v>15</v>
      </c>
      <c r="L22" s="4"/>
      <c r="M22" s="4">
        <v>15</v>
      </c>
      <c r="N22" s="5">
        <v>1</v>
      </c>
      <c r="O22" s="5">
        <f t="shared" si="0"/>
        <v>195</v>
      </c>
      <c r="P22" s="5">
        <f t="shared" si="1"/>
        <v>195</v>
      </c>
      <c r="Q22" s="17">
        <f t="shared" si="2"/>
        <v>8.8636363636363638E-2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 t="shared" si="0"/>
        <v>100</v>
      </c>
      <c r="P23" s="5">
        <f t="shared" si="1"/>
        <v>100</v>
      </c>
      <c r="Q23" s="17">
        <f t="shared" si="2"/>
        <v>4.5454545454545456E-2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 t="shared" si="0"/>
        <v>60</v>
      </c>
      <c r="P24" s="5">
        <f t="shared" si="1"/>
        <v>60</v>
      </c>
      <c r="Q24" s="17">
        <f t="shared" si="2"/>
        <v>2.7272727272727271E-2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 t="s">
        <v>39</v>
      </c>
      <c r="B25" s="4">
        <v>30</v>
      </c>
      <c r="C25" s="4"/>
      <c r="D25" s="4"/>
      <c r="E25" s="4"/>
      <c r="F25" s="4"/>
      <c r="G25" s="4"/>
      <c r="H25" s="4">
        <v>20</v>
      </c>
      <c r="I25" s="4"/>
      <c r="J25" s="4">
        <v>25</v>
      </c>
      <c r="K25" s="4"/>
      <c r="L25" s="4"/>
      <c r="M25" s="4"/>
      <c r="N25" s="5">
        <v>1</v>
      </c>
      <c r="O25" s="5">
        <f t="shared" si="0"/>
        <v>115</v>
      </c>
      <c r="P25" s="5">
        <f t="shared" si="1"/>
        <v>115</v>
      </c>
      <c r="Q25" s="17">
        <f t="shared" si="2"/>
        <v>5.2272727272727269E-2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 t="shared" si="0"/>
        <v>0</v>
      </c>
      <c r="P26" s="5">
        <f t="shared" si="1"/>
        <v>0</v>
      </c>
      <c r="Q26" s="17">
        <f t="shared" si="2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 t="shared" si="0"/>
        <v>0</v>
      </c>
      <c r="P27" s="5">
        <f t="shared" si="1"/>
        <v>0</v>
      </c>
      <c r="Q27" s="17">
        <f t="shared" si="2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2200</v>
      </c>
      <c r="Q28" s="6">
        <f>P28/SUM(P$7:P$27)</f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57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v>0</v>
      </c>
      <c r="O31" s="5">
        <f t="shared" ref="O31:O47" si="3">IF(C31&gt;0,MAX(B31,C31),B31)+E31*$A$3+F31*$B$3+G31*$C$3+H31*$D$3+I31*$E$3+J31*$F$3+K31*$G$3+L31*$H$3+M31*$I$3</f>
        <v>200</v>
      </c>
      <c r="P31" s="5">
        <f t="shared" ref="P31:P47" si="4">MEDIAN(C31,O31,D31)</f>
        <v>200</v>
      </c>
      <c r="Q31" s="6">
        <f>IF($A$3 &gt; N31, P31/SUM(P$31:P$50), 0)</f>
        <v>0.11954572624028691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49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>
        <v>25</v>
      </c>
      <c r="L32" s="4"/>
      <c r="M32" s="4"/>
      <c r="N32" s="5">
        <v>1</v>
      </c>
      <c r="O32" s="5">
        <f t="shared" ref="O32" si="5">IF(C32&gt;0,MAX(B32,C32),B32)+E32*$A$3+F32*$B$3+G32*$C$3+H32*$D$3+I32*$E$3+J32*$F$3+K32*$G$3+L32*$H$3+M32*$I$3</f>
        <v>100</v>
      </c>
      <c r="P32" s="5">
        <f t="shared" ref="P32" si="6">MEDIAN(C32,O32,D32)</f>
        <v>100</v>
      </c>
      <c r="Q32" s="6">
        <f>IF($A$3 &gt; N32, P32/SUM(P$31:P$50), 0)</f>
        <v>5.9772863120143453E-2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61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1</v>
      </c>
      <c r="O33" s="5">
        <f t="shared" si="3"/>
        <v>50</v>
      </c>
      <c r="P33" s="5">
        <f t="shared" si="4"/>
        <v>50</v>
      </c>
      <c r="Q33" s="6">
        <f>IF($A$3 &gt; N33, P33/SUM(P$31:P$50), 0)</f>
        <v>2.9886431560071727E-2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62</v>
      </c>
      <c r="B34" s="4">
        <v>50</v>
      </c>
      <c r="C34" s="4"/>
      <c r="D34" s="4"/>
      <c r="E34" s="4"/>
      <c r="F34" s="4"/>
      <c r="G34" s="4"/>
      <c r="H34" s="4">
        <v>25</v>
      </c>
      <c r="I34" s="4"/>
      <c r="J34" s="4"/>
      <c r="K34" s="4"/>
      <c r="L34" s="4"/>
      <c r="M34" s="4"/>
      <c r="N34" s="5">
        <v>6</v>
      </c>
      <c r="O34" s="5">
        <f t="shared" ref="O34" si="7">IF(C34&gt;0,MAX(B34,C34),B34)+E34*$A$3+F34*$B$3+G34*$C$3+H34*$D$3+I34*$E$3+J34*$F$3+K34*$G$3+L34*$H$3+M34*$I$3</f>
        <v>125</v>
      </c>
      <c r="P34" s="5">
        <f t="shared" ref="P34" si="8">MEDIAN(C34,O34,D34)</f>
        <v>125</v>
      </c>
      <c r="Q34" s="6">
        <f t="shared" ref="Q34" si="9">IF($A$3 &gt; N34, P34/SUM(P$31:P$50), 0)</f>
        <v>7.4716078900179325E-2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39</v>
      </c>
      <c r="B35" s="4">
        <v>30</v>
      </c>
      <c r="C35" s="4"/>
      <c r="D35" s="4"/>
      <c r="E35" s="4"/>
      <c r="F35" s="4">
        <v>10</v>
      </c>
      <c r="G35" s="4"/>
      <c r="H35" s="4">
        <v>15</v>
      </c>
      <c r="I35" s="4"/>
      <c r="J35" s="4">
        <v>20</v>
      </c>
      <c r="K35" s="4"/>
      <c r="L35" s="4"/>
      <c r="M35" s="4"/>
      <c r="N35" s="5">
        <v>1</v>
      </c>
      <c r="O35" s="5">
        <f t="shared" si="3"/>
        <v>95</v>
      </c>
      <c r="P35" s="5">
        <f t="shared" si="4"/>
        <v>95</v>
      </c>
      <c r="Q35" s="6">
        <f t="shared" ref="Q35:Q50" si="10">IF($A$3 &gt; N35, P35/SUM(P$31:P$50), 0)</f>
        <v>5.6784219964136282E-2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40</v>
      </c>
      <c r="B36" s="4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v>1</v>
      </c>
      <c r="O36" s="5">
        <f t="shared" si="3"/>
        <v>0</v>
      </c>
      <c r="P36" s="5">
        <f t="shared" si="4"/>
        <v>0</v>
      </c>
      <c r="Q36" s="6">
        <f t="shared" si="10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1</v>
      </c>
      <c r="O37" s="5">
        <f t="shared" si="3"/>
        <v>0</v>
      </c>
      <c r="P37" s="5">
        <f t="shared" si="4"/>
        <v>0</v>
      </c>
      <c r="Q37" s="6">
        <f t="shared" si="10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42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v>1</v>
      </c>
      <c r="O38" s="5">
        <f t="shared" si="3"/>
        <v>74</v>
      </c>
      <c r="P38" s="5">
        <f t="shared" si="4"/>
        <v>74</v>
      </c>
      <c r="Q38" s="6">
        <f t="shared" si="10"/>
        <v>4.4231918708906158E-2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60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/>
      <c r="M39" s="4">
        <v>15</v>
      </c>
      <c r="N39" s="5">
        <v>1</v>
      </c>
      <c r="O39" s="5">
        <f t="shared" si="3"/>
        <v>100</v>
      </c>
      <c r="P39" s="5">
        <f t="shared" si="4"/>
        <v>100</v>
      </c>
      <c r="Q39" s="6">
        <f t="shared" si="10"/>
        <v>5.9772863120143453E-2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59</v>
      </c>
      <c r="B40" s="4">
        <v>0</v>
      </c>
      <c r="C40" s="4"/>
      <c r="D40" s="4"/>
      <c r="E40" s="4"/>
      <c r="F40" s="4"/>
      <c r="G40" s="4">
        <v>20</v>
      </c>
      <c r="H40" s="4">
        <v>15</v>
      </c>
      <c r="I40" s="4"/>
      <c r="J40" s="4"/>
      <c r="K40" s="4"/>
      <c r="L40" s="4"/>
      <c r="M40" s="4"/>
      <c r="N40" s="5">
        <v>1</v>
      </c>
      <c r="O40" s="5">
        <f t="shared" si="3"/>
        <v>85</v>
      </c>
      <c r="P40" s="5">
        <f t="shared" si="4"/>
        <v>85</v>
      </c>
      <c r="Q40" s="6">
        <f t="shared" si="10"/>
        <v>5.0806933652121938E-2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43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>
        <v>25</v>
      </c>
      <c r="M41" s="4"/>
      <c r="N41" s="5">
        <v>1</v>
      </c>
      <c r="O41" s="5">
        <f t="shared" si="3"/>
        <v>65</v>
      </c>
      <c r="P41" s="5">
        <f t="shared" si="4"/>
        <v>65</v>
      </c>
      <c r="Q41" s="6">
        <f t="shared" si="10"/>
        <v>3.8852361028093245E-2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44</v>
      </c>
      <c r="B42" s="4">
        <v>100</v>
      </c>
      <c r="C42" s="4"/>
      <c r="D42" s="4"/>
      <c r="E42" s="4"/>
      <c r="F42" s="4"/>
      <c r="G42" s="4"/>
      <c r="H42" s="4"/>
      <c r="I42" s="4"/>
      <c r="J42" s="4"/>
      <c r="K42" s="4">
        <v>20</v>
      </c>
      <c r="L42" s="4"/>
      <c r="M42" s="4"/>
      <c r="N42" s="5">
        <v>1</v>
      </c>
      <c r="O42" s="5">
        <f t="shared" si="3"/>
        <v>180</v>
      </c>
      <c r="P42" s="5">
        <f t="shared" si="4"/>
        <v>180</v>
      </c>
      <c r="Q42" s="6">
        <f t="shared" si="10"/>
        <v>0.10759115361625822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45</v>
      </c>
      <c r="B43" s="4">
        <v>0</v>
      </c>
      <c r="C43" s="4">
        <v>10</v>
      </c>
      <c r="D43" s="4">
        <v>125</v>
      </c>
      <c r="E43" s="4">
        <v>1</v>
      </c>
      <c r="F43" s="4"/>
      <c r="G43" s="4"/>
      <c r="H43" s="4"/>
      <c r="I43" s="4"/>
      <c r="J43" s="4"/>
      <c r="K43" s="4"/>
      <c r="L43" s="4"/>
      <c r="M43" s="4">
        <v>5</v>
      </c>
      <c r="N43" s="5">
        <v>1</v>
      </c>
      <c r="O43" s="5">
        <f t="shared" si="3"/>
        <v>54</v>
      </c>
      <c r="P43" s="5">
        <f t="shared" si="4"/>
        <v>54</v>
      </c>
      <c r="Q43" s="6">
        <f t="shared" si="10"/>
        <v>3.2277346084877465E-2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46</v>
      </c>
      <c r="B44" s="4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15</v>
      </c>
      <c r="N44" s="5">
        <v>1</v>
      </c>
      <c r="O44" s="5">
        <f t="shared" si="3"/>
        <v>110</v>
      </c>
      <c r="P44" s="5">
        <f t="shared" si="4"/>
        <v>110</v>
      </c>
      <c r="Q44" s="6">
        <f t="shared" si="10"/>
        <v>6.5750149432157803E-2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47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10</v>
      </c>
      <c r="N45" s="5">
        <v>8</v>
      </c>
      <c r="O45" s="5">
        <f t="shared" si="3"/>
        <v>90</v>
      </c>
      <c r="P45" s="5">
        <f t="shared" si="4"/>
        <v>90</v>
      </c>
      <c r="Q45" s="6">
        <f t="shared" si="10"/>
        <v>5.379557680812911E-2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48</v>
      </c>
      <c r="B46" s="4">
        <v>30</v>
      </c>
      <c r="C46" s="4"/>
      <c r="D46" s="4"/>
      <c r="E46" s="4"/>
      <c r="F46" s="4"/>
      <c r="G46" s="4"/>
      <c r="H46" s="4"/>
      <c r="I46" s="4"/>
      <c r="J46" s="4">
        <v>15</v>
      </c>
      <c r="K46" s="4">
        <v>10</v>
      </c>
      <c r="L46" s="4"/>
      <c r="M46" s="4">
        <v>15</v>
      </c>
      <c r="N46" s="5">
        <v>1</v>
      </c>
      <c r="O46" s="5">
        <f t="shared" si="3"/>
        <v>145</v>
      </c>
      <c r="P46" s="5">
        <f t="shared" si="4"/>
        <v>145</v>
      </c>
      <c r="Q46" s="6">
        <f t="shared" si="10"/>
        <v>8.6670651524208012E-2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0" t="s">
        <v>50</v>
      </c>
      <c r="B47" s="10">
        <v>25</v>
      </c>
      <c r="C47" s="10"/>
      <c r="D47" s="10"/>
      <c r="E47" s="10"/>
      <c r="F47" s="10"/>
      <c r="G47" s="10"/>
      <c r="H47" s="10">
        <v>30</v>
      </c>
      <c r="I47" s="10"/>
      <c r="J47" s="10"/>
      <c r="K47" s="10"/>
      <c r="L47" s="10"/>
      <c r="M47" s="10"/>
      <c r="N47" s="11">
        <v>1</v>
      </c>
      <c r="O47" s="5">
        <f t="shared" si="3"/>
        <v>115</v>
      </c>
      <c r="P47" s="5">
        <f t="shared" si="4"/>
        <v>115</v>
      </c>
      <c r="Q47" s="6">
        <f t="shared" si="10"/>
        <v>6.8738792588164968E-2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2" t="s">
        <v>21</v>
      </c>
      <c r="B48" s="12">
        <v>20</v>
      </c>
      <c r="C48" s="12"/>
      <c r="D48" s="12"/>
      <c r="E48" s="12"/>
      <c r="F48" s="12"/>
      <c r="G48" s="12"/>
      <c r="H48" s="12">
        <v>15</v>
      </c>
      <c r="I48" s="12"/>
      <c r="J48" s="12">
        <v>20</v>
      </c>
      <c r="K48" s="12"/>
      <c r="L48" s="12"/>
      <c r="M48" s="12"/>
      <c r="N48" s="13">
        <v>1</v>
      </c>
      <c r="O48" s="9">
        <f t="shared" ref="O48:O50" si="11">IF(C48&gt;0,MAX(B48,C48),B48)+E48*$A$3+F48*$B$3+G48*$C$3+H48*$D$3+I48*$E$3+J48*$F$3+K48*$G$3+L48*$H$3+M48*$I$3</f>
        <v>85</v>
      </c>
      <c r="P48" s="5">
        <f t="shared" ref="P48:P50" si="12">MEDIAN(C48,O48,D48)</f>
        <v>85</v>
      </c>
      <c r="Q48" s="6">
        <f t="shared" si="10"/>
        <v>5.0806933652121938E-2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1</v>
      </c>
      <c r="O49" s="9">
        <f t="shared" si="11"/>
        <v>0</v>
      </c>
      <c r="P49" s="5">
        <f t="shared" si="12"/>
        <v>0</v>
      </c>
      <c r="Q49" s="6">
        <f t="shared" si="10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>
        <v>1</v>
      </c>
      <c r="O50" s="9">
        <f t="shared" si="11"/>
        <v>0</v>
      </c>
      <c r="P50" s="5">
        <f t="shared" si="12"/>
        <v>0</v>
      </c>
      <c r="Q50" s="6">
        <f t="shared" si="10"/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f>SUM(P31:P50)</f>
        <v>1673</v>
      </c>
      <c r="Q51" s="6">
        <f>P51/SUM(P$31:P$50)</f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57</v>
      </c>
      <c r="O53" s="3" t="s">
        <v>17</v>
      </c>
      <c r="P53" s="3" t="s">
        <v>18</v>
      </c>
      <c r="Q53" s="3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0</v>
      </c>
      <c r="O54" s="5">
        <f t="shared" ref="O54:O67" si="13">IF(C54&gt;0,MAX(B54,C54),B54)+E54*$A$3+F54*$B$3+G54*$C$3+H54*$D$3+I54*$E$3+J54*$F$3+K54*$G$3+L54*$H$3+M54*$I$3</f>
        <v>135</v>
      </c>
      <c r="P54" s="5">
        <f t="shared" ref="P54:P67" si="14">MEDIAN(C54,O54,D54)</f>
        <v>135</v>
      </c>
      <c r="Q54" s="6">
        <f t="shared" ref="Q54:Q67" si="15">IF($A$3 &gt; N54, P54/SUM(P$54:P$67), 0)</f>
        <v>0.16423357664233576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52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v>10</v>
      </c>
      <c r="O55" s="5">
        <f t="shared" si="13"/>
        <v>75</v>
      </c>
      <c r="P55" s="5">
        <f t="shared" si="14"/>
        <v>75</v>
      </c>
      <c r="Q55" s="6">
        <f t="shared" si="15"/>
        <v>9.1240875912408759E-2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53</v>
      </c>
      <c r="B56" s="4">
        <v>75</v>
      </c>
      <c r="C56" s="4"/>
      <c r="D56" s="4"/>
      <c r="E56" s="4"/>
      <c r="F56" s="4"/>
      <c r="G56" s="4"/>
      <c r="H56" s="4">
        <v>10</v>
      </c>
      <c r="I56" s="4">
        <v>20</v>
      </c>
      <c r="J56" s="4"/>
      <c r="K56" s="4"/>
      <c r="L56" s="4"/>
      <c r="M56" s="4"/>
      <c r="N56" s="5">
        <v>4</v>
      </c>
      <c r="O56" s="5">
        <f t="shared" si="13"/>
        <v>125</v>
      </c>
      <c r="P56" s="5">
        <f t="shared" si="14"/>
        <v>125</v>
      </c>
      <c r="Q56" s="6">
        <f t="shared" si="15"/>
        <v>0.15206812652068127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 t="s">
        <v>54</v>
      </c>
      <c r="B57" s="4">
        <v>25</v>
      </c>
      <c r="C57" s="4"/>
      <c r="D57" s="4"/>
      <c r="E57" s="4"/>
      <c r="F57" s="4"/>
      <c r="G57" s="4"/>
      <c r="H57" s="4"/>
      <c r="I57" s="4"/>
      <c r="J57" s="4"/>
      <c r="K57" s="4">
        <v>10</v>
      </c>
      <c r="L57" s="4"/>
      <c r="M57" s="4">
        <v>10</v>
      </c>
      <c r="N57" s="5">
        <v>8</v>
      </c>
      <c r="O57" s="5">
        <f t="shared" si="13"/>
        <v>105</v>
      </c>
      <c r="P57" s="5">
        <f t="shared" si="14"/>
        <v>105</v>
      </c>
      <c r="Q57" s="6">
        <f t="shared" si="15"/>
        <v>0.12773722627737227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 t="s">
        <v>55</v>
      </c>
      <c r="B58" s="4">
        <v>15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15</v>
      </c>
      <c r="N58" s="5">
        <v>1</v>
      </c>
      <c r="O58" s="5">
        <f t="shared" si="13"/>
        <v>95</v>
      </c>
      <c r="P58" s="5">
        <f t="shared" si="14"/>
        <v>95</v>
      </c>
      <c r="Q58" s="6">
        <f t="shared" si="15"/>
        <v>0.11557177615571776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 t="s">
        <v>56</v>
      </c>
      <c r="B59" s="4">
        <v>0</v>
      </c>
      <c r="C59" s="4"/>
      <c r="D59" s="4"/>
      <c r="E59" s="4"/>
      <c r="F59" s="4"/>
      <c r="G59" s="4"/>
      <c r="H59" s="4">
        <v>10</v>
      </c>
      <c r="I59" s="4"/>
      <c r="J59" s="4"/>
      <c r="K59" s="4">
        <v>5</v>
      </c>
      <c r="L59" s="4"/>
      <c r="M59" s="4">
        <v>5</v>
      </c>
      <c r="N59" s="5">
        <v>4</v>
      </c>
      <c r="O59" s="5">
        <f t="shared" si="13"/>
        <v>70</v>
      </c>
      <c r="P59" s="5">
        <f t="shared" si="14"/>
        <v>70</v>
      </c>
      <c r="Q59" s="6">
        <f t="shared" si="15"/>
        <v>8.5158150851581502E-2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 t="s">
        <v>58</v>
      </c>
      <c r="B60" s="4">
        <v>1</v>
      </c>
      <c r="C60" s="4"/>
      <c r="D60" s="4"/>
      <c r="E60" s="4"/>
      <c r="F60" s="4"/>
      <c r="G60" s="4"/>
      <c r="H60" s="4">
        <v>12</v>
      </c>
      <c r="I60" s="4"/>
      <c r="J60" s="4"/>
      <c r="K60" s="4"/>
      <c r="L60" s="4"/>
      <c r="M60" s="4"/>
      <c r="N60" s="5">
        <v>8</v>
      </c>
      <c r="O60" s="5">
        <f t="shared" si="13"/>
        <v>37</v>
      </c>
      <c r="P60" s="5">
        <f t="shared" si="14"/>
        <v>37</v>
      </c>
      <c r="Q60" s="6">
        <f t="shared" si="15"/>
        <v>4.5012165450121655E-2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2" t="s">
        <v>21</v>
      </c>
      <c r="B61" s="4">
        <v>20</v>
      </c>
      <c r="C61" s="4"/>
      <c r="D61" s="4"/>
      <c r="E61" s="4"/>
      <c r="F61" s="4"/>
      <c r="G61" s="4"/>
      <c r="H61" s="4">
        <v>15</v>
      </c>
      <c r="I61" s="4"/>
      <c r="J61" s="4">
        <v>20</v>
      </c>
      <c r="K61" s="4"/>
      <c r="L61" s="4"/>
      <c r="M61" s="4"/>
      <c r="N61" s="5">
        <v>1</v>
      </c>
      <c r="O61" s="5">
        <f t="shared" si="13"/>
        <v>85</v>
      </c>
      <c r="P61" s="5">
        <f t="shared" si="14"/>
        <v>85</v>
      </c>
      <c r="Q61" s="6">
        <f t="shared" si="15"/>
        <v>0.10340632603406326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 t="s">
        <v>39</v>
      </c>
      <c r="B62" s="4">
        <v>30</v>
      </c>
      <c r="C62" s="4"/>
      <c r="D62" s="4"/>
      <c r="E62" s="4"/>
      <c r="F62" s="4">
        <v>20</v>
      </c>
      <c r="G62" s="4"/>
      <c r="H62" s="4">
        <v>15</v>
      </c>
      <c r="I62" s="4"/>
      <c r="J62" s="4">
        <v>20</v>
      </c>
      <c r="K62" s="4"/>
      <c r="L62" s="4"/>
      <c r="M62" s="4"/>
      <c r="N62" s="5">
        <v>1</v>
      </c>
      <c r="O62" s="5">
        <f t="shared" si="13"/>
        <v>95</v>
      </c>
      <c r="P62" s="5">
        <f t="shared" si="14"/>
        <v>95</v>
      </c>
      <c r="Q62" s="6">
        <f t="shared" si="15"/>
        <v>0.11557177615571776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 t="shared" si="13"/>
        <v>0</v>
      </c>
      <c r="P63" s="5">
        <f t="shared" si="14"/>
        <v>0</v>
      </c>
      <c r="Q63" s="6">
        <f t="shared" si="15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 t="shared" si="13"/>
        <v>0</v>
      </c>
      <c r="P64" s="5">
        <f t="shared" si="14"/>
        <v>0</v>
      </c>
      <c r="Q64" s="6">
        <f t="shared" si="15"/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>
        <f t="shared" si="13"/>
        <v>0</v>
      </c>
      <c r="P65" s="5">
        <f t="shared" si="14"/>
        <v>0</v>
      </c>
      <c r="Q65" s="6">
        <f t="shared" si="15"/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>
        <f t="shared" si="13"/>
        <v>0</v>
      </c>
      <c r="P66" s="5">
        <f t="shared" si="14"/>
        <v>0</v>
      </c>
      <c r="Q66" s="6">
        <f t="shared" si="15"/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>
        <f t="shared" si="13"/>
        <v>0</v>
      </c>
      <c r="P67" s="5">
        <f t="shared" si="14"/>
        <v>0</v>
      </c>
      <c r="Q67" s="6">
        <f t="shared" si="15"/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>SUM(P53:P67)</f>
        <v>822</v>
      </c>
      <c r="Q68" s="6">
        <f t="shared" ref="Q68" si="16">P68/SUM(P$54:P$67)</f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2025-06-24T16:35:24Z</dcterms:modified>
  <cp:category/>
</cp:coreProperties>
</file>