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/>
  </bookViews>
  <sheets>
    <sheet name="Blad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N70" i="1" s="1"/>
  <c r="O70" i="1" s="1"/>
  <c r="N15" i="1" l="1"/>
  <c r="O15" i="1" s="1"/>
  <c r="N9" i="1"/>
  <c r="O9" i="1" s="1"/>
  <c r="N22" i="1"/>
  <c r="O22" i="1" s="1"/>
  <c r="N39" i="1"/>
  <c r="O39" i="1" s="1"/>
  <c r="N14" i="1"/>
  <c r="O14" i="1" s="1"/>
  <c r="N32" i="1"/>
  <c r="O32" i="1" s="1"/>
  <c r="N34" i="1"/>
  <c r="O34" i="1" s="1"/>
  <c r="N10" i="1"/>
  <c r="O10" i="1" s="1"/>
  <c r="N23" i="1"/>
  <c r="O23" i="1" s="1"/>
  <c r="N42" i="1"/>
  <c r="O42" i="1" s="1"/>
  <c r="N11" i="1"/>
  <c r="O11" i="1" s="1"/>
  <c r="N18" i="1"/>
  <c r="O18" i="1" s="1"/>
  <c r="N26" i="1"/>
  <c r="O26" i="1" s="1"/>
  <c r="N35" i="1"/>
  <c r="O35" i="1" s="1"/>
  <c r="N43" i="1"/>
  <c r="O43" i="1" s="1"/>
  <c r="N7" i="1"/>
  <c r="O7" i="1" s="1"/>
  <c r="N13" i="1"/>
  <c r="O13" i="1" s="1"/>
  <c r="N19" i="1"/>
  <c r="O19" i="1" s="1"/>
  <c r="N27" i="1"/>
  <c r="O27" i="1" s="1"/>
  <c r="N38" i="1"/>
  <c r="O38" i="1" s="1"/>
  <c r="N46" i="1"/>
  <c r="O46" i="1" s="1"/>
  <c r="N8" i="1"/>
  <c r="O8" i="1" s="1"/>
  <c r="N12" i="1"/>
  <c r="O12" i="1" s="1"/>
  <c r="N16" i="1"/>
  <c r="O16" i="1" s="1"/>
  <c r="N20" i="1"/>
  <c r="O20" i="1" s="1"/>
  <c r="N24" i="1"/>
  <c r="O24" i="1" s="1"/>
  <c r="N28" i="1"/>
  <c r="O28" i="1" s="1"/>
  <c r="N49" i="1"/>
  <c r="O49" i="1" s="1"/>
  <c r="N36" i="1"/>
  <c r="O36" i="1" s="1"/>
  <c r="N40" i="1"/>
  <c r="O40" i="1" s="1"/>
  <c r="N44" i="1"/>
  <c r="O44" i="1" s="1"/>
  <c r="N48" i="1"/>
  <c r="O48" i="1" s="1"/>
  <c r="N54" i="1"/>
  <c r="O54" i="1" s="1"/>
  <c r="N58" i="1"/>
  <c r="O58" i="1" s="1"/>
  <c r="N65" i="1"/>
  <c r="O65" i="1" s="1"/>
  <c r="N69" i="1"/>
  <c r="O69" i="1" s="1"/>
  <c r="N47" i="1"/>
  <c r="O47" i="1" s="1"/>
  <c r="N57" i="1"/>
  <c r="O57" i="1" s="1"/>
  <c r="N61" i="1"/>
  <c r="O61" i="1" s="1"/>
  <c r="N64" i="1"/>
  <c r="O64" i="1" s="1"/>
  <c r="N68" i="1"/>
  <c r="O68" i="1" s="1"/>
  <c r="N56" i="1"/>
  <c r="O56" i="1" s="1"/>
  <c r="N60" i="1"/>
  <c r="O60" i="1" s="1"/>
  <c r="N63" i="1"/>
  <c r="O63" i="1" s="1"/>
  <c r="N67" i="1"/>
  <c r="O67" i="1" s="1"/>
  <c r="N17" i="1"/>
  <c r="O17" i="1" s="1"/>
  <c r="N21" i="1"/>
  <c r="O21" i="1" s="1"/>
  <c r="N25" i="1"/>
  <c r="O25" i="1" s="1"/>
  <c r="N33" i="1"/>
  <c r="O33" i="1" s="1"/>
  <c r="N37" i="1"/>
  <c r="O37" i="1" s="1"/>
  <c r="N41" i="1"/>
  <c r="O41" i="1" s="1"/>
  <c r="N45" i="1"/>
  <c r="O45" i="1" s="1"/>
  <c r="N50" i="1"/>
  <c r="O50" i="1" s="1"/>
  <c r="N55" i="1"/>
  <c r="O55" i="1" s="1"/>
  <c r="N59" i="1"/>
  <c r="O59" i="1" s="1"/>
  <c r="N62" i="1"/>
  <c r="O62" i="1" s="1"/>
  <c r="N66" i="1"/>
  <c r="O66" i="1" s="1"/>
  <c r="P45" i="1" l="1"/>
  <c r="P43" i="1"/>
  <c r="P70" i="1"/>
  <c r="P62" i="1"/>
  <c r="P25" i="1"/>
  <c r="P69" i="1"/>
  <c r="P20" i="1"/>
  <c r="P46" i="1"/>
  <c r="P34" i="1"/>
  <c r="O51" i="1"/>
  <c r="P51" i="1" s="1"/>
  <c r="P11" i="1"/>
  <c r="P21" i="1"/>
  <c r="P65" i="1"/>
  <c r="P49" i="1"/>
  <c r="P16" i="1"/>
  <c r="P38" i="1"/>
  <c r="P7" i="1"/>
  <c r="P23" i="1"/>
  <c r="P32" i="1"/>
  <c r="P35" i="1"/>
  <c r="P63" i="1"/>
  <c r="P36" i="1"/>
  <c r="P13" i="1"/>
  <c r="P41" i="1"/>
  <c r="P61" i="1"/>
  <c r="P55" i="1"/>
  <c r="P17" i="1"/>
  <c r="P44" i="1"/>
  <c r="P12" i="1"/>
  <c r="P27" i="1"/>
  <c r="O29" i="1"/>
  <c r="P29" i="1" s="1"/>
  <c r="P15" i="1"/>
  <c r="P22" i="1"/>
  <c r="P26" i="1"/>
  <c r="P39" i="1"/>
  <c r="P64" i="1"/>
  <c r="O71" i="1"/>
  <c r="P71" i="1" s="1"/>
  <c r="P54" i="1"/>
  <c r="P59" i="1"/>
  <c r="P60" i="1"/>
  <c r="P48" i="1"/>
  <c r="P37" i="1"/>
  <c r="P56" i="1"/>
  <c r="P57" i="1"/>
  <c r="P28" i="1"/>
  <c r="P66" i="1"/>
  <c r="P50" i="1"/>
  <c r="P33" i="1"/>
  <c r="P67" i="1"/>
  <c r="P68" i="1"/>
  <c r="P47" i="1"/>
  <c r="P58" i="1"/>
  <c r="P40" i="1"/>
  <c r="P24" i="1"/>
  <c r="P8" i="1"/>
  <c r="P19" i="1"/>
  <c r="P42" i="1"/>
  <c r="P10" i="1"/>
  <c r="P14" i="1"/>
  <c r="P18" i="1"/>
  <c r="P9" i="1"/>
</calcChain>
</file>

<file path=xl/sharedStrings.xml><?xml version="1.0" encoding="utf-8"?>
<sst xmlns="http://schemas.openxmlformats.org/spreadsheetml/2006/main" count="110" uniqueCount="67">
  <si>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</si>
  <si>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</si>
  <si>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</si>
  <si>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</si>
  <si>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</si>
  <si>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</si>
  <si>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</si>
  <si>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</si>
  <si>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</si>
  <si>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</si>
  <si>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</si>
  <si>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</si>
  <si>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</si>
  <si>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</si>
  <si>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</si>
  <si>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</si>
  <si>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</si>
  <si>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</si>
  <si>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</si>
  <si>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</si>
  <si>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</si>
  <si>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</si>
  <si>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</si>
  <si>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</si>
  <si>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</si>
  <si>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</si>
  <si>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</si>
  <si>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</si>
  <si>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</si>
  <si>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</si>
  <si>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Vermin Infestation</t>
  </si>
  <si>
    <t>Wallrot</t>
  </si>
  <si>
    <t>Clogged Vents</t>
  </si>
  <si>
    <t>False Alarm</t>
  </si>
  <si>
    <t>Supply Drop</t>
  </si>
  <si>
    <t>CCIAA General Notice</t>
  </si>
  <si>
    <t>Mundane Infestation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</si>
  <si>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</si>
  <si>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</si>
  <si>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</si>
  <si>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</si>
  <si>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</si>
  <si>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</si>
  <si>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</si>
  <si>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</si>
  <si>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</si>
  <si>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</si>
  <si>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Containment Error - Virology</t>
  </si>
  <si>
    <t>Containment Error - Xenobiology</t>
  </si>
  <si>
    <t>Radiation Storm</t>
  </si>
  <si>
    <t>Random Antagonist</t>
  </si>
  <si>
    <t>Rogue Drone</t>
  </si>
  <si>
    <t>Moderate Spider Infestation</t>
  </si>
  <si>
    <t>Viral Infection</t>
  </si>
  <si>
    <t>Moderate Infestation</t>
  </si>
  <si>
    <t>Major</t>
  </si>
  <si>
    <t>Blob</t>
  </si>
  <si>
    <t>Carp Migration</t>
  </si>
  <si>
    <t>Meteor Wave</t>
  </si>
  <si>
    <t>Space Vines</t>
  </si>
  <si>
    <t>Spider Infestation</t>
  </si>
  <si>
    <t>Severe Infestation</t>
  </si>
  <si>
    <t>Golem Rune</t>
  </si>
  <si>
    <t>Downed Ship</t>
  </si>
  <si>
    <t>Drone Malfunction</t>
  </si>
  <si>
    <t>Drone Uprising</t>
  </si>
  <si>
    <t>Drone Revolution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</si>
</sst>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0" fontId="0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46" workbookViewId="0">
      <selection activeCell="I59" sqref="I59"/>
    </sheetView>
  </sheetViews>
  <sheetFormatPr defaultColWidth="14.42578125" defaultRowHeight="15" customHeight="1" x14ac:dyDescent="0.25"/>
  <cols>
    <col min="1" max="1" width="26.5703125" customWidth="1"/>
    <col min="2" max="2" width="6.5703125" customWidth="1"/>
    <col min="3" max="3" width="10.140625" customWidth="1"/>
    <col min="4" max="4" width="10.42578125" customWidth="1"/>
    <col min="5" max="5" width="8.28515625" customWidth="1"/>
    <col min="6" max="6" width="6.140625" customWidth="1"/>
    <col min="7" max="7" width="7.140625" customWidth="1"/>
    <col min="8" max="8" width="10.140625" customWidth="1"/>
    <col min="9" max="13" width="7" customWidth="1"/>
    <col min="14" max="14" width="10.140625" customWidth="1"/>
    <col min="15" max="15" width="10" customWidth="1"/>
    <col min="16" max="16" width="10.140625" customWidth="1"/>
    <col min="17" max="26" width="15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f>SUM(B3:I3)*1.5</f>
        <v>34.5</v>
      </c>
      <c r="B3" s="4">
        <v>1</v>
      </c>
      <c r="C3" s="4">
        <v>2</v>
      </c>
      <c r="D3" s="4">
        <v>4</v>
      </c>
      <c r="E3" s="4">
        <v>1</v>
      </c>
      <c r="F3" s="4">
        <v>1</v>
      </c>
      <c r="G3" s="4">
        <v>4</v>
      </c>
      <c r="H3" s="4">
        <v>4</v>
      </c>
      <c r="I3" s="4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N6" s="3" t="s">
        <v>17</v>
      </c>
      <c r="O6" s="3" t="s">
        <v>18</v>
      </c>
      <c r="P6" s="3" t="s">
        <v>19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 t="s">
        <v>20</v>
      </c>
      <c r="B7" s="4">
        <v>120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f t="shared" ref="N7:N28" si="0">SUM(B7+E7*$A$3+F7*$B$3+G7*$C$3+H7*$D$3+I7*$E$3+J7*$F$3+K7*$G$3+L7*$H$3+M7*$I$3)</f>
        <v>120</v>
      </c>
      <c r="O7" s="5">
        <f t="shared" ref="O7:O28" si="1">MEDIAN(C7,N7,D7)</f>
        <v>120</v>
      </c>
      <c r="P7" s="6">
        <f t="shared" ref="P7:P29" si="2">O7/SUM(O$7:O$28)</f>
        <v>5.7692307692307696E-2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 t="s">
        <v>21</v>
      </c>
      <c r="B8" s="4">
        <v>20</v>
      </c>
      <c r="C8" s="4"/>
      <c r="D8" s="4"/>
      <c r="E8" s="4"/>
      <c r="F8" s="4"/>
      <c r="G8" s="4"/>
      <c r="H8" s="4">
        <v>15</v>
      </c>
      <c r="I8" s="4"/>
      <c r="J8" s="4"/>
      <c r="K8" s="4"/>
      <c r="L8" s="4"/>
      <c r="M8" s="4"/>
      <c r="N8" s="5">
        <f t="shared" si="0"/>
        <v>80</v>
      </c>
      <c r="O8" s="5">
        <f t="shared" si="1"/>
        <v>80</v>
      </c>
      <c r="P8" s="6">
        <f t="shared" si="2"/>
        <v>3.8461538461538464E-2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 t="s">
        <v>22</v>
      </c>
      <c r="B9" s="4">
        <v>15</v>
      </c>
      <c r="C9" s="4"/>
      <c r="D9" s="4"/>
      <c r="E9" s="4"/>
      <c r="F9" s="4"/>
      <c r="G9" s="4"/>
      <c r="H9" s="4"/>
      <c r="I9" s="4"/>
      <c r="J9" s="4">
        <v>20</v>
      </c>
      <c r="K9" s="4"/>
      <c r="L9" s="4"/>
      <c r="M9" s="4"/>
      <c r="N9" s="5">
        <f t="shared" si="0"/>
        <v>35</v>
      </c>
      <c r="O9" s="5">
        <f t="shared" si="1"/>
        <v>35</v>
      </c>
      <c r="P9" s="6">
        <f t="shared" si="2"/>
        <v>1.6826923076923076E-2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 t="s">
        <v>23</v>
      </c>
      <c r="B10" s="4">
        <v>20</v>
      </c>
      <c r="C10" s="4"/>
      <c r="D10" s="4"/>
      <c r="E10" s="4"/>
      <c r="F10" s="4"/>
      <c r="G10" s="4"/>
      <c r="H10" s="4">
        <v>10</v>
      </c>
      <c r="I10" s="4"/>
      <c r="J10" s="4"/>
      <c r="K10" s="4"/>
      <c r="L10" s="4"/>
      <c r="M10" s="4"/>
      <c r="N10" s="5">
        <f t="shared" si="0"/>
        <v>60</v>
      </c>
      <c r="O10" s="5">
        <f t="shared" si="1"/>
        <v>60</v>
      </c>
      <c r="P10" s="6">
        <f t="shared" si="2"/>
        <v>2.8846153846153848E-2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 t="s">
        <v>24</v>
      </c>
      <c r="B11" s="4">
        <v>300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f t="shared" si="0"/>
        <v>300</v>
      </c>
      <c r="O11" s="5">
        <f t="shared" si="1"/>
        <v>300</v>
      </c>
      <c r="P11" s="6">
        <f t="shared" si="2"/>
        <v>0.14423076923076922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 t="s">
        <v>25</v>
      </c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>
        <v>10</v>
      </c>
      <c r="N12" s="5">
        <f t="shared" si="0"/>
        <v>80</v>
      </c>
      <c r="O12" s="5">
        <f t="shared" si="1"/>
        <v>80</v>
      </c>
      <c r="P12" s="6">
        <f t="shared" si="2"/>
        <v>3.8461538461538464E-2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 t="s">
        <v>26</v>
      </c>
      <c r="B13" s="4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f t="shared" si="0"/>
        <v>10</v>
      </c>
      <c r="O13" s="5">
        <f t="shared" si="1"/>
        <v>10</v>
      </c>
      <c r="P13" s="6">
        <f t="shared" si="2"/>
        <v>4.807692307692308E-3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 t="s">
        <v>27</v>
      </c>
      <c r="B14" s="4">
        <v>0</v>
      </c>
      <c r="C14" s="4">
        <v>5</v>
      </c>
      <c r="D14" s="4">
        <v>15</v>
      </c>
      <c r="E14" s="4">
        <v>1</v>
      </c>
      <c r="F14" s="4"/>
      <c r="G14" s="4"/>
      <c r="H14" s="4"/>
      <c r="I14" s="4"/>
      <c r="J14" s="4"/>
      <c r="K14" s="4"/>
      <c r="L14" s="4"/>
      <c r="M14" s="4"/>
      <c r="N14" s="5">
        <f t="shared" si="0"/>
        <v>34.5</v>
      </c>
      <c r="O14" s="5">
        <f t="shared" si="1"/>
        <v>15</v>
      </c>
      <c r="P14" s="6">
        <f t="shared" si="2"/>
        <v>7.2115384615384619E-3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 t="s">
        <v>28</v>
      </c>
      <c r="B15" s="4">
        <v>300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f t="shared" si="0"/>
        <v>300</v>
      </c>
      <c r="O15" s="5">
        <f t="shared" si="1"/>
        <v>300</v>
      </c>
      <c r="P15" s="6">
        <f t="shared" si="2"/>
        <v>0.14423076923076922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29</v>
      </c>
      <c r="B16" s="4">
        <v>0</v>
      </c>
      <c r="C16" s="4">
        <v>25</v>
      </c>
      <c r="D16" s="4">
        <v>50</v>
      </c>
      <c r="E16" s="4">
        <v>4</v>
      </c>
      <c r="F16" s="4"/>
      <c r="G16" s="4"/>
      <c r="H16" s="4"/>
      <c r="I16" s="4"/>
      <c r="J16" s="4"/>
      <c r="K16" s="4"/>
      <c r="L16" s="4"/>
      <c r="M16" s="4"/>
      <c r="N16" s="5">
        <f t="shared" si="0"/>
        <v>138</v>
      </c>
      <c r="O16" s="5">
        <f t="shared" si="1"/>
        <v>50</v>
      </c>
      <c r="P16" s="6">
        <f t="shared" si="2"/>
        <v>2.403846153846154E-2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30</v>
      </c>
      <c r="B17" s="4">
        <v>60</v>
      </c>
      <c r="C17" s="4"/>
      <c r="D17" s="4"/>
      <c r="E17" s="4"/>
      <c r="F17" s="4"/>
      <c r="G17" s="4"/>
      <c r="H17" s="4"/>
      <c r="I17" s="4"/>
      <c r="J17" s="4">
        <v>20</v>
      </c>
      <c r="K17" s="4"/>
      <c r="L17" s="4"/>
      <c r="M17" s="4">
        <v>10</v>
      </c>
      <c r="N17" s="5">
        <f t="shared" si="0"/>
        <v>140</v>
      </c>
      <c r="O17" s="5">
        <f t="shared" si="1"/>
        <v>140</v>
      </c>
      <c r="P17" s="6">
        <f t="shared" si="2"/>
        <v>6.7307692307692304E-2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31</v>
      </c>
      <c r="B18" s="4">
        <v>75</v>
      </c>
      <c r="C18" s="4"/>
      <c r="D18" s="4"/>
      <c r="E18" s="4"/>
      <c r="F18" s="4"/>
      <c r="G18" s="4"/>
      <c r="H18" s="4">
        <v>5</v>
      </c>
      <c r="I18" s="4">
        <v>20</v>
      </c>
      <c r="J18" s="4"/>
      <c r="K18" s="4"/>
      <c r="L18" s="4"/>
      <c r="M18" s="4"/>
      <c r="N18" s="5">
        <f t="shared" si="0"/>
        <v>115</v>
      </c>
      <c r="O18" s="5">
        <f t="shared" si="1"/>
        <v>115</v>
      </c>
      <c r="P18" s="6">
        <f t="shared" si="2"/>
        <v>5.5288461538461536E-2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32</v>
      </c>
      <c r="B19" s="4">
        <v>55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f t="shared" si="0"/>
        <v>55</v>
      </c>
      <c r="O19" s="5">
        <f t="shared" si="1"/>
        <v>55</v>
      </c>
      <c r="P19" s="6">
        <f t="shared" si="2"/>
        <v>2.6442307692307692E-2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33</v>
      </c>
      <c r="B20" s="4">
        <v>100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f t="shared" si="0"/>
        <v>100</v>
      </c>
      <c r="O20" s="5">
        <f t="shared" si="1"/>
        <v>100</v>
      </c>
      <c r="P20" s="6">
        <f t="shared" si="2"/>
        <v>4.807692307692308E-2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 t="s">
        <v>34</v>
      </c>
      <c r="B21" s="4">
        <v>80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f t="shared" si="0"/>
        <v>80</v>
      </c>
      <c r="O21" s="5">
        <f t="shared" si="1"/>
        <v>80</v>
      </c>
      <c r="P21" s="6">
        <f t="shared" si="2"/>
        <v>3.8461538461538464E-2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 t="s">
        <v>35</v>
      </c>
      <c r="B22" s="4">
        <v>300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f t="shared" si="0"/>
        <v>300</v>
      </c>
      <c r="O22" s="5">
        <f t="shared" si="1"/>
        <v>300</v>
      </c>
      <c r="P22" s="6">
        <f t="shared" si="2"/>
        <v>0.14423076923076922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36</v>
      </c>
      <c r="B23" s="7">
        <v>60</v>
      </c>
      <c r="C23" s="4"/>
      <c r="D23" s="4"/>
      <c r="E23" s="4"/>
      <c r="F23" s="4"/>
      <c r="G23" s="4"/>
      <c r="H23" s="4"/>
      <c r="I23" s="4"/>
      <c r="J23" s="7">
        <v>30</v>
      </c>
      <c r="K23" s="4"/>
      <c r="L23" s="4"/>
      <c r="M23" s="4"/>
      <c r="N23" s="5">
        <f t="shared" si="0"/>
        <v>90</v>
      </c>
      <c r="O23" s="5">
        <f t="shared" si="1"/>
        <v>90</v>
      </c>
      <c r="P23" s="6">
        <f t="shared" si="2"/>
        <v>4.3269230769230768E-2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 t="s">
        <v>62</v>
      </c>
      <c r="B24" s="4">
        <v>20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f t="shared" si="0"/>
        <v>20</v>
      </c>
      <c r="O24" s="5">
        <f t="shared" si="1"/>
        <v>20</v>
      </c>
      <c r="P24" s="6">
        <f t="shared" si="2"/>
        <v>9.6153846153846159E-3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 t="s">
        <v>64</v>
      </c>
      <c r="B25" s="4">
        <v>10</v>
      </c>
      <c r="C25" s="4"/>
      <c r="D25" s="4"/>
      <c r="E25" s="4"/>
      <c r="F25" s="4"/>
      <c r="G25" s="4"/>
      <c r="H25" s="4">
        <v>30</v>
      </c>
      <c r="I25" s="4"/>
      <c r="J25" s="4"/>
      <c r="K25" s="4"/>
      <c r="L25" s="4"/>
      <c r="M25" s="4"/>
      <c r="N25" s="5">
        <f t="shared" si="0"/>
        <v>130</v>
      </c>
      <c r="O25" s="5">
        <f t="shared" si="1"/>
        <v>130</v>
      </c>
      <c r="P25" s="6">
        <f t="shared" si="2"/>
        <v>6.25E-2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0</v>
      </c>
      <c r="O26" s="5">
        <f t="shared" si="1"/>
        <v>0</v>
      </c>
      <c r="P26" s="6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f t="shared" si="0"/>
        <v>0</v>
      </c>
      <c r="O27" s="5">
        <f t="shared" si="1"/>
        <v>0</v>
      </c>
      <c r="P27" s="6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f t="shared" si="0"/>
        <v>0</v>
      </c>
      <c r="O28" s="5">
        <f t="shared" si="1"/>
        <v>0</v>
      </c>
      <c r="P28" s="6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>SUM(O7:O28)</f>
        <v>2080</v>
      </c>
      <c r="P29" s="6">
        <f t="shared" si="2"/>
        <v>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</v>
      </c>
      <c r="F31" s="3" t="s">
        <v>2</v>
      </c>
      <c r="G31" s="3" t="s">
        <v>3</v>
      </c>
      <c r="H31" s="3" t="s">
        <v>4</v>
      </c>
      <c r="I31" s="3" t="s">
        <v>5</v>
      </c>
      <c r="J31" s="3" t="s">
        <v>6</v>
      </c>
      <c r="K31" s="3" t="s">
        <v>7</v>
      </c>
      <c r="L31" s="3" t="s">
        <v>8</v>
      </c>
      <c r="M31" s="3" t="s">
        <v>9</v>
      </c>
      <c r="N31" s="3" t="s">
        <v>17</v>
      </c>
      <c r="O31" s="3" t="s">
        <v>18</v>
      </c>
      <c r="P31" s="3" t="s">
        <v>19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 t="s">
        <v>20</v>
      </c>
      <c r="B32" s="4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f t="shared" ref="N32:N48" si="3">IF(C32&gt;0,MAX(B32,C32),B32)+E32*$A$3+F32*$B$3+G32*$C$3+H32*$D$3+I32*$E$3+J32*$F$3+K32*$G$3+L32*$H$3+M32*$I$3</f>
        <v>200</v>
      </c>
      <c r="O32" s="5">
        <f t="shared" ref="O32:O48" si="4">MEDIAN(C32,N32,D32)</f>
        <v>200</v>
      </c>
      <c r="P32" s="6">
        <f t="shared" ref="P32:P51" si="5">O32/SUM(O$32:O$50)</f>
        <v>8.5708163702592668E-2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 t="s">
        <v>39</v>
      </c>
      <c r="B33" s="4">
        <v>50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>
        <v>25</v>
      </c>
      <c r="N33" s="5">
        <f t="shared" si="3"/>
        <v>200</v>
      </c>
      <c r="O33" s="5">
        <f t="shared" si="4"/>
        <v>200</v>
      </c>
      <c r="P33" s="6">
        <f t="shared" si="5"/>
        <v>8.5708163702592668E-2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 t="s">
        <v>40</v>
      </c>
      <c r="B34" s="4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f t="shared" si="3"/>
        <v>60</v>
      </c>
      <c r="O34" s="5">
        <f t="shared" si="4"/>
        <v>60</v>
      </c>
      <c r="P34" s="6">
        <f t="shared" si="5"/>
        <v>2.5712449110777802E-2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 t="s">
        <v>41</v>
      </c>
      <c r="B35" s="4">
        <v>50</v>
      </c>
      <c r="C35" s="4"/>
      <c r="D35" s="4"/>
      <c r="E35" s="4"/>
      <c r="F35" s="4"/>
      <c r="G35" s="4"/>
      <c r="H35" s="4">
        <v>5</v>
      </c>
      <c r="I35" s="4"/>
      <c r="J35" s="4">
        <v>20</v>
      </c>
      <c r="K35" s="4"/>
      <c r="L35" s="4"/>
      <c r="M35" s="4"/>
      <c r="N35" s="5">
        <f t="shared" si="3"/>
        <v>90</v>
      </c>
      <c r="O35" s="5">
        <f t="shared" si="4"/>
        <v>90</v>
      </c>
      <c r="P35" s="6">
        <f t="shared" si="5"/>
        <v>3.8568673666166703E-2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 t="s">
        <v>42</v>
      </c>
      <c r="B36" s="4">
        <v>100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>
        <f t="shared" si="3"/>
        <v>100</v>
      </c>
      <c r="O36" s="5">
        <f t="shared" si="4"/>
        <v>100</v>
      </c>
      <c r="P36" s="6">
        <f t="shared" si="5"/>
        <v>4.2854081851296334E-2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 t="s">
        <v>43</v>
      </c>
      <c r="B37" s="4">
        <v>80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f t="shared" si="3"/>
        <v>80</v>
      </c>
      <c r="O37" s="5">
        <f t="shared" si="4"/>
        <v>80</v>
      </c>
      <c r="P37" s="6">
        <f t="shared" si="5"/>
        <v>3.4283265481037072E-2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 t="s">
        <v>44</v>
      </c>
      <c r="B38" s="4">
        <v>0</v>
      </c>
      <c r="C38" s="4"/>
      <c r="D38" s="4"/>
      <c r="E38" s="4"/>
      <c r="F38" s="4">
        <v>45</v>
      </c>
      <c r="G38" s="4">
        <v>25</v>
      </c>
      <c r="H38" s="4">
        <v>6</v>
      </c>
      <c r="I38" s="4"/>
      <c r="J38" s="4"/>
      <c r="K38" s="4"/>
      <c r="L38" s="4">
        <v>6</v>
      </c>
      <c r="M38" s="4"/>
      <c r="N38" s="5">
        <f t="shared" si="3"/>
        <v>143</v>
      </c>
      <c r="O38" s="5">
        <f t="shared" si="4"/>
        <v>143</v>
      </c>
      <c r="P38" s="6">
        <f t="shared" si="5"/>
        <v>6.1281337047353758E-2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 t="s">
        <v>45</v>
      </c>
      <c r="B39" s="4">
        <v>40</v>
      </c>
      <c r="C39" s="4"/>
      <c r="D39" s="4"/>
      <c r="E39" s="4"/>
      <c r="F39" s="4"/>
      <c r="G39" s="4"/>
      <c r="H39" s="4">
        <v>13</v>
      </c>
      <c r="I39" s="4"/>
      <c r="J39" s="4"/>
      <c r="K39" s="4"/>
      <c r="L39" s="4"/>
      <c r="M39" s="4"/>
      <c r="N39" s="5">
        <f t="shared" si="3"/>
        <v>92</v>
      </c>
      <c r="O39" s="5">
        <f t="shared" si="4"/>
        <v>92</v>
      </c>
      <c r="P39" s="6">
        <f t="shared" si="5"/>
        <v>3.9425755303192631E-2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 t="s">
        <v>46</v>
      </c>
      <c r="B40" s="4">
        <v>0</v>
      </c>
      <c r="C40" s="4"/>
      <c r="D40" s="4"/>
      <c r="E40" s="4"/>
      <c r="F40" s="4"/>
      <c r="G40" s="4">
        <v>20</v>
      </c>
      <c r="H40" s="4"/>
      <c r="I40" s="4"/>
      <c r="J40" s="4"/>
      <c r="K40" s="4"/>
      <c r="L40" s="4"/>
      <c r="M40" s="4">
        <v>15</v>
      </c>
      <c r="N40" s="5">
        <f t="shared" si="3"/>
        <v>130</v>
      </c>
      <c r="O40" s="5">
        <f t="shared" si="4"/>
        <v>130</v>
      </c>
      <c r="P40" s="6">
        <f t="shared" si="5"/>
        <v>5.5710306406685235E-2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 t="s">
        <v>47</v>
      </c>
      <c r="B41" s="4">
        <v>0</v>
      </c>
      <c r="C41" s="4"/>
      <c r="D41" s="4"/>
      <c r="E41" s="4"/>
      <c r="F41" s="4"/>
      <c r="G41" s="4">
        <v>20</v>
      </c>
      <c r="H41" s="4"/>
      <c r="I41" s="4"/>
      <c r="J41" s="4"/>
      <c r="K41" s="4">
        <v>15</v>
      </c>
      <c r="L41" s="4"/>
      <c r="M41" s="4"/>
      <c r="N41" s="5">
        <f t="shared" si="3"/>
        <v>100</v>
      </c>
      <c r="O41" s="5">
        <f t="shared" si="4"/>
        <v>100</v>
      </c>
      <c r="P41" s="6">
        <f t="shared" si="5"/>
        <v>4.2854081851296334E-2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 t="s">
        <v>48</v>
      </c>
      <c r="B42" s="4">
        <v>0</v>
      </c>
      <c r="C42" s="4"/>
      <c r="D42" s="4"/>
      <c r="E42" s="4"/>
      <c r="F42" s="4"/>
      <c r="G42" s="4">
        <v>20</v>
      </c>
      <c r="H42" s="4"/>
      <c r="I42" s="4"/>
      <c r="J42" s="4"/>
      <c r="K42" s="4"/>
      <c r="L42" s="4">
        <v>15</v>
      </c>
      <c r="M42" s="4"/>
      <c r="N42" s="5">
        <f t="shared" si="3"/>
        <v>100</v>
      </c>
      <c r="O42" s="5">
        <f t="shared" si="4"/>
        <v>100</v>
      </c>
      <c r="P42" s="6">
        <f t="shared" si="5"/>
        <v>4.2854081851296334E-2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 t="s">
        <v>49</v>
      </c>
      <c r="B43" s="4">
        <v>100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f t="shared" si="3"/>
        <v>100</v>
      </c>
      <c r="O43" s="5">
        <f t="shared" si="4"/>
        <v>100</v>
      </c>
      <c r="P43" s="6">
        <f t="shared" si="5"/>
        <v>4.2854081851296334E-2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 t="s">
        <v>50</v>
      </c>
      <c r="B44" s="4">
        <v>0</v>
      </c>
      <c r="C44" s="4">
        <v>10</v>
      </c>
      <c r="D44" s="4">
        <v>125</v>
      </c>
      <c r="E44" s="4">
        <v>1</v>
      </c>
      <c r="F44" s="4"/>
      <c r="G44" s="4"/>
      <c r="H44" s="4"/>
      <c r="I44" s="4"/>
      <c r="J44" s="4"/>
      <c r="K44" s="4"/>
      <c r="L44" s="4"/>
      <c r="M44" s="4">
        <v>1</v>
      </c>
      <c r="N44" s="5">
        <f t="shared" si="3"/>
        <v>50.5</v>
      </c>
      <c r="O44" s="5">
        <f t="shared" si="4"/>
        <v>50.5</v>
      </c>
      <c r="P44" s="6">
        <f t="shared" si="5"/>
        <v>2.1641311334904649E-2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 t="s">
        <v>51</v>
      </c>
      <c r="B45" s="4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>
        <v>25</v>
      </c>
      <c r="N45" s="5">
        <f t="shared" si="3"/>
        <v>200</v>
      </c>
      <c r="O45" s="5">
        <f t="shared" si="4"/>
        <v>200</v>
      </c>
      <c r="P45" s="6">
        <f t="shared" si="5"/>
        <v>8.5708163702592668E-2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 t="s">
        <v>52</v>
      </c>
      <c r="B46" s="4">
        <v>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25</v>
      </c>
      <c r="N46" s="5">
        <f t="shared" si="3"/>
        <v>200</v>
      </c>
      <c r="O46" s="5">
        <f t="shared" si="4"/>
        <v>200</v>
      </c>
      <c r="P46" s="6">
        <f t="shared" si="5"/>
        <v>8.5708163702592668E-2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 t="s">
        <v>53</v>
      </c>
      <c r="B47" s="4">
        <v>0</v>
      </c>
      <c r="C47" s="4"/>
      <c r="D47" s="4"/>
      <c r="E47" s="4"/>
      <c r="F47" s="4"/>
      <c r="G47" s="4"/>
      <c r="H47" s="4"/>
      <c r="I47" s="4"/>
      <c r="J47" s="4"/>
      <c r="K47" s="4">
        <v>12</v>
      </c>
      <c r="L47" s="4"/>
      <c r="M47" s="4"/>
      <c r="N47" s="5">
        <f t="shared" si="3"/>
        <v>48</v>
      </c>
      <c r="O47" s="5">
        <f t="shared" si="4"/>
        <v>48</v>
      </c>
      <c r="P47" s="6">
        <f t="shared" si="5"/>
        <v>2.0569959288622243E-2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7" t="s">
        <v>54</v>
      </c>
      <c r="B48" s="7">
        <v>30</v>
      </c>
      <c r="C48" s="4"/>
      <c r="D48" s="4"/>
      <c r="E48" s="4"/>
      <c r="F48" s="4"/>
      <c r="G48" s="4"/>
      <c r="H48" s="4"/>
      <c r="I48" s="4"/>
      <c r="J48" s="4">
        <v>15</v>
      </c>
      <c r="K48" s="7">
        <v>15</v>
      </c>
      <c r="L48" s="4"/>
      <c r="M48" s="4">
        <v>15</v>
      </c>
      <c r="N48" s="5">
        <f t="shared" si="3"/>
        <v>195</v>
      </c>
      <c r="O48" s="5">
        <f t="shared" si="4"/>
        <v>195</v>
      </c>
      <c r="P48" s="6">
        <f t="shared" si="5"/>
        <v>8.3565459610027856E-2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 t="s">
        <v>38</v>
      </c>
      <c r="B49" s="4">
        <v>0</v>
      </c>
      <c r="C49" s="4"/>
      <c r="D49" s="4"/>
      <c r="E49" s="4"/>
      <c r="F49" s="4"/>
      <c r="G49" s="4"/>
      <c r="H49" s="4"/>
      <c r="I49" s="4"/>
      <c r="J49" s="4"/>
      <c r="K49" s="4">
        <v>25</v>
      </c>
      <c r="L49" s="4"/>
      <c r="M49" s="4"/>
      <c r="N49" s="5">
        <f>IF(C49&gt;0,MAX(B49,C49),B49)+E49*$A$3+F49*$B$3+G49*$C$3+H49*$D$3+I49*$E$3+J49*$F$3+K49*$G$3+L49*$H$3+M49*$I$3</f>
        <v>100</v>
      </c>
      <c r="O49" s="5">
        <f>MEDIAN(C49,N49,D49)</f>
        <v>100</v>
      </c>
      <c r="P49" s="6">
        <f t="shared" si="5"/>
        <v>4.2854081851296334E-2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 t="s">
        <v>65</v>
      </c>
      <c r="B50" s="4">
        <v>25</v>
      </c>
      <c r="C50" s="4"/>
      <c r="D50" s="4"/>
      <c r="E50" s="4"/>
      <c r="F50" s="4"/>
      <c r="G50" s="4"/>
      <c r="H50" s="4">
        <v>30</v>
      </c>
      <c r="I50" s="4"/>
      <c r="J50" s="4"/>
      <c r="K50" s="4"/>
      <c r="L50" s="4"/>
      <c r="M50" s="4"/>
      <c r="N50" s="5">
        <f>IF(C50&gt;0,MAX(B50,C50),B50)+E50*$A$3+F50*$B$3+G50*$C$3+H50*$D$3+I50*$E$3+J50*$F$3+K50*$G$3+L50*$H$3+M50*$I$3</f>
        <v>145</v>
      </c>
      <c r="O50" s="5">
        <f>MEDIAN(C50,N50,D50)</f>
        <v>145</v>
      </c>
      <c r="P50" s="6">
        <f t="shared" si="5"/>
        <v>6.2138418684379686E-2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>SUM(O32:O50)</f>
        <v>2333.5</v>
      </c>
      <c r="P51" s="6">
        <f t="shared" si="5"/>
        <v>1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55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</v>
      </c>
      <c r="F53" s="3" t="s">
        <v>2</v>
      </c>
      <c r="G53" s="3" t="s">
        <v>3</v>
      </c>
      <c r="H53" s="3" t="s">
        <v>4</v>
      </c>
      <c r="I53" s="3" t="s">
        <v>5</v>
      </c>
      <c r="J53" s="3" t="s">
        <v>6</v>
      </c>
      <c r="K53" s="3" t="s">
        <v>7</v>
      </c>
      <c r="L53" s="3" t="s">
        <v>8</v>
      </c>
      <c r="M53" s="3" t="s">
        <v>9</v>
      </c>
      <c r="N53" s="3" t="s">
        <v>17</v>
      </c>
      <c r="O53" s="3" t="s">
        <v>18</v>
      </c>
      <c r="P53" s="3" t="s">
        <v>19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 t="s">
        <v>20</v>
      </c>
      <c r="B54" s="4">
        <v>135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f t="shared" ref="N54:N70" si="6">IF(C54&gt;0,MAX(B54,C54),B54)+E54*$A$3+F54*$B$3+G54*$C$3+H54*$D$3+I54*$E$3+J54*$F$3+K54*$G$3+L54*$H$3+M54*$I$3</f>
        <v>135</v>
      </c>
      <c r="O54" s="5">
        <f t="shared" ref="O54:O70" si="7">MEDIAN(C54,N54,D54)</f>
        <v>135</v>
      </c>
      <c r="P54" s="6">
        <f t="shared" ref="P54:P71" si="8">O54/SUM(O$54:O$70)</f>
        <v>0.14438502673796791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 t="s">
        <v>56</v>
      </c>
      <c r="B55" s="4">
        <v>40</v>
      </c>
      <c r="C55" s="4"/>
      <c r="D55" s="4"/>
      <c r="E55" s="4"/>
      <c r="F55" s="4"/>
      <c r="G55" s="4"/>
      <c r="H55" s="4">
        <v>5</v>
      </c>
      <c r="I55" s="4"/>
      <c r="J55" s="4"/>
      <c r="K55" s="4"/>
      <c r="L55" s="4"/>
      <c r="M55" s="4">
        <v>5</v>
      </c>
      <c r="N55" s="5">
        <f t="shared" si="6"/>
        <v>90</v>
      </c>
      <c r="O55" s="5">
        <f t="shared" si="7"/>
        <v>90</v>
      </c>
      <c r="P55" s="6">
        <f t="shared" si="8"/>
        <v>9.6256684491978606E-2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 t="s">
        <v>57</v>
      </c>
      <c r="B56" s="4">
        <v>50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10</v>
      </c>
      <c r="N56" s="5">
        <f t="shared" si="6"/>
        <v>110</v>
      </c>
      <c r="O56" s="5">
        <f t="shared" si="7"/>
        <v>110</v>
      </c>
      <c r="P56" s="6">
        <f t="shared" si="8"/>
        <v>0.11764705882352941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 t="s">
        <v>58</v>
      </c>
      <c r="B57" s="4">
        <v>40</v>
      </c>
      <c r="C57" s="4"/>
      <c r="D57" s="4"/>
      <c r="E57" s="4"/>
      <c r="F57" s="4"/>
      <c r="G57" s="4"/>
      <c r="H57" s="4">
        <v>10</v>
      </c>
      <c r="I57" s="4"/>
      <c r="J57" s="4"/>
      <c r="K57" s="4"/>
      <c r="L57" s="4"/>
      <c r="M57" s="4"/>
      <c r="N57" s="5">
        <f t="shared" si="6"/>
        <v>80</v>
      </c>
      <c r="O57" s="5">
        <f t="shared" si="7"/>
        <v>80</v>
      </c>
      <c r="P57" s="6">
        <f t="shared" si="8"/>
        <v>8.5561497326203204E-2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 t="s">
        <v>59</v>
      </c>
      <c r="B58" s="4">
        <v>75</v>
      </c>
      <c r="C58" s="4"/>
      <c r="D58" s="4"/>
      <c r="E58" s="4"/>
      <c r="F58" s="4"/>
      <c r="G58" s="4"/>
      <c r="H58" s="4">
        <v>10</v>
      </c>
      <c r="I58" s="4">
        <v>20</v>
      </c>
      <c r="J58" s="4"/>
      <c r="K58" s="4"/>
      <c r="L58" s="4"/>
      <c r="M58" s="4"/>
      <c r="N58" s="5">
        <f t="shared" si="6"/>
        <v>135</v>
      </c>
      <c r="O58" s="5">
        <f t="shared" si="7"/>
        <v>135</v>
      </c>
      <c r="P58" s="6">
        <f t="shared" si="8"/>
        <v>0.14438502673796791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 t="s">
        <v>60</v>
      </c>
      <c r="B59" s="4">
        <v>25</v>
      </c>
      <c r="C59" s="4"/>
      <c r="D59" s="4"/>
      <c r="E59" s="4"/>
      <c r="F59" s="4"/>
      <c r="G59" s="4"/>
      <c r="H59" s="4"/>
      <c r="I59" s="4"/>
      <c r="J59" s="4"/>
      <c r="K59" s="4">
        <v>5</v>
      </c>
      <c r="L59" s="4"/>
      <c r="M59" s="4">
        <v>10</v>
      </c>
      <c r="N59" s="5">
        <f t="shared" si="6"/>
        <v>105</v>
      </c>
      <c r="O59" s="5">
        <f t="shared" si="7"/>
        <v>105</v>
      </c>
      <c r="P59" s="6">
        <f t="shared" si="8"/>
        <v>0.11229946524064172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7" t="s">
        <v>61</v>
      </c>
      <c r="B60" s="7">
        <v>15</v>
      </c>
      <c r="C60" s="4"/>
      <c r="D60" s="4"/>
      <c r="E60" s="4"/>
      <c r="F60" s="4"/>
      <c r="G60" s="4"/>
      <c r="H60" s="4"/>
      <c r="I60" s="4"/>
      <c r="J60" s="4"/>
      <c r="K60" s="7">
        <v>10</v>
      </c>
      <c r="L60" s="4"/>
      <c r="M60" s="7">
        <v>15</v>
      </c>
      <c r="N60" s="5">
        <f t="shared" si="6"/>
        <v>145</v>
      </c>
      <c r="O60" s="5">
        <f t="shared" si="7"/>
        <v>145</v>
      </c>
      <c r="P60" s="6">
        <f t="shared" si="8"/>
        <v>0.15508021390374332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4" t="s">
        <v>63</v>
      </c>
      <c r="B61" s="4">
        <v>5</v>
      </c>
      <c r="C61" s="4"/>
      <c r="D61" s="4"/>
      <c r="E61" s="4"/>
      <c r="F61" s="4"/>
      <c r="G61" s="4"/>
      <c r="H61" s="4">
        <v>10</v>
      </c>
      <c r="I61" s="4"/>
      <c r="J61" s="4"/>
      <c r="K61" s="4"/>
      <c r="L61" s="4"/>
      <c r="M61" s="4"/>
      <c r="N61" s="5">
        <f t="shared" si="6"/>
        <v>45</v>
      </c>
      <c r="O61" s="5">
        <f t="shared" si="7"/>
        <v>45</v>
      </c>
      <c r="P61" s="6">
        <f t="shared" si="8"/>
        <v>4.8128342245989303E-2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4" t="s">
        <v>66</v>
      </c>
      <c r="B62" s="4">
        <v>0</v>
      </c>
      <c r="C62" s="4"/>
      <c r="D62" s="4"/>
      <c r="E62" s="4"/>
      <c r="F62" s="4"/>
      <c r="G62" s="4"/>
      <c r="H62" s="4">
        <v>10</v>
      </c>
      <c r="I62" s="4"/>
      <c r="J62" s="4"/>
      <c r="K62" s="4">
        <v>5</v>
      </c>
      <c r="L62" s="4"/>
      <c r="M62" s="4">
        <v>5</v>
      </c>
      <c r="N62" s="5">
        <f t="shared" si="6"/>
        <v>90</v>
      </c>
      <c r="O62" s="5">
        <f t="shared" si="7"/>
        <v>90</v>
      </c>
      <c r="P62" s="6">
        <f t="shared" si="8"/>
        <v>9.6256684491978606E-2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f t="shared" si="6"/>
        <v>0</v>
      </c>
      <c r="O63" s="5">
        <f t="shared" si="7"/>
        <v>0</v>
      </c>
      <c r="P63" s="6">
        <f t="shared" si="8"/>
        <v>0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f t="shared" si="6"/>
        <v>0</v>
      </c>
      <c r="O64" s="5">
        <f t="shared" si="7"/>
        <v>0</v>
      </c>
      <c r="P64" s="6">
        <f t="shared" si="8"/>
        <v>0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f t="shared" si="6"/>
        <v>0</v>
      </c>
      <c r="O65" s="5">
        <f t="shared" si="7"/>
        <v>0</v>
      </c>
      <c r="P65" s="6">
        <f t="shared" si="8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f t="shared" si="6"/>
        <v>0</v>
      </c>
      <c r="O66" s="5">
        <f t="shared" si="7"/>
        <v>0</v>
      </c>
      <c r="P66" s="6">
        <f t="shared" si="8"/>
        <v>0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f t="shared" si="6"/>
        <v>0</v>
      </c>
      <c r="O67" s="5">
        <f t="shared" si="7"/>
        <v>0</v>
      </c>
      <c r="P67" s="6">
        <f t="shared" si="8"/>
        <v>0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f t="shared" si="6"/>
        <v>0</v>
      </c>
      <c r="O68" s="5">
        <f t="shared" si="7"/>
        <v>0</v>
      </c>
      <c r="P68" s="6">
        <f t="shared" si="8"/>
        <v>0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f t="shared" si="6"/>
        <v>0</v>
      </c>
      <c r="O69" s="5">
        <f t="shared" si="7"/>
        <v>0</v>
      </c>
      <c r="P69" s="6">
        <f t="shared" si="8"/>
        <v>0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f t="shared" si="6"/>
        <v>0</v>
      </c>
      <c r="O70" s="5">
        <f t="shared" si="7"/>
        <v>0</v>
      </c>
      <c r="P70" s="6">
        <f t="shared" si="8"/>
        <v>0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5">
        <f>SUM(O53:O70)</f>
        <v>935</v>
      </c>
      <c r="P71" s="6">
        <f t="shared" si="8"/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Grobler</cp:lastModifiedBy>
  <dcterms:modified xsi:type="dcterms:W3CDTF">2020-12-09T15:24:18Z</dcterms:modified>
</cp:coreProperties>
</file>