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codeName="ThisWorkbook" hidePivotFieldList="1" defaultThemeVersion="123820"/>
  <mc:AlternateContent xmlns:mc="http://schemas.openxmlformats.org/markup-compatibility/2006">
    <mc:Choice Requires="x15">
      <x15ac:absPath xmlns:x15ac="http://schemas.microsoft.com/office/spreadsheetml/2010/11/ac" url="C:\Users\Andy Ho\BA240\Projects\Project Intro Pivot\"/>
    </mc:Choice>
  </mc:AlternateContent>
  <xr:revisionPtr revIDLastSave="0" documentId="8_{D2CEFDF5-759C-4884-A72A-A2AC84E4F1E1}" xr6:coauthVersionLast="47" xr6:coauthVersionMax="47" xr10:uidLastSave="{00000000-0000-0000-0000-000000000000}"/>
  <bookViews>
    <workbookView xWindow="-108" yWindow="-108" windowWidth="23256" windowHeight="13896" firstSheet="2" activeTab="5" xr2:uid="{00000000-000D-0000-FFFF-FFFF00000000}"/>
  </bookViews>
  <sheets>
    <sheet name="SumIF" sheetId="1" r:id="rId1"/>
    <sheet name="SumIFs" sheetId="4" r:id="rId2"/>
    <sheet name="Subtotal" sheetId="2" r:id="rId3"/>
    <sheet name="Pivot1" sheetId="6" r:id="rId4"/>
    <sheet name="Pivot2" sheetId="7" r:id="rId5"/>
    <sheet name="Pivot3" sheetId="5" r:id="rId6"/>
  </sheets>
  <externalReferences>
    <externalReference r:id="rId7"/>
  </externalReferences>
  <definedNames>
    <definedName name="_xlnm._FilterDatabase" localSheetId="3" hidden="1">Pivot1!$C:$C</definedName>
    <definedName name="_xlnm._FilterDatabase" localSheetId="4" hidden="1">Pivot2!$C:$C</definedName>
    <definedName name="_xlnm._FilterDatabase" localSheetId="5" hidden="1">Pivot3!$C:$C</definedName>
    <definedName name="_xlnm._FilterDatabase" localSheetId="2" hidden="1">Subtotal!$A$1:$I$87</definedName>
    <definedName name="_xlnm._FilterDatabase" localSheetId="0" hidden="1">SumIF!$C:$C</definedName>
    <definedName name="_xlnm._FilterDatabase" localSheetId="1" hidden="1">SumIFs!$C:$C</definedName>
    <definedName name="_xlnm.Extract" localSheetId="3">Pivot1!$G$10</definedName>
    <definedName name="_xlnm.Extract" localSheetId="4">Pivot2!$G$3</definedName>
    <definedName name="_xlnm.Extract" localSheetId="5">Pivot3!#REF!</definedName>
    <definedName name="_xlnm.Extract" localSheetId="0">SumIF!$G$10</definedName>
    <definedName name="_xlnm.Extract" localSheetId="1">SumIFs!#REF!</definedName>
    <definedName name="Language_ID">[1]Language!$E$1</definedName>
    <definedName name="_xlnm.Print_Titles" localSheetId="3">Pivot1!$1:$1</definedName>
    <definedName name="_xlnm.Print_Titles" localSheetId="4">Pivot2!$1:$1</definedName>
    <definedName name="_xlnm.Print_Titles" localSheetId="5">Pivot3!$1:$1</definedName>
    <definedName name="_xlnm.Print_Titles" localSheetId="0">SumIF!$1:$1</definedName>
    <definedName name="_xlnm.Print_Titles" localSheetId="1">SumIFs!$1:$1</definedName>
  </definedNames>
  <calcPr calcId="191029"/>
  <pivotCaches>
    <pivotCache cacheId="13" r:id="rId8"/>
    <pivotCache cacheId="16" r:id="rId9"/>
    <pivotCache cacheId="24" r:id="rId10"/>
  </pivotCaches>
  <webPublishing codePage="125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87" i="2" l="1"/>
  <c r="D87" i="2"/>
  <c r="E75" i="2"/>
  <c r="D75" i="2"/>
  <c r="E50" i="2"/>
  <c r="D50" i="2"/>
  <c r="E37" i="2"/>
  <c r="D37" i="2"/>
  <c r="E16" i="2"/>
  <c r="D16" i="2"/>
  <c r="I17" i="2"/>
  <c r="I22" i="2"/>
  <c r="I84" i="2"/>
  <c r="I23" i="2"/>
  <c r="I3" i="2"/>
  <c r="I85" i="2"/>
  <c r="I35" i="2"/>
  <c r="I7" i="2"/>
  <c r="I86" i="2"/>
  <c r="I31" i="2"/>
  <c r="I4" i="2"/>
  <c r="I79" i="2"/>
  <c r="I18" i="2"/>
  <c r="I34" i="2"/>
  <c r="I8" i="2"/>
  <c r="I9" i="2"/>
  <c r="I58" i="2"/>
  <c r="I24" i="2"/>
  <c r="I10" i="2"/>
  <c r="I81" i="2"/>
  <c r="I60" i="2"/>
  <c r="I65" i="2"/>
  <c r="I33" i="2"/>
  <c r="I25" i="2"/>
  <c r="I61" i="2"/>
  <c r="I13" i="2"/>
  <c r="I59" i="2"/>
  <c r="I68" i="2"/>
  <c r="I82" i="2"/>
  <c r="I69" i="2"/>
  <c r="I48" i="2"/>
  <c r="I56" i="2"/>
  <c r="I38" i="2"/>
  <c r="I43" i="2"/>
  <c r="I36" i="2"/>
  <c r="I45" i="2"/>
  <c r="I73" i="2"/>
  <c r="I83" i="2"/>
  <c r="I5" i="2"/>
  <c r="I70" i="2"/>
  <c r="I66" i="2"/>
  <c r="I26" i="2"/>
  <c r="I14" i="2"/>
  <c r="I27" i="2"/>
  <c r="I39" i="2"/>
  <c r="I62" i="2"/>
  <c r="I2" i="2"/>
  <c r="I78" i="2"/>
  <c r="I15" i="2"/>
  <c r="I51" i="2"/>
  <c r="I52" i="2"/>
  <c r="I80" i="2"/>
  <c r="I53" i="2"/>
  <c r="I19" i="2"/>
  <c r="I40" i="2"/>
  <c r="I63" i="2"/>
  <c r="I30" i="2"/>
  <c r="I47" i="2"/>
  <c r="I20" i="2"/>
  <c r="I76" i="2"/>
  <c r="I57" i="2"/>
  <c r="I55" i="2"/>
  <c r="I74" i="2"/>
  <c r="I11" i="2"/>
  <c r="I28" i="2"/>
  <c r="I67" i="2"/>
  <c r="I46" i="2"/>
  <c r="I12" i="2"/>
  <c r="I32" i="2"/>
  <c r="I44" i="2"/>
  <c r="I64" i="2"/>
  <c r="I41" i="2"/>
  <c r="I54" i="2"/>
  <c r="I6" i="2"/>
  <c r="I77" i="2"/>
  <c r="I71" i="2"/>
  <c r="I21" i="2"/>
  <c r="I72" i="2"/>
  <c r="I29" i="2"/>
  <c r="I49" i="2"/>
  <c r="I42" i="2"/>
  <c r="F17" i="2"/>
  <c r="F22" i="2"/>
  <c r="F84" i="2"/>
  <c r="F23" i="2"/>
  <c r="F3" i="2"/>
  <c r="F85" i="2"/>
  <c r="F35" i="2"/>
  <c r="F7" i="2"/>
  <c r="F86" i="2"/>
  <c r="F31" i="2"/>
  <c r="F4" i="2"/>
  <c r="F79" i="2"/>
  <c r="F18" i="2"/>
  <c r="F34" i="2"/>
  <c r="F8" i="2"/>
  <c r="F9" i="2"/>
  <c r="F58" i="2"/>
  <c r="F24" i="2"/>
  <c r="F10" i="2"/>
  <c r="F81" i="2"/>
  <c r="F60" i="2"/>
  <c r="F65" i="2"/>
  <c r="F33" i="2"/>
  <c r="F25" i="2"/>
  <c r="F61" i="2"/>
  <c r="F13" i="2"/>
  <c r="F59" i="2"/>
  <c r="F68" i="2"/>
  <c r="F82" i="2"/>
  <c r="F69" i="2"/>
  <c r="F48" i="2"/>
  <c r="F56" i="2"/>
  <c r="F38" i="2"/>
  <c r="F43" i="2"/>
  <c r="F36" i="2"/>
  <c r="F45" i="2"/>
  <c r="F73" i="2"/>
  <c r="F83" i="2"/>
  <c r="F5" i="2"/>
  <c r="F70" i="2"/>
  <c r="F66" i="2"/>
  <c r="F26" i="2"/>
  <c r="F14" i="2"/>
  <c r="F27" i="2"/>
  <c r="F39" i="2"/>
  <c r="F62" i="2"/>
  <c r="F2" i="2"/>
  <c r="F78" i="2"/>
  <c r="F15" i="2"/>
  <c r="F51" i="2"/>
  <c r="F52" i="2"/>
  <c r="F80" i="2"/>
  <c r="F53" i="2"/>
  <c r="F19" i="2"/>
  <c r="F40" i="2"/>
  <c r="F63" i="2"/>
  <c r="F30" i="2"/>
  <c r="F47" i="2"/>
  <c r="F20" i="2"/>
  <c r="F76" i="2"/>
  <c r="F57" i="2"/>
  <c r="F55" i="2"/>
  <c r="F74" i="2"/>
  <c r="F11" i="2"/>
  <c r="F28" i="2"/>
  <c r="F67" i="2"/>
  <c r="F46" i="2"/>
  <c r="F12" i="2"/>
  <c r="F32" i="2"/>
  <c r="F44" i="2"/>
  <c r="F64" i="2"/>
  <c r="F41" i="2"/>
  <c r="F54" i="2"/>
  <c r="F6" i="2"/>
  <c r="F77" i="2"/>
  <c r="F71" i="2"/>
  <c r="F21" i="2"/>
  <c r="F72" i="2"/>
  <c r="F29" i="2"/>
  <c r="F49" i="2"/>
  <c r="F42" i="2"/>
  <c r="J3" i="4"/>
  <c r="J4" i="4"/>
  <c r="J5" i="4"/>
  <c r="J6" i="4"/>
  <c r="J7" i="4"/>
  <c r="J2" i="4"/>
  <c r="K3" i="4"/>
  <c r="K4" i="4"/>
  <c r="K5" i="4"/>
  <c r="K6" i="4"/>
  <c r="K7" i="4"/>
  <c r="K2" i="4"/>
  <c r="I2" i="4"/>
  <c r="I3" i="4"/>
  <c r="I4" i="4"/>
  <c r="I5" i="4"/>
  <c r="I6" i="4"/>
  <c r="I7" i="4"/>
  <c r="J3" i="1"/>
  <c r="J4" i="1"/>
  <c r="J5" i="1"/>
  <c r="J6" i="1"/>
  <c r="J2" i="1"/>
  <c r="I3" i="1"/>
  <c r="I4" i="1"/>
  <c r="I5" i="1"/>
  <c r="I6" i="1"/>
  <c r="I2" i="1"/>
  <c r="H2" i="1"/>
  <c r="H3" i="1"/>
  <c r="H4" i="1"/>
  <c r="H5" i="1"/>
  <c r="H6" i="1"/>
  <c r="H5" i="7"/>
  <c r="H6" i="7"/>
  <c r="H7" i="7"/>
  <c r="H8" i="7"/>
  <c r="H9" i="7"/>
  <c r="H10" i="7"/>
  <c r="H11" i="7"/>
  <c r="H12" i="7"/>
  <c r="H13" i="7"/>
  <c r="H4" i="7"/>
  <c r="H5" i="6"/>
  <c r="H6" i="6"/>
  <c r="H7" i="6"/>
  <c r="H8" i="6"/>
  <c r="H4" i="6"/>
  <c r="I5" i="5"/>
  <c r="J5" i="5"/>
  <c r="K5" i="5"/>
  <c r="L5" i="5"/>
  <c r="I6" i="5"/>
  <c r="J6" i="5"/>
  <c r="K6" i="5"/>
  <c r="L6" i="5"/>
  <c r="I7" i="5"/>
  <c r="J7" i="5"/>
  <c r="K7" i="5"/>
  <c r="L7" i="5"/>
  <c r="I8" i="5"/>
  <c r="J8" i="5"/>
  <c r="K8" i="5"/>
  <c r="L8" i="5"/>
  <c r="I9" i="5"/>
  <c r="J9" i="5"/>
  <c r="K9" i="5"/>
  <c r="L9" i="5"/>
  <c r="I10" i="5"/>
  <c r="J10" i="5"/>
  <c r="K10" i="5"/>
  <c r="L10" i="5"/>
  <c r="I11" i="5"/>
  <c r="J11" i="5"/>
  <c r="K11" i="5"/>
  <c r="L11" i="5"/>
  <c r="I12" i="5"/>
  <c r="J12" i="5"/>
  <c r="K12" i="5"/>
  <c r="L12" i="5"/>
  <c r="I13" i="5"/>
  <c r="J13" i="5"/>
  <c r="K13" i="5"/>
  <c r="L13" i="5"/>
  <c r="I14" i="5"/>
  <c r="J14" i="5"/>
  <c r="K14" i="5"/>
  <c r="L14" i="5"/>
  <c r="H6" i="5"/>
  <c r="H7" i="5"/>
  <c r="H8" i="5"/>
  <c r="H9" i="5"/>
  <c r="H10" i="5"/>
  <c r="H11" i="5"/>
  <c r="H12" i="5"/>
  <c r="H13" i="5"/>
  <c r="H14" i="5"/>
  <c r="H5" i="5"/>
  <c r="E88" i="2" l="1"/>
  <c r="I75" i="2"/>
  <c r="F87" i="2"/>
  <c r="I87" i="2"/>
  <c r="F50" i="2"/>
  <c r="I50" i="2"/>
  <c r="F75" i="2"/>
  <c r="F37" i="2"/>
  <c r="I37" i="2"/>
  <c r="F16" i="2"/>
  <c r="D88" i="2"/>
  <c r="I16" i="2"/>
  <c r="I88" i="2" l="1"/>
  <c r="F88" i="2"/>
</calcChain>
</file>

<file path=xl/sharedStrings.xml><?xml version="1.0" encoding="utf-8"?>
<sst xmlns="http://schemas.openxmlformats.org/spreadsheetml/2006/main" count="1610" uniqueCount="127">
  <si>
    <t>Address</t>
  </si>
  <si>
    <t>City</t>
  </si>
  <si>
    <t>Selling Agent</t>
  </si>
  <si>
    <t>Asking Price</t>
  </si>
  <si>
    <t>Selling Price</t>
  </si>
  <si>
    <t>Sale Date</t>
  </si>
  <si>
    <t>Listing Date</t>
  </si>
  <si>
    <t>Carey</t>
  </si>
  <si>
    <t>Minkus</t>
  </si>
  <si>
    <t>Goodrich</t>
  </si>
  <si>
    <t>Pijuan</t>
  </si>
  <si>
    <t>Lugo</t>
  </si>
  <si>
    <t>Merkin</t>
  </si>
  <si>
    <t>Hernandez</t>
  </si>
  <si>
    <t>Bethune</t>
  </si>
  <si>
    <t>Reuter</t>
  </si>
  <si>
    <t>8687 Kenwood Road</t>
  </si>
  <si>
    <t>7 Kingston Court</t>
  </si>
  <si>
    <t>1370 Pinellas Road</t>
  </si>
  <si>
    <t>1971 Glenview Road</t>
  </si>
  <si>
    <t>10995 SW 88 Court</t>
  </si>
  <si>
    <t>8030 Steeplechase Drive</t>
  </si>
  <si>
    <t>2006 Cutwater Court</t>
  </si>
  <si>
    <t>4081 Lybyer Avenue</t>
  </si>
  <si>
    <t>224 Rockaway Street</t>
  </si>
  <si>
    <t>8307 S Indian River Drive</t>
  </si>
  <si>
    <t>9408 Forest Hills Circle</t>
  </si>
  <si>
    <t>11971 SW 269 Terrace</t>
  </si>
  <si>
    <t>16235 Orange Boulevard</t>
  </si>
  <si>
    <t>2448 Woodacres Road</t>
  </si>
  <si>
    <t>1414 N Sheridan Road</t>
  </si>
  <si>
    <t>10700 Lake Shore Lane</t>
  </si>
  <si>
    <t>81 Island Drive South</t>
  </si>
  <si>
    <t>605 Reservoir Drive</t>
  </si>
  <si>
    <t>1 Southampton Place</t>
  </si>
  <si>
    <t>1629 NW 43rd Street</t>
  </si>
  <si>
    <t>21 Compass Road</t>
  </si>
  <si>
    <t>30 Kent Road</t>
  </si>
  <si>
    <t>520 E Spring Street</t>
  </si>
  <si>
    <t>4916 Rock Spring Road</t>
  </si>
  <si>
    <t>8923 Harris Drive</t>
  </si>
  <si>
    <t>1132 SW 52nd Street</t>
  </si>
  <si>
    <t>103 Jasper Drive</t>
  </si>
  <si>
    <t>1600 Reeves Street</t>
  </si>
  <si>
    <t>10 Vestal Drive</t>
  </si>
  <si>
    <t>Cedar Hills</t>
  </si>
  <si>
    <t>Lehi</t>
  </si>
  <si>
    <t>Alpine</t>
  </si>
  <si>
    <t>15 West Oak Circle</t>
  </si>
  <si>
    <t>American Fork</t>
  </si>
  <si>
    <t>143 North Mountain View</t>
  </si>
  <si>
    <t>831 South Weber</t>
  </si>
  <si>
    <t>714 Timp View Lane</t>
  </si>
  <si>
    <t>3461 East Lindon Way</t>
  </si>
  <si>
    <t>61 East Walnut Grove</t>
  </si>
  <si>
    <t>487 Blue Skies Drive</t>
  </si>
  <si>
    <t>1892 North 250 West</t>
  </si>
  <si>
    <t>876 South California Way</t>
  </si>
  <si>
    <t>Hen</t>
  </si>
  <si>
    <t>34 West Oakley Drive</t>
  </si>
  <si>
    <t>678 Mountain Circle</t>
  </si>
  <si>
    <t>876 West Hadley Way</t>
  </si>
  <si>
    <t>144 Oak Avenue</t>
  </si>
  <si>
    <t>123 Oak Avenue</t>
  </si>
  <si>
    <t>11 West Oak Circle</t>
  </si>
  <si>
    <t>750 South Apple Way</t>
  </si>
  <si>
    <t>321 West Walnut Grove</t>
  </si>
  <si>
    <t>1857 Pine Drive</t>
  </si>
  <si>
    <t>401 Pinecone Circle</t>
  </si>
  <si>
    <t>3412 Kilmer Street</t>
  </si>
  <si>
    <t>876 West Holiday</t>
  </si>
  <si>
    <t>Eagle Mountain</t>
  </si>
  <si>
    <t>314 Timp View Drive</t>
  </si>
  <si>
    <t>614 West Cedar Drive</t>
  </si>
  <si>
    <t>618 West Cedar Drive</t>
  </si>
  <si>
    <t>321 North Choctaw</t>
  </si>
  <si>
    <t>575 South Choctaw</t>
  </si>
  <si>
    <t>29 East Oak Circle</t>
  </si>
  <si>
    <t>9876 South Sunset Avenue</t>
  </si>
  <si>
    <t>1900 Glenview Road</t>
  </si>
  <si>
    <t>9000 South Sunset Avenue</t>
  </si>
  <si>
    <t>8432 South Sunset Avenue</t>
  </si>
  <si>
    <t>240 East Jefferson Way</t>
  </si>
  <si>
    <t>260 East Jefferson Way</t>
  </si>
  <si>
    <t>290 East Jefferson Way</t>
  </si>
  <si>
    <t>245 Ivy Lane</t>
  </si>
  <si>
    <t>123 Ivy Lane</t>
  </si>
  <si>
    <t>614 Lincoln Drive</t>
  </si>
  <si>
    <t>421 Ivy Lane</t>
  </si>
  <si>
    <t>765 East Sheridan Lane</t>
  </si>
  <si>
    <t>73 East Oak Street</t>
  </si>
  <si>
    <t>77 East Oak Street</t>
  </si>
  <si>
    <t>400 Ivy Lane</t>
  </si>
  <si>
    <t>3418 North Sunset Lane</t>
  </si>
  <si>
    <t>3400 North Sunset Lane</t>
  </si>
  <si>
    <t>140 East 3rd Street</t>
  </si>
  <si>
    <t>160 West 5th Street</t>
  </si>
  <si>
    <t>240 West 5th Street</t>
  </si>
  <si>
    <t>3490 North Sunset Lane</t>
  </si>
  <si>
    <t>416 East Oak</t>
  </si>
  <si>
    <t>425 East Oak</t>
  </si>
  <si>
    <t>516 East Oak</t>
  </si>
  <si>
    <t>600 Ivy Lane</t>
  </si>
  <si>
    <t>Answer these questions:</t>
  </si>
  <si>
    <t>What is the average selling price in Alpine?</t>
  </si>
  <si>
    <t>Which city has the highest average % of asking price?</t>
  </si>
  <si>
    <t>Which city has the least number of average days on market?</t>
  </si>
  <si>
    <t>What is the average days on market for all cities?</t>
  </si>
  <si>
    <t>Which city had the lowest average selling price?</t>
  </si>
  <si>
    <t>% of Asking Price</t>
  </si>
  <si>
    <t>Days on Market</t>
  </si>
  <si>
    <t>Sum of Asking Price</t>
  </si>
  <si>
    <t>Average of Selling Price</t>
  </si>
  <si>
    <t>Count of Transactions</t>
  </si>
  <si>
    <t>Selling Agent/City</t>
  </si>
  <si>
    <t>Total Selling Price by Selling Agent and City</t>
  </si>
  <si>
    <t>Total of Selling Price by City</t>
  </si>
  <si>
    <t>Total of Selling Price by Selling Agent</t>
  </si>
  <si>
    <t>Total of Selling Price</t>
  </si>
  <si>
    <t>Grand Total</t>
  </si>
  <si>
    <t>Alpine Average</t>
  </si>
  <si>
    <t>American Fork Average</t>
  </si>
  <si>
    <t>Cedar Hills Average</t>
  </si>
  <si>
    <t>Eagle Mountain Average</t>
  </si>
  <si>
    <t>Lehi Average</t>
  </si>
  <si>
    <t>Grand Average</t>
  </si>
  <si>
    <t>Sum of Selling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</si>
</sst>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* #,##0.00_);_(&quot;$&quot;* \(#,##0.00\);_(&quot;$&quot;* &quot;-&quot;??_);_(@_)"/>
    <numFmt numFmtId="165" formatCode="_(&quot;$&quot;* #,##0_);_(&quot;$&quot;* \(#,##0\);_(&quot;$&quot;* &quot;-&quot;??_);_(@_)"/>
    <numFmt numFmtId="166" formatCode="&quot;$&quot;#,##0"/>
    <numFmt numFmtId="169" formatCode="0.0%"/>
  </numFmts>
  <fonts count="11" x14ac:knownFonts="1">
    <font>
      <sz val="10"/>
      <name val="Arial"/>
    </font>
    <font>
      <sz val="10"/>
      <color indexed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5"/>
      <color theme="3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1"/>
      <name val="Arial"/>
      <family val="2"/>
    </font>
    <font>
      <sz val="12"/>
      <color theme="1"/>
      <name val="Calibri"/>
      <family val="2"/>
      <scheme val="minor"/>
    </font>
    <font>
      <sz val="12"/>
      <color rgb="FFFFFFFF"/>
      <name val="Arial"/>
    </font>
    <font>
      <b/>
      <sz val="10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D9FBE8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7">
    <xf numFmtId="0" fontId="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2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1" applyNumberFormat="0" applyFill="0" applyAlignment="0" applyProtection="0"/>
    <xf numFmtId="0" fontId="6" fillId="3" borderId="0" applyNumberFormat="0" applyBorder="0" applyAlignment="0" applyProtection="0"/>
    <xf numFmtId="0" fontId="8" fillId="0" borderId="0"/>
  </cellStyleXfs>
  <cellXfs count="28">
    <xf numFmtId="0" fontId="0" fillId="0" borderId="0" xfId="0"/>
    <xf numFmtId="0" fontId="4" fillId="0" borderId="0" xfId="1"/>
    <xf numFmtId="0" fontId="1" fillId="0" borderId="0" xfId="2" applyFont="1"/>
    <xf numFmtId="0" fontId="3" fillId="0" borderId="0" xfId="6" applyFont="1" applyAlignment="1">
      <alignment horizontal="center" vertical="center"/>
    </xf>
    <xf numFmtId="165" fontId="1" fillId="0" borderId="0" xfId="7" applyNumberFormat="1" applyFont="1" applyFill="1" applyBorder="1" applyAlignment="1"/>
    <xf numFmtId="14" fontId="1" fillId="0" borderId="0" xfId="8" applyNumberFormat="1" applyFont="1"/>
    <xf numFmtId="14" fontId="4" fillId="0" borderId="0" xfId="9" applyNumberFormat="1"/>
    <xf numFmtId="0" fontId="3" fillId="0" borderId="0" xfId="10" applyFont="1"/>
    <xf numFmtId="0" fontId="2" fillId="0" borderId="0" xfId="11" applyFont="1"/>
    <xf numFmtId="0" fontId="4" fillId="2" borderId="0" xfId="12" applyFill="1"/>
    <xf numFmtId="0" fontId="3" fillId="0" borderId="0" xfId="13" applyFont="1" applyAlignment="1">
      <alignment horizontal="center" vertical="center" wrapText="1"/>
    </xf>
    <xf numFmtId="0" fontId="0" fillId="0" borderId="0" xfId="0" pivotButton="1"/>
    <xf numFmtId="0" fontId="6" fillId="3" borderId="2" xfId="15" applyNumberFormat="1" applyBorder="1" applyAlignment="1">
      <alignment horizontal="center" vertical="center"/>
    </xf>
    <xf numFmtId="0" fontId="1" fillId="0" borderId="2" xfId="2" applyFont="1" applyBorder="1"/>
    <xf numFmtId="0" fontId="0" fillId="5" borderId="2" xfId="0" applyFill="1" applyBorder="1"/>
    <xf numFmtId="0" fontId="0" fillId="0" borderId="2" xfId="0" applyBorder="1" applyAlignment="1">
      <alignment horizontal="left"/>
    </xf>
    <xf numFmtId="166" fontId="0" fillId="5" borderId="2" xfId="0" applyNumberFormat="1" applyFill="1" applyBorder="1"/>
    <xf numFmtId="0" fontId="7" fillId="4" borderId="2" xfId="0" applyFont="1" applyFill="1" applyBorder="1"/>
    <xf numFmtId="0" fontId="9" fillId="0" borderId="0" xfId="0" applyFont="1"/>
    <xf numFmtId="0" fontId="5" fillId="0" borderId="1" xfId="14" applyNumberFormat="1" applyFill="1" applyAlignment="1">
      <alignment horizontal="center" vertical="center"/>
    </xf>
    <xf numFmtId="169" fontId="1" fillId="0" borderId="0" xfId="7" applyNumberFormat="1" applyFont="1" applyFill="1" applyBorder="1" applyAlignment="1"/>
    <xf numFmtId="0" fontId="10" fillId="0" borderId="0" xfId="2" applyFont="1"/>
    <xf numFmtId="1" fontId="0" fillId="0" borderId="0" xfId="0" applyNumberFormat="1"/>
    <xf numFmtId="165" fontId="4" fillId="2" borderId="0" xfId="12" applyNumberFormat="1" applyFill="1"/>
    <xf numFmtId="0" fontId="2" fillId="2" borderId="0" xfId="12" applyFont="1" applyFill="1"/>
    <xf numFmtId="169" fontId="2" fillId="2" borderId="0" xfId="12" applyNumberFormat="1" applyFont="1" applyFill="1"/>
    <xf numFmtId="0" fontId="0" fillId="2" borderId="0" xfId="0" applyFill="1"/>
    <xf numFmtId="166" fontId="0" fillId="0" borderId="0" xfId="0" applyNumberFormat="1"/>
  </cellXfs>
  <cellStyles count="17">
    <cellStyle name="0spK/4+q4DbKe5hIJPyy4sz+gD1IwffIO7cbMn92voo=-~i+iHou29JqXqYAeZ1Dr4ng==" xfId="4" xr:uid="{00000000-0005-0000-0000-000005000000}"/>
    <cellStyle name="Accent1" xfId="15" builtinId="29"/>
    <cellStyle name="f5+YQZzWh3yMkmfZ75mrniS7M7xaExH/MGgbE82/b7g=-~i5rL8fqeGAwFQgMVmw8uNw==" xfId="1" xr:uid="{00000000-0005-0000-0000-000002000000}"/>
    <cellStyle name="h2/9hPleRVMACd0LaD8bQUoEawI/oGYuo6A/K+2PQzM=-~AUSBifSm6PBQRiIQZd2jPw==" xfId="8" xr:uid="{00000000-0005-0000-0000-000009000000}"/>
    <cellStyle name="Heading 1" xfId="14" builtinId="16"/>
    <cellStyle name="hO/gZjmYSN0YQoQ1YAZBT9a6syt7PGkmOKZ5gvV1wBY=-~B4y5v6yR3VxRanzgkK1qFw==" xfId="5" xr:uid="{00000000-0005-0000-0000-000006000000}"/>
    <cellStyle name="I2u4y2G5SdDA2WQ+KWpea8W+t3KX8OZYUr19QcWqbak=-~hlj7XyTxoQjWLq3mFpgqoQ==" xfId="13" xr:uid="{00000000-0005-0000-0000-00000E000000}"/>
    <cellStyle name="mAdbMmqdoNK234ZubFIWLgauMuW2c2BO3nBrW7uvEfs=-~UTT7urXZPqeaFvozfi56WA==" xfId="9" xr:uid="{00000000-0005-0000-0000-00000A000000}"/>
    <cellStyle name="Normal" xfId="0" builtinId="0"/>
    <cellStyle name="Normal 2" xfId="16" xr:uid="{BEBB22F1-4FB5-4FBA-89CD-9B19F6F5C933}"/>
    <cellStyle name="NrkVDNnpRiWjxnVnLw68REtIuf4MtlO7koGo8gjm+FE=-~Jh1ZuC3wEK4pgaOlpjcQzA==" xfId="2" xr:uid="{00000000-0005-0000-0000-000003000000}"/>
    <cellStyle name="NyoOMvg1lQtMrI99KxXOTf1KthYTdqqFiheYCQ2lZ6I=-~1B6E7HFOwTQkKkLb/jGiLA==" xfId="7" xr:uid="{00000000-0005-0000-0000-000008000000}"/>
    <cellStyle name="nZhKGjLA1IHs10+Uco4Flq+ra0OWb++psjJwmgThoFI=-~JqgHaIcOvDkjZ3QkQZeK3Q==" xfId="12" xr:uid="{00000000-0005-0000-0000-00000D000000}"/>
    <cellStyle name="OBXICKBMkQnAM9EJ2Usef4qIZxpepVT5/g8VTHKRXVg=-~6C52I4XzkkzU+yQpsZ+eVA==" xfId="6" xr:uid="{00000000-0005-0000-0000-000007000000}"/>
    <cellStyle name="sAx7T/kXjtpAl0XZOJ0wHKaEoN1Ml8odMHN9Xs7orpo=-~s7dV5cX08+CmySLF98DKQw==" xfId="3" xr:uid="{00000000-0005-0000-0000-000004000000}"/>
    <cellStyle name="VyLwfQKrSCUjOxIH5otrNPlj8F3WlrHLfIftNwVBDU8=-~75nJE3olAlsfNK3Ct8SMUg==" xfId="11" xr:uid="{00000000-0005-0000-0000-00000C000000}"/>
    <cellStyle name="Xos+Nrb7Wct/LeLyuhelJLGYPBcAlBqaVyy2NqIRi8Q=-~ypnmca8bfhF9ZDIP5V4dDA==" xfId="10" xr:uid="{00000000-0005-0000-0000-00000B000000}"/>
  </cellStyles>
  <dxfs count="0"/>
  <tableStyles count="0" defaultTableStyle="TableStyleMedium9" defaultPivotStyle="PivotStyleLight16"/>
  <colors>
    <mruColors>
      <color rgb="FFD9FB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siegel/Desktop/Sample%20Data%20Project/v10/Demo%20Maker%20Files/Demo%20Maker_Glob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put Instructions"/>
      <sheetName val="Who"/>
      <sheetName val="What"/>
      <sheetName val="Where"/>
      <sheetName val="When"/>
      <sheetName val="ShipMode"/>
      <sheetName val="Quantity"/>
      <sheetName val="Language"/>
      <sheetName val="Segment"/>
      <sheetName val="Cat and Subcat"/>
      <sheetName val="Geographic Translations"/>
      <sheetName val="Weight Instructions"/>
      <sheetName val="Region Weights"/>
      <sheetName val="Product Weights"/>
      <sheetName val="Date Weights"/>
      <sheetName val="City Weights"/>
      <sheetName val="Discount"/>
      <sheetName val="Calc Documentation"/>
      <sheetName val="Rand"/>
      <sheetName val="RandVals"/>
      <sheetName val="Calc"/>
      <sheetName val="Orders"/>
      <sheetName val="Country Code Ma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">
          <cell r="E1">
            <v>1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y Ho" refreshedDate="45222.451764699072" createdVersion="8" refreshedVersion="8" minRefreshableVersion="3" recordCount="81" xr:uid="{A12EF9F2-89B5-46CD-95EE-C2FB1128DEF3}">
  <cacheSource type="worksheet">
    <worksheetSource ref="A1:E82" sheet="Pivot1"/>
  </cacheSource>
  <cacheFields count="5">
    <cacheField name="Address" numFmtId="0">
      <sharedItems/>
    </cacheField>
    <cacheField name="City" numFmtId="0">
      <sharedItems count="5">
        <s v="Cedar Hills"/>
        <s v="American Fork"/>
        <s v="Lehi"/>
        <s v="Alpine"/>
        <s v="Eagle Mountain"/>
      </sharedItems>
    </cacheField>
    <cacheField name="Selling Agent" numFmtId="0">
      <sharedItems/>
    </cacheField>
    <cacheField name="Asking Price" numFmtId="165">
      <sharedItems containsSemiMixedTypes="0" containsString="0" containsNumber="1" containsInteger="1" minValue="110000" maxValue="1500120"/>
    </cacheField>
    <cacheField name="Selling Price" numFmtId="165">
      <sharedItems containsSemiMixedTypes="0" containsString="0" containsNumber="1" containsInteger="1" minValue="106000" maxValue="1225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y Ho" refreshedDate="45222.453948958333" createdVersion="8" refreshedVersion="8" minRefreshableVersion="3" recordCount="81" xr:uid="{E02BC5C5-1E85-4132-974C-856631427478}">
  <cacheSource type="worksheet">
    <worksheetSource ref="A1:E82" sheet="Pivot2"/>
  </cacheSource>
  <cacheFields count="5">
    <cacheField name="Address" numFmtId="0">
      <sharedItems/>
    </cacheField>
    <cacheField name="City" numFmtId="0">
      <sharedItems/>
    </cacheField>
    <cacheField name="Selling Agent" numFmtId="0">
      <sharedItems count="10">
        <s v="Hernandez"/>
        <s v="Carey"/>
        <s v="Goodrich"/>
        <s v="Lugo"/>
        <s v="Minkus"/>
        <s v="Merkin"/>
        <s v="Pijuan"/>
        <s v="Reuter"/>
        <s v="Bethune"/>
        <s v="Hen"/>
      </sharedItems>
    </cacheField>
    <cacheField name="Asking Price" numFmtId="165">
      <sharedItems containsSemiMixedTypes="0" containsString="0" containsNumber="1" containsInteger="1" minValue="110000" maxValue="1500120"/>
    </cacheField>
    <cacheField name="Selling Price" numFmtId="165">
      <sharedItems containsSemiMixedTypes="0" containsString="0" containsNumber="1" containsInteger="1" minValue="106000" maxValue="1225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y Ho" refreshedDate="45222.461461921295" createdVersion="8" refreshedVersion="8" minRefreshableVersion="3" recordCount="81" xr:uid="{AF020481-B752-463E-B280-5992711F3871}">
  <cacheSource type="worksheet">
    <worksheetSource ref="A1:E82" sheet="Pivot3"/>
  </cacheSource>
  <cacheFields count="5">
    <cacheField name="Address" numFmtId="0">
      <sharedItems/>
    </cacheField>
    <cacheField name="City" numFmtId="0">
      <sharedItems count="5">
        <s v="Cedar Hills"/>
        <s v="American Fork"/>
        <s v="Lehi"/>
        <s v="Alpine"/>
        <s v="Eagle Mountain"/>
      </sharedItems>
    </cacheField>
    <cacheField name="Selling Agent" numFmtId="0">
      <sharedItems count="10">
        <s v="Hernandez"/>
        <s v="Carey"/>
        <s v="Goodrich"/>
        <s v="Lugo"/>
        <s v="Minkus"/>
        <s v="Merkin"/>
        <s v="Pijuan"/>
        <s v="Reuter"/>
        <s v="Bethune"/>
        <s v="Hen"/>
      </sharedItems>
    </cacheField>
    <cacheField name="Asking Price" numFmtId="165">
      <sharedItems containsSemiMixedTypes="0" containsString="0" containsNumber="1" containsInteger="1" minValue="110000" maxValue="1500120"/>
    </cacheField>
    <cacheField name="Selling Price" numFmtId="165">
      <sharedItems containsSemiMixedTypes="0" containsString="0" containsNumber="1" containsInteger="1" minValue="106000" maxValue="1225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1">
  <r>
    <s v="8687 Kenwood Road"/>
    <x v="0"/>
    <s v="Hernandez"/>
    <n v="725000"/>
    <n v="645250"/>
  </r>
  <r>
    <s v="11 West Oak Circle"/>
    <x v="1"/>
    <s v="Carey"/>
    <n v="350000"/>
    <n v="340000"/>
  </r>
  <r>
    <s v="314 Timp View Drive"/>
    <x v="1"/>
    <s v="Goodrich"/>
    <n v="418000"/>
    <n v="400000"/>
  </r>
  <r>
    <s v="614 West Cedar Drive"/>
    <x v="2"/>
    <s v="Lugo"/>
    <n v="215800"/>
    <n v="200000"/>
  </r>
  <r>
    <s v="750 South Apple Way"/>
    <x v="1"/>
    <s v="Goodrich"/>
    <n v="385900"/>
    <n v="385900"/>
  </r>
  <r>
    <s v="7 Kingston Court"/>
    <x v="3"/>
    <s v="Carey"/>
    <n v="500000"/>
    <n v="465000"/>
  </r>
  <r>
    <s v="618 West Cedar Drive"/>
    <x v="2"/>
    <s v="Lugo"/>
    <n v="300000"/>
    <n v="290000"/>
  </r>
  <r>
    <s v="321 North Choctaw"/>
    <x v="1"/>
    <s v="Minkus"/>
    <n v="565000"/>
    <n v="535000"/>
  </r>
  <r>
    <s v="1370 Pinellas Road"/>
    <x v="3"/>
    <s v="Lugo"/>
    <n v="219000"/>
    <n v="215000"/>
  </r>
  <r>
    <s v="1971 Glenview Road"/>
    <x v="2"/>
    <s v="Minkus"/>
    <n v="165000"/>
    <n v="156750"/>
  </r>
  <r>
    <s v="15 West Oak Circle"/>
    <x v="1"/>
    <s v="Hernandez"/>
    <n v="325000"/>
    <n v="320000"/>
  </r>
  <r>
    <s v="575 South Choctaw"/>
    <x v="3"/>
    <s v="Goodrich"/>
    <n v="750250"/>
    <n v="700000"/>
  </r>
  <r>
    <s v="10995 SW 88 Court"/>
    <x v="2"/>
    <s v="Goodrich"/>
    <n v="110000"/>
    <n v="106000"/>
  </r>
  <r>
    <s v="143 North Mountain View"/>
    <x v="1"/>
    <s v="Carey"/>
    <n v="314250"/>
    <n v="304000"/>
  </r>
  <r>
    <s v="29 East Oak Circle"/>
    <x v="1"/>
    <s v="Merkin"/>
    <n v="555000"/>
    <n v="500000"/>
  </r>
  <r>
    <s v="8030 Steeplechase Drive"/>
    <x v="3"/>
    <s v="Merkin"/>
    <n v="450000"/>
    <n v="382500"/>
  </r>
  <r>
    <s v="2006 Cutwater Court"/>
    <x v="3"/>
    <s v="Minkus"/>
    <n v="345000"/>
    <n v="339999"/>
  </r>
  <r>
    <s v="9876 South Sunset Avenue"/>
    <x v="4"/>
    <s v="Hernandez"/>
    <n v="300000"/>
    <n v="300000"/>
  </r>
  <r>
    <s v="321 West Walnut Grove"/>
    <x v="1"/>
    <s v="Goodrich"/>
    <n v="425000"/>
    <n v="415000"/>
  </r>
  <r>
    <s v="4081 Lybyer Avenue"/>
    <x v="3"/>
    <s v="Minkus"/>
    <n v="325000"/>
    <n v="308750"/>
  </r>
  <r>
    <s v="1900 Glenview Road"/>
    <x v="2"/>
    <s v="Hernandez"/>
    <n v="325000"/>
    <n v="302250"/>
  </r>
  <r>
    <s v="9000 South Sunset Avenue"/>
    <x v="4"/>
    <s v="Lugo"/>
    <n v="325000"/>
    <n v="320000"/>
  </r>
  <r>
    <s v="8432 South Sunset Avenue"/>
    <x v="4"/>
    <s v="Minkus"/>
    <n v="285750"/>
    <n v="300000"/>
  </r>
  <r>
    <s v="831 South Weber"/>
    <x v="1"/>
    <s v="Lugo"/>
    <n v="425815"/>
    <n v="400000"/>
  </r>
  <r>
    <s v="714 Timp View Lane"/>
    <x v="1"/>
    <s v="Goodrich"/>
    <n v="250000"/>
    <n v="232000"/>
  </r>
  <r>
    <s v="240 East Jefferson Way"/>
    <x v="4"/>
    <s v="Lugo"/>
    <n v="515000"/>
    <n v="485750"/>
  </r>
  <r>
    <s v="224 Rockaway Street"/>
    <x v="3"/>
    <s v="Pijuan"/>
    <n v="400000"/>
    <n v="375000"/>
  </r>
  <r>
    <s v="260 East Jefferson Way"/>
    <x v="4"/>
    <s v="Hernandez"/>
    <n v="450000"/>
    <n v="400000"/>
  </r>
  <r>
    <s v="290 East Jefferson Way"/>
    <x v="4"/>
    <s v="Pijuan"/>
    <n v="310000"/>
    <n v="300000"/>
  </r>
  <r>
    <s v="8307 S Indian River Drive"/>
    <x v="2"/>
    <s v="Hernandez"/>
    <n v="250000"/>
    <n v="255000"/>
  </r>
  <r>
    <s v="123 Ivy Lane"/>
    <x v="4"/>
    <s v="Pijuan"/>
    <n v="375500"/>
    <n v="375500"/>
  </r>
  <r>
    <s v="9408 Forest Hills Circle"/>
    <x v="0"/>
    <s v="Reuter"/>
    <n v="185500"/>
    <n v="179000"/>
  </r>
  <r>
    <s v="245 Ivy Lane"/>
    <x v="4"/>
    <s v="Goodrich"/>
    <n v="395000"/>
    <n v="375000"/>
  </r>
  <r>
    <s v="11971 SW 269 Terrace"/>
    <x v="0"/>
    <s v="Carey"/>
    <n v="410000"/>
    <n v="397700"/>
  </r>
  <r>
    <s v="1857 Pine Drive"/>
    <x v="0"/>
    <s v="Hernandez"/>
    <n v="560700"/>
    <n v="550000"/>
  </r>
  <r>
    <s v="3461 East Lindon Way"/>
    <x v="1"/>
    <s v="Reuter"/>
    <n v="450000"/>
    <n v="400000"/>
  </r>
  <r>
    <s v="16235 Orange Boulevard"/>
    <x v="0"/>
    <s v="Lugo"/>
    <n v="395000"/>
    <n v="380000"/>
  </r>
  <r>
    <s v="614 Lincoln Drive"/>
    <x v="4"/>
    <s v="Reuter"/>
    <n v="475000"/>
    <n v="425250"/>
  </r>
  <r>
    <s v="2448 Woodacres Road"/>
    <x v="2"/>
    <s v="Hernandez"/>
    <n v="450000"/>
    <n v="382500"/>
  </r>
  <r>
    <s v="401 Pinecone Circle"/>
    <x v="3"/>
    <s v="Goodrich"/>
    <n v="1500120"/>
    <n v="140000"/>
  </r>
  <r>
    <s v="421 Ivy Lane"/>
    <x v="4"/>
    <s v="Pijuan"/>
    <n v="500000"/>
    <n v="425000"/>
  </r>
  <r>
    <s v="765 East Sheridan Lane"/>
    <x v="4"/>
    <s v="Minkus"/>
    <n v="460750"/>
    <n v="435500"/>
  </r>
  <r>
    <s v="61 East Walnut Grove"/>
    <x v="1"/>
    <s v="Goodrich"/>
    <n v="375000"/>
    <n v="376000"/>
  </r>
  <r>
    <s v="1414 N Sheridan Road"/>
    <x v="3"/>
    <s v="Pijuan"/>
    <n v="1250000"/>
    <n v="1225000"/>
  </r>
  <r>
    <s v="487 Blue Skies Drive"/>
    <x v="1"/>
    <s v="Goodrich"/>
    <n v="365750"/>
    <n v="355000"/>
  </r>
  <r>
    <s v="10700 Lake Shore Lane"/>
    <x v="0"/>
    <s v="Carey"/>
    <n v="650000"/>
    <n v="598000"/>
  </r>
  <r>
    <s v="73 East Oak Street"/>
    <x v="4"/>
    <s v="Merkin"/>
    <n v="325000"/>
    <n v="325000"/>
  </r>
  <r>
    <s v="81 Island Drive South"/>
    <x v="3"/>
    <s v="Bethune"/>
    <n v="147800"/>
    <n v="150000"/>
  </r>
  <r>
    <s v="3412 Kilmer Street"/>
    <x v="2"/>
    <s v="Carey"/>
    <n v="180000"/>
    <n v="175000"/>
  </r>
  <r>
    <s v="605 Reservoir Drive"/>
    <x v="3"/>
    <s v="Reuter"/>
    <n v="310000"/>
    <n v="291400"/>
  </r>
  <r>
    <s v="77 East Oak Street"/>
    <x v="4"/>
    <s v="Bethune"/>
    <n v="345000"/>
    <n v="335000"/>
  </r>
  <r>
    <s v="400 Ivy Lane"/>
    <x v="4"/>
    <s v="Bethune"/>
    <n v="375000"/>
    <n v="330000"/>
  </r>
  <r>
    <s v="1 Southampton Place"/>
    <x v="2"/>
    <s v="Goodrich"/>
    <n v="215000"/>
    <n v="195000"/>
  </r>
  <r>
    <s v="3418 North Sunset Lane"/>
    <x v="4"/>
    <s v="Bethune"/>
    <n v="450000"/>
    <n v="400000"/>
  </r>
  <r>
    <s v="1892 North 250 West"/>
    <x v="1"/>
    <s v="Carey"/>
    <n v="315250"/>
    <n v="300000"/>
  </r>
  <r>
    <s v="1629 NW 43rd Street"/>
    <x v="0"/>
    <s v="Carey"/>
    <n v="475000"/>
    <n v="450000"/>
  </r>
  <r>
    <s v="3400 North Sunset Lane"/>
    <x v="4"/>
    <s v="Merkin"/>
    <n v="400000"/>
    <n v="375000"/>
  </r>
  <r>
    <s v="876 South California Way"/>
    <x v="1"/>
    <s v="Hen"/>
    <n v="316000"/>
    <n v="316000"/>
  </r>
  <r>
    <s v="21 Compass Road"/>
    <x v="0"/>
    <s v="Merkin"/>
    <n v="289900"/>
    <n v="279000"/>
  </r>
  <r>
    <s v="34 West Oakley Drive"/>
    <x v="1"/>
    <s v="Carey"/>
    <n v="345000"/>
    <n v="330000"/>
  </r>
  <r>
    <s v="30 Kent Road"/>
    <x v="2"/>
    <s v="Bethune"/>
    <n v="259900"/>
    <n v="246905"/>
  </r>
  <r>
    <s v="140 East 3rd Street"/>
    <x v="4"/>
    <s v="Hen"/>
    <n v="399000"/>
    <n v="350000"/>
  </r>
  <r>
    <s v="160 West 5th Street"/>
    <x v="4"/>
    <s v="Carey"/>
    <n v="410000"/>
    <n v="350750"/>
  </r>
  <r>
    <s v="240 West 5th Street"/>
    <x v="4"/>
    <s v="Reuter"/>
    <n v="285750"/>
    <n v="300000"/>
  </r>
  <r>
    <s v="520 E Spring Street"/>
    <x v="3"/>
    <s v="Minkus"/>
    <n v="189900"/>
    <n v="186102"/>
  </r>
  <r>
    <s v="678 Mountain Circle"/>
    <x v="1"/>
    <s v="Goodrich"/>
    <n v="335000"/>
    <n v="330000"/>
  </r>
  <r>
    <s v="3490 North Sunset Lane"/>
    <x v="4"/>
    <s v="Minkus"/>
    <n v="250000"/>
    <n v="275000"/>
  </r>
  <r>
    <s v="4916 Rock Spring Road"/>
    <x v="0"/>
    <s v="Lugo"/>
    <n v="275000"/>
    <n v="264000"/>
  </r>
  <r>
    <s v="8923 Harris Drive"/>
    <x v="3"/>
    <s v="Minkus"/>
    <n v="589000"/>
    <n v="575000"/>
  </r>
  <r>
    <s v="876 West Hadley Way"/>
    <x v="1"/>
    <s v="Hernandez"/>
    <n v="345670"/>
    <n v="345000"/>
  </r>
  <r>
    <s v="1132 SW 52nd Street"/>
    <x v="0"/>
    <s v="Hernandez"/>
    <n v="254500"/>
    <n v="236685"/>
  </r>
  <r>
    <s v="416 East Oak"/>
    <x v="4"/>
    <s v="Merkin"/>
    <n v="300000"/>
    <n v="250000"/>
  </r>
  <r>
    <s v="10 Vestal Drive"/>
    <x v="0"/>
    <s v="Carey"/>
    <n v="555000"/>
    <n v="565000"/>
  </r>
  <r>
    <s v="425 East Oak"/>
    <x v="4"/>
    <s v="Bethune"/>
    <n v="275900"/>
    <n v="250000"/>
  </r>
  <r>
    <s v="876 West Holiday"/>
    <x v="3"/>
    <s v="Goodrich"/>
    <n v="475000"/>
    <n v="455000"/>
  </r>
  <r>
    <s v="103 Jasper Drive"/>
    <x v="2"/>
    <s v="Bethune"/>
    <n v="165900"/>
    <n v="159264"/>
  </r>
  <r>
    <s v="516 East Oak"/>
    <x v="4"/>
    <s v="Pijuan"/>
    <n v="299999"/>
    <n v="280000"/>
  </r>
  <r>
    <s v="123 Oak Avenue"/>
    <x v="1"/>
    <s v="Carey"/>
    <n v="400000"/>
    <n v="400000"/>
  </r>
  <r>
    <s v="600 Ivy Lane"/>
    <x v="4"/>
    <s v="Pijuan"/>
    <n v="339999"/>
    <n v="310000"/>
  </r>
  <r>
    <s v="144 Oak Avenue"/>
    <x v="1"/>
    <s v="Goodrich"/>
    <n v="380500"/>
    <n v="365000"/>
  </r>
  <r>
    <s v="1600 Reeves Street"/>
    <x v="0"/>
    <s v="Reuter"/>
    <n v="245900"/>
    <n v="23360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1">
  <r>
    <s v="8687 Kenwood Road"/>
    <s v="Cedar Hills"/>
    <x v="0"/>
    <n v="725000"/>
    <n v="645250"/>
  </r>
  <r>
    <s v="11 West Oak Circle"/>
    <s v="American Fork"/>
    <x v="1"/>
    <n v="350000"/>
    <n v="340000"/>
  </r>
  <r>
    <s v="314 Timp View Drive"/>
    <s v="American Fork"/>
    <x v="2"/>
    <n v="418000"/>
    <n v="400000"/>
  </r>
  <r>
    <s v="614 West Cedar Drive"/>
    <s v="Lehi"/>
    <x v="3"/>
    <n v="215800"/>
    <n v="200000"/>
  </r>
  <r>
    <s v="750 South Apple Way"/>
    <s v="American Fork"/>
    <x v="2"/>
    <n v="385900"/>
    <n v="385900"/>
  </r>
  <r>
    <s v="7 Kingston Court"/>
    <s v="Alpine"/>
    <x v="1"/>
    <n v="500000"/>
    <n v="465000"/>
  </r>
  <r>
    <s v="618 West Cedar Drive"/>
    <s v="Lehi"/>
    <x v="3"/>
    <n v="300000"/>
    <n v="290000"/>
  </r>
  <r>
    <s v="321 North Choctaw"/>
    <s v="American Fork"/>
    <x v="4"/>
    <n v="565000"/>
    <n v="535000"/>
  </r>
  <r>
    <s v="1370 Pinellas Road"/>
    <s v="Alpine"/>
    <x v="3"/>
    <n v="219000"/>
    <n v="215000"/>
  </r>
  <r>
    <s v="1971 Glenview Road"/>
    <s v="Lehi"/>
    <x v="4"/>
    <n v="165000"/>
    <n v="156750"/>
  </r>
  <r>
    <s v="15 West Oak Circle"/>
    <s v="American Fork"/>
    <x v="0"/>
    <n v="325000"/>
    <n v="320000"/>
  </r>
  <r>
    <s v="575 South Choctaw"/>
    <s v="Alpine"/>
    <x v="2"/>
    <n v="750250"/>
    <n v="700000"/>
  </r>
  <r>
    <s v="10995 SW 88 Court"/>
    <s v="Lehi"/>
    <x v="2"/>
    <n v="110000"/>
    <n v="106000"/>
  </r>
  <r>
    <s v="143 North Mountain View"/>
    <s v="American Fork"/>
    <x v="1"/>
    <n v="314250"/>
    <n v="304000"/>
  </r>
  <r>
    <s v="29 East Oak Circle"/>
    <s v="American Fork"/>
    <x v="5"/>
    <n v="555000"/>
    <n v="500000"/>
  </r>
  <r>
    <s v="8030 Steeplechase Drive"/>
    <s v="Alpine"/>
    <x v="5"/>
    <n v="450000"/>
    <n v="382500"/>
  </r>
  <r>
    <s v="2006 Cutwater Court"/>
    <s v="Alpine"/>
    <x v="4"/>
    <n v="345000"/>
    <n v="339999"/>
  </r>
  <r>
    <s v="9876 South Sunset Avenue"/>
    <s v="Eagle Mountain"/>
    <x v="0"/>
    <n v="300000"/>
    <n v="300000"/>
  </r>
  <r>
    <s v="321 West Walnut Grove"/>
    <s v="American Fork"/>
    <x v="2"/>
    <n v="425000"/>
    <n v="415000"/>
  </r>
  <r>
    <s v="4081 Lybyer Avenue"/>
    <s v="Alpine"/>
    <x v="4"/>
    <n v="325000"/>
    <n v="308750"/>
  </r>
  <r>
    <s v="1900 Glenview Road"/>
    <s v="Lehi"/>
    <x v="0"/>
    <n v="325000"/>
    <n v="302250"/>
  </r>
  <r>
    <s v="9000 South Sunset Avenue"/>
    <s v="Eagle Mountain"/>
    <x v="3"/>
    <n v="325000"/>
    <n v="320000"/>
  </r>
  <r>
    <s v="8432 South Sunset Avenue"/>
    <s v="Eagle Mountain"/>
    <x v="4"/>
    <n v="285750"/>
    <n v="300000"/>
  </r>
  <r>
    <s v="831 South Weber"/>
    <s v="American Fork"/>
    <x v="3"/>
    <n v="425815"/>
    <n v="400000"/>
  </r>
  <r>
    <s v="714 Timp View Lane"/>
    <s v="American Fork"/>
    <x v="2"/>
    <n v="250000"/>
    <n v="232000"/>
  </r>
  <r>
    <s v="240 East Jefferson Way"/>
    <s v="Eagle Mountain"/>
    <x v="3"/>
    <n v="515000"/>
    <n v="485750"/>
  </r>
  <r>
    <s v="224 Rockaway Street"/>
    <s v="Alpine"/>
    <x v="6"/>
    <n v="400000"/>
    <n v="375000"/>
  </r>
  <r>
    <s v="260 East Jefferson Way"/>
    <s v="Eagle Mountain"/>
    <x v="0"/>
    <n v="450000"/>
    <n v="400000"/>
  </r>
  <r>
    <s v="290 East Jefferson Way"/>
    <s v="Eagle Mountain"/>
    <x v="6"/>
    <n v="310000"/>
    <n v="300000"/>
  </r>
  <r>
    <s v="8307 S Indian River Drive"/>
    <s v="Lehi"/>
    <x v="0"/>
    <n v="250000"/>
    <n v="255000"/>
  </r>
  <r>
    <s v="123 Ivy Lane"/>
    <s v="Eagle Mountain"/>
    <x v="6"/>
    <n v="375500"/>
    <n v="375500"/>
  </r>
  <r>
    <s v="9408 Forest Hills Circle"/>
    <s v="Cedar Hills"/>
    <x v="7"/>
    <n v="185500"/>
    <n v="179000"/>
  </r>
  <r>
    <s v="245 Ivy Lane"/>
    <s v="Eagle Mountain"/>
    <x v="2"/>
    <n v="395000"/>
    <n v="375000"/>
  </r>
  <r>
    <s v="11971 SW 269 Terrace"/>
    <s v="Cedar Hills"/>
    <x v="1"/>
    <n v="410000"/>
    <n v="397700"/>
  </r>
  <r>
    <s v="1857 Pine Drive"/>
    <s v="Cedar Hills"/>
    <x v="0"/>
    <n v="560700"/>
    <n v="550000"/>
  </r>
  <r>
    <s v="3461 East Lindon Way"/>
    <s v="American Fork"/>
    <x v="7"/>
    <n v="450000"/>
    <n v="400000"/>
  </r>
  <r>
    <s v="16235 Orange Boulevard"/>
    <s v="Cedar Hills"/>
    <x v="3"/>
    <n v="395000"/>
    <n v="380000"/>
  </r>
  <r>
    <s v="614 Lincoln Drive"/>
    <s v="Eagle Mountain"/>
    <x v="7"/>
    <n v="475000"/>
    <n v="425250"/>
  </r>
  <r>
    <s v="2448 Woodacres Road"/>
    <s v="Lehi"/>
    <x v="0"/>
    <n v="450000"/>
    <n v="382500"/>
  </r>
  <r>
    <s v="401 Pinecone Circle"/>
    <s v="Alpine"/>
    <x v="2"/>
    <n v="1500120"/>
    <n v="140000"/>
  </r>
  <r>
    <s v="421 Ivy Lane"/>
    <s v="Eagle Mountain"/>
    <x v="6"/>
    <n v="500000"/>
    <n v="425000"/>
  </r>
  <r>
    <s v="765 East Sheridan Lane"/>
    <s v="Eagle Mountain"/>
    <x v="4"/>
    <n v="460750"/>
    <n v="435500"/>
  </r>
  <r>
    <s v="61 East Walnut Grove"/>
    <s v="American Fork"/>
    <x v="2"/>
    <n v="375000"/>
    <n v="376000"/>
  </r>
  <r>
    <s v="1414 N Sheridan Road"/>
    <s v="Alpine"/>
    <x v="6"/>
    <n v="1250000"/>
    <n v="1225000"/>
  </r>
  <r>
    <s v="487 Blue Skies Drive"/>
    <s v="American Fork"/>
    <x v="2"/>
    <n v="365750"/>
    <n v="355000"/>
  </r>
  <r>
    <s v="10700 Lake Shore Lane"/>
    <s v="Cedar Hills"/>
    <x v="1"/>
    <n v="650000"/>
    <n v="598000"/>
  </r>
  <r>
    <s v="73 East Oak Street"/>
    <s v="Eagle Mountain"/>
    <x v="5"/>
    <n v="325000"/>
    <n v="325000"/>
  </r>
  <r>
    <s v="81 Island Drive South"/>
    <s v="Alpine"/>
    <x v="8"/>
    <n v="147800"/>
    <n v="150000"/>
  </r>
  <r>
    <s v="3412 Kilmer Street"/>
    <s v="Lehi"/>
    <x v="1"/>
    <n v="180000"/>
    <n v="175000"/>
  </r>
  <r>
    <s v="605 Reservoir Drive"/>
    <s v="Alpine"/>
    <x v="7"/>
    <n v="310000"/>
    <n v="291400"/>
  </r>
  <r>
    <s v="77 East Oak Street"/>
    <s v="Eagle Mountain"/>
    <x v="8"/>
    <n v="345000"/>
    <n v="335000"/>
  </r>
  <r>
    <s v="400 Ivy Lane"/>
    <s v="Eagle Mountain"/>
    <x v="8"/>
    <n v="375000"/>
    <n v="330000"/>
  </r>
  <r>
    <s v="1 Southampton Place"/>
    <s v="Lehi"/>
    <x v="2"/>
    <n v="215000"/>
    <n v="195000"/>
  </r>
  <r>
    <s v="3418 North Sunset Lane"/>
    <s v="Eagle Mountain"/>
    <x v="8"/>
    <n v="450000"/>
    <n v="400000"/>
  </r>
  <r>
    <s v="1892 North 250 West"/>
    <s v="American Fork"/>
    <x v="1"/>
    <n v="315250"/>
    <n v="300000"/>
  </r>
  <r>
    <s v="1629 NW 43rd Street"/>
    <s v="Cedar Hills"/>
    <x v="1"/>
    <n v="475000"/>
    <n v="450000"/>
  </r>
  <r>
    <s v="3400 North Sunset Lane"/>
    <s v="Eagle Mountain"/>
    <x v="5"/>
    <n v="400000"/>
    <n v="375000"/>
  </r>
  <r>
    <s v="876 South California Way"/>
    <s v="American Fork"/>
    <x v="9"/>
    <n v="316000"/>
    <n v="316000"/>
  </r>
  <r>
    <s v="21 Compass Road"/>
    <s v="Cedar Hills"/>
    <x v="5"/>
    <n v="289900"/>
    <n v="279000"/>
  </r>
  <r>
    <s v="34 West Oakley Drive"/>
    <s v="American Fork"/>
    <x v="1"/>
    <n v="345000"/>
    <n v="330000"/>
  </r>
  <r>
    <s v="30 Kent Road"/>
    <s v="Lehi"/>
    <x v="8"/>
    <n v="259900"/>
    <n v="246905"/>
  </r>
  <r>
    <s v="140 East 3rd Street"/>
    <s v="Eagle Mountain"/>
    <x v="9"/>
    <n v="399000"/>
    <n v="350000"/>
  </r>
  <r>
    <s v="160 West 5th Street"/>
    <s v="Eagle Mountain"/>
    <x v="1"/>
    <n v="410000"/>
    <n v="350750"/>
  </r>
  <r>
    <s v="240 West 5th Street"/>
    <s v="Eagle Mountain"/>
    <x v="7"/>
    <n v="285750"/>
    <n v="300000"/>
  </r>
  <r>
    <s v="520 E Spring Street"/>
    <s v="Alpine"/>
    <x v="4"/>
    <n v="189900"/>
    <n v="186102"/>
  </r>
  <r>
    <s v="678 Mountain Circle"/>
    <s v="American Fork"/>
    <x v="2"/>
    <n v="335000"/>
    <n v="330000"/>
  </r>
  <r>
    <s v="3490 North Sunset Lane"/>
    <s v="Eagle Mountain"/>
    <x v="4"/>
    <n v="250000"/>
    <n v="275000"/>
  </r>
  <r>
    <s v="4916 Rock Spring Road"/>
    <s v="Cedar Hills"/>
    <x v="3"/>
    <n v="275000"/>
    <n v="264000"/>
  </r>
  <r>
    <s v="8923 Harris Drive"/>
    <s v="Alpine"/>
    <x v="4"/>
    <n v="589000"/>
    <n v="575000"/>
  </r>
  <r>
    <s v="876 West Hadley Way"/>
    <s v="American Fork"/>
    <x v="0"/>
    <n v="345670"/>
    <n v="345000"/>
  </r>
  <r>
    <s v="1132 SW 52nd Street"/>
    <s v="Cedar Hills"/>
    <x v="0"/>
    <n v="254500"/>
    <n v="236685"/>
  </r>
  <r>
    <s v="416 East Oak"/>
    <s v="Eagle Mountain"/>
    <x v="5"/>
    <n v="300000"/>
    <n v="250000"/>
  </r>
  <r>
    <s v="10 Vestal Drive"/>
    <s v="Cedar Hills"/>
    <x v="1"/>
    <n v="555000"/>
    <n v="565000"/>
  </r>
  <r>
    <s v="425 East Oak"/>
    <s v="Eagle Mountain"/>
    <x v="8"/>
    <n v="275900"/>
    <n v="250000"/>
  </r>
  <r>
    <s v="876 West Holiday"/>
    <s v="Alpine"/>
    <x v="2"/>
    <n v="475000"/>
    <n v="455000"/>
  </r>
  <r>
    <s v="103 Jasper Drive"/>
    <s v="Lehi"/>
    <x v="8"/>
    <n v="165900"/>
    <n v="159264"/>
  </r>
  <r>
    <s v="516 East Oak"/>
    <s v="Eagle Mountain"/>
    <x v="6"/>
    <n v="299999"/>
    <n v="280000"/>
  </r>
  <r>
    <s v="123 Oak Avenue"/>
    <s v="American Fork"/>
    <x v="1"/>
    <n v="400000"/>
    <n v="400000"/>
  </r>
  <r>
    <s v="600 Ivy Lane"/>
    <s v="Eagle Mountain"/>
    <x v="6"/>
    <n v="339999"/>
    <n v="310000"/>
  </r>
  <r>
    <s v="144 Oak Avenue"/>
    <s v="American Fork"/>
    <x v="2"/>
    <n v="380500"/>
    <n v="365000"/>
  </r>
  <r>
    <s v="1600 Reeves Street"/>
    <s v="Cedar Hills"/>
    <x v="7"/>
    <n v="245900"/>
    <n v="233605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1">
  <r>
    <s v="8687 Kenwood Road"/>
    <x v="0"/>
    <x v="0"/>
    <n v="725000"/>
    <n v="645250"/>
  </r>
  <r>
    <s v="11 West Oak Circle"/>
    <x v="1"/>
    <x v="1"/>
    <n v="350000"/>
    <n v="340000"/>
  </r>
  <r>
    <s v="314 Timp View Drive"/>
    <x v="1"/>
    <x v="2"/>
    <n v="418000"/>
    <n v="400000"/>
  </r>
  <r>
    <s v="614 West Cedar Drive"/>
    <x v="2"/>
    <x v="3"/>
    <n v="215800"/>
    <n v="200000"/>
  </r>
  <r>
    <s v="750 South Apple Way"/>
    <x v="1"/>
    <x v="2"/>
    <n v="385900"/>
    <n v="385900"/>
  </r>
  <r>
    <s v="7 Kingston Court"/>
    <x v="3"/>
    <x v="1"/>
    <n v="500000"/>
    <n v="465000"/>
  </r>
  <r>
    <s v="618 West Cedar Drive"/>
    <x v="2"/>
    <x v="3"/>
    <n v="300000"/>
    <n v="290000"/>
  </r>
  <r>
    <s v="321 North Choctaw"/>
    <x v="1"/>
    <x v="4"/>
    <n v="565000"/>
    <n v="535000"/>
  </r>
  <r>
    <s v="1370 Pinellas Road"/>
    <x v="3"/>
    <x v="3"/>
    <n v="219000"/>
    <n v="215000"/>
  </r>
  <r>
    <s v="1971 Glenview Road"/>
    <x v="2"/>
    <x v="4"/>
    <n v="165000"/>
    <n v="156750"/>
  </r>
  <r>
    <s v="15 West Oak Circle"/>
    <x v="1"/>
    <x v="0"/>
    <n v="325000"/>
    <n v="320000"/>
  </r>
  <r>
    <s v="575 South Choctaw"/>
    <x v="3"/>
    <x v="2"/>
    <n v="750250"/>
    <n v="700000"/>
  </r>
  <r>
    <s v="10995 SW 88 Court"/>
    <x v="2"/>
    <x v="2"/>
    <n v="110000"/>
    <n v="106000"/>
  </r>
  <r>
    <s v="143 North Mountain View"/>
    <x v="1"/>
    <x v="1"/>
    <n v="314250"/>
    <n v="304000"/>
  </r>
  <r>
    <s v="29 East Oak Circle"/>
    <x v="1"/>
    <x v="5"/>
    <n v="555000"/>
    <n v="500000"/>
  </r>
  <r>
    <s v="8030 Steeplechase Drive"/>
    <x v="3"/>
    <x v="5"/>
    <n v="450000"/>
    <n v="382500"/>
  </r>
  <r>
    <s v="2006 Cutwater Court"/>
    <x v="3"/>
    <x v="4"/>
    <n v="345000"/>
    <n v="339999"/>
  </r>
  <r>
    <s v="9876 South Sunset Avenue"/>
    <x v="4"/>
    <x v="0"/>
    <n v="300000"/>
    <n v="300000"/>
  </r>
  <r>
    <s v="321 West Walnut Grove"/>
    <x v="1"/>
    <x v="2"/>
    <n v="425000"/>
    <n v="415000"/>
  </r>
  <r>
    <s v="4081 Lybyer Avenue"/>
    <x v="3"/>
    <x v="4"/>
    <n v="325000"/>
    <n v="308750"/>
  </r>
  <r>
    <s v="1900 Glenview Road"/>
    <x v="2"/>
    <x v="0"/>
    <n v="325000"/>
    <n v="302250"/>
  </r>
  <r>
    <s v="9000 South Sunset Avenue"/>
    <x v="4"/>
    <x v="3"/>
    <n v="325000"/>
    <n v="320000"/>
  </r>
  <r>
    <s v="8432 South Sunset Avenue"/>
    <x v="4"/>
    <x v="4"/>
    <n v="285750"/>
    <n v="300000"/>
  </r>
  <r>
    <s v="831 South Weber"/>
    <x v="1"/>
    <x v="3"/>
    <n v="425815"/>
    <n v="400000"/>
  </r>
  <r>
    <s v="714 Timp View Lane"/>
    <x v="1"/>
    <x v="2"/>
    <n v="250000"/>
    <n v="232000"/>
  </r>
  <r>
    <s v="240 East Jefferson Way"/>
    <x v="4"/>
    <x v="3"/>
    <n v="515000"/>
    <n v="485750"/>
  </r>
  <r>
    <s v="224 Rockaway Street"/>
    <x v="3"/>
    <x v="6"/>
    <n v="400000"/>
    <n v="375000"/>
  </r>
  <r>
    <s v="260 East Jefferson Way"/>
    <x v="4"/>
    <x v="0"/>
    <n v="450000"/>
    <n v="400000"/>
  </r>
  <r>
    <s v="290 East Jefferson Way"/>
    <x v="4"/>
    <x v="6"/>
    <n v="310000"/>
    <n v="300000"/>
  </r>
  <r>
    <s v="8307 S Indian River Drive"/>
    <x v="2"/>
    <x v="0"/>
    <n v="250000"/>
    <n v="255000"/>
  </r>
  <r>
    <s v="123 Ivy Lane"/>
    <x v="4"/>
    <x v="6"/>
    <n v="375500"/>
    <n v="375500"/>
  </r>
  <r>
    <s v="9408 Forest Hills Circle"/>
    <x v="0"/>
    <x v="7"/>
    <n v="185500"/>
    <n v="179000"/>
  </r>
  <r>
    <s v="245 Ivy Lane"/>
    <x v="4"/>
    <x v="2"/>
    <n v="395000"/>
    <n v="375000"/>
  </r>
  <r>
    <s v="11971 SW 269 Terrace"/>
    <x v="0"/>
    <x v="1"/>
    <n v="410000"/>
    <n v="397700"/>
  </r>
  <r>
    <s v="1857 Pine Drive"/>
    <x v="0"/>
    <x v="0"/>
    <n v="560700"/>
    <n v="550000"/>
  </r>
  <r>
    <s v="3461 East Lindon Way"/>
    <x v="1"/>
    <x v="7"/>
    <n v="450000"/>
    <n v="400000"/>
  </r>
  <r>
    <s v="16235 Orange Boulevard"/>
    <x v="0"/>
    <x v="3"/>
    <n v="395000"/>
    <n v="380000"/>
  </r>
  <r>
    <s v="614 Lincoln Drive"/>
    <x v="4"/>
    <x v="7"/>
    <n v="475000"/>
    <n v="425250"/>
  </r>
  <r>
    <s v="2448 Woodacres Road"/>
    <x v="2"/>
    <x v="0"/>
    <n v="450000"/>
    <n v="382500"/>
  </r>
  <r>
    <s v="401 Pinecone Circle"/>
    <x v="3"/>
    <x v="2"/>
    <n v="1500120"/>
    <n v="140000"/>
  </r>
  <r>
    <s v="421 Ivy Lane"/>
    <x v="4"/>
    <x v="6"/>
    <n v="500000"/>
    <n v="425000"/>
  </r>
  <r>
    <s v="765 East Sheridan Lane"/>
    <x v="4"/>
    <x v="4"/>
    <n v="460750"/>
    <n v="435500"/>
  </r>
  <r>
    <s v="61 East Walnut Grove"/>
    <x v="1"/>
    <x v="2"/>
    <n v="375000"/>
    <n v="376000"/>
  </r>
  <r>
    <s v="1414 N Sheridan Road"/>
    <x v="3"/>
    <x v="6"/>
    <n v="1250000"/>
    <n v="1225000"/>
  </r>
  <r>
    <s v="487 Blue Skies Drive"/>
    <x v="1"/>
    <x v="2"/>
    <n v="365750"/>
    <n v="355000"/>
  </r>
  <r>
    <s v="10700 Lake Shore Lane"/>
    <x v="0"/>
    <x v="1"/>
    <n v="650000"/>
    <n v="598000"/>
  </r>
  <r>
    <s v="73 East Oak Street"/>
    <x v="4"/>
    <x v="5"/>
    <n v="325000"/>
    <n v="325000"/>
  </r>
  <r>
    <s v="81 Island Drive South"/>
    <x v="3"/>
    <x v="8"/>
    <n v="147800"/>
    <n v="150000"/>
  </r>
  <r>
    <s v="3412 Kilmer Street"/>
    <x v="2"/>
    <x v="1"/>
    <n v="180000"/>
    <n v="175000"/>
  </r>
  <r>
    <s v="605 Reservoir Drive"/>
    <x v="3"/>
    <x v="7"/>
    <n v="310000"/>
    <n v="291400"/>
  </r>
  <r>
    <s v="77 East Oak Street"/>
    <x v="4"/>
    <x v="8"/>
    <n v="345000"/>
    <n v="335000"/>
  </r>
  <r>
    <s v="400 Ivy Lane"/>
    <x v="4"/>
    <x v="8"/>
    <n v="375000"/>
    <n v="330000"/>
  </r>
  <r>
    <s v="1 Southampton Place"/>
    <x v="2"/>
    <x v="2"/>
    <n v="215000"/>
    <n v="195000"/>
  </r>
  <r>
    <s v="3418 North Sunset Lane"/>
    <x v="4"/>
    <x v="8"/>
    <n v="450000"/>
    <n v="400000"/>
  </r>
  <r>
    <s v="1892 North 250 West"/>
    <x v="1"/>
    <x v="1"/>
    <n v="315250"/>
    <n v="300000"/>
  </r>
  <r>
    <s v="1629 NW 43rd Street"/>
    <x v="0"/>
    <x v="1"/>
    <n v="475000"/>
    <n v="450000"/>
  </r>
  <r>
    <s v="3400 North Sunset Lane"/>
    <x v="4"/>
    <x v="5"/>
    <n v="400000"/>
    <n v="375000"/>
  </r>
  <r>
    <s v="876 South California Way"/>
    <x v="1"/>
    <x v="9"/>
    <n v="316000"/>
    <n v="316000"/>
  </r>
  <r>
    <s v="21 Compass Road"/>
    <x v="0"/>
    <x v="5"/>
    <n v="289900"/>
    <n v="279000"/>
  </r>
  <r>
    <s v="34 West Oakley Drive"/>
    <x v="1"/>
    <x v="1"/>
    <n v="345000"/>
    <n v="330000"/>
  </r>
  <r>
    <s v="30 Kent Road"/>
    <x v="2"/>
    <x v="8"/>
    <n v="259900"/>
    <n v="246905"/>
  </r>
  <r>
    <s v="140 East 3rd Street"/>
    <x v="4"/>
    <x v="9"/>
    <n v="399000"/>
    <n v="350000"/>
  </r>
  <r>
    <s v="160 West 5th Street"/>
    <x v="4"/>
    <x v="1"/>
    <n v="410000"/>
    <n v="350750"/>
  </r>
  <r>
    <s v="240 West 5th Street"/>
    <x v="4"/>
    <x v="7"/>
    <n v="285750"/>
    <n v="300000"/>
  </r>
  <r>
    <s v="520 E Spring Street"/>
    <x v="3"/>
    <x v="4"/>
    <n v="189900"/>
    <n v="186102"/>
  </r>
  <r>
    <s v="678 Mountain Circle"/>
    <x v="1"/>
    <x v="2"/>
    <n v="335000"/>
    <n v="330000"/>
  </r>
  <r>
    <s v="3490 North Sunset Lane"/>
    <x v="4"/>
    <x v="4"/>
    <n v="250000"/>
    <n v="275000"/>
  </r>
  <r>
    <s v="4916 Rock Spring Road"/>
    <x v="0"/>
    <x v="3"/>
    <n v="275000"/>
    <n v="264000"/>
  </r>
  <r>
    <s v="8923 Harris Drive"/>
    <x v="3"/>
    <x v="4"/>
    <n v="589000"/>
    <n v="575000"/>
  </r>
  <r>
    <s v="876 West Hadley Way"/>
    <x v="1"/>
    <x v="0"/>
    <n v="345670"/>
    <n v="345000"/>
  </r>
  <r>
    <s v="1132 SW 52nd Street"/>
    <x v="0"/>
    <x v="0"/>
    <n v="254500"/>
    <n v="236685"/>
  </r>
  <r>
    <s v="416 East Oak"/>
    <x v="4"/>
    <x v="5"/>
    <n v="300000"/>
    <n v="250000"/>
  </r>
  <r>
    <s v="10 Vestal Drive"/>
    <x v="0"/>
    <x v="1"/>
    <n v="555000"/>
    <n v="565000"/>
  </r>
  <r>
    <s v="425 East Oak"/>
    <x v="4"/>
    <x v="8"/>
    <n v="275900"/>
    <n v="250000"/>
  </r>
  <r>
    <s v="876 West Holiday"/>
    <x v="3"/>
    <x v="2"/>
    <n v="475000"/>
    <n v="455000"/>
  </r>
  <r>
    <s v="103 Jasper Drive"/>
    <x v="2"/>
    <x v="8"/>
    <n v="165900"/>
    <n v="159264"/>
  </r>
  <r>
    <s v="516 East Oak"/>
    <x v="4"/>
    <x v="6"/>
    <n v="299999"/>
    <n v="280000"/>
  </r>
  <r>
    <s v="123 Oak Avenue"/>
    <x v="1"/>
    <x v="1"/>
    <n v="400000"/>
    <n v="400000"/>
  </r>
  <r>
    <s v="600 Ivy Lane"/>
    <x v="4"/>
    <x v="6"/>
    <n v="339999"/>
    <n v="310000"/>
  </r>
  <r>
    <s v="144 Oak Avenue"/>
    <x v="1"/>
    <x v="2"/>
    <n v="380500"/>
    <n v="365000"/>
  </r>
  <r>
    <s v="1600 Reeves Street"/>
    <x v="0"/>
    <x v="7"/>
    <n v="245900"/>
    <n v="23360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8C5661-F692-4D72-BCFF-1D8A14F97106}" name="PivotTable4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G10:H16" firstHeaderRow="1" firstDataRow="1" firstDataCol="1"/>
  <pivotFields count="5">
    <pivotField compact="0" outline="0" showAll="0"/>
    <pivotField axis="axisRow" compact="0" outline="0" showAll="0">
      <items count="6">
        <item x="3"/>
        <item x="1"/>
        <item x="0"/>
        <item x="4"/>
        <item x="2"/>
        <item t="default"/>
      </items>
    </pivotField>
    <pivotField compact="0" outline="0" showAll="0"/>
    <pivotField compact="0" numFmtId="165" outline="0" showAll="0"/>
    <pivotField dataField="1" compact="0" numFmtId="165" outline="0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Selling Price" fld="4" baseField="1" baseItem="1" numFmtId="166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62D77E-469B-4D45-B8DB-40558A68FE6F}" name="PivotTable5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G15:H26" firstHeaderRow="1" firstDataRow="1" firstDataCol="1"/>
  <pivotFields count="5">
    <pivotField compact="0" outline="0" showAll="0"/>
    <pivotField compact="0" outline="0" showAll="0"/>
    <pivotField axis="axisRow" compact="0" outline="0" showAll="0">
      <items count="11">
        <item x="8"/>
        <item x="1"/>
        <item x="2"/>
        <item x="9"/>
        <item x="0"/>
        <item x="3"/>
        <item x="5"/>
        <item x="4"/>
        <item x="6"/>
        <item x="7"/>
        <item t="default"/>
      </items>
    </pivotField>
    <pivotField compact="0" numFmtId="165" outline="0" showAll="0"/>
    <pivotField dataField="1" compact="0" numFmtId="165" outline="0" showAll="0"/>
  </pivotFields>
  <rowFields count="1">
    <field x="2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Selling Price" fld="4" baseField="2" baseItem="4" numFmtId="166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097B1D-9525-4C8E-A1A8-4EEB8F167D51}" name="PivotTable6" cacheId="24" applyNumberFormats="0" applyBorderFormats="0" applyFontFormats="0" applyPatternFormats="0" applyAlignmentFormats="0" applyWidthHeightFormats="1" dataCaption="Values" missingCaption="0" updatedVersion="8" minRefreshableVersion="3" useAutoFormatting="1" rowGrandTotals="0" colGrandTotals="0" itemPrintTitles="1" createdVersion="8" indent="0" compact="0" compactData="0" multipleFieldFilters="0">
  <location ref="G16:L27" firstHeaderRow="1" firstDataRow="2" firstDataCol="1"/>
  <pivotFields count="5">
    <pivotField compact="0" outline="0" showAll="0"/>
    <pivotField axis="axisCol" compact="0" outline="0">
      <items count="6">
        <item x="3"/>
        <item x="1"/>
        <item x="0"/>
        <item x="4"/>
        <item x="2"/>
        <item t="default"/>
      </items>
    </pivotField>
    <pivotField axis="axisRow" compact="0" outline="0">
      <items count="11">
        <item x="8"/>
        <item x="1"/>
        <item x="2"/>
        <item x="9"/>
        <item x="0"/>
        <item x="3"/>
        <item x="5"/>
        <item x="4"/>
        <item x="6"/>
        <item x="7"/>
        <item t="default"/>
      </items>
    </pivotField>
    <pivotField compact="0" numFmtId="165" outline="0" showAll="0"/>
    <pivotField dataField="1" compact="0" numFmtId="165" outline="0" showAll="0"/>
  </pivotFields>
  <rowFields count="1">
    <field x="2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</rowItems>
  <colFields count="1">
    <field x="1"/>
  </colFields>
  <colItems count="5">
    <i>
      <x/>
    </i>
    <i>
      <x v="1"/>
    </i>
    <i>
      <x v="2"/>
    </i>
    <i>
      <x v="3"/>
    </i>
    <i>
      <x v="4"/>
    </i>
  </colItems>
  <dataFields count="1">
    <dataField name="Sum of Selling Price" fld="4" baseField="2" baseItem="4" numFmtId="166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XX1000"/>
  <sheetViews>
    <sheetView topLeftCell="C1" zoomScale="70" zoomScaleNormal="70" workbookViewId="0">
      <selection activeCell="I17" sqref="I17"/>
    </sheetView>
  </sheetViews>
  <sheetFormatPr defaultRowHeight="13.2" x14ac:dyDescent="0.25"/>
  <cols>
    <col min="1" max="1" width="21.88671875" bestFit="1" customWidth="1"/>
    <col min="2" max="2" width="14" bestFit="1" customWidth="1"/>
    <col min="3" max="3" width="13.44140625" bestFit="1" customWidth="1"/>
    <col min="4" max="5" width="14" bestFit="1" customWidth="1"/>
    <col min="7" max="7" width="13.88671875" bestFit="1" customWidth="1"/>
    <col min="8" max="8" width="20" bestFit="1" customWidth="1"/>
    <col min="9" max="9" width="24.109375" customWidth="1"/>
    <col min="10" max="10" width="25.77734375" customWidth="1"/>
    <col min="11" max="11" width="19.77734375" customWidth="1"/>
    <col min="14" max="14" width="18.44140625" bestFit="1" customWidth="1"/>
    <col min="15" max="15" width="20" bestFit="1" customWidth="1"/>
  </cols>
  <sheetData>
    <row r="1" spans="1:10" ht="14.4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G1" s="12" t="s">
        <v>1</v>
      </c>
      <c r="H1" s="12" t="s">
        <v>111</v>
      </c>
      <c r="I1" s="12" t="s">
        <v>112</v>
      </c>
      <c r="J1" s="12" t="s">
        <v>113</v>
      </c>
    </row>
    <row r="2" spans="1:10" x14ac:dyDescent="0.25">
      <c r="A2" s="2" t="s">
        <v>16</v>
      </c>
      <c r="B2" s="2" t="s">
        <v>45</v>
      </c>
      <c r="C2" s="2" t="s">
        <v>13</v>
      </c>
      <c r="D2" s="4">
        <v>725000</v>
      </c>
      <c r="E2" s="4">
        <v>645250</v>
      </c>
      <c r="G2" s="13" t="s">
        <v>45</v>
      </c>
      <c r="H2" s="16">
        <f>SUMIF($B$2:$B$82,G2,$D$2:$D$82)</f>
        <v>5021500</v>
      </c>
      <c r="I2" s="16">
        <f>AVERAGEIF($B$2:$B$82,G2,$D$2:$D$82)</f>
        <v>418458.33333333331</v>
      </c>
      <c r="J2" s="14">
        <f>COUNTIF($B$2:$B$82,G2)</f>
        <v>12</v>
      </c>
    </row>
    <row r="3" spans="1:10" x14ac:dyDescent="0.25">
      <c r="A3" s="2" t="s">
        <v>64</v>
      </c>
      <c r="B3" s="2" t="s">
        <v>49</v>
      </c>
      <c r="C3" s="2" t="s">
        <v>7</v>
      </c>
      <c r="D3" s="4">
        <v>350000</v>
      </c>
      <c r="E3" s="4">
        <v>340000</v>
      </c>
      <c r="G3" s="13" t="s">
        <v>49</v>
      </c>
      <c r="H3" s="16">
        <f t="shared" ref="H3:H6" si="0">SUMIF($B$2:$B$82,G3,$D$2:$D$82)</f>
        <v>7642135</v>
      </c>
      <c r="I3" s="16">
        <f t="shared" ref="I3:I6" si="1">AVERAGEIF($B$2:$B$82,G3,$D$2:$D$82)</f>
        <v>382106.75</v>
      </c>
      <c r="J3" s="14">
        <f t="shared" ref="J3:J6" si="2">COUNTIF($B$2:$B$82,G3)</f>
        <v>20</v>
      </c>
    </row>
    <row r="4" spans="1:10" x14ac:dyDescent="0.25">
      <c r="A4" s="2" t="s">
        <v>72</v>
      </c>
      <c r="B4" s="2" t="s">
        <v>49</v>
      </c>
      <c r="C4" s="2" t="s">
        <v>9</v>
      </c>
      <c r="D4" s="4">
        <v>418000</v>
      </c>
      <c r="E4" s="4">
        <v>400000</v>
      </c>
      <c r="G4" s="13" t="s">
        <v>46</v>
      </c>
      <c r="H4" s="16">
        <f t="shared" si="0"/>
        <v>2636600</v>
      </c>
      <c r="I4" s="16">
        <f t="shared" si="1"/>
        <v>239690.90909090909</v>
      </c>
      <c r="J4" s="14">
        <f t="shared" si="2"/>
        <v>11</v>
      </c>
    </row>
    <row r="5" spans="1:10" x14ac:dyDescent="0.25">
      <c r="A5" s="2" t="s">
        <v>73</v>
      </c>
      <c r="B5" s="2" t="s">
        <v>46</v>
      </c>
      <c r="C5" s="2" t="s">
        <v>11</v>
      </c>
      <c r="D5" s="4">
        <v>215800</v>
      </c>
      <c r="E5" s="4">
        <v>200000</v>
      </c>
      <c r="G5" s="13" t="s">
        <v>47</v>
      </c>
      <c r="H5" s="16">
        <f t="shared" si="0"/>
        <v>7451070</v>
      </c>
      <c r="I5" s="16">
        <f t="shared" si="1"/>
        <v>532219.28571428568</v>
      </c>
      <c r="J5" s="14">
        <f t="shared" si="2"/>
        <v>14</v>
      </c>
    </row>
    <row r="6" spans="1:10" x14ac:dyDescent="0.25">
      <c r="A6" s="2" t="s">
        <v>65</v>
      </c>
      <c r="B6" s="2" t="s">
        <v>49</v>
      </c>
      <c r="C6" s="2" t="s">
        <v>9</v>
      </c>
      <c r="D6" s="4">
        <v>385900</v>
      </c>
      <c r="E6" s="4">
        <v>385900</v>
      </c>
      <c r="G6" s="13" t="s">
        <v>71</v>
      </c>
      <c r="H6" s="16">
        <f t="shared" si="0"/>
        <v>8847648</v>
      </c>
      <c r="I6" s="16">
        <f t="shared" si="1"/>
        <v>368652</v>
      </c>
      <c r="J6" s="14">
        <f t="shared" si="2"/>
        <v>24</v>
      </c>
    </row>
    <row r="7" spans="1:10" x14ac:dyDescent="0.25">
      <c r="A7" s="2" t="s">
        <v>17</v>
      </c>
      <c r="B7" s="2" t="s">
        <v>47</v>
      </c>
      <c r="C7" s="2" t="s">
        <v>7</v>
      </c>
      <c r="D7" s="4">
        <v>500000</v>
      </c>
      <c r="E7" s="4">
        <v>465000</v>
      </c>
    </row>
    <row r="8" spans="1:10" x14ac:dyDescent="0.25">
      <c r="A8" s="2" t="s">
        <v>74</v>
      </c>
      <c r="B8" s="2" t="s">
        <v>46</v>
      </c>
      <c r="C8" s="2" t="s">
        <v>11</v>
      </c>
      <c r="D8" s="4">
        <v>300000</v>
      </c>
      <c r="E8" s="4">
        <v>290000</v>
      </c>
    </row>
    <row r="9" spans="1:10" x14ac:dyDescent="0.25">
      <c r="A9" s="2" t="s">
        <v>75</v>
      </c>
      <c r="B9" s="2" t="s">
        <v>49</v>
      </c>
      <c r="C9" s="2" t="s">
        <v>8</v>
      </c>
      <c r="D9" s="4">
        <v>565000</v>
      </c>
      <c r="E9" s="4">
        <v>535000</v>
      </c>
    </row>
    <row r="10" spans="1:10" x14ac:dyDescent="0.25">
      <c r="A10" s="2" t="s">
        <v>18</v>
      </c>
      <c r="B10" s="2" t="s">
        <v>47</v>
      </c>
      <c r="C10" s="2" t="s">
        <v>11</v>
      </c>
      <c r="D10" s="4">
        <v>219000</v>
      </c>
      <c r="E10" s="4">
        <v>215000</v>
      </c>
    </row>
    <row r="11" spans="1:10" x14ac:dyDescent="0.25">
      <c r="A11" s="2" t="s">
        <v>19</v>
      </c>
      <c r="B11" s="2" t="s">
        <v>46</v>
      </c>
      <c r="C11" s="2" t="s">
        <v>8</v>
      </c>
      <c r="D11" s="4">
        <v>165000</v>
      </c>
      <c r="E11" s="4">
        <v>156750</v>
      </c>
    </row>
    <row r="12" spans="1:10" x14ac:dyDescent="0.25">
      <c r="A12" s="2" t="s">
        <v>48</v>
      </c>
      <c r="B12" s="2" t="s">
        <v>49</v>
      </c>
      <c r="C12" s="2" t="s">
        <v>13</v>
      </c>
      <c r="D12" s="4">
        <v>325000</v>
      </c>
      <c r="E12" s="4">
        <v>320000</v>
      </c>
    </row>
    <row r="13" spans="1:10" x14ac:dyDescent="0.25">
      <c r="A13" s="2" t="s">
        <v>76</v>
      </c>
      <c r="B13" s="2" t="s">
        <v>47</v>
      </c>
      <c r="C13" s="2" t="s">
        <v>9</v>
      </c>
      <c r="D13" s="4">
        <v>750250</v>
      </c>
      <c r="E13" s="4">
        <v>700000</v>
      </c>
    </row>
    <row r="14" spans="1:10" x14ac:dyDescent="0.25">
      <c r="A14" s="2" t="s">
        <v>20</v>
      </c>
      <c r="B14" s="2" t="s">
        <v>46</v>
      </c>
      <c r="C14" s="2" t="s">
        <v>9</v>
      </c>
      <c r="D14" s="4">
        <v>110000</v>
      </c>
      <c r="E14" s="4">
        <v>106000</v>
      </c>
    </row>
    <row r="15" spans="1:10" x14ac:dyDescent="0.25">
      <c r="A15" s="2" t="s">
        <v>50</v>
      </c>
      <c r="B15" s="2" t="s">
        <v>49</v>
      </c>
      <c r="C15" s="2" t="s">
        <v>7</v>
      </c>
      <c r="D15" s="4">
        <v>314250</v>
      </c>
      <c r="E15" s="4">
        <v>304000</v>
      </c>
    </row>
    <row r="16" spans="1:10" x14ac:dyDescent="0.25">
      <c r="A16" s="2" t="s">
        <v>77</v>
      </c>
      <c r="B16" s="2" t="s">
        <v>49</v>
      </c>
      <c r="C16" s="2" t="s">
        <v>12</v>
      </c>
      <c r="D16" s="4">
        <v>555000</v>
      </c>
      <c r="E16" s="4">
        <v>500000</v>
      </c>
    </row>
    <row r="17" spans="1:5" x14ac:dyDescent="0.25">
      <c r="A17" s="2" t="s">
        <v>21</v>
      </c>
      <c r="B17" s="2" t="s">
        <v>47</v>
      </c>
      <c r="C17" s="2" t="s">
        <v>12</v>
      </c>
      <c r="D17" s="4">
        <v>450000</v>
      </c>
      <c r="E17" s="4">
        <v>382500</v>
      </c>
    </row>
    <row r="18" spans="1:5" x14ac:dyDescent="0.25">
      <c r="A18" s="2" t="s">
        <v>22</v>
      </c>
      <c r="B18" s="2" t="s">
        <v>47</v>
      </c>
      <c r="C18" s="2" t="s">
        <v>8</v>
      </c>
      <c r="D18" s="4">
        <v>345000</v>
      </c>
      <c r="E18" s="4">
        <v>339999</v>
      </c>
    </row>
    <row r="19" spans="1:5" x14ac:dyDescent="0.25">
      <c r="A19" s="2" t="s">
        <v>78</v>
      </c>
      <c r="B19" s="2" t="s">
        <v>71</v>
      </c>
      <c r="C19" s="2" t="s">
        <v>13</v>
      </c>
      <c r="D19" s="4">
        <v>300000</v>
      </c>
      <c r="E19" s="4">
        <v>300000</v>
      </c>
    </row>
    <row r="20" spans="1:5" x14ac:dyDescent="0.25">
      <c r="A20" s="2" t="s">
        <v>66</v>
      </c>
      <c r="B20" s="2" t="s">
        <v>49</v>
      </c>
      <c r="C20" s="2" t="s">
        <v>9</v>
      </c>
      <c r="D20" s="4">
        <v>425000</v>
      </c>
      <c r="E20" s="4">
        <v>415000</v>
      </c>
    </row>
    <row r="21" spans="1:5" x14ac:dyDescent="0.25">
      <c r="A21" s="2" t="s">
        <v>23</v>
      </c>
      <c r="B21" s="2" t="s">
        <v>47</v>
      </c>
      <c r="C21" s="2" t="s">
        <v>8</v>
      </c>
      <c r="D21" s="4">
        <v>325000</v>
      </c>
      <c r="E21" s="4">
        <v>308750</v>
      </c>
    </row>
    <row r="22" spans="1:5" x14ac:dyDescent="0.25">
      <c r="A22" s="2" t="s">
        <v>79</v>
      </c>
      <c r="B22" s="2" t="s">
        <v>46</v>
      </c>
      <c r="C22" s="2" t="s">
        <v>13</v>
      </c>
      <c r="D22" s="4">
        <v>325000</v>
      </c>
      <c r="E22" s="4">
        <v>302250</v>
      </c>
    </row>
    <row r="23" spans="1:5" x14ac:dyDescent="0.25">
      <c r="A23" s="2" t="s">
        <v>80</v>
      </c>
      <c r="B23" s="2" t="s">
        <v>71</v>
      </c>
      <c r="C23" s="2" t="s">
        <v>11</v>
      </c>
      <c r="D23" s="4">
        <v>325000</v>
      </c>
      <c r="E23" s="4">
        <v>320000</v>
      </c>
    </row>
    <row r="24" spans="1:5" x14ac:dyDescent="0.25">
      <c r="A24" s="2" t="s">
        <v>81</v>
      </c>
      <c r="B24" s="2" t="s">
        <v>71</v>
      </c>
      <c r="C24" s="2" t="s">
        <v>8</v>
      </c>
      <c r="D24" s="4">
        <v>285750</v>
      </c>
      <c r="E24" s="4">
        <v>300000</v>
      </c>
    </row>
    <row r="25" spans="1:5" x14ac:dyDescent="0.25">
      <c r="A25" s="2" t="s">
        <v>51</v>
      </c>
      <c r="B25" s="2" t="s">
        <v>49</v>
      </c>
      <c r="C25" s="2" t="s">
        <v>11</v>
      </c>
      <c r="D25" s="4">
        <v>425815</v>
      </c>
      <c r="E25" s="4">
        <v>400000</v>
      </c>
    </row>
    <row r="26" spans="1:5" x14ac:dyDescent="0.25">
      <c r="A26" s="2" t="s">
        <v>52</v>
      </c>
      <c r="B26" s="2" t="s">
        <v>49</v>
      </c>
      <c r="C26" s="2" t="s">
        <v>9</v>
      </c>
      <c r="D26" s="4">
        <v>250000</v>
      </c>
      <c r="E26" s="4">
        <v>232000</v>
      </c>
    </row>
    <row r="27" spans="1:5" x14ac:dyDescent="0.25">
      <c r="A27" s="2" t="s">
        <v>82</v>
      </c>
      <c r="B27" s="2" t="s">
        <v>71</v>
      </c>
      <c r="C27" s="2" t="s">
        <v>11</v>
      </c>
      <c r="D27" s="4">
        <v>515000</v>
      </c>
      <c r="E27" s="4">
        <v>485750</v>
      </c>
    </row>
    <row r="28" spans="1:5" x14ac:dyDescent="0.25">
      <c r="A28" s="2" t="s">
        <v>24</v>
      </c>
      <c r="B28" s="2" t="s">
        <v>47</v>
      </c>
      <c r="C28" s="2" t="s">
        <v>10</v>
      </c>
      <c r="D28" s="4">
        <v>400000</v>
      </c>
      <c r="E28" s="4">
        <v>375000</v>
      </c>
    </row>
    <row r="29" spans="1:5" x14ac:dyDescent="0.25">
      <c r="A29" s="2" t="s">
        <v>83</v>
      </c>
      <c r="B29" s="2" t="s">
        <v>71</v>
      </c>
      <c r="C29" s="2" t="s">
        <v>13</v>
      </c>
      <c r="D29" s="4">
        <v>450000</v>
      </c>
      <c r="E29" s="4">
        <v>400000</v>
      </c>
    </row>
    <row r="30" spans="1:5" x14ac:dyDescent="0.25">
      <c r="A30" s="2" t="s">
        <v>84</v>
      </c>
      <c r="B30" s="2" t="s">
        <v>71</v>
      </c>
      <c r="C30" s="2" t="s">
        <v>10</v>
      </c>
      <c r="D30" s="4">
        <v>310000</v>
      </c>
      <c r="E30" s="4">
        <v>300000</v>
      </c>
    </row>
    <row r="31" spans="1:5" x14ac:dyDescent="0.25">
      <c r="A31" s="2" t="s">
        <v>25</v>
      </c>
      <c r="B31" s="2" t="s">
        <v>46</v>
      </c>
      <c r="C31" s="2" t="s">
        <v>13</v>
      </c>
      <c r="D31" s="4">
        <v>250000</v>
      </c>
      <c r="E31" s="4">
        <v>255000</v>
      </c>
    </row>
    <row r="32" spans="1:5" x14ac:dyDescent="0.25">
      <c r="A32" s="2" t="s">
        <v>86</v>
      </c>
      <c r="B32" s="2" t="s">
        <v>71</v>
      </c>
      <c r="C32" s="2" t="s">
        <v>10</v>
      </c>
      <c r="D32" s="4">
        <v>375500</v>
      </c>
      <c r="E32" s="4">
        <v>375500</v>
      </c>
    </row>
    <row r="33" spans="1:9" x14ac:dyDescent="0.25">
      <c r="A33" s="2" t="s">
        <v>26</v>
      </c>
      <c r="B33" s="2" t="s">
        <v>45</v>
      </c>
      <c r="C33" s="2" t="s">
        <v>15</v>
      </c>
      <c r="D33" s="4">
        <v>185500</v>
      </c>
      <c r="E33" s="4">
        <v>179000</v>
      </c>
    </row>
    <row r="34" spans="1:9" x14ac:dyDescent="0.25">
      <c r="A34" s="2" t="s">
        <v>85</v>
      </c>
      <c r="B34" s="2" t="s">
        <v>71</v>
      </c>
      <c r="C34" s="2" t="s">
        <v>9</v>
      </c>
      <c r="D34" s="4">
        <v>395000</v>
      </c>
      <c r="E34" s="4">
        <v>375000</v>
      </c>
    </row>
    <row r="35" spans="1:9" x14ac:dyDescent="0.25">
      <c r="A35" s="2" t="s">
        <v>27</v>
      </c>
      <c r="B35" s="2" t="s">
        <v>45</v>
      </c>
      <c r="C35" s="2" t="s">
        <v>7</v>
      </c>
      <c r="D35" s="4">
        <v>410000</v>
      </c>
      <c r="E35" s="4">
        <v>397700</v>
      </c>
    </row>
    <row r="36" spans="1:9" x14ac:dyDescent="0.25">
      <c r="A36" s="2" t="s">
        <v>67</v>
      </c>
      <c r="B36" s="2" t="s">
        <v>45</v>
      </c>
      <c r="C36" s="2" t="s">
        <v>13</v>
      </c>
      <c r="D36" s="4">
        <v>560700</v>
      </c>
      <c r="E36" s="4">
        <v>550000</v>
      </c>
      <c r="I36" s="11"/>
    </row>
    <row r="37" spans="1:9" x14ac:dyDescent="0.25">
      <c r="A37" s="2" t="s">
        <v>53</v>
      </c>
      <c r="B37" s="2" t="s">
        <v>49</v>
      </c>
      <c r="C37" s="2" t="s">
        <v>15</v>
      </c>
      <c r="D37" s="4">
        <v>450000</v>
      </c>
      <c r="E37" s="4">
        <v>400000</v>
      </c>
    </row>
    <row r="38" spans="1:9" x14ac:dyDescent="0.25">
      <c r="A38" s="2" t="s">
        <v>28</v>
      </c>
      <c r="B38" s="2" t="s">
        <v>45</v>
      </c>
      <c r="C38" s="2" t="s">
        <v>11</v>
      </c>
      <c r="D38" s="4">
        <v>395000</v>
      </c>
      <c r="E38" s="4">
        <v>380000</v>
      </c>
    </row>
    <row r="39" spans="1:9" x14ac:dyDescent="0.25">
      <c r="A39" s="2" t="s">
        <v>87</v>
      </c>
      <c r="B39" s="2" t="s">
        <v>71</v>
      </c>
      <c r="C39" s="2" t="s">
        <v>15</v>
      </c>
      <c r="D39" s="4">
        <v>475000</v>
      </c>
      <c r="E39" s="4">
        <v>425250</v>
      </c>
    </row>
    <row r="40" spans="1:9" x14ac:dyDescent="0.25">
      <c r="A40" s="2" t="s">
        <v>29</v>
      </c>
      <c r="B40" s="2" t="s">
        <v>46</v>
      </c>
      <c r="C40" s="2" t="s">
        <v>13</v>
      </c>
      <c r="D40" s="4">
        <v>450000</v>
      </c>
      <c r="E40" s="4">
        <v>382500</v>
      </c>
    </row>
    <row r="41" spans="1:9" x14ac:dyDescent="0.25">
      <c r="A41" s="2" t="s">
        <v>68</v>
      </c>
      <c r="B41" s="2" t="s">
        <v>47</v>
      </c>
      <c r="C41" s="2" t="s">
        <v>9</v>
      </c>
      <c r="D41" s="4">
        <v>1500120</v>
      </c>
      <c r="E41" s="4">
        <v>140000</v>
      </c>
    </row>
    <row r="42" spans="1:9" x14ac:dyDescent="0.25">
      <c r="A42" s="2" t="s">
        <v>88</v>
      </c>
      <c r="B42" s="2" t="s">
        <v>71</v>
      </c>
      <c r="C42" s="2" t="s">
        <v>10</v>
      </c>
      <c r="D42" s="4">
        <v>500000</v>
      </c>
      <c r="E42" s="4">
        <v>425000</v>
      </c>
    </row>
    <row r="43" spans="1:9" x14ac:dyDescent="0.25">
      <c r="A43" s="2" t="s">
        <v>89</v>
      </c>
      <c r="B43" s="2" t="s">
        <v>71</v>
      </c>
      <c r="C43" s="2" t="s">
        <v>8</v>
      </c>
      <c r="D43" s="4">
        <v>460750</v>
      </c>
      <c r="E43" s="4">
        <v>435500</v>
      </c>
    </row>
    <row r="44" spans="1:9" x14ac:dyDescent="0.25">
      <c r="A44" s="2" t="s">
        <v>54</v>
      </c>
      <c r="B44" s="2" t="s">
        <v>49</v>
      </c>
      <c r="C44" s="2" t="s">
        <v>9</v>
      </c>
      <c r="D44" s="4">
        <v>375000</v>
      </c>
      <c r="E44" s="4">
        <v>376000</v>
      </c>
    </row>
    <row r="45" spans="1:9" x14ac:dyDescent="0.25">
      <c r="A45" s="2" t="s">
        <v>30</v>
      </c>
      <c r="B45" s="2" t="s">
        <v>47</v>
      </c>
      <c r="C45" s="2" t="s">
        <v>10</v>
      </c>
      <c r="D45" s="4">
        <v>1250000</v>
      </c>
      <c r="E45" s="4">
        <v>1225000</v>
      </c>
    </row>
    <row r="46" spans="1:9" x14ac:dyDescent="0.25">
      <c r="A46" s="2" t="s">
        <v>55</v>
      </c>
      <c r="B46" s="2" t="s">
        <v>49</v>
      </c>
      <c r="C46" s="2" t="s">
        <v>9</v>
      </c>
      <c r="D46" s="4">
        <v>365750</v>
      </c>
      <c r="E46" s="4">
        <v>355000</v>
      </c>
    </row>
    <row r="47" spans="1:9" x14ac:dyDescent="0.25">
      <c r="A47" s="2" t="s">
        <v>31</v>
      </c>
      <c r="B47" s="2" t="s">
        <v>45</v>
      </c>
      <c r="C47" s="2" t="s">
        <v>7</v>
      </c>
      <c r="D47" s="4">
        <v>650000</v>
      </c>
      <c r="E47" s="4">
        <v>598000</v>
      </c>
    </row>
    <row r="48" spans="1:9" x14ac:dyDescent="0.25">
      <c r="A48" s="2" t="s">
        <v>90</v>
      </c>
      <c r="B48" s="2" t="s">
        <v>71</v>
      </c>
      <c r="C48" s="2" t="s">
        <v>12</v>
      </c>
      <c r="D48" s="4">
        <v>325000</v>
      </c>
      <c r="E48" s="4">
        <v>325000</v>
      </c>
    </row>
    <row r="49" spans="1:5" x14ac:dyDescent="0.25">
      <c r="A49" s="2" t="s">
        <v>32</v>
      </c>
      <c r="B49" s="2" t="s">
        <v>47</v>
      </c>
      <c r="C49" s="2" t="s">
        <v>14</v>
      </c>
      <c r="D49" s="4">
        <v>147800</v>
      </c>
      <c r="E49" s="4">
        <v>150000</v>
      </c>
    </row>
    <row r="50" spans="1:5" x14ac:dyDescent="0.25">
      <c r="A50" s="2" t="s">
        <v>69</v>
      </c>
      <c r="B50" s="2" t="s">
        <v>46</v>
      </c>
      <c r="C50" s="2" t="s">
        <v>7</v>
      </c>
      <c r="D50" s="4">
        <v>180000</v>
      </c>
      <c r="E50" s="4">
        <v>175000</v>
      </c>
    </row>
    <row r="51" spans="1:5" x14ac:dyDescent="0.25">
      <c r="A51" s="2" t="s">
        <v>33</v>
      </c>
      <c r="B51" s="2" t="s">
        <v>47</v>
      </c>
      <c r="C51" s="2" t="s">
        <v>15</v>
      </c>
      <c r="D51" s="4">
        <v>310000</v>
      </c>
      <c r="E51" s="4">
        <v>291400</v>
      </c>
    </row>
    <row r="52" spans="1:5" x14ac:dyDescent="0.25">
      <c r="A52" s="2" t="s">
        <v>91</v>
      </c>
      <c r="B52" s="2" t="s">
        <v>71</v>
      </c>
      <c r="C52" s="2" t="s">
        <v>14</v>
      </c>
      <c r="D52" s="4">
        <v>345000</v>
      </c>
      <c r="E52" s="4">
        <v>335000</v>
      </c>
    </row>
    <row r="53" spans="1:5" x14ac:dyDescent="0.25">
      <c r="A53" s="2" t="s">
        <v>92</v>
      </c>
      <c r="B53" s="2" t="s">
        <v>71</v>
      </c>
      <c r="C53" s="2" t="s">
        <v>14</v>
      </c>
      <c r="D53" s="4">
        <v>375000</v>
      </c>
      <c r="E53" s="4">
        <v>330000</v>
      </c>
    </row>
    <row r="54" spans="1:5" x14ac:dyDescent="0.25">
      <c r="A54" s="2" t="s">
        <v>34</v>
      </c>
      <c r="B54" s="2" t="s">
        <v>46</v>
      </c>
      <c r="C54" s="2" t="s">
        <v>9</v>
      </c>
      <c r="D54" s="4">
        <v>215000</v>
      </c>
      <c r="E54" s="4">
        <v>195000</v>
      </c>
    </row>
    <row r="55" spans="1:5" x14ac:dyDescent="0.25">
      <c r="A55" s="2" t="s">
        <v>93</v>
      </c>
      <c r="B55" s="2" t="s">
        <v>71</v>
      </c>
      <c r="C55" s="2" t="s">
        <v>14</v>
      </c>
      <c r="D55" s="4">
        <v>450000</v>
      </c>
      <c r="E55" s="4">
        <v>400000</v>
      </c>
    </row>
    <row r="56" spans="1:5" x14ac:dyDescent="0.25">
      <c r="A56" s="2" t="s">
        <v>56</v>
      </c>
      <c r="B56" s="2" t="s">
        <v>49</v>
      </c>
      <c r="C56" s="2" t="s">
        <v>7</v>
      </c>
      <c r="D56" s="4">
        <v>315250</v>
      </c>
      <c r="E56" s="4">
        <v>300000</v>
      </c>
    </row>
    <row r="57" spans="1:5" x14ac:dyDescent="0.25">
      <c r="A57" s="2" t="s">
        <v>35</v>
      </c>
      <c r="B57" s="2" t="s">
        <v>45</v>
      </c>
      <c r="C57" s="2" t="s">
        <v>7</v>
      </c>
      <c r="D57" s="4">
        <v>475000</v>
      </c>
      <c r="E57" s="4">
        <v>450000</v>
      </c>
    </row>
    <row r="58" spans="1:5" x14ac:dyDescent="0.25">
      <c r="A58" s="2" t="s">
        <v>94</v>
      </c>
      <c r="B58" s="2" t="s">
        <v>71</v>
      </c>
      <c r="C58" s="2" t="s">
        <v>12</v>
      </c>
      <c r="D58" s="4">
        <v>400000</v>
      </c>
      <c r="E58" s="4">
        <v>375000</v>
      </c>
    </row>
    <row r="59" spans="1:5" x14ac:dyDescent="0.25">
      <c r="A59" s="2" t="s">
        <v>57</v>
      </c>
      <c r="B59" s="2" t="s">
        <v>49</v>
      </c>
      <c r="C59" s="2" t="s">
        <v>58</v>
      </c>
      <c r="D59" s="4">
        <v>316000</v>
      </c>
      <c r="E59" s="4">
        <v>316000</v>
      </c>
    </row>
    <row r="60" spans="1:5" x14ac:dyDescent="0.25">
      <c r="A60" s="2" t="s">
        <v>36</v>
      </c>
      <c r="B60" s="2" t="s">
        <v>45</v>
      </c>
      <c r="C60" s="2" t="s">
        <v>12</v>
      </c>
      <c r="D60" s="4">
        <v>289900</v>
      </c>
      <c r="E60" s="4">
        <v>279000</v>
      </c>
    </row>
    <row r="61" spans="1:5" x14ac:dyDescent="0.25">
      <c r="A61" s="2" t="s">
        <v>59</v>
      </c>
      <c r="B61" s="2" t="s">
        <v>49</v>
      </c>
      <c r="C61" s="2" t="s">
        <v>7</v>
      </c>
      <c r="D61" s="4">
        <v>345000</v>
      </c>
      <c r="E61" s="4">
        <v>330000</v>
      </c>
    </row>
    <row r="62" spans="1:5" x14ac:dyDescent="0.25">
      <c r="A62" s="2" t="s">
        <v>37</v>
      </c>
      <c r="B62" s="2" t="s">
        <v>46</v>
      </c>
      <c r="C62" s="2" t="s">
        <v>14</v>
      </c>
      <c r="D62" s="4">
        <v>259900</v>
      </c>
      <c r="E62" s="4">
        <v>246905</v>
      </c>
    </row>
    <row r="63" spans="1:5" x14ac:dyDescent="0.25">
      <c r="A63" s="2" t="s">
        <v>95</v>
      </c>
      <c r="B63" s="2" t="s">
        <v>71</v>
      </c>
      <c r="C63" s="2" t="s">
        <v>58</v>
      </c>
      <c r="D63" s="4">
        <v>399000</v>
      </c>
      <c r="E63" s="4">
        <v>350000</v>
      </c>
    </row>
    <row r="64" spans="1:5" x14ac:dyDescent="0.25">
      <c r="A64" s="2" t="s">
        <v>96</v>
      </c>
      <c r="B64" s="2" t="s">
        <v>71</v>
      </c>
      <c r="C64" s="2" t="s">
        <v>7</v>
      </c>
      <c r="D64" s="4">
        <v>410000</v>
      </c>
      <c r="E64" s="4">
        <v>350750</v>
      </c>
    </row>
    <row r="65" spans="1:5" x14ac:dyDescent="0.25">
      <c r="A65" s="2" t="s">
        <v>97</v>
      </c>
      <c r="B65" s="2" t="s">
        <v>71</v>
      </c>
      <c r="C65" s="2" t="s">
        <v>15</v>
      </c>
      <c r="D65" s="4">
        <v>285750</v>
      </c>
      <c r="E65" s="4">
        <v>300000</v>
      </c>
    </row>
    <row r="66" spans="1:5" x14ac:dyDescent="0.25">
      <c r="A66" s="2" t="s">
        <v>38</v>
      </c>
      <c r="B66" s="2" t="s">
        <v>47</v>
      </c>
      <c r="C66" s="2" t="s">
        <v>8</v>
      </c>
      <c r="D66" s="4">
        <v>189900</v>
      </c>
      <c r="E66" s="4">
        <v>186102</v>
      </c>
    </row>
    <row r="67" spans="1:5" x14ac:dyDescent="0.25">
      <c r="A67" s="2" t="s">
        <v>60</v>
      </c>
      <c r="B67" s="2" t="s">
        <v>49</v>
      </c>
      <c r="C67" s="2" t="s">
        <v>9</v>
      </c>
      <c r="D67" s="4">
        <v>335000</v>
      </c>
      <c r="E67" s="4">
        <v>330000</v>
      </c>
    </row>
    <row r="68" spans="1:5" x14ac:dyDescent="0.25">
      <c r="A68" s="2" t="s">
        <v>98</v>
      </c>
      <c r="B68" s="2" t="s">
        <v>71</v>
      </c>
      <c r="C68" s="2" t="s">
        <v>8</v>
      </c>
      <c r="D68" s="4">
        <v>250000</v>
      </c>
      <c r="E68" s="4">
        <v>275000</v>
      </c>
    </row>
    <row r="69" spans="1:5" x14ac:dyDescent="0.25">
      <c r="A69" s="2" t="s">
        <v>39</v>
      </c>
      <c r="B69" s="2" t="s">
        <v>45</v>
      </c>
      <c r="C69" s="2" t="s">
        <v>11</v>
      </c>
      <c r="D69" s="4">
        <v>275000</v>
      </c>
      <c r="E69" s="4">
        <v>264000</v>
      </c>
    </row>
    <row r="70" spans="1:5" x14ac:dyDescent="0.25">
      <c r="A70" s="2" t="s">
        <v>40</v>
      </c>
      <c r="B70" s="2" t="s">
        <v>47</v>
      </c>
      <c r="C70" s="2" t="s">
        <v>8</v>
      </c>
      <c r="D70" s="4">
        <v>589000</v>
      </c>
      <c r="E70" s="4">
        <v>575000</v>
      </c>
    </row>
    <row r="71" spans="1:5" x14ac:dyDescent="0.25">
      <c r="A71" s="2" t="s">
        <v>61</v>
      </c>
      <c r="B71" s="2" t="s">
        <v>49</v>
      </c>
      <c r="C71" s="2" t="s">
        <v>13</v>
      </c>
      <c r="D71" s="4">
        <v>345670</v>
      </c>
      <c r="E71" s="4">
        <v>345000</v>
      </c>
    </row>
    <row r="72" spans="1:5" x14ac:dyDescent="0.25">
      <c r="A72" s="2" t="s">
        <v>41</v>
      </c>
      <c r="B72" s="2" t="s">
        <v>45</v>
      </c>
      <c r="C72" s="2" t="s">
        <v>13</v>
      </c>
      <c r="D72" s="4">
        <v>254500</v>
      </c>
      <c r="E72" s="4">
        <v>236685</v>
      </c>
    </row>
    <row r="73" spans="1:5" x14ac:dyDescent="0.25">
      <c r="A73" s="2" t="s">
        <v>99</v>
      </c>
      <c r="B73" s="2" t="s">
        <v>71</v>
      </c>
      <c r="C73" s="2" t="s">
        <v>12</v>
      </c>
      <c r="D73" s="4">
        <v>300000</v>
      </c>
      <c r="E73" s="4">
        <v>250000</v>
      </c>
    </row>
    <row r="74" spans="1:5" x14ac:dyDescent="0.25">
      <c r="A74" s="2" t="s">
        <v>44</v>
      </c>
      <c r="B74" s="2" t="s">
        <v>45</v>
      </c>
      <c r="C74" s="2" t="s">
        <v>7</v>
      </c>
      <c r="D74" s="4">
        <v>555000</v>
      </c>
      <c r="E74" s="4">
        <v>565000</v>
      </c>
    </row>
    <row r="75" spans="1:5" x14ac:dyDescent="0.25">
      <c r="A75" s="2" t="s">
        <v>100</v>
      </c>
      <c r="B75" s="2" t="s">
        <v>71</v>
      </c>
      <c r="C75" s="2" t="s">
        <v>14</v>
      </c>
      <c r="D75" s="4">
        <v>275900</v>
      </c>
      <c r="E75" s="4">
        <v>250000</v>
      </c>
    </row>
    <row r="76" spans="1:5" x14ac:dyDescent="0.25">
      <c r="A76" s="2" t="s">
        <v>70</v>
      </c>
      <c r="B76" s="2" t="s">
        <v>47</v>
      </c>
      <c r="C76" s="2" t="s">
        <v>9</v>
      </c>
      <c r="D76" s="4">
        <v>475000</v>
      </c>
      <c r="E76" s="4">
        <v>455000</v>
      </c>
    </row>
    <row r="77" spans="1:5" x14ac:dyDescent="0.25">
      <c r="A77" s="2" t="s">
        <v>42</v>
      </c>
      <c r="B77" s="2" t="s">
        <v>46</v>
      </c>
      <c r="C77" s="2" t="s">
        <v>14</v>
      </c>
      <c r="D77" s="4">
        <v>165900</v>
      </c>
      <c r="E77" s="4">
        <v>159264</v>
      </c>
    </row>
    <row r="78" spans="1:5" x14ac:dyDescent="0.25">
      <c r="A78" s="2" t="s">
        <v>101</v>
      </c>
      <c r="B78" s="2" t="s">
        <v>71</v>
      </c>
      <c r="C78" s="2" t="s">
        <v>10</v>
      </c>
      <c r="D78" s="4">
        <v>299999</v>
      </c>
      <c r="E78" s="4">
        <v>280000</v>
      </c>
    </row>
    <row r="79" spans="1:5" x14ac:dyDescent="0.25">
      <c r="A79" s="2" t="s">
        <v>63</v>
      </c>
      <c r="B79" s="2" t="s">
        <v>49</v>
      </c>
      <c r="C79" s="2" t="s">
        <v>7</v>
      </c>
      <c r="D79" s="4">
        <v>400000</v>
      </c>
      <c r="E79" s="4">
        <v>400000</v>
      </c>
    </row>
    <row r="80" spans="1:5" x14ac:dyDescent="0.25">
      <c r="A80" s="2" t="s">
        <v>102</v>
      </c>
      <c r="B80" s="2" t="s">
        <v>71</v>
      </c>
      <c r="C80" s="2" t="s">
        <v>10</v>
      </c>
      <c r="D80" s="4">
        <v>339999</v>
      </c>
      <c r="E80" s="4">
        <v>310000</v>
      </c>
    </row>
    <row r="81" spans="1:5" x14ac:dyDescent="0.25">
      <c r="A81" s="2" t="s">
        <v>62</v>
      </c>
      <c r="B81" s="2" t="s">
        <v>49</v>
      </c>
      <c r="C81" s="2" t="s">
        <v>9</v>
      </c>
      <c r="D81" s="4">
        <v>380500</v>
      </c>
      <c r="E81" s="4">
        <v>365000</v>
      </c>
    </row>
    <row r="82" spans="1:5" x14ac:dyDescent="0.25">
      <c r="A82" s="2" t="s">
        <v>43</v>
      </c>
      <c r="B82" s="2" t="s">
        <v>45</v>
      </c>
      <c r="C82" s="2" t="s">
        <v>15</v>
      </c>
      <c r="D82" s="4">
        <v>245900</v>
      </c>
      <c r="E82" s="4">
        <v>233605</v>
      </c>
    </row>
    <row r="1000" spans="648:648" ht="15" x14ac:dyDescent="0.25">
      <c r="XX1000" s="18">
        <v>85670</v>
      </c>
    </row>
  </sheetData>
  <pageMargins left="0.2" right="0.2" top="0.75" bottom="0.75" header="0.3" footer="0.3"/>
  <pageSetup scale="96" fitToHeight="2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D9376-E3BC-4310-B12E-10B52A454FA3}">
  <sheetPr>
    <pageSetUpPr fitToPage="1"/>
  </sheetPr>
  <dimension ref="A1:XX1000"/>
  <sheetViews>
    <sheetView topLeftCell="G1" zoomScale="76" zoomScaleNormal="76" workbookViewId="0">
      <selection activeCell="I2" sqref="I2:J7"/>
    </sheetView>
  </sheetViews>
  <sheetFormatPr defaultRowHeight="13.2" x14ac:dyDescent="0.25"/>
  <cols>
    <col min="1" max="1" width="21.88671875" bestFit="1" customWidth="1"/>
    <col min="2" max="2" width="14" bestFit="1" customWidth="1"/>
    <col min="3" max="3" width="13.44140625" bestFit="1" customWidth="1"/>
    <col min="4" max="5" width="14" bestFit="1" customWidth="1"/>
    <col min="7" max="7" width="19.109375" customWidth="1"/>
    <col min="8" max="8" width="19.5546875" bestFit="1" customWidth="1"/>
    <col min="9" max="9" width="20.88671875" customWidth="1"/>
    <col min="10" max="10" width="23.44140625" customWidth="1"/>
    <col min="11" max="11" width="31.5546875" customWidth="1"/>
    <col min="12" max="12" width="15.21875" bestFit="1" customWidth="1"/>
    <col min="13" max="13" width="8" bestFit="1" customWidth="1"/>
    <col min="14" max="14" width="11.77734375" bestFit="1" customWidth="1"/>
    <col min="15" max="15" width="20" bestFit="1" customWidth="1"/>
  </cols>
  <sheetData>
    <row r="1" spans="1:11" ht="14.4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G1" s="12" t="s">
        <v>2</v>
      </c>
      <c r="H1" s="12" t="s">
        <v>1</v>
      </c>
      <c r="I1" s="12" t="s">
        <v>111</v>
      </c>
      <c r="J1" s="12" t="s">
        <v>112</v>
      </c>
      <c r="K1" s="12" t="s">
        <v>113</v>
      </c>
    </row>
    <row r="2" spans="1:11" x14ac:dyDescent="0.25">
      <c r="A2" s="2" t="s">
        <v>16</v>
      </c>
      <c r="B2" s="2" t="s">
        <v>45</v>
      </c>
      <c r="C2" s="2" t="s">
        <v>13</v>
      </c>
      <c r="D2" s="4">
        <v>725000</v>
      </c>
      <c r="E2" s="4">
        <v>645250</v>
      </c>
      <c r="G2" s="13" t="s">
        <v>11</v>
      </c>
      <c r="H2" s="15" t="s">
        <v>71</v>
      </c>
      <c r="I2" s="16">
        <f>SUMIFS($D$2:$D$82,$B$2:$B$82,H2,$C$2:$C$82,G2)</f>
        <v>840000</v>
      </c>
      <c r="J2" s="16">
        <f>AVERAGEIFS($E$2:$E$82,$B$2:$B$82,H2,$C$2:$C$82,G2)</f>
        <v>402875</v>
      </c>
      <c r="K2" s="14">
        <f>COUNTIFS($B$2:$B$82,H2,$C$2:$C$82,G2)</f>
        <v>2</v>
      </c>
    </row>
    <row r="3" spans="1:11" x14ac:dyDescent="0.25">
      <c r="A3" s="2" t="s">
        <v>64</v>
      </c>
      <c r="B3" s="2" t="s">
        <v>49</v>
      </c>
      <c r="C3" s="2" t="s">
        <v>7</v>
      </c>
      <c r="D3" s="4">
        <v>350000</v>
      </c>
      <c r="E3" s="4">
        <v>340000</v>
      </c>
      <c r="G3" s="13" t="s">
        <v>8</v>
      </c>
      <c r="H3" s="15" t="s">
        <v>71</v>
      </c>
      <c r="I3" s="16">
        <f t="shared" ref="I3:I7" si="0">SUMIFS($D$2:$D$82,$B$2:$B$82,H3,$C$2:$C$82,G3)</f>
        <v>996500</v>
      </c>
      <c r="J3" s="16">
        <f t="shared" ref="J3:J7" si="1">AVERAGEIFS($E$2:$E$82,$B$2:$B$82,H3,$C$2:$C$82,G3)</f>
        <v>336833.33333333331</v>
      </c>
      <c r="K3" s="14">
        <f t="shared" ref="K3:K7" si="2">COUNTIFS($B$2:$B$82,H3,$C$2:$C$82,G3)</f>
        <v>3</v>
      </c>
    </row>
    <row r="4" spans="1:11" x14ac:dyDescent="0.25">
      <c r="A4" s="2" t="s">
        <v>72</v>
      </c>
      <c r="B4" s="2" t="s">
        <v>49</v>
      </c>
      <c r="C4" s="2" t="s">
        <v>9</v>
      </c>
      <c r="D4" s="4">
        <v>418000</v>
      </c>
      <c r="E4" s="4">
        <v>400000</v>
      </c>
      <c r="G4" s="15" t="s">
        <v>13</v>
      </c>
      <c r="H4" s="15" t="s">
        <v>71</v>
      </c>
      <c r="I4" s="16">
        <f t="shared" si="0"/>
        <v>750000</v>
      </c>
      <c r="J4" s="16">
        <f t="shared" si="1"/>
        <v>350000</v>
      </c>
      <c r="K4" s="14">
        <f t="shared" si="2"/>
        <v>2</v>
      </c>
    </row>
    <row r="5" spans="1:11" x14ac:dyDescent="0.25">
      <c r="A5" s="2" t="s">
        <v>73</v>
      </c>
      <c r="B5" s="2" t="s">
        <v>46</v>
      </c>
      <c r="C5" s="2" t="s">
        <v>11</v>
      </c>
      <c r="D5" s="4">
        <v>215800</v>
      </c>
      <c r="E5" s="4">
        <v>200000</v>
      </c>
      <c r="G5" s="15" t="s">
        <v>9</v>
      </c>
      <c r="H5" s="15" t="s">
        <v>49</v>
      </c>
      <c r="I5" s="16">
        <f t="shared" si="0"/>
        <v>2935150</v>
      </c>
      <c r="J5" s="16">
        <f t="shared" si="1"/>
        <v>357362.5</v>
      </c>
      <c r="K5" s="14">
        <f t="shared" si="2"/>
        <v>8</v>
      </c>
    </row>
    <row r="6" spans="1:11" x14ac:dyDescent="0.25">
      <c r="A6" s="2" t="s">
        <v>65</v>
      </c>
      <c r="B6" s="2" t="s">
        <v>49</v>
      </c>
      <c r="C6" s="2" t="s">
        <v>9</v>
      </c>
      <c r="D6" s="4">
        <v>385900</v>
      </c>
      <c r="E6" s="4">
        <v>385900</v>
      </c>
      <c r="G6" s="15" t="s">
        <v>7</v>
      </c>
      <c r="H6" s="15" t="s">
        <v>49</v>
      </c>
      <c r="I6" s="16">
        <f t="shared" si="0"/>
        <v>1724500</v>
      </c>
      <c r="J6" s="16">
        <f t="shared" si="1"/>
        <v>334800</v>
      </c>
      <c r="K6" s="14">
        <f t="shared" si="2"/>
        <v>5</v>
      </c>
    </row>
    <row r="7" spans="1:11" x14ac:dyDescent="0.25">
      <c r="A7" s="2" t="s">
        <v>17</v>
      </c>
      <c r="B7" s="2" t="s">
        <v>47</v>
      </c>
      <c r="C7" s="2" t="s">
        <v>7</v>
      </c>
      <c r="D7" s="4">
        <v>500000</v>
      </c>
      <c r="E7" s="4">
        <v>465000</v>
      </c>
      <c r="G7" s="15" t="s">
        <v>13</v>
      </c>
      <c r="H7" s="15" t="s">
        <v>49</v>
      </c>
      <c r="I7" s="16">
        <f t="shared" si="0"/>
        <v>670670</v>
      </c>
      <c r="J7" s="16">
        <f t="shared" si="1"/>
        <v>332500</v>
      </c>
      <c r="K7" s="14">
        <f t="shared" si="2"/>
        <v>2</v>
      </c>
    </row>
    <row r="8" spans="1:11" x14ac:dyDescent="0.25">
      <c r="A8" s="2" t="s">
        <v>74</v>
      </c>
      <c r="B8" s="2" t="s">
        <v>46</v>
      </c>
      <c r="C8" s="2" t="s">
        <v>11</v>
      </c>
      <c r="D8" s="4">
        <v>300000</v>
      </c>
      <c r="E8" s="4">
        <v>290000</v>
      </c>
    </row>
    <row r="9" spans="1:11" x14ac:dyDescent="0.25">
      <c r="A9" s="2" t="s">
        <v>75</v>
      </c>
      <c r="B9" s="2" t="s">
        <v>49</v>
      </c>
      <c r="C9" s="2" t="s">
        <v>8</v>
      </c>
      <c r="D9" s="4">
        <v>565000</v>
      </c>
      <c r="E9" s="4">
        <v>535000</v>
      </c>
    </row>
    <row r="10" spans="1:11" x14ac:dyDescent="0.25">
      <c r="A10" s="2" t="s">
        <v>18</v>
      </c>
      <c r="B10" s="2" t="s">
        <v>47</v>
      </c>
      <c r="C10" s="2" t="s">
        <v>11</v>
      </c>
      <c r="D10" s="4">
        <v>219000</v>
      </c>
      <c r="E10" s="4">
        <v>215000</v>
      </c>
    </row>
    <row r="11" spans="1:11" x14ac:dyDescent="0.25">
      <c r="A11" s="2" t="s">
        <v>19</v>
      </c>
      <c r="B11" s="2" t="s">
        <v>46</v>
      </c>
      <c r="C11" s="2" t="s">
        <v>8</v>
      </c>
      <c r="D11" s="4">
        <v>165000</v>
      </c>
      <c r="E11" s="4">
        <v>156750</v>
      </c>
    </row>
    <row r="12" spans="1:11" x14ac:dyDescent="0.25">
      <c r="A12" s="2" t="s">
        <v>48</v>
      </c>
      <c r="B12" s="2" t="s">
        <v>49</v>
      </c>
      <c r="C12" s="2" t="s">
        <v>13</v>
      </c>
      <c r="D12" s="4">
        <v>325000</v>
      </c>
      <c r="E12" s="4">
        <v>320000</v>
      </c>
    </row>
    <row r="13" spans="1:11" x14ac:dyDescent="0.25">
      <c r="A13" s="2" t="s">
        <v>76</v>
      </c>
      <c r="B13" s="2" t="s">
        <v>47</v>
      </c>
      <c r="C13" s="2" t="s">
        <v>9</v>
      </c>
      <c r="D13" s="4">
        <v>750250</v>
      </c>
      <c r="E13" s="4">
        <v>700000</v>
      </c>
    </row>
    <row r="14" spans="1:11" x14ac:dyDescent="0.25">
      <c r="A14" s="2" t="s">
        <v>20</v>
      </c>
      <c r="B14" s="2" t="s">
        <v>46</v>
      </c>
      <c r="C14" s="2" t="s">
        <v>9</v>
      </c>
      <c r="D14" s="4">
        <v>110000</v>
      </c>
      <c r="E14" s="4">
        <v>106000</v>
      </c>
    </row>
    <row r="15" spans="1:11" x14ac:dyDescent="0.25">
      <c r="A15" s="2" t="s">
        <v>50</v>
      </c>
      <c r="B15" s="2" t="s">
        <v>49</v>
      </c>
      <c r="C15" s="2" t="s">
        <v>7</v>
      </c>
      <c r="D15" s="4">
        <v>314250</v>
      </c>
      <c r="E15" s="4">
        <v>304000</v>
      </c>
    </row>
    <row r="16" spans="1:11" x14ac:dyDescent="0.25">
      <c r="A16" s="2" t="s">
        <v>77</v>
      </c>
      <c r="B16" s="2" t="s">
        <v>49</v>
      </c>
      <c r="C16" s="2" t="s">
        <v>12</v>
      </c>
      <c r="D16" s="4">
        <v>555000</v>
      </c>
      <c r="E16" s="4">
        <v>500000</v>
      </c>
    </row>
    <row r="17" spans="1:5" x14ac:dyDescent="0.25">
      <c r="A17" s="2" t="s">
        <v>21</v>
      </c>
      <c r="B17" s="2" t="s">
        <v>47</v>
      </c>
      <c r="C17" s="2" t="s">
        <v>12</v>
      </c>
      <c r="D17" s="4">
        <v>450000</v>
      </c>
      <c r="E17" s="4">
        <v>382500</v>
      </c>
    </row>
    <row r="18" spans="1:5" x14ac:dyDescent="0.25">
      <c r="A18" s="2" t="s">
        <v>22</v>
      </c>
      <c r="B18" s="2" t="s">
        <v>47</v>
      </c>
      <c r="C18" s="2" t="s">
        <v>8</v>
      </c>
      <c r="D18" s="4">
        <v>345000</v>
      </c>
      <c r="E18" s="4">
        <v>339999</v>
      </c>
    </row>
    <row r="19" spans="1:5" x14ac:dyDescent="0.25">
      <c r="A19" s="2" t="s">
        <v>78</v>
      </c>
      <c r="B19" s="2" t="s">
        <v>71</v>
      </c>
      <c r="C19" s="2" t="s">
        <v>13</v>
      </c>
      <c r="D19" s="4">
        <v>300000</v>
      </c>
      <c r="E19" s="4">
        <v>300000</v>
      </c>
    </row>
    <row r="20" spans="1:5" x14ac:dyDescent="0.25">
      <c r="A20" s="2" t="s">
        <v>66</v>
      </c>
      <c r="B20" s="2" t="s">
        <v>49</v>
      </c>
      <c r="C20" s="2" t="s">
        <v>9</v>
      </c>
      <c r="D20" s="4">
        <v>425000</v>
      </c>
      <c r="E20" s="4">
        <v>415000</v>
      </c>
    </row>
    <row r="21" spans="1:5" x14ac:dyDescent="0.25">
      <c r="A21" s="2" t="s">
        <v>23</v>
      </c>
      <c r="B21" s="2" t="s">
        <v>47</v>
      </c>
      <c r="C21" s="2" t="s">
        <v>8</v>
      </c>
      <c r="D21" s="4">
        <v>325000</v>
      </c>
      <c r="E21" s="4">
        <v>308750</v>
      </c>
    </row>
    <row r="22" spans="1:5" x14ac:dyDescent="0.25">
      <c r="A22" s="2" t="s">
        <v>79</v>
      </c>
      <c r="B22" s="2" t="s">
        <v>46</v>
      </c>
      <c r="C22" s="2" t="s">
        <v>13</v>
      </c>
      <c r="D22" s="4">
        <v>325000</v>
      </c>
      <c r="E22" s="4">
        <v>302250</v>
      </c>
    </row>
    <row r="23" spans="1:5" x14ac:dyDescent="0.25">
      <c r="A23" s="2" t="s">
        <v>80</v>
      </c>
      <c r="B23" s="2" t="s">
        <v>71</v>
      </c>
      <c r="C23" s="2" t="s">
        <v>11</v>
      </c>
      <c r="D23" s="4">
        <v>325000</v>
      </c>
      <c r="E23" s="4">
        <v>320000</v>
      </c>
    </row>
    <row r="24" spans="1:5" x14ac:dyDescent="0.25">
      <c r="A24" s="2" t="s">
        <v>81</v>
      </c>
      <c r="B24" s="2" t="s">
        <v>71</v>
      </c>
      <c r="C24" s="2" t="s">
        <v>8</v>
      </c>
      <c r="D24" s="4">
        <v>285750</v>
      </c>
      <c r="E24" s="4">
        <v>300000</v>
      </c>
    </row>
    <row r="25" spans="1:5" x14ac:dyDescent="0.25">
      <c r="A25" s="2" t="s">
        <v>51</v>
      </c>
      <c r="B25" s="2" t="s">
        <v>49</v>
      </c>
      <c r="C25" s="2" t="s">
        <v>11</v>
      </c>
      <c r="D25" s="4">
        <v>425815</v>
      </c>
      <c r="E25" s="4">
        <v>400000</v>
      </c>
    </row>
    <row r="26" spans="1:5" x14ac:dyDescent="0.25">
      <c r="A26" s="2" t="s">
        <v>52</v>
      </c>
      <c r="B26" s="2" t="s">
        <v>49</v>
      </c>
      <c r="C26" s="2" t="s">
        <v>9</v>
      </c>
      <c r="D26" s="4">
        <v>250000</v>
      </c>
      <c r="E26" s="4">
        <v>232000</v>
      </c>
    </row>
    <row r="27" spans="1:5" x14ac:dyDescent="0.25">
      <c r="A27" s="2" t="s">
        <v>82</v>
      </c>
      <c r="B27" s="2" t="s">
        <v>71</v>
      </c>
      <c r="C27" s="2" t="s">
        <v>11</v>
      </c>
      <c r="D27" s="4">
        <v>515000</v>
      </c>
      <c r="E27" s="4">
        <v>485750</v>
      </c>
    </row>
    <row r="28" spans="1:5" x14ac:dyDescent="0.25">
      <c r="A28" s="2" t="s">
        <v>24</v>
      </c>
      <c r="B28" s="2" t="s">
        <v>47</v>
      </c>
      <c r="C28" s="2" t="s">
        <v>10</v>
      </c>
      <c r="D28" s="4">
        <v>400000</v>
      </c>
      <c r="E28" s="4">
        <v>375000</v>
      </c>
    </row>
    <row r="29" spans="1:5" x14ac:dyDescent="0.25">
      <c r="A29" s="2" t="s">
        <v>83</v>
      </c>
      <c r="B29" s="2" t="s">
        <v>71</v>
      </c>
      <c r="C29" s="2" t="s">
        <v>13</v>
      </c>
      <c r="D29" s="4">
        <v>450000</v>
      </c>
      <c r="E29" s="4">
        <v>400000</v>
      </c>
    </row>
    <row r="30" spans="1:5" x14ac:dyDescent="0.25">
      <c r="A30" s="2" t="s">
        <v>84</v>
      </c>
      <c r="B30" s="2" t="s">
        <v>71</v>
      </c>
      <c r="C30" s="2" t="s">
        <v>10</v>
      </c>
      <c r="D30" s="4">
        <v>310000</v>
      </c>
      <c r="E30" s="4">
        <v>300000</v>
      </c>
    </row>
    <row r="31" spans="1:5" x14ac:dyDescent="0.25">
      <c r="A31" s="2" t="s">
        <v>25</v>
      </c>
      <c r="B31" s="2" t="s">
        <v>46</v>
      </c>
      <c r="C31" s="2" t="s">
        <v>13</v>
      </c>
      <c r="D31" s="4">
        <v>250000</v>
      </c>
      <c r="E31" s="4">
        <v>255000</v>
      </c>
    </row>
    <row r="32" spans="1:5" x14ac:dyDescent="0.25">
      <c r="A32" s="2" t="s">
        <v>86</v>
      </c>
      <c r="B32" s="2" t="s">
        <v>71</v>
      </c>
      <c r="C32" s="2" t="s">
        <v>10</v>
      </c>
      <c r="D32" s="4">
        <v>375500</v>
      </c>
      <c r="E32" s="4">
        <v>375500</v>
      </c>
    </row>
    <row r="33" spans="1:5" x14ac:dyDescent="0.25">
      <c r="A33" s="2" t="s">
        <v>26</v>
      </c>
      <c r="B33" s="2" t="s">
        <v>45</v>
      </c>
      <c r="C33" s="2" t="s">
        <v>15</v>
      </c>
      <c r="D33" s="4">
        <v>185500</v>
      </c>
      <c r="E33" s="4">
        <v>179000</v>
      </c>
    </row>
    <row r="34" spans="1:5" x14ac:dyDescent="0.25">
      <c r="A34" s="2" t="s">
        <v>85</v>
      </c>
      <c r="B34" s="2" t="s">
        <v>71</v>
      </c>
      <c r="C34" s="2" t="s">
        <v>9</v>
      </c>
      <c r="D34" s="4">
        <v>395000</v>
      </c>
      <c r="E34" s="4">
        <v>375000</v>
      </c>
    </row>
    <row r="35" spans="1:5" x14ac:dyDescent="0.25">
      <c r="A35" s="2" t="s">
        <v>27</v>
      </c>
      <c r="B35" s="2" t="s">
        <v>45</v>
      </c>
      <c r="C35" s="2" t="s">
        <v>7</v>
      </c>
      <c r="D35" s="4">
        <v>410000</v>
      </c>
      <c r="E35" s="4">
        <v>397700</v>
      </c>
    </row>
    <row r="36" spans="1:5" x14ac:dyDescent="0.25">
      <c r="A36" s="2" t="s">
        <v>67</v>
      </c>
      <c r="B36" s="2" t="s">
        <v>45</v>
      </c>
      <c r="C36" s="2" t="s">
        <v>13</v>
      </c>
      <c r="D36" s="4">
        <v>560700</v>
      </c>
      <c r="E36" s="4">
        <v>550000</v>
      </c>
    </row>
    <row r="37" spans="1:5" x14ac:dyDescent="0.25">
      <c r="A37" s="2" t="s">
        <v>53</v>
      </c>
      <c r="B37" s="2" t="s">
        <v>49</v>
      </c>
      <c r="C37" s="2" t="s">
        <v>15</v>
      </c>
      <c r="D37" s="4">
        <v>450000</v>
      </c>
      <c r="E37" s="4">
        <v>400000</v>
      </c>
    </row>
    <row r="38" spans="1:5" x14ac:dyDescent="0.25">
      <c r="A38" s="2" t="s">
        <v>28</v>
      </c>
      <c r="B38" s="2" t="s">
        <v>45</v>
      </c>
      <c r="C38" s="2" t="s">
        <v>11</v>
      </c>
      <c r="D38" s="4">
        <v>395000</v>
      </c>
      <c r="E38" s="4">
        <v>380000</v>
      </c>
    </row>
    <row r="39" spans="1:5" x14ac:dyDescent="0.25">
      <c r="A39" s="2" t="s">
        <v>87</v>
      </c>
      <c r="B39" s="2" t="s">
        <v>71</v>
      </c>
      <c r="C39" s="2" t="s">
        <v>15</v>
      </c>
      <c r="D39" s="4">
        <v>475000</v>
      </c>
      <c r="E39" s="4">
        <v>425250</v>
      </c>
    </row>
    <row r="40" spans="1:5" x14ac:dyDescent="0.25">
      <c r="A40" s="2" t="s">
        <v>29</v>
      </c>
      <c r="B40" s="2" t="s">
        <v>46</v>
      </c>
      <c r="C40" s="2" t="s">
        <v>13</v>
      </c>
      <c r="D40" s="4">
        <v>450000</v>
      </c>
      <c r="E40" s="4">
        <v>382500</v>
      </c>
    </row>
    <row r="41" spans="1:5" x14ac:dyDescent="0.25">
      <c r="A41" s="2" t="s">
        <v>68</v>
      </c>
      <c r="B41" s="2" t="s">
        <v>47</v>
      </c>
      <c r="C41" s="2" t="s">
        <v>9</v>
      </c>
      <c r="D41" s="4">
        <v>1500120</v>
      </c>
      <c r="E41" s="4">
        <v>140000</v>
      </c>
    </row>
    <row r="42" spans="1:5" x14ac:dyDescent="0.25">
      <c r="A42" s="2" t="s">
        <v>88</v>
      </c>
      <c r="B42" s="2" t="s">
        <v>71</v>
      </c>
      <c r="C42" s="2" t="s">
        <v>10</v>
      </c>
      <c r="D42" s="4">
        <v>500000</v>
      </c>
      <c r="E42" s="4">
        <v>425000</v>
      </c>
    </row>
    <row r="43" spans="1:5" x14ac:dyDescent="0.25">
      <c r="A43" s="2" t="s">
        <v>89</v>
      </c>
      <c r="B43" s="2" t="s">
        <v>71</v>
      </c>
      <c r="C43" s="2" t="s">
        <v>8</v>
      </c>
      <c r="D43" s="4">
        <v>460750</v>
      </c>
      <c r="E43" s="4">
        <v>435500</v>
      </c>
    </row>
    <row r="44" spans="1:5" x14ac:dyDescent="0.25">
      <c r="A44" s="2" t="s">
        <v>54</v>
      </c>
      <c r="B44" s="2" t="s">
        <v>49</v>
      </c>
      <c r="C44" s="2" t="s">
        <v>9</v>
      </c>
      <c r="D44" s="4">
        <v>375000</v>
      </c>
      <c r="E44" s="4">
        <v>376000</v>
      </c>
    </row>
    <row r="45" spans="1:5" x14ac:dyDescent="0.25">
      <c r="A45" s="2" t="s">
        <v>30</v>
      </c>
      <c r="B45" s="2" t="s">
        <v>47</v>
      </c>
      <c r="C45" s="2" t="s">
        <v>10</v>
      </c>
      <c r="D45" s="4">
        <v>1250000</v>
      </c>
      <c r="E45" s="4">
        <v>1225000</v>
      </c>
    </row>
    <row r="46" spans="1:5" x14ac:dyDescent="0.25">
      <c r="A46" s="2" t="s">
        <v>55</v>
      </c>
      <c r="B46" s="2" t="s">
        <v>49</v>
      </c>
      <c r="C46" s="2" t="s">
        <v>9</v>
      </c>
      <c r="D46" s="4">
        <v>365750</v>
      </c>
      <c r="E46" s="4">
        <v>355000</v>
      </c>
    </row>
    <row r="47" spans="1:5" x14ac:dyDescent="0.25">
      <c r="A47" s="2" t="s">
        <v>31</v>
      </c>
      <c r="B47" s="2" t="s">
        <v>45</v>
      </c>
      <c r="C47" s="2" t="s">
        <v>7</v>
      </c>
      <c r="D47" s="4">
        <v>650000</v>
      </c>
      <c r="E47" s="4">
        <v>598000</v>
      </c>
    </row>
    <row r="48" spans="1:5" x14ac:dyDescent="0.25">
      <c r="A48" s="2" t="s">
        <v>90</v>
      </c>
      <c r="B48" s="2" t="s">
        <v>71</v>
      </c>
      <c r="C48" s="2" t="s">
        <v>12</v>
      </c>
      <c r="D48" s="4">
        <v>325000</v>
      </c>
      <c r="E48" s="4">
        <v>325000</v>
      </c>
    </row>
    <row r="49" spans="1:5" x14ac:dyDescent="0.25">
      <c r="A49" s="2" t="s">
        <v>32</v>
      </c>
      <c r="B49" s="2" t="s">
        <v>47</v>
      </c>
      <c r="C49" s="2" t="s">
        <v>14</v>
      </c>
      <c r="D49" s="4">
        <v>147800</v>
      </c>
      <c r="E49" s="4">
        <v>150000</v>
      </c>
    </row>
    <row r="50" spans="1:5" x14ac:dyDescent="0.25">
      <c r="A50" s="2" t="s">
        <v>69</v>
      </c>
      <c r="B50" s="2" t="s">
        <v>46</v>
      </c>
      <c r="C50" s="2" t="s">
        <v>7</v>
      </c>
      <c r="D50" s="4">
        <v>180000</v>
      </c>
      <c r="E50" s="4">
        <v>175000</v>
      </c>
    </row>
    <row r="51" spans="1:5" x14ac:dyDescent="0.25">
      <c r="A51" s="2" t="s">
        <v>33</v>
      </c>
      <c r="B51" s="2" t="s">
        <v>47</v>
      </c>
      <c r="C51" s="2" t="s">
        <v>15</v>
      </c>
      <c r="D51" s="4">
        <v>310000</v>
      </c>
      <c r="E51" s="4">
        <v>291400</v>
      </c>
    </row>
    <row r="52" spans="1:5" x14ac:dyDescent="0.25">
      <c r="A52" s="2" t="s">
        <v>91</v>
      </c>
      <c r="B52" s="2" t="s">
        <v>71</v>
      </c>
      <c r="C52" s="2" t="s">
        <v>14</v>
      </c>
      <c r="D52" s="4">
        <v>345000</v>
      </c>
      <c r="E52" s="4">
        <v>335000</v>
      </c>
    </row>
    <row r="53" spans="1:5" x14ac:dyDescent="0.25">
      <c r="A53" s="2" t="s">
        <v>92</v>
      </c>
      <c r="B53" s="2" t="s">
        <v>71</v>
      </c>
      <c r="C53" s="2" t="s">
        <v>14</v>
      </c>
      <c r="D53" s="4">
        <v>375000</v>
      </c>
      <c r="E53" s="4">
        <v>330000</v>
      </c>
    </row>
    <row r="54" spans="1:5" x14ac:dyDescent="0.25">
      <c r="A54" s="2" t="s">
        <v>34</v>
      </c>
      <c r="B54" s="2" t="s">
        <v>46</v>
      </c>
      <c r="C54" s="2" t="s">
        <v>9</v>
      </c>
      <c r="D54" s="4">
        <v>215000</v>
      </c>
      <c r="E54" s="4">
        <v>195000</v>
      </c>
    </row>
    <row r="55" spans="1:5" x14ac:dyDescent="0.25">
      <c r="A55" s="2" t="s">
        <v>93</v>
      </c>
      <c r="B55" s="2" t="s">
        <v>71</v>
      </c>
      <c r="C55" s="2" t="s">
        <v>14</v>
      </c>
      <c r="D55" s="4">
        <v>450000</v>
      </c>
      <c r="E55" s="4">
        <v>400000</v>
      </c>
    </row>
    <row r="56" spans="1:5" x14ac:dyDescent="0.25">
      <c r="A56" s="2" t="s">
        <v>56</v>
      </c>
      <c r="B56" s="2" t="s">
        <v>49</v>
      </c>
      <c r="C56" s="2" t="s">
        <v>7</v>
      </c>
      <c r="D56" s="4">
        <v>315250</v>
      </c>
      <c r="E56" s="4">
        <v>300000</v>
      </c>
    </row>
    <row r="57" spans="1:5" x14ac:dyDescent="0.25">
      <c r="A57" s="2" t="s">
        <v>35</v>
      </c>
      <c r="B57" s="2" t="s">
        <v>45</v>
      </c>
      <c r="C57" s="2" t="s">
        <v>7</v>
      </c>
      <c r="D57" s="4">
        <v>475000</v>
      </c>
      <c r="E57" s="4">
        <v>450000</v>
      </c>
    </row>
    <row r="58" spans="1:5" x14ac:dyDescent="0.25">
      <c r="A58" s="2" t="s">
        <v>94</v>
      </c>
      <c r="B58" s="2" t="s">
        <v>71</v>
      </c>
      <c r="C58" s="2" t="s">
        <v>12</v>
      </c>
      <c r="D58" s="4">
        <v>400000</v>
      </c>
      <c r="E58" s="4">
        <v>375000</v>
      </c>
    </row>
    <row r="59" spans="1:5" x14ac:dyDescent="0.25">
      <c r="A59" s="2" t="s">
        <v>57</v>
      </c>
      <c r="B59" s="2" t="s">
        <v>49</v>
      </c>
      <c r="C59" s="2" t="s">
        <v>58</v>
      </c>
      <c r="D59" s="4">
        <v>316000</v>
      </c>
      <c r="E59" s="4">
        <v>316000</v>
      </c>
    </row>
    <row r="60" spans="1:5" x14ac:dyDescent="0.25">
      <c r="A60" s="2" t="s">
        <v>36</v>
      </c>
      <c r="B60" s="2" t="s">
        <v>45</v>
      </c>
      <c r="C60" s="2" t="s">
        <v>12</v>
      </c>
      <c r="D60" s="4">
        <v>289900</v>
      </c>
      <c r="E60" s="4">
        <v>279000</v>
      </c>
    </row>
    <row r="61" spans="1:5" x14ac:dyDescent="0.25">
      <c r="A61" s="2" t="s">
        <v>59</v>
      </c>
      <c r="B61" s="2" t="s">
        <v>49</v>
      </c>
      <c r="C61" s="2" t="s">
        <v>7</v>
      </c>
      <c r="D61" s="4">
        <v>345000</v>
      </c>
      <c r="E61" s="4">
        <v>330000</v>
      </c>
    </row>
    <row r="62" spans="1:5" x14ac:dyDescent="0.25">
      <c r="A62" s="2" t="s">
        <v>37</v>
      </c>
      <c r="B62" s="2" t="s">
        <v>46</v>
      </c>
      <c r="C62" s="2" t="s">
        <v>14</v>
      </c>
      <c r="D62" s="4">
        <v>259900</v>
      </c>
      <c r="E62" s="4">
        <v>246905</v>
      </c>
    </row>
    <row r="63" spans="1:5" x14ac:dyDescent="0.25">
      <c r="A63" s="2" t="s">
        <v>95</v>
      </c>
      <c r="B63" s="2" t="s">
        <v>71</v>
      </c>
      <c r="C63" s="2" t="s">
        <v>58</v>
      </c>
      <c r="D63" s="4">
        <v>399000</v>
      </c>
      <c r="E63" s="4">
        <v>350000</v>
      </c>
    </row>
    <row r="64" spans="1:5" x14ac:dyDescent="0.25">
      <c r="A64" s="2" t="s">
        <v>96</v>
      </c>
      <c r="B64" s="2" t="s">
        <v>71</v>
      </c>
      <c r="C64" s="2" t="s">
        <v>7</v>
      </c>
      <c r="D64" s="4">
        <v>410000</v>
      </c>
      <c r="E64" s="4">
        <v>350750</v>
      </c>
    </row>
    <row r="65" spans="1:5" x14ac:dyDescent="0.25">
      <c r="A65" s="2" t="s">
        <v>97</v>
      </c>
      <c r="B65" s="2" t="s">
        <v>71</v>
      </c>
      <c r="C65" s="2" t="s">
        <v>15</v>
      </c>
      <c r="D65" s="4">
        <v>285750</v>
      </c>
      <c r="E65" s="4">
        <v>300000</v>
      </c>
    </row>
    <row r="66" spans="1:5" x14ac:dyDescent="0.25">
      <c r="A66" s="2" t="s">
        <v>38</v>
      </c>
      <c r="B66" s="2" t="s">
        <v>47</v>
      </c>
      <c r="C66" s="2" t="s">
        <v>8</v>
      </c>
      <c r="D66" s="4">
        <v>189900</v>
      </c>
      <c r="E66" s="4">
        <v>186102</v>
      </c>
    </row>
    <row r="67" spans="1:5" x14ac:dyDescent="0.25">
      <c r="A67" s="2" t="s">
        <v>60</v>
      </c>
      <c r="B67" s="2" t="s">
        <v>49</v>
      </c>
      <c r="C67" s="2" t="s">
        <v>9</v>
      </c>
      <c r="D67" s="4">
        <v>335000</v>
      </c>
      <c r="E67" s="4">
        <v>330000</v>
      </c>
    </row>
    <row r="68" spans="1:5" x14ac:dyDescent="0.25">
      <c r="A68" s="2" t="s">
        <v>98</v>
      </c>
      <c r="B68" s="2" t="s">
        <v>71</v>
      </c>
      <c r="C68" s="2" t="s">
        <v>8</v>
      </c>
      <c r="D68" s="4">
        <v>250000</v>
      </c>
      <c r="E68" s="4">
        <v>275000</v>
      </c>
    </row>
    <row r="69" spans="1:5" x14ac:dyDescent="0.25">
      <c r="A69" s="2" t="s">
        <v>39</v>
      </c>
      <c r="B69" s="2" t="s">
        <v>45</v>
      </c>
      <c r="C69" s="2" t="s">
        <v>11</v>
      </c>
      <c r="D69" s="4">
        <v>275000</v>
      </c>
      <c r="E69" s="4">
        <v>264000</v>
      </c>
    </row>
    <row r="70" spans="1:5" x14ac:dyDescent="0.25">
      <c r="A70" s="2" t="s">
        <v>40</v>
      </c>
      <c r="B70" s="2" t="s">
        <v>47</v>
      </c>
      <c r="C70" s="2" t="s">
        <v>8</v>
      </c>
      <c r="D70" s="4">
        <v>589000</v>
      </c>
      <c r="E70" s="4">
        <v>575000</v>
      </c>
    </row>
    <row r="71" spans="1:5" x14ac:dyDescent="0.25">
      <c r="A71" s="2" t="s">
        <v>61</v>
      </c>
      <c r="B71" s="2" t="s">
        <v>49</v>
      </c>
      <c r="C71" s="2" t="s">
        <v>13</v>
      </c>
      <c r="D71" s="4">
        <v>345670</v>
      </c>
      <c r="E71" s="4">
        <v>345000</v>
      </c>
    </row>
    <row r="72" spans="1:5" x14ac:dyDescent="0.25">
      <c r="A72" s="2" t="s">
        <v>41</v>
      </c>
      <c r="B72" s="2" t="s">
        <v>45</v>
      </c>
      <c r="C72" s="2" t="s">
        <v>13</v>
      </c>
      <c r="D72" s="4">
        <v>254500</v>
      </c>
      <c r="E72" s="4">
        <v>236685</v>
      </c>
    </row>
    <row r="73" spans="1:5" x14ac:dyDescent="0.25">
      <c r="A73" s="2" t="s">
        <v>99</v>
      </c>
      <c r="B73" s="2" t="s">
        <v>71</v>
      </c>
      <c r="C73" s="2" t="s">
        <v>12</v>
      </c>
      <c r="D73" s="4">
        <v>300000</v>
      </c>
      <c r="E73" s="4">
        <v>250000</v>
      </c>
    </row>
    <row r="74" spans="1:5" x14ac:dyDescent="0.25">
      <c r="A74" s="2" t="s">
        <v>44</v>
      </c>
      <c r="B74" s="2" t="s">
        <v>45</v>
      </c>
      <c r="C74" s="2" t="s">
        <v>7</v>
      </c>
      <c r="D74" s="4">
        <v>555000</v>
      </c>
      <c r="E74" s="4">
        <v>565000</v>
      </c>
    </row>
    <row r="75" spans="1:5" x14ac:dyDescent="0.25">
      <c r="A75" s="2" t="s">
        <v>100</v>
      </c>
      <c r="B75" s="2" t="s">
        <v>71</v>
      </c>
      <c r="C75" s="2" t="s">
        <v>14</v>
      </c>
      <c r="D75" s="4">
        <v>275900</v>
      </c>
      <c r="E75" s="4">
        <v>250000</v>
      </c>
    </row>
    <row r="76" spans="1:5" x14ac:dyDescent="0.25">
      <c r="A76" s="2" t="s">
        <v>70</v>
      </c>
      <c r="B76" s="2" t="s">
        <v>47</v>
      </c>
      <c r="C76" s="2" t="s">
        <v>9</v>
      </c>
      <c r="D76" s="4">
        <v>475000</v>
      </c>
      <c r="E76" s="4">
        <v>455000</v>
      </c>
    </row>
    <row r="77" spans="1:5" x14ac:dyDescent="0.25">
      <c r="A77" s="2" t="s">
        <v>42</v>
      </c>
      <c r="B77" s="2" t="s">
        <v>46</v>
      </c>
      <c r="C77" s="2" t="s">
        <v>14</v>
      </c>
      <c r="D77" s="4">
        <v>165900</v>
      </c>
      <c r="E77" s="4">
        <v>159264</v>
      </c>
    </row>
    <row r="78" spans="1:5" x14ac:dyDescent="0.25">
      <c r="A78" s="2" t="s">
        <v>101</v>
      </c>
      <c r="B78" s="2" t="s">
        <v>71</v>
      </c>
      <c r="C78" s="2" t="s">
        <v>10</v>
      </c>
      <c r="D78" s="4">
        <v>299999</v>
      </c>
      <c r="E78" s="4">
        <v>280000</v>
      </c>
    </row>
    <row r="79" spans="1:5" x14ac:dyDescent="0.25">
      <c r="A79" s="2" t="s">
        <v>63</v>
      </c>
      <c r="B79" s="2" t="s">
        <v>49</v>
      </c>
      <c r="C79" s="2" t="s">
        <v>7</v>
      </c>
      <c r="D79" s="4">
        <v>400000</v>
      </c>
      <c r="E79" s="4">
        <v>400000</v>
      </c>
    </row>
    <row r="80" spans="1:5" x14ac:dyDescent="0.25">
      <c r="A80" s="2" t="s">
        <v>102</v>
      </c>
      <c r="B80" s="2" t="s">
        <v>71</v>
      </c>
      <c r="C80" s="2" t="s">
        <v>10</v>
      </c>
      <c r="D80" s="4">
        <v>339999</v>
      </c>
      <c r="E80" s="4">
        <v>310000</v>
      </c>
    </row>
    <row r="81" spans="1:5" x14ac:dyDescent="0.25">
      <c r="A81" s="2" t="s">
        <v>62</v>
      </c>
      <c r="B81" s="2" t="s">
        <v>49</v>
      </c>
      <c r="C81" s="2" t="s">
        <v>9</v>
      </c>
      <c r="D81" s="4">
        <v>380500</v>
      </c>
      <c r="E81" s="4">
        <v>365000</v>
      </c>
    </row>
    <row r="82" spans="1:5" x14ac:dyDescent="0.25">
      <c r="A82" s="2" t="s">
        <v>43</v>
      </c>
      <c r="B82" s="2" t="s">
        <v>45</v>
      </c>
      <c r="C82" s="2" t="s">
        <v>15</v>
      </c>
      <c r="D82" s="4">
        <v>245900</v>
      </c>
      <c r="E82" s="4">
        <v>233605</v>
      </c>
    </row>
    <row r="1000" spans="648:648" ht="15" x14ac:dyDescent="0.25">
      <c r="XX1000" s="18">
        <v>85670</v>
      </c>
    </row>
  </sheetData>
  <pageMargins left="0.2" right="0.2" top="0.75" bottom="0.75" header="0.3" footer="0.3"/>
  <pageSetup scale="96" fitToHeight="2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X1006"/>
  <sheetViews>
    <sheetView zoomScale="85" zoomScaleNormal="85" workbookViewId="0">
      <selection activeCell="F103" sqref="F103"/>
    </sheetView>
  </sheetViews>
  <sheetFormatPr defaultRowHeight="13.2" outlineLevelRow="2" x14ac:dyDescent="0.25"/>
  <cols>
    <col min="1" max="1" width="23.88671875" bestFit="1" customWidth="1"/>
    <col min="2" max="2" width="14" bestFit="1" customWidth="1"/>
    <col min="3" max="3" width="13.44140625" bestFit="1" customWidth="1"/>
    <col min="4" max="4" width="12.21875" bestFit="1" customWidth="1"/>
    <col min="5" max="5" width="12.77734375" bestFit="1" customWidth="1"/>
    <col min="6" max="6" width="10.77734375" customWidth="1"/>
    <col min="7" max="7" width="11.77734375" bestFit="1" customWidth="1"/>
    <col min="8" max="8" width="10.109375" bestFit="1" customWidth="1"/>
    <col min="9" max="9" width="10.77734375" customWidth="1"/>
  </cols>
  <sheetData>
    <row r="1" spans="1:9" ht="24" customHeigh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10" t="s">
        <v>109</v>
      </c>
      <c r="G1" s="3" t="s">
        <v>6</v>
      </c>
      <c r="H1" s="3" t="s">
        <v>5</v>
      </c>
      <c r="I1" s="10" t="s">
        <v>110</v>
      </c>
    </row>
    <row r="2" spans="1:9" hidden="1" outlineLevel="2" x14ac:dyDescent="0.25">
      <c r="A2" s="2" t="s">
        <v>32</v>
      </c>
      <c r="B2" s="2" t="s">
        <v>47</v>
      </c>
      <c r="C2" s="2" t="s">
        <v>14</v>
      </c>
      <c r="D2" s="4">
        <v>147800</v>
      </c>
      <c r="E2" s="4">
        <v>150000</v>
      </c>
      <c r="F2" s="20">
        <f>E2/D2</f>
        <v>1.0148849797023005</v>
      </c>
      <c r="G2" s="5">
        <v>43242</v>
      </c>
      <c r="H2" s="5">
        <v>43267</v>
      </c>
      <c r="I2" s="22">
        <f>H2-G2</f>
        <v>25</v>
      </c>
    </row>
    <row r="3" spans="1:9" hidden="1" outlineLevel="2" x14ac:dyDescent="0.25">
      <c r="A3" s="2" t="s">
        <v>17</v>
      </c>
      <c r="B3" s="2" t="s">
        <v>47</v>
      </c>
      <c r="C3" s="2" t="s">
        <v>7</v>
      </c>
      <c r="D3" s="4">
        <v>500000</v>
      </c>
      <c r="E3" s="4">
        <v>465000</v>
      </c>
      <c r="F3" s="20">
        <f>E3/D3</f>
        <v>0.93</v>
      </c>
      <c r="G3" s="5">
        <v>43193</v>
      </c>
      <c r="H3" s="5">
        <v>43261</v>
      </c>
      <c r="I3" s="22">
        <f>H3-G3</f>
        <v>68</v>
      </c>
    </row>
    <row r="4" spans="1:9" hidden="1" outlineLevel="2" x14ac:dyDescent="0.25">
      <c r="A4" s="2" t="s">
        <v>76</v>
      </c>
      <c r="B4" s="2" t="s">
        <v>47</v>
      </c>
      <c r="C4" s="2" t="s">
        <v>9</v>
      </c>
      <c r="D4" s="4">
        <v>750250</v>
      </c>
      <c r="E4" s="4">
        <v>700000</v>
      </c>
      <c r="F4" s="20">
        <f>E4/D4</f>
        <v>0.93302232589136957</v>
      </c>
      <c r="G4" s="5">
        <v>43202</v>
      </c>
      <c r="H4" s="5">
        <v>43405</v>
      </c>
      <c r="I4" s="22">
        <f>H4-G4</f>
        <v>203</v>
      </c>
    </row>
    <row r="5" spans="1:9" hidden="1" outlineLevel="2" x14ac:dyDescent="0.25">
      <c r="A5" s="2" t="s">
        <v>68</v>
      </c>
      <c r="B5" s="2" t="s">
        <v>47</v>
      </c>
      <c r="C5" s="2" t="s">
        <v>9</v>
      </c>
      <c r="D5" s="4">
        <v>1500120</v>
      </c>
      <c r="E5" s="4">
        <v>1400000</v>
      </c>
      <c r="F5" s="20">
        <f>E5/D5</f>
        <v>0.93325867263952222</v>
      </c>
      <c r="G5" s="5">
        <v>43225</v>
      </c>
      <c r="H5" s="5">
        <v>43373</v>
      </c>
      <c r="I5" s="22">
        <f>H5-G5</f>
        <v>148</v>
      </c>
    </row>
    <row r="6" spans="1:9" hidden="1" outlineLevel="2" x14ac:dyDescent="0.25">
      <c r="A6" s="2" t="s">
        <v>70</v>
      </c>
      <c r="B6" s="2" t="s">
        <v>47</v>
      </c>
      <c r="C6" s="2" t="s">
        <v>9</v>
      </c>
      <c r="D6" s="4">
        <v>475000</v>
      </c>
      <c r="E6" s="4">
        <v>455000</v>
      </c>
      <c r="F6" s="20">
        <f>E6/D6</f>
        <v>0.95789473684210524</v>
      </c>
      <c r="G6" s="5">
        <v>43275</v>
      </c>
      <c r="H6" s="5">
        <v>43361</v>
      </c>
      <c r="I6" s="22">
        <f>H6-G6</f>
        <v>86</v>
      </c>
    </row>
    <row r="7" spans="1:9" hidden="1" outlineLevel="2" x14ac:dyDescent="0.25">
      <c r="A7" s="2" t="s">
        <v>18</v>
      </c>
      <c r="B7" s="2" t="s">
        <v>47</v>
      </c>
      <c r="C7" s="2" t="s">
        <v>11</v>
      </c>
      <c r="D7" s="4">
        <v>219000</v>
      </c>
      <c r="E7" s="4">
        <v>215000</v>
      </c>
      <c r="F7" s="20">
        <f>E7/D7</f>
        <v>0.9817351598173516</v>
      </c>
      <c r="G7" s="5">
        <v>43198</v>
      </c>
      <c r="H7" s="5">
        <v>43253</v>
      </c>
      <c r="I7" s="22">
        <f>H7-G7</f>
        <v>55</v>
      </c>
    </row>
    <row r="8" spans="1:9" hidden="1" outlineLevel="2" x14ac:dyDescent="0.25">
      <c r="A8" s="2" t="s">
        <v>21</v>
      </c>
      <c r="B8" s="2" t="s">
        <v>47</v>
      </c>
      <c r="C8" s="2" t="s">
        <v>12</v>
      </c>
      <c r="D8" s="4">
        <v>450000</v>
      </c>
      <c r="E8" s="4">
        <v>382500</v>
      </c>
      <c r="F8" s="20">
        <f>E8/D8</f>
        <v>0.85</v>
      </c>
      <c r="G8" s="5">
        <v>43205</v>
      </c>
      <c r="H8" s="5">
        <v>43281</v>
      </c>
      <c r="I8" s="22">
        <f>H8-G8</f>
        <v>76</v>
      </c>
    </row>
    <row r="9" spans="1:9" hidden="1" outlineLevel="2" x14ac:dyDescent="0.25">
      <c r="A9" s="2" t="s">
        <v>22</v>
      </c>
      <c r="B9" s="2" t="s">
        <v>47</v>
      </c>
      <c r="C9" s="2" t="s">
        <v>8</v>
      </c>
      <c r="D9" s="4">
        <v>345000</v>
      </c>
      <c r="E9" s="4">
        <v>339999</v>
      </c>
      <c r="F9" s="20">
        <f>E9/D9</f>
        <v>0.98550434782608698</v>
      </c>
      <c r="G9" s="5">
        <v>43208</v>
      </c>
      <c r="H9" s="5">
        <v>43274</v>
      </c>
      <c r="I9" s="22">
        <f>H9-G9</f>
        <v>66</v>
      </c>
    </row>
    <row r="10" spans="1:9" hidden="1" outlineLevel="2" x14ac:dyDescent="0.25">
      <c r="A10" s="2" t="s">
        <v>23</v>
      </c>
      <c r="B10" s="2" t="s">
        <v>47</v>
      </c>
      <c r="C10" s="2" t="s">
        <v>8</v>
      </c>
      <c r="D10" s="4">
        <v>325000</v>
      </c>
      <c r="E10" s="4">
        <v>308750</v>
      </c>
      <c r="F10" s="20">
        <f>E10/D10</f>
        <v>0.95</v>
      </c>
      <c r="G10" s="5">
        <v>43209</v>
      </c>
      <c r="H10" s="5">
        <v>43283</v>
      </c>
      <c r="I10" s="22">
        <f>H10-G10</f>
        <v>74</v>
      </c>
    </row>
    <row r="11" spans="1:9" hidden="1" outlineLevel="2" x14ac:dyDescent="0.25">
      <c r="A11" s="2" t="s">
        <v>38</v>
      </c>
      <c r="B11" s="2" t="s">
        <v>47</v>
      </c>
      <c r="C11" s="2" t="s">
        <v>8</v>
      </c>
      <c r="D11" s="4">
        <v>189900</v>
      </c>
      <c r="E11" s="4">
        <v>186102</v>
      </c>
      <c r="F11" s="20">
        <f>E11/D11</f>
        <v>0.98</v>
      </c>
      <c r="G11" s="5">
        <v>43257</v>
      </c>
      <c r="H11" s="5">
        <v>43307</v>
      </c>
      <c r="I11" s="22">
        <f>H11-G11</f>
        <v>50</v>
      </c>
    </row>
    <row r="12" spans="1:9" hidden="1" outlineLevel="2" x14ac:dyDescent="0.25">
      <c r="A12" s="2" t="s">
        <v>40</v>
      </c>
      <c r="B12" s="2" t="s">
        <v>47</v>
      </c>
      <c r="C12" s="2" t="s">
        <v>8</v>
      </c>
      <c r="D12" s="4">
        <v>589000</v>
      </c>
      <c r="E12" s="4">
        <v>575000</v>
      </c>
      <c r="F12" s="20">
        <f>E12/D12</f>
        <v>0.97623089983022071</v>
      </c>
      <c r="G12" s="5">
        <v>43269</v>
      </c>
      <c r="H12" s="5">
        <v>43289</v>
      </c>
      <c r="I12" s="22">
        <f>H12-G12</f>
        <v>20</v>
      </c>
    </row>
    <row r="13" spans="1:9" hidden="1" outlineLevel="2" x14ac:dyDescent="0.25">
      <c r="A13" s="2" t="s">
        <v>24</v>
      </c>
      <c r="B13" s="2" t="s">
        <v>47</v>
      </c>
      <c r="C13" s="2" t="s">
        <v>10</v>
      </c>
      <c r="D13" s="4">
        <v>400000</v>
      </c>
      <c r="E13" s="4">
        <v>375000</v>
      </c>
      <c r="F13" s="20">
        <f>E13/D13</f>
        <v>0.9375</v>
      </c>
      <c r="G13" s="5">
        <v>43220</v>
      </c>
      <c r="H13" s="5">
        <v>43270</v>
      </c>
      <c r="I13" s="22">
        <f>H13-G13</f>
        <v>50</v>
      </c>
    </row>
    <row r="14" spans="1:9" hidden="1" outlineLevel="2" x14ac:dyDescent="0.25">
      <c r="A14" s="2" t="s">
        <v>30</v>
      </c>
      <c r="B14" s="2" t="s">
        <v>47</v>
      </c>
      <c r="C14" s="2" t="s">
        <v>10</v>
      </c>
      <c r="D14" s="4">
        <v>1250000</v>
      </c>
      <c r="E14" s="4">
        <v>1225000</v>
      </c>
      <c r="F14" s="20">
        <f>E14/D14</f>
        <v>0.98</v>
      </c>
      <c r="G14" s="5">
        <v>43232</v>
      </c>
      <c r="H14" s="5">
        <v>43257</v>
      </c>
      <c r="I14" s="22">
        <f>H14-G14</f>
        <v>25</v>
      </c>
    </row>
    <row r="15" spans="1:9" hidden="1" outlineLevel="2" x14ac:dyDescent="0.25">
      <c r="A15" s="2" t="s">
        <v>33</v>
      </c>
      <c r="B15" s="2" t="s">
        <v>47</v>
      </c>
      <c r="C15" s="2" t="s">
        <v>15</v>
      </c>
      <c r="D15" s="4">
        <v>310000</v>
      </c>
      <c r="E15" s="4">
        <v>291400</v>
      </c>
      <c r="F15" s="20">
        <f>E15/D15</f>
        <v>0.94</v>
      </c>
      <c r="G15" s="5">
        <v>43242</v>
      </c>
      <c r="H15" s="5">
        <v>43280</v>
      </c>
      <c r="I15" s="22">
        <f>H15-G15</f>
        <v>38</v>
      </c>
    </row>
    <row r="16" spans="1:9" outlineLevel="1" collapsed="1" x14ac:dyDescent="0.25">
      <c r="A16" s="2"/>
      <c r="B16" s="21" t="s">
        <v>120</v>
      </c>
      <c r="C16" s="2"/>
      <c r="D16" s="4">
        <f>SUBTOTAL(1,D2:D15)</f>
        <v>532219.28571428568</v>
      </c>
      <c r="E16" s="4">
        <f>SUBTOTAL(1,E2:E15)</f>
        <v>504910.78571428574</v>
      </c>
      <c r="F16" s="20">
        <f>SUBTOTAL(1,F2:F15)</f>
        <v>0.95357365161063978</v>
      </c>
      <c r="G16" s="5"/>
      <c r="H16" s="5"/>
      <c r="I16" s="22">
        <f>SUBTOTAL(1,I2:I15)</f>
        <v>70.285714285714292</v>
      </c>
    </row>
    <row r="17" spans="1:9" hidden="1" outlineLevel="2" x14ac:dyDescent="0.25">
      <c r="A17" s="2" t="s">
        <v>64</v>
      </c>
      <c r="B17" s="2" t="s">
        <v>49</v>
      </c>
      <c r="C17" s="2" t="s">
        <v>7</v>
      </c>
      <c r="D17" s="4">
        <v>350000</v>
      </c>
      <c r="E17" s="4">
        <v>340000</v>
      </c>
      <c r="F17" s="20">
        <f>E17/D17</f>
        <v>0.97142857142857142</v>
      </c>
      <c r="G17" s="6">
        <v>43191</v>
      </c>
      <c r="H17" s="5">
        <v>43235</v>
      </c>
      <c r="I17" s="22">
        <f>H17-G17</f>
        <v>44</v>
      </c>
    </row>
    <row r="18" spans="1:9" hidden="1" outlineLevel="2" x14ac:dyDescent="0.25">
      <c r="A18" s="2" t="s">
        <v>50</v>
      </c>
      <c r="B18" s="2" t="s">
        <v>49</v>
      </c>
      <c r="C18" s="2" t="s">
        <v>7</v>
      </c>
      <c r="D18" s="4">
        <v>314250</v>
      </c>
      <c r="E18" s="4">
        <v>304000</v>
      </c>
      <c r="F18" s="20">
        <f>E18/D18</f>
        <v>0.96738265712012728</v>
      </c>
      <c r="G18" s="5">
        <v>43203</v>
      </c>
      <c r="H18" s="5">
        <v>43317</v>
      </c>
      <c r="I18" s="22">
        <f>H18-G18</f>
        <v>114</v>
      </c>
    </row>
    <row r="19" spans="1:9" hidden="1" outlineLevel="2" x14ac:dyDescent="0.25">
      <c r="A19" s="2" t="s">
        <v>56</v>
      </c>
      <c r="B19" s="2" t="s">
        <v>49</v>
      </c>
      <c r="C19" s="2" t="s">
        <v>7</v>
      </c>
      <c r="D19" s="4">
        <v>315250</v>
      </c>
      <c r="E19" s="4">
        <v>300000</v>
      </c>
      <c r="F19" s="20">
        <f>E19/D19</f>
        <v>0.95162569389373508</v>
      </c>
      <c r="G19" s="5">
        <v>43248</v>
      </c>
      <c r="H19" s="5">
        <v>43313</v>
      </c>
      <c r="I19" s="22">
        <f>H19-G19</f>
        <v>65</v>
      </c>
    </row>
    <row r="20" spans="1:9" hidden="1" outlineLevel="2" x14ac:dyDescent="0.25">
      <c r="A20" s="2" t="s">
        <v>59</v>
      </c>
      <c r="B20" s="2" t="s">
        <v>49</v>
      </c>
      <c r="C20" s="2" t="s">
        <v>7</v>
      </c>
      <c r="D20" s="4">
        <v>345000</v>
      </c>
      <c r="E20" s="4">
        <v>330000</v>
      </c>
      <c r="F20" s="20">
        <f>E20/D20</f>
        <v>0.95652173913043481</v>
      </c>
      <c r="G20" s="5">
        <v>43252</v>
      </c>
      <c r="H20" s="5">
        <v>43327</v>
      </c>
      <c r="I20" s="22">
        <f>H20-G20</f>
        <v>75</v>
      </c>
    </row>
    <row r="21" spans="1:9" hidden="1" outlineLevel="2" x14ac:dyDescent="0.25">
      <c r="A21" s="2" t="s">
        <v>63</v>
      </c>
      <c r="B21" s="2" t="s">
        <v>49</v>
      </c>
      <c r="C21" s="2" t="s">
        <v>7</v>
      </c>
      <c r="D21" s="4">
        <v>400000</v>
      </c>
      <c r="E21" s="4">
        <v>400000</v>
      </c>
      <c r="F21" s="20">
        <f>E21/D21</f>
        <v>1</v>
      </c>
      <c r="G21" s="5">
        <v>43281</v>
      </c>
      <c r="H21" s="5">
        <v>43296</v>
      </c>
      <c r="I21" s="22">
        <f>H21-G21</f>
        <v>15</v>
      </c>
    </row>
    <row r="22" spans="1:9" hidden="1" outlineLevel="2" x14ac:dyDescent="0.25">
      <c r="A22" s="2" t="s">
        <v>72</v>
      </c>
      <c r="B22" s="2" t="s">
        <v>49</v>
      </c>
      <c r="C22" s="2" t="s">
        <v>9</v>
      </c>
      <c r="D22" s="4">
        <v>418000</v>
      </c>
      <c r="E22" s="4">
        <v>400000</v>
      </c>
      <c r="F22" s="20">
        <f>E22/D22</f>
        <v>0.9569377990430622</v>
      </c>
      <c r="G22" s="6">
        <v>43191</v>
      </c>
      <c r="H22" s="5">
        <v>43252</v>
      </c>
      <c r="I22" s="22">
        <f>H22-G22</f>
        <v>61</v>
      </c>
    </row>
    <row r="23" spans="1:9" hidden="1" outlineLevel="2" x14ac:dyDescent="0.25">
      <c r="A23" s="2" t="s">
        <v>65</v>
      </c>
      <c r="B23" s="2" t="s">
        <v>49</v>
      </c>
      <c r="C23" s="2" t="s">
        <v>9</v>
      </c>
      <c r="D23" s="4">
        <v>385900</v>
      </c>
      <c r="E23" s="4">
        <v>385900</v>
      </c>
      <c r="F23" s="20">
        <f>E23/D23</f>
        <v>1</v>
      </c>
      <c r="G23" s="6">
        <v>43191</v>
      </c>
      <c r="H23" s="5">
        <v>43220</v>
      </c>
      <c r="I23" s="22">
        <f>H23-G23</f>
        <v>29</v>
      </c>
    </row>
    <row r="24" spans="1:9" hidden="1" outlineLevel="2" x14ac:dyDescent="0.25">
      <c r="A24" s="2" t="s">
        <v>66</v>
      </c>
      <c r="B24" s="2" t="s">
        <v>49</v>
      </c>
      <c r="C24" s="2" t="s">
        <v>9</v>
      </c>
      <c r="D24" s="4">
        <v>425000</v>
      </c>
      <c r="E24" s="4">
        <v>415000</v>
      </c>
      <c r="F24" s="20">
        <f>E24/D24</f>
        <v>0.97647058823529409</v>
      </c>
      <c r="G24" s="5">
        <v>43208</v>
      </c>
      <c r="H24" s="5">
        <v>43281</v>
      </c>
      <c r="I24" s="22">
        <f>H24-G24</f>
        <v>73</v>
      </c>
    </row>
    <row r="25" spans="1:9" hidden="1" outlineLevel="2" x14ac:dyDescent="0.25">
      <c r="A25" s="2" t="s">
        <v>52</v>
      </c>
      <c r="B25" s="2" t="s">
        <v>49</v>
      </c>
      <c r="C25" s="2" t="s">
        <v>9</v>
      </c>
      <c r="D25" s="4">
        <v>250000</v>
      </c>
      <c r="E25" s="4">
        <v>232000</v>
      </c>
      <c r="F25" s="20">
        <f>E25/D25</f>
        <v>0.92800000000000005</v>
      </c>
      <c r="G25" s="5">
        <v>43219</v>
      </c>
      <c r="H25" s="5">
        <v>43344</v>
      </c>
      <c r="I25" s="22">
        <f>H25-G25</f>
        <v>125</v>
      </c>
    </row>
    <row r="26" spans="1:9" hidden="1" outlineLevel="2" x14ac:dyDescent="0.25">
      <c r="A26" s="2" t="s">
        <v>54</v>
      </c>
      <c r="B26" s="2" t="s">
        <v>49</v>
      </c>
      <c r="C26" s="2" t="s">
        <v>9</v>
      </c>
      <c r="D26" s="4">
        <v>375000</v>
      </c>
      <c r="E26" s="4">
        <v>376000</v>
      </c>
      <c r="F26" s="20">
        <f>E26/D26</f>
        <v>1.0026666666666666</v>
      </c>
      <c r="G26" s="5">
        <v>43226</v>
      </c>
      <c r="H26" s="5">
        <v>43235</v>
      </c>
      <c r="I26" s="22">
        <f>H26-G26</f>
        <v>9</v>
      </c>
    </row>
    <row r="27" spans="1:9" hidden="1" outlineLevel="2" x14ac:dyDescent="0.25">
      <c r="A27" s="2" t="s">
        <v>55</v>
      </c>
      <c r="B27" s="2" t="s">
        <v>49</v>
      </c>
      <c r="C27" s="2" t="s">
        <v>9</v>
      </c>
      <c r="D27" s="4">
        <v>365750</v>
      </c>
      <c r="E27" s="4">
        <v>355000</v>
      </c>
      <c r="F27" s="20">
        <f>E27/D27</f>
        <v>0.9706083390293917</v>
      </c>
      <c r="G27" s="5">
        <v>43233</v>
      </c>
      <c r="H27" s="5">
        <v>43327</v>
      </c>
      <c r="I27" s="22">
        <f>H27-G27</f>
        <v>94</v>
      </c>
    </row>
    <row r="28" spans="1:9" hidden="1" outlineLevel="2" x14ac:dyDescent="0.25">
      <c r="A28" s="2" t="s">
        <v>60</v>
      </c>
      <c r="B28" s="2" t="s">
        <v>49</v>
      </c>
      <c r="C28" s="2" t="s">
        <v>9</v>
      </c>
      <c r="D28" s="4">
        <v>335000</v>
      </c>
      <c r="E28" s="4">
        <v>330000</v>
      </c>
      <c r="F28" s="20">
        <f>E28/D28</f>
        <v>0.9850746268656716</v>
      </c>
      <c r="G28" s="5">
        <v>43261</v>
      </c>
      <c r="H28" s="5">
        <v>43358</v>
      </c>
      <c r="I28" s="22">
        <f>H28-G28</f>
        <v>97</v>
      </c>
    </row>
    <row r="29" spans="1:9" hidden="1" outlineLevel="2" x14ac:dyDescent="0.25">
      <c r="A29" s="2" t="s">
        <v>62</v>
      </c>
      <c r="B29" s="2" t="s">
        <v>49</v>
      </c>
      <c r="C29" s="2" t="s">
        <v>9</v>
      </c>
      <c r="D29" s="4">
        <v>380500</v>
      </c>
      <c r="E29" s="4">
        <v>365000</v>
      </c>
      <c r="F29" s="20">
        <f>E29/D29</f>
        <v>0.95926412614980294</v>
      </c>
      <c r="G29" s="5">
        <v>43281</v>
      </c>
      <c r="H29" s="5">
        <v>43344</v>
      </c>
      <c r="I29" s="22">
        <f>H29-G29</f>
        <v>63</v>
      </c>
    </row>
    <row r="30" spans="1:9" hidden="1" outlineLevel="2" x14ac:dyDescent="0.25">
      <c r="A30" s="2" t="s">
        <v>57</v>
      </c>
      <c r="B30" s="2" t="s">
        <v>49</v>
      </c>
      <c r="C30" s="2" t="s">
        <v>58</v>
      </c>
      <c r="D30" s="4">
        <v>316000</v>
      </c>
      <c r="E30" s="4">
        <v>316000</v>
      </c>
      <c r="F30" s="20">
        <f>E30/D30</f>
        <v>1</v>
      </c>
      <c r="G30" s="5">
        <v>43251</v>
      </c>
      <c r="H30" s="5">
        <v>43281</v>
      </c>
      <c r="I30" s="22">
        <f>H30-G30</f>
        <v>30</v>
      </c>
    </row>
    <row r="31" spans="1:9" hidden="1" outlineLevel="2" x14ac:dyDescent="0.25">
      <c r="A31" s="2" t="s">
        <v>48</v>
      </c>
      <c r="B31" s="2" t="s">
        <v>49</v>
      </c>
      <c r="C31" s="2" t="s">
        <v>13</v>
      </c>
      <c r="D31" s="4">
        <v>325000</v>
      </c>
      <c r="E31" s="4">
        <v>320000</v>
      </c>
      <c r="F31" s="20">
        <f>E31/D31</f>
        <v>0.98461538461538467</v>
      </c>
      <c r="G31" s="5">
        <v>43202</v>
      </c>
      <c r="H31" s="5">
        <v>43250</v>
      </c>
      <c r="I31" s="22">
        <f>H31-G31</f>
        <v>48</v>
      </c>
    </row>
    <row r="32" spans="1:9" hidden="1" outlineLevel="2" x14ac:dyDescent="0.25">
      <c r="A32" s="2" t="s">
        <v>61</v>
      </c>
      <c r="B32" s="2" t="s">
        <v>49</v>
      </c>
      <c r="C32" s="2" t="s">
        <v>13</v>
      </c>
      <c r="D32" s="4">
        <v>345670</v>
      </c>
      <c r="E32" s="4">
        <v>345000</v>
      </c>
      <c r="F32" s="20">
        <f>E32/D32</f>
        <v>0.99806173518095298</v>
      </c>
      <c r="G32" s="5">
        <v>43271</v>
      </c>
      <c r="H32" s="5">
        <v>43373</v>
      </c>
      <c r="I32" s="22">
        <f>H32-G32</f>
        <v>102</v>
      </c>
    </row>
    <row r="33" spans="1:9" hidden="1" outlineLevel="2" x14ac:dyDescent="0.25">
      <c r="A33" s="2" t="s">
        <v>51</v>
      </c>
      <c r="B33" s="2" t="s">
        <v>49</v>
      </c>
      <c r="C33" s="2" t="s">
        <v>11</v>
      </c>
      <c r="D33" s="4">
        <v>425815</v>
      </c>
      <c r="E33" s="4">
        <v>400000</v>
      </c>
      <c r="F33" s="20">
        <f>E33/D33</f>
        <v>0.93937508072754605</v>
      </c>
      <c r="G33" s="5">
        <v>43218</v>
      </c>
      <c r="H33" s="5">
        <v>43358</v>
      </c>
      <c r="I33" s="22">
        <f>H33-G33</f>
        <v>140</v>
      </c>
    </row>
    <row r="34" spans="1:9" hidden="1" outlineLevel="2" x14ac:dyDescent="0.25">
      <c r="A34" s="2" t="s">
        <v>77</v>
      </c>
      <c r="B34" s="2" t="s">
        <v>49</v>
      </c>
      <c r="C34" s="2" t="s">
        <v>12</v>
      </c>
      <c r="D34" s="4">
        <v>555000</v>
      </c>
      <c r="E34" s="4">
        <v>500000</v>
      </c>
      <c r="F34" s="20">
        <f>E34/D34</f>
        <v>0.90090090090090091</v>
      </c>
      <c r="G34" s="5">
        <v>43203</v>
      </c>
      <c r="H34" s="5">
        <v>43388</v>
      </c>
      <c r="I34" s="22">
        <f>H34-G34</f>
        <v>185</v>
      </c>
    </row>
    <row r="35" spans="1:9" hidden="1" outlineLevel="2" x14ac:dyDescent="0.25">
      <c r="A35" s="2" t="s">
        <v>75</v>
      </c>
      <c r="B35" s="2" t="s">
        <v>49</v>
      </c>
      <c r="C35" s="2" t="s">
        <v>8</v>
      </c>
      <c r="D35" s="4">
        <v>565000</v>
      </c>
      <c r="E35" s="4">
        <v>535000</v>
      </c>
      <c r="F35" s="20">
        <f>E35/D35</f>
        <v>0.94690265486725667</v>
      </c>
      <c r="G35" s="5">
        <v>43196</v>
      </c>
      <c r="H35" s="5">
        <v>43373</v>
      </c>
      <c r="I35" s="22">
        <f>H35-G35</f>
        <v>177</v>
      </c>
    </row>
    <row r="36" spans="1:9" hidden="1" outlineLevel="2" x14ac:dyDescent="0.25">
      <c r="A36" s="2" t="s">
        <v>53</v>
      </c>
      <c r="B36" s="2" t="s">
        <v>49</v>
      </c>
      <c r="C36" s="2" t="s">
        <v>15</v>
      </c>
      <c r="D36" s="4">
        <v>450000</v>
      </c>
      <c r="E36" s="4">
        <v>400000</v>
      </c>
      <c r="F36" s="20">
        <f>E36/D36</f>
        <v>0.88888888888888884</v>
      </c>
      <c r="G36" s="5">
        <v>43222</v>
      </c>
      <c r="H36" s="5">
        <v>43373</v>
      </c>
      <c r="I36" s="22">
        <f>H36-G36</f>
        <v>151</v>
      </c>
    </row>
    <row r="37" spans="1:9" outlineLevel="1" collapsed="1" x14ac:dyDescent="0.25">
      <c r="A37" s="2"/>
      <c r="B37" s="21" t="s">
        <v>121</v>
      </c>
      <c r="C37" s="2"/>
      <c r="D37" s="4">
        <f>SUBTOTAL(1,D17:D36)</f>
        <v>382106.75</v>
      </c>
      <c r="E37" s="4">
        <f>SUBTOTAL(1,E17:E36)</f>
        <v>367445</v>
      </c>
      <c r="F37" s="20">
        <f>SUBTOTAL(1,F17:F36)</f>
        <v>0.96423627263718426</v>
      </c>
      <c r="G37" s="5"/>
      <c r="H37" s="5"/>
      <c r="I37" s="22">
        <f>SUBTOTAL(1,I17:I36)</f>
        <v>84.85</v>
      </c>
    </row>
    <row r="38" spans="1:9" hidden="1" outlineLevel="2" x14ac:dyDescent="0.25">
      <c r="A38" s="2" t="s">
        <v>27</v>
      </c>
      <c r="B38" s="2" t="s">
        <v>45</v>
      </c>
      <c r="C38" s="2" t="s">
        <v>7</v>
      </c>
      <c r="D38" s="4">
        <v>410000</v>
      </c>
      <c r="E38" s="4">
        <v>397700</v>
      </c>
      <c r="F38" s="20">
        <f>E38/D38</f>
        <v>0.97</v>
      </c>
      <c r="G38" s="5">
        <v>43221</v>
      </c>
      <c r="H38" s="5">
        <v>43277</v>
      </c>
      <c r="I38" s="22">
        <f>H38-G38</f>
        <v>56</v>
      </c>
    </row>
    <row r="39" spans="1:9" hidden="1" outlineLevel="2" x14ac:dyDescent="0.25">
      <c r="A39" s="2" t="s">
        <v>31</v>
      </c>
      <c r="B39" s="2" t="s">
        <v>45</v>
      </c>
      <c r="C39" s="2" t="s">
        <v>7</v>
      </c>
      <c r="D39" s="4">
        <v>650000</v>
      </c>
      <c r="E39" s="4">
        <v>598000</v>
      </c>
      <c r="F39" s="20">
        <f>E39/D39</f>
        <v>0.92</v>
      </c>
      <c r="G39" s="5">
        <v>43235</v>
      </c>
      <c r="H39" s="5">
        <v>43260</v>
      </c>
      <c r="I39" s="22">
        <f>H39-G39</f>
        <v>25</v>
      </c>
    </row>
    <row r="40" spans="1:9" hidden="1" outlineLevel="2" x14ac:dyDescent="0.25">
      <c r="A40" s="2" t="s">
        <v>35</v>
      </c>
      <c r="B40" s="2" t="s">
        <v>45</v>
      </c>
      <c r="C40" s="2" t="s">
        <v>7</v>
      </c>
      <c r="D40" s="4">
        <v>475000</v>
      </c>
      <c r="E40" s="4">
        <v>450000</v>
      </c>
      <c r="F40" s="20">
        <f>E40/D40</f>
        <v>0.94736842105263153</v>
      </c>
      <c r="G40" s="5">
        <v>43251</v>
      </c>
      <c r="H40" s="5">
        <v>43331</v>
      </c>
      <c r="I40" s="22">
        <f>H40-G40</f>
        <v>80</v>
      </c>
    </row>
    <row r="41" spans="1:9" hidden="1" outlineLevel="2" x14ac:dyDescent="0.25">
      <c r="A41" s="2" t="s">
        <v>44</v>
      </c>
      <c r="B41" s="2" t="s">
        <v>45</v>
      </c>
      <c r="C41" s="2" t="s">
        <v>7</v>
      </c>
      <c r="D41" s="4">
        <v>555000</v>
      </c>
      <c r="E41" s="4">
        <v>565000</v>
      </c>
      <c r="F41" s="20">
        <f>E41/D41</f>
        <v>1.0180180180180181</v>
      </c>
      <c r="G41" s="5">
        <v>43275</v>
      </c>
      <c r="H41" s="5">
        <v>43281</v>
      </c>
      <c r="I41" s="22">
        <f>H41-G41</f>
        <v>6</v>
      </c>
    </row>
    <row r="42" spans="1:9" hidden="1" outlineLevel="2" x14ac:dyDescent="0.25">
      <c r="A42" s="2" t="s">
        <v>16</v>
      </c>
      <c r="B42" s="2" t="s">
        <v>45</v>
      </c>
      <c r="C42" s="2" t="s">
        <v>13</v>
      </c>
      <c r="D42" s="4">
        <v>725000</v>
      </c>
      <c r="E42" s="4">
        <v>645250</v>
      </c>
      <c r="F42" s="20">
        <f>E42/D42</f>
        <v>0.89</v>
      </c>
      <c r="G42" s="6">
        <v>43191</v>
      </c>
      <c r="H42" s="5">
        <v>43267</v>
      </c>
      <c r="I42" s="22">
        <f>H42-G42</f>
        <v>76</v>
      </c>
    </row>
    <row r="43" spans="1:9" hidden="1" outlineLevel="2" x14ac:dyDescent="0.25">
      <c r="A43" s="2" t="s">
        <v>67</v>
      </c>
      <c r="B43" s="2" t="s">
        <v>45</v>
      </c>
      <c r="C43" s="2" t="s">
        <v>13</v>
      </c>
      <c r="D43" s="4">
        <v>560700</v>
      </c>
      <c r="E43" s="4">
        <v>550000</v>
      </c>
      <c r="F43" s="20">
        <f>E43/D43</f>
        <v>0.98091671125378987</v>
      </c>
      <c r="G43" s="5">
        <v>43221</v>
      </c>
      <c r="H43" s="5">
        <v>43250</v>
      </c>
      <c r="I43" s="22">
        <f>H43-G43</f>
        <v>29</v>
      </c>
    </row>
    <row r="44" spans="1:9" hidden="1" outlineLevel="2" x14ac:dyDescent="0.25">
      <c r="A44" s="2" t="s">
        <v>41</v>
      </c>
      <c r="B44" s="2" t="s">
        <v>45</v>
      </c>
      <c r="C44" s="2" t="s">
        <v>13</v>
      </c>
      <c r="D44" s="4">
        <v>254500</v>
      </c>
      <c r="E44" s="4">
        <v>236685</v>
      </c>
      <c r="F44" s="20">
        <f>E44/D44</f>
        <v>0.93</v>
      </c>
      <c r="G44" s="5">
        <v>43274</v>
      </c>
      <c r="H44" s="5">
        <v>43364</v>
      </c>
      <c r="I44" s="22">
        <f>H44-G44</f>
        <v>90</v>
      </c>
    </row>
    <row r="45" spans="1:9" hidden="1" outlineLevel="2" x14ac:dyDescent="0.25">
      <c r="A45" s="2" t="s">
        <v>28</v>
      </c>
      <c r="B45" s="2" t="s">
        <v>45</v>
      </c>
      <c r="C45" s="2" t="s">
        <v>11</v>
      </c>
      <c r="D45" s="4">
        <v>395000</v>
      </c>
      <c r="E45" s="4">
        <v>380000</v>
      </c>
      <c r="F45" s="20">
        <f>E45/D45</f>
        <v>0.96202531645569622</v>
      </c>
      <c r="G45" s="5">
        <v>43225</v>
      </c>
      <c r="H45" s="5">
        <v>43297</v>
      </c>
      <c r="I45" s="22">
        <f>H45-G45</f>
        <v>72</v>
      </c>
    </row>
    <row r="46" spans="1:9" hidden="1" outlineLevel="2" x14ac:dyDescent="0.25">
      <c r="A46" s="2" t="s">
        <v>39</v>
      </c>
      <c r="B46" s="2" t="s">
        <v>45</v>
      </c>
      <c r="C46" s="2" t="s">
        <v>11</v>
      </c>
      <c r="D46" s="4">
        <v>275000</v>
      </c>
      <c r="E46" s="4">
        <v>264000</v>
      </c>
      <c r="F46" s="20">
        <f>E46/D46</f>
        <v>0.96</v>
      </c>
      <c r="G46" s="5">
        <v>43264</v>
      </c>
      <c r="H46" s="5">
        <v>43302</v>
      </c>
      <c r="I46" s="22">
        <f>H46-G46</f>
        <v>38</v>
      </c>
    </row>
    <row r="47" spans="1:9" hidden="1" outlineLevel="2" x14ac:dyDescent="0.25">
      <c r="A47" s="2" t="s">
        <v>36</v>
      </c>
      <c r="B47" s="2" t="s">
        <v>45</v>
      </c>
      <c r="C47" s="2" t="s">
        <v>12</v>
      </c>
      <c r="D47" s="4">
        <v>289900</v>
      </c>
      <c r="E47" s="4">
        <v>279000</v>
      </c>
      <c r="F47" s="20">
        <f>E47/D47</f>
        <v>0.96240082787167991</v>
      </c>
      <c r="G47" s="5">
        <v>43251</v>
      </c>
      <c r="H47" s="5">
        <v>43252</v>
      </c>
      <c r="I47" s="22">
        <f>H47-G47</f>
        <v>1</v>
      </c>
    </row>
    <row r="48" spans="1:9" hidden="1" outlineLevel="2" x14ac:dyDescent="0.25">
      <c r="A48" s="2" t="s">
        <v>26</v>
      </c>
      <c r="B48" s="2" t="s">
        <v>45</v>
      </c>
      <c r="C48" s="2" t="s">
        <v>15</v>
      </c>
      <c r="D48" s="4">
        <v>185500</v>
      </c>
      <c r="E48" s="4">
        <v>179000</v>
      </c>
      <c r="F48" s="20">
        <f>E48/D48</f>
        <v>0.96495956873315369</v>
      </c>
      <c r="G48" s="5">
        <v>43221</v>
      </c>
      <c r="H48" s="5">
        <v>43257</v>
      </c>
      <c r="I48" s="22">
        <f>H48-G48</f>
        <v>36</v>
      </c>
    </row>
    <row r="49" spans="1:9" hidden="1" outlineLevel="2" x14ac:dyDescent="0.25">
      <c r="A49" s="2" t="s">
        <v>43</v>
      </c>
      <c r="B49" s="2" t="s">
        <v>45</v>
      </c>
      <c r="C49" s="2" t="s">
        <v>15</v>
      </c>
      <c r="D49" s="4">
        <v>245900</v>
      </c>
      <c r="E49" s="4">
        <v>233605</v>
      </c>
      <c r="F49" s="20">
        <f>E49/D49</f>
        <v>0.95</v>
      </c>
      <c r="G49" s="5">
        <v>43281</v>
      </c>
      <c r="H49" s="5">
        <v>43328</v>
      </c>
      <c r="I49" s="22">
        <f>H49-G49</f>
        <v>47</v>
      </c>
    </row>
    <row r="50" spans="1:9" outlineLevel="1" collapsed="1" x14ac:dyDescent="0.25">
      <c r="A50" s="2"/>
      <c r="B50" s="21" t="s">
        <v>122</v>
      </c>
      <c r="C50" s="2"/>
      <c r="D50" s="4">
        <f>SUBTOTAL(1,D38:D49)</f>
        <v>418458.33333333331</v>
      </c>
      <c r="E50" s="4">
        <f>SUBTOTAL(1,E38:E49)</f>
        <v>398186.66666666669</v>
      </c>
      <c r="F50" s="20">
        <f>SUBTOTAL(1,F38:F49)</f>
        <v>0.95464073861541399</v>
      </c>
      <c r="G50" s="5"/>
      <c r="H50" s="5"/>
      <c r="I50" s="22">
        <f>SUBTOTAL(1,I38:I49)</f>
        <v>46.333333333333336</v>
      </c>
    </row>
    <row r="51" spans="1:9" hidden="1" outlineLevel="2" x14ac:dyDescent="0.25">
      <c r="A51" s="2" t="s">
        <v>91</v>
      </c>
      <c r="B51" s="2" t="s">
        <v>71</v>
      </c>
      <c r="C51" s="2" t="s">
        <v>14</v>
      </c>
      <c r="D51" s="4">
        <v>345000</v>
      </c>
      <c r="E51" s="4">
        <v>335000</v>
      </c>
      <c r="F51" s="20">
        <f>E51/D51</f>
        <v>0.97101449275362317</v>
      </c>
      <c r="G51" s="5">
        <v>43243</v>
      </c>
      <c r="H51" s="5">
        <v>43274</v>
      </c>
      <c r="I51" s="22">
        <f>H51-G51</f>
        <v>31</v>
      </c>
    </row>
    <row r="52" spans="1:9" hidden="1" outlineLevel="2" x14ac:dyDescent="0.25">
      <c r="A52" s="2" t="s">
        <v>92</v>
      </c>
      <c r="B52" s="2" t="s">
        <v>71</v>
      </c>
      <c r="C52" s="2" t="s">
        <v>14</v>
      </c>
      <c r="D52" s="4">
        <v>375000</v>
      </c>
      <c r="E52" s="4">
        <v>330000</v>
      </c>
      <c r="F52" s="20">
        <f>E52/D52</f>
        <v>0.88</v>
      </c>
      <c r="G52" s="5">
        <v>43246</v>
      </c>
      <c r="H52" s="5">
        <v>43342</v>
      </c>
      <c r="I52" s="22">
        <f>H52-G52</f>
        <v>96</v>
      </c>
    </row>
    <row r="53" spans="1:9" hidden="1" outlineLevel="2" x14ac:dyDescent="0.25">
      <c r="A53" s="2" t="s">
        <v>93</v>
      </c>
      <c r="B53" s="2" t="s">
        <v>71</v>
      </c>
      <c r="C53" s="2" t="s">
        <v>14</v>
      </c>
      <c r="D53" s="4">
        <v>450000</v>
      </c>
      <c r="E53" s="4">
        <v>400000</v>
      </c>
      <c r="F53" s="20">
        <f>E53/D53</f>
        <v>0.88888888888888884</v>
      </c>
      <c r="G53" s="5">
        <v>43248</v>
      </c>
      <c r="H53" s="5">
        <v>43327</v>
      </c>
      <c r="I53" s="22">
        <f>H53-G53</f>
        <v>79</v>
      </c>
    </row>
    <row r="54" spans="1:9" hidden="1" outlineLevel="2" x14ac:dyDescent="0.25">
      <c r="A54" s="2" t="s">
        <v>100</v>
      </c>
      <c r="B54" s="2" t="s">
        <v>71</v>
      </c>
      <c r="C54" s="2" t="s">
        <v>14</v>
      </c>
      <c r="D54" s="4">
        <v>275900</v>
      </c>
      <c r="E54" s="4">
        <v>250000</v>
      </c>
      <c r="F54" s="20">
        <f>E54/D54</f>
        <v>0.90612540775643347</v>
      </c>
      <c r="G54" s="5">
        <v>43275</v>
      </c>
      <c r="H54" s="5">
        <v>43327</v>
      </c>
      <c r="I54" s="22">
        <f>H54-G54</f>
        <v>52</v>
      </c>
    </row>
    <row r="55" spans="1:9" hidden="1" outlineLevel="2" x14ac:dyDescent="0.25">
      <c r="A55" s="2" t="s">
        <v>96</v>
      </c>
      <c r="B55" s="2" t="s">
        <v>71</v>
      </c>
      <c r="C55" s="2" t="s">
        <v>7</v>
      </c>
      <c r="D55" s="4">
        <v>410000</v>
      </c>
      <c r="E55" s="4">
        <v>350750</v>
      </c>
      <c r="F55" s="20">
        <f>E55/D55</f>
        <v>0.85548780487804876</v>
      </c>
      <c r="G55" s="5">
        <v>43254</v>
      </c>
      <c r="H55" s="5">
        <v>43388</v>
      </c>
      <c r="I55" s="22">
        <f>H55-G55</f>
        <v>134</v>
      </c>
    </row>
    <row r="56" spans="1:9" hidden="1" outlineLevel="2" x14ac:dyDescent="0.25">
      <c r="A56" s="2" t="s">
        <v>85</v>
      </c>
      <c r="B56" s="2" t="s">
        <v>71</v>
      </c>
      <c r="C56" s="2" t="s">
        <v>9</v>
      </c>
      <c r="D56" s="4">
        <v>395000</v>
      </c>
      <c r="E56" s="4">
        <v>375000</v>
      </c>
      <c r="F56" s="20">
        <f>E56/D56</f>
        <v>0.94936708860759489</v>
      </c>
      <c r="G56" s="5">
        <v>43221</v>
      </c>
      <c r="H56" s="5">
        <v>43297</v>
      </c>
      <c r="I56" s="22">
        <f>H56-G56</f>
        <v>76</v>
      </c>
    </row>
    <row r="57" spans="1:9" hidden="1" outlineLevel="2" x14ac:dyDescent="0.25">
      <c r="A57" s="2" t="s">
        <v>95</v>
      </c>
      <c r="B57" s="2" t="s">
        <v>71</v>
      </c>
      <c r="C57" s="2" t="s">
        <v>58</v>
      </c>
      <c r="D57" s="4">
        <v>399000</v>
      </c>
      <c r="E57" s="4">
        <v>350000</v>
      </c>
      <c r="F57" s="20">
        <f>E57/D57</f>
        <v>0.8771929824561403</v>
      </c>
      <c r="G57" s="5">
        <v>43253</v>
      </c>
      <c r="H57" s="5">
        <v>43434</v>
      </c>
      <c r="I57" s="22">
        <f>H57-G57</f>
        <v>181</v>
      </c>
    </row>
    <row r="58" spans="1:9" hidden="1" outlineLevel="2" x14ac:dyDescent="0.25">
      <c r="A58" s="2" t="s">
        <v>78</v>
      </c>
      <c r="B58" s="2" t="s">
        <v>71</v>
      </c>
      <c r="C58" s="2" t="s">
        <v>13</v>
      </c>
      <c r="D58" s="4">
        <v>300000</v>
      </c>
      <c r="E58" s="4">
        <v>300000</v>
      </c>
      <c r="F58" s="20">
        <f>E58/D58</f>
        <v>1</v>
      </c>
      <c r="G58" s="5">
        <v>43208</v>
      </c>
      <c r="H58" s="5">
        <v>43220</v>
      </c>
      <c r="I58" s="22">
        <f>H58-G58</f>
        <v>12</v>
      </c>
    </row>
    <row r="59" spans="1:9" hidden="1" outlineLevel="2" x14ac:dyDescent="0.25">
      <c r="A59" s="2" t="s">
        <v>83</v>
      </c>
      <c r="B59" s="2" t="s">
        <v>71</v>
      </c>
      <c r="C59" s="2" t="s">
        <v>13</v>
      </c>
      <c r="D59" s="4">
        <v>450000</v>
      </c>
      <c r="E59" s="4">
        <v>400000</v>
      </c>
      <c r="F59" s="20">
        <f>E59/D59</f>
        <v>0.88888888888888884</v>
      </c>
      <c r="G59" s="5">
        <v>43220</v>
      </c>
      <c r="H59" s="5">
        <v>43374</v>
      </c>
      <c r="I59" s="22">
        <f>H59-G59</f>
        <v>154</v>
      </c>
    </row>
    <row r="60" spans="1:9" hidden="1" outlineLevel="2" x14ac:dyDescent="0.25">
      <c r="A60" s="2" t="s">
        <v>80</v>
      </c>
      <c r="B60" s="2" t="s">
        <v>71</v>
      </c>
      <c r="C60" s="2" t="s">
        <v>11</v>
      </c>
      <c r="D60" s="4">
        <v>325000</v>
      </c>
      <c r="E60" s="4">
        <v>320000</v>
      </c>
      <c r="F60" s="20">
        <f>E60/D60</f>
        <v>0.98461538461538467</v>
      </c>
      <c r="G60" s="5">
        <v>43218</v>
      </c>
      <c r="H60" s="5">
        <v>43248</v>
      </c>
      <c r="I60" s="22">
        <f>H60-G60</f>
        <v>30</v>
      </c>
    </row>
    <row r="61" spans="1:9" hidden="1" outlineLevel="2" x14ac:dyDescent="0.25">
      <c r="A61" s="2" t="s">
        <v>82</v>
      </c>
      <c r="B61" s="2" t="s">
        <v>71</v>
      </c>
      <c r="C61" s="2" t="s">
        <v>11</v>
      </c>
      <c r="D61" s="4">
        <v>515000</v>
      </c>
      <c r="E61" s="4">
        <v>485750</v>
      </c>
      <c r="F61" s="20">
        <f>E61/D61</f>
        <v>0.94320388349514561</v>
      </c>
      <c r="G61" s="5">
        <v>43219</v>
      </c>
      <c r="H61" s="5">
        <v>43337</v>
      </c>
      <c r="I61" s="22">
        <f>H61-G61</f>
        <v>118</v>
      </c>
    </row>
    <row r="62" spans="1:9" hidden="1" outlineLevel="2" x14ac:dyDescent="0.25">
      <c r="A62" s="2" t="s">
        <v>90</v>
      </c>
      <c r="B62" s="2" t="s">
        <v>71</v>
      </c>
      <c r="C62" s="2" t="s">
        <v>12</v>
      </c>
      <c r="D62" s="4">
        <v>325000</v>
      </c>
      <c r="E62" s="4">
        <v>325000</v>
      </c>
      <c r="F62" s="20">
        <f>E62/D62</f>
        <v>1</v>
      </c>
      <c r="G62" s="5">
        <v>43238</v>
      </c>
      <c r="H62" s="5">
        <v>43251</v>
      </c>
      <c r="I62" s="22">
        <f>H62-G62</f>
        <v>13</v>
      </c>
    </row>
    <row r="63" spans="1:9" hidden="1" outlineLevel="2" x14ac:dyDescent="0.25">
      <c r="A63" s="2" t="s">
        <v>94</v>
      </c>
      <c r="B63" s="2" t="s">
        <v>71</v>
      </c>
      <c r="C63" s="2" t="s">
        <v>12</v>
      </c>
      <c r="D63" s="4">
        <v>400000</v>
      </c>
      <c r="E63" s="4">
        <v>375000</v>
      </c>
      <c r="F63" s="20">
        <f>E63/D63</f>
        <v>0.9375</v>
      </c>
      <c r="G63" s="5">
        <v>43251</v>
      </c>
      <c r="H63" s="5">
        <v>43296</v>
      </c>
      <c r="I63" s="22">
        <f>H63-G63</f>
        <v>45</v>
      </c>
    </row>
    <row r="64" spans="1:9" hidden="1" outlineLevel="2" x14ac:dyDescent="0.25">
      <c r="A64" s="2" t="s">
        <v>99</v>
      </c>
      <c r="B64" s="2" t="s">
        <v>71</v>
      </c>
      <c r="C64" s="2" t="s">
        <v>12</v>
      </c>
      <c r="D64" s="4">
        <v>300000</v>
      </c>
      <c r="E64" s="4">
        <v>250000</v>
      </c>
      <c r="F64" s="20">
        <f>E64/D64</f>
        <v>0.83333333333333337</v>
      </c>
      <c r="G64" s="5">
        <v>43274</v>
      </c>
      <c r="H64" s="5">
        <v>43406</v>
      </c>
      <c r="I64" s="22">
        <f>H64-G64</f>
        <v>132</v>
      </c>
    </row>
    <row r="65" spans="1:9" hidden="1" outlineLevel="2" x14ac:dyDescent="0.25">
      <c r="A65" s="2" t="s">
        <v>81</v>
      </c>
      <c r="B65" s="2" t="s">
        <v>71</v>
      </c>
      <c r="C65" s="2" t="s">
        <v>8</v>
      </c>
      <c r="D65" s="4">
        <v>285750</v>
      </c>
      <c r="E65" s="4">
        <v>300000</v>
      </c>
      <c r="F65" s="20">
        <f>E65/D65</f>
        <v>1.0498687664041995</v>
      </c>
      <c r="G65" s="5">
        <v>43218</v>
      </c>
      <c r="H65" s="5">
        <v>43254</v>
      </c>
      <c r="I65" s="22">
        <f>H65-G65</f>
        <v>36</v>
      </c>
    </row>
    <row r="66" spans="1:9" hidden="1" outlineLevel="2" x14ac:dyDescent="0.25">
      <c r="A66" s="2" t="s">
        <v>89</v>
      </c>
      <c r="B66" s="2" t="s">
        <v>71</v>
      </c>
      <c r="C66" s="2" t="s">
        <v>8</v>
      </c>
      <c r="D66" s="4">
        <v>460750</v>
      </c>
      <c r="E66" s="4">
        <v>435500</v>
      </c>
      <c r="F66" s="20">
        <f>E66/D66</f>
        <v>0.94519804666304941</v>
      </c>
      <c r="G66" s="5">
        <v>43225</v>
      </c>
      <c r="H66" s="5">
        <v>43405</v>
      </c>
      <c r="I66" s="22">
        <f>H66-G66</f>
        <v>180</v>
      </c>
    </row>
    <row r="67" spans="1:9" hidden="1" outlineLevel="2" x14ac:dyDescent="0.25">
      <c r="A67" s="2" t="s">
        <v>98</v>
      </c>
      <c r="B67" s="2" t="s">
        <v>71</v>
      </c>
      <c r="C67" s="2" t="s">
        <v>8</v>
      </c>
      <c r="D67" s="4">
        <v>250000</v>
      </c>
      <c r="E67" s="4">
        <v>275000</v>
      </c>
      <c r="F67" s="20">
        <f>E67/D67</f>
        <v>1.1000000000000001</v>
      </c>
      <c r="G67" s="5">
        <v>43263</v>
      </c>
      <c r="H67" s="5">
        <v>43276</v>
      </c>
      <c r="I67" s="22">
        <f>H67-G67</f>
        <v>13</v>
      </c>
    </row>
    <row r="68" spans="1:9" hidden="1" outlineLevel="2" x14ac:dyDescent="0.25">
      <c r="A68" s="2" t="s">
        <v>84</v>
      </c>
      <c r="B68" s="2" t="s">
        <v>71</v>
      </c>
      <c r="C68" s="2" t="s">
        <v>10</v>
      </c>
      <c r="D68" s="4">
        <v>310000</v>
      </c>
      <c r="E68" s="4">
        <v>300000</v>
      </c>
      <c r="F68" s="20">
        <f>E68/D68</f>
        <v>0.967741935483871</v>
      </c>
      <c r="G68" s="5">
        <v>43220</v>
      </c>
      <c r="H68" s="5">
        <v>43282</v>
      </c>
      <c r="I68" s="22">
        <f>H68-G68</f>
        <v>62</v>
      </c>
    </row>
    <row r="69" spans="1:9" hidden="1" outlineLevel="2" x14ac:dyDescent="0.25">
      <c r="A69" s="2" t="s">
        <v>86</v>
      </c>
      <c r="B69" s="2" t="s">
        <v>71</v>
      </c>
      <c r="C69" s="2" t="s">
        <v>10</v>
      </c>
      <c r="D69" s="4">
        <v>375500</v>
      </c>
      <c r="E69" s="4">
        <v>375500</v>
      </c>
      <c r="F69" s="20">
        <f>E69/D69</f>
        <v>1</v>
      </c>
      <c r="G69" s="5">
        <v>43221</v>
      </c>
      <c r="H69" s="5">
        <v>43225</v>
      </c>
      <c r="I69" s="22">
        <f>H69-G69</f>
        <v>4</v>
      </c>
    </row>
    <row r="70" spans="1:9" hidden="1" outlineLevel="2" x14ac:dyDescent="0.25">
      <c r="A70" s="2" t="s">
        <v>88</v>
      </c>
      <c r="B70" s="2" t="s">
        <v>71</v>
      </c>
      <c r="C70" s="2" t="s">
        <v>10</v>
      </c>
      <c r="D70" s="4">
        <v>500000</v>
      </c>
      <c r="E70" s="4">
        <v>425000</v>
      </c>
      <c r="F70" s="20">
        <f>E70/D70</f>
        <v>0.85</v>
      </c>
      <c r="G70" s="5">
        <v>43225</v>
      </c>
      <c r="H70" s="5">
        <v>43419</v>
      </c>
      <c r="I70" s="22">
        <f>H70-G70</f>
        <v>194</v>
      </c>
    </row>
    <row r="71" spans="1:9" hidden="1" outlineLevel="2" x14ac:dyDescent="0.25">
      <c r="A71" s="2" t="s">
        <v>101</v>
      </c>
      <c r="B71" s="2" t="s">
        <v>71</v>
      </c>
      <c r="C71" s="2" t="s">
        <v>10</v>
      </c>
      <c r="D71" s="4">
        <v>299999</v>
      </c>
      <c r="E71" s="4">
        <v>280000</v>
      </c>
      <c r="F71" s="20">
        <f>E71/D71</f>
        <v>0.9333364444548149</v>
      </c>
      <c r="G71" s="5">
        <v>43280</v>
      </c>
      <c r="H71" s="5">
        <v>43373</v>
      </c>
      <c r="I71" s="22">
        <f>H71-G71</f>
        <v>93</v>
      </c>
    </row>
    <row r="72" spans="1:9" hidden="1" outlineLevel="2" x14ac:dyDescent="0.25">
      <c r="A72" s="2" t="s">
        <v>102</v>
      </c>
      <c r="B72" s="2" t="s">
        <v>71</v>
      </c>
      <c r="C72" s="2" t="s">
        <v>10</v>
      </c>
      <c r="D72" s="4">
        <v>339999</v>
      </c>
      <c r="E72" s="4">
        <v>310000</v>
      </c>
      <c r="F72" s="20">
        <f>E72/D72</f>
        <v>0.91176738755113984</v>
      </c>
      <c r="G72" s="5">
        <v>43281</v>
      </c>
      <c r="H72" s="5">
        <v>43374</v>
      </c>
      <c r="I72" s="22">
        <f>H72-G72</f>
        <v>93</v>
      </c>
    </row>
    <row r="73" spans="1:9" hidden="1" outlineLevel="2" x14ac:dyDescent="0.25">
      <c r="A73" s="2" t="s">
        <v>87</v>
      </c>
      <c r="B73" s="2" t="s">
        <v>71</v>
      </c>
      <c r="C73" s="2" t="s">
        <v>15</v>
      </c>
      <c r="D73" s="4">
        <v>475000</v>
      </c>
      <c r="E73" s="4">
        <v>425250</v>
      </c>
      <c r="F73" s="20">
        <f>E73/D73</f>
        <v>0.89526315789473687</v>
      </c>
      <c r="G73" s="5">
        <v>43225</v>
      </c>
      <c r="H73" s="5">
        <v>43366</v>
      </c>
      <c r="I73" s="22">
        <f>H73-G73</f>
        <v>141</v>
      </c>
    </row>
    <row r="74" spans="1:9" hidden="1" outlineLevel="2" x14ac:dyDescent="0.25">
      <c r="A74" s="2" t="s">
        <v>97</v>
      </c>
      <c r="B74" s="2" t="s">
        <v>71</v>
      </c>
      <c r="C74" s="2" t="s">
        <v>15</v>
      </c>
      <c r="D74" s="4">
        <v>285750</v>
      </c>
      <c r="E74" s="4">
        <v>300000</v>
      </c>
      <c r="F74" s="20">
        <f>E74/D74</f>
        <v>1.0498687664041995</v>
      </c>
      <c r="G74" s="5">
        <v>43256</v>
      </c>
      <c r="H74" s="5">
        <v>43282</v>
      </c>
      <c r="I74" s="22">
        <f>H74-G74</f>
        <v>26</v>
      </c>
    </row>
    <row r="75" spans="1:9" outlineLevel="1" collapsed="1" x14ac:dyDescent="0.25">
      <c r="A75" s="2"/>
      <c r="B75" s="21" t="s">
        <v>123</v>
      </c>
      <c r="C75" s="2"/>
      <c r="D75" s="4">
        <f>SUBTOTAL(1,D51:D74)</f>
        <v>368652</v>
      </c>
      <c r="E75" s="4">
        <f>SUBTOTAL(1,E51:E74)</f>
        <v>344697.91666666669</v>
      </c>
      <c r="F75" s="20">
        <f>SUBTOTAL(1,F51:F74)</f>
        <v>0.94244427752206239</v>
      </c>
      <c r="G75" s="5"/>
      <c r="H75" s="5"/>
      <c r="I75" s="22">
        <f>SUBTOTAL(1,I51:I74)</f>
        <v>83.125</v>
      </c>
    </row>
    <row r="76" spans="1:9" hidden="1" outlineLevel="2" x14ac:dyDescent="0.25">
      <c r="A76" s="2" t="s">
        <v>37</v>
      </c>
      <c r="B76" s="2" t="s">
        <v>46</v>
      </c>
      <c r="C76" s="2" t="s">
        <v>14</v>
      </c>
      <c r="D76" s="4">
        <v>259900</v>
      </c>
      <c r="E76" s="4">
        <v>246905</v>
      </c>
      <c r="F76" s="20">
        <f>E76/D76</f>
        <v>0.95</v>
      </c>
      <c r="G76" s="5">
        <v>43253</v>
      </c>
      <c r="H76" s="5">
        <v>43345</v>
      </c>
      <c r="I76" s="22">
        <f>H76-G76</f>
        <v>92</v>
      </c>
    </row>
    <row r="77" spans="1:9" hidden="1" outlineLevel="2" x14ac:dyDescent="0.25">
      <c r="A77" s="2" t="s">
        <v>42</v>
      </c>
      <c r="B77" s="2" t="s">
        <v>46</v>
      </c>
      <c r="C77" s="2" t="s">
        <v>14</v>
      </c>
      <c r="D77" s="4">
        <v>165900</v>
      </c>
      <c r="E77" s="4">
        <v>159264</v>
      </c>
      <c r="F77" s="20">
        <f>E77/D77</f>
        <v>0.96</v>
      </c>
      <c r="G77" s="5">
        <v>43280</v>
      </c>
      <c r="H77" s="5">
        <v>43349</v>
      </c>
      <c r="I77" s="22">
        <f>H77-G77</f>
        <v>69</v>
      </c>
    </row>
    <row r="78" spans="1:9" hidden="1" outlineLevel="2" x14ac:dyDescent="0.25">
      <c r="A78" s="2" t="s">
        <v>69</v>
      </c>
      <c r="B78" s="2" t="s">
        <v>46</v>
      </c>
      <c r="C78" s="2" t="s">
        <v>7</v>
      </c>
      <c r="D78" s="4">
        <v>180000</v>
      </c>
      <c r="E78" s="4">
        <v>175000</v>
      </c>
      <c r="F78" s="20">
        <f>E78/D78</f>
        <v>0.97222222222222221</v>
      </c>
      <c r="G78" s="5">
        <v>43243</v>
      </c>
      <c r="H78" s="5">
        <v>43296</v>
      </c>
      <c r="I78" s="22">
        <f>H78-G78</f>
        <v>53</v>
      </c>
    </row>
    <row r="79" spans="1:9" hidden="1" outlineLevel="2" x14ac:dyDescent="0.25">
      <c r="A79" s="2" t="s">
        <v>20</v>
      </c>
      <c r="B79" s="2" t="s">
        <v>46</v>
      </c>
      <c r="C79" s="2" t="s">
        <v>9</v>
      </c>
      <c r="D79" s="4">
        <v>110000</v>
      </c>
      <c r="E79" s="4">
        <v>106000</v>
      </c>
      <c r="F79" s="20">
        <f>E79/D79</f>
        <v>0.96363636363636362</v>
      </c>
      <c r="G79" s="5">
        <v>43202</v>
      </c>
      <c r="H79" s="5">
        <v>43284</v>
      </c>
      <c r="I79" s="22">
        <f>H79-G79</f>
        <v>82</v>
      </c>
    </row>
    <row r="80" spans="1:9" hidden="1" outlineLevel="2" x14ac:dyDescent="0.25">
      <c r="A80" s="2" t="s">
        <v>34</v>
      </c>
      <c r="B80" s="2" t="s">
        <v>46</v>
      </c>
      <c r="C80" s="2" t="s">
        <v>9</v>
      </c>
      <c r="D80" s="4">
        <v>215000</v>
      </c>
      <c r="E80" s="4">
        <v>195000</v>
      </c>
      <c r="F80" s="20">
        <f>E80/D80</f>
        <v>0.90697674418604646</v>
      </c>
      <c r="G80" s="5">
        <v>43248</v>
      </c>
      <c r="H80" s="5">
        <v>43269</v>
      </c>
      <c r="I80" s="22">
        <f>H80-G80</f>
        <v>21</v>
      </c>
    </row>
    <row r="81" spans="1:9" hidden="1" outlineLevel="2" x14ac:dyDescent="0.25">
      <c r="A81" s="2" t="s">
        <v>79</v>
      </c>
      <c r="B81" s="2" t="s">
        <v>46</v>
      </c>
      <c r="C81" s="2" t="s">
        <v>13</v>
      </c>
      <c r="D81" s="4">
        <v>325000</v>
      </c>
      <c r="E81" s="4">
        <v>302250</v>
      </c>
      <c r="F81" s="20">
        <f>E81/D81</f>
        <v>0.93</v>
      </c>
      <c r="G81" s="5">
        <v>43218</v>
      </c>
      <c r="H81" s="5">
        <v>43252</v>
      </c>
      <c r="I81" s="22">
        <f>H81-G81</f>
        <v>34</v>
      </c>
    </row>
    <row r="82" spans="1:9" hidden="1" outlineLevel="2" x14ac:dyDescent="0.25">
      <c r="A82" s="2" t="s">
        <v>25</v>
      </c>
      <c r="B82" s="2" t="s">
        <v>46</v>
      </c>
      <c r="C82" s="2" t="s">
        <v>13</v>
      </c>
      <c r="D82" s="4">
        <v>250000</v>
      </c>
      <c r="E82" s="4">
        <v>255000</v>
      </c>
      <c r="F82" s="20">
        <f>E82/D82</f>
        <v>1.02</v>
      </c>
      <c r="G82" s="5">
        <v>43221</v>
      </c>
      <c r="H82" s="5">
        <v>43269</v>
      </c>
      <c r="I82" s="22">
        <f>H82-G82</f>
        <v>48</v>
      </c>
    </row>
    <row r="83" spans="1:9" hidden="1" outlineLevel="2" x14ac:dyDescent="0.25">
      <c r="A83" s="2" t="s">
        <v>29</v>
      </c>
      <c r="B83" s="2" t="s">
        <v>46</v>
      </c>
      <c r="C83" s="2" t="s">
        <v>13</v>
      </c>
      <c r="D83" s="4">
        <v>450000</v>
      </c>
      <c r="E83" s="4">
        <v>382500</v>
      </c>
      <c r="F83" s="20">
        <f>E83/D83</f>
        <v>0.85</v>
      </c>
      <c r="G83" s="5">
        <v>43225</v>
      </c>
      <c r="H83" s="5">
        <v>43267</v>
      </c>
      <c r="I83" s="22">
        <f>H83-G83</f>
        <v>42</v>
      </c>
    </row>
    <row r="84" spans="1:9" hidden="1" outlineLevel="2" x14ac:dyDescent="0.25">
      <c r="A84" s="2" t="s">
        <v>73</v>
      </c>
      <c r="B84" s="2" t="s">
        <v>46</v>
      </c>
      <c r="C84" s="2" t="s">
        <v>11</v>
      </c>
      <c r="D84" s="4">
        <v>215800</v>
      </c>
      <c r="E84" s="4">
        <v>200000</v>
      </c>
      <c r="F84" s="20">
        <f>E84/D84</f>
        <v>0.92678405931417984</v>
      </c>
      <c r="G84" s="6">
        <v>43191</v>
      </c>
      <c r="H84" s="5">
        <v>43245</v>
      </c>
      <c r="I84" s="22">
        <f>H84-G84</f>
        <v>54</v>
      </c>
    </row>
    <row r="85" spans="1:9" hidden="1" outlineLevel="2" x14ac:dyDescent="0.25">
      <c r="A85" s="2" t="s">
        <v>74</v>
      </c>
      <c r="B85" s="2" t="s">
        <v>46</v>
      </c>
      <c r="C85" s="2" t="s">
        <v>11</v>
      </c>
      <c r="D85" s="4">
        <v>300000</v>
      </c>
      <c r="E85" s="4">
        <v>290000</v>
      </c>
      <c r="F85" s="20">
        <f>E85/D85</f>
        <v>0.96666666666666667</v>
      </c>
      <c r="G85" s="5">
        <v>43193</v>
      </c>
      <c r="H85" s="5">
        <v>43252</v>
      </c>
      <c r="I85" s="22">
        <f>H85-G85</f>
        <v>59</v>
      </c>
    </row>
    <row r="86" spans="1:9" hidden="1" outlineLevel="2" x14ac:dyDescent="0.25">
      <c r="A86" s="2" t="s">
        <v>19</v>
      </c>
      <c r="B86" s="2" t="s">
        <v>46</v>
      </c>
      <c r="C86" s="2" t="s">
        <v>8</v>
      </c>
      <c r="D86" s="4">
        <v>165000</v>
      </c>
      <c r="E86" s="4">
        <v>156750</v>
      </c>
      <c r="F86" s="20">
        <f>E86/D86</f>
        <v>0.95</v>
      </c>
      <c r="G86" s="5">
        <v>43202</v>
      </c>
      <c r="H86" s="5">
        <v>43263</v>
      </c>
      <c r="I86" s="22">
        <f>H86-G86</f>
        <v>61</v>
      </c>
    </row>
    <row r="87" spans="1:9" outlineLevel="1" collapsed="1" x14ac:dyDescent="0.25">
      <c r="A87" s="2"/>
      <c r="B87" s="21" t="s">
        <v>124</v>
      </c>
      <c r="C87" s="2"/>
      <c r="D87" s="4">
        <f>SUBTOTAL(1,D76:D86)</f>
        <v>239690.90909090909</v>
      </c>
      <c r="E87" s="4">
        <f>SUBTOTAL(1,E76:E86)</f>
        <v>224424.45454545456</v>
      </c>
      <c r="F87" s="20">
        <f>SUBTOTAL(1,F76:F86)</f>
        <v>0.94511691418413435</v>
      </c>
      <c r="G87" s="5"/>
      <c r="H87" s="5"/>
      <c r="I87" s="22">
        <f>SUBTOTAL(1,I76:I86)</f>
        <v>55.909090909090907</v>
      </c>
    </row>
    <row r="88" spans="1:9" x14ac:dyDescent="0.25">
      <c r="A88" s="2"/>
      <c r="B88" s="21" t="s">
        <v>125</v>
      </c>
      <c r="C88" s="2"/>
      <c r="D88" s="4">
        <f>SUBTOTAL(1,D2:D86)</f>
        <v>390110.53086419753</v>
      </c>
      <c r="E88" s="4">
        <f>SUBTOTAL(1,E2:E86)</f>
        <v>369596.4197530864</v>
      </c>
      <c r="F88" s="20">
        <f>SUBTOTAL(1,F2:F86)</f>
        <v>0.95191844636089651</v>
      </c>
      <c r="G88" s="5"/>
      <c r="H88" s="5"/>
      <c r="I88" s="22">
        <f>SUBTOTAL(1,I2:I86)</f>
        <v>72.18518518518519</v>
      </c>
    </row>
    <row r="101" spans="2:6" x14ac:dyDescent="0.25">
      <c r="B101" s="7" t="s">
        <v>103</v>
      </c>
    </row>
    <row r="102" spans="2:6" x14ac:dyDescent="0.25">
      <c r="B102" s="1" t="s">
        <v>104</v>
      </c>
      <c r="F102" s="23">
        <v>504911</v>
      </c>
    </row>
    <row r="103" spans="2:6" x14ac:dyDescent="0.25">
      <c r="B103" s="1" t="s">
        <v>105</v>
      </c>
      <c r="F103" s="25" t="s">
        <v>49</v>
      </c>
    </row>
    <row r="104" spans="2:6" x14ac:dyDescent="0.25">
      <c r="B104" s="1" t="s">
        <v>106</v>
      </c>
      <c r="F104" s="24" t="s">
        <v>45</v>
      </c>
    </row>
    <row r="105" spans="2:6" x14ac:dyDescent="0.25">
      <c r="B105" s="8" t="s">
        <v>107</v>
      </c>
      <c r="F105" s="9">
        <v>72</v>
      </c>
    </row>
    <row r="106" spans="2:6" x14ac:dyDescent="0.25">
      <c r="B106" s="8" t="s">
        <v>108</v>
      </c>
      <c r="F106" s="26" t="s">
        <v>46</v>
      </c>
    </row>
    <row r="1006" spans="648:648" ht="15" x14ac:dyDescent="0.25">
      <c r="XX1006" s="18">
        <v>85670</v>
      </c>
    </row>
  </sheetData>
  <autoFilter ref="A1:I87" xr:uid="{00000000-0001-0000-0000-000000000000}">
    <sortState xmlns:xlrd2="http://schemas.microsoft.com/office/spreadsheetml/2017/richdata2" ref="A2:I86">
      <sortCondition ref="B2:B86"/>
      <sortCondition ref="C2:C86"/>
    </sortState>
  </autoFilter>
  <pageMargins left="0.7" right="0.7" top="0.75" bottom="0.75" header="0.3" footer="0.3"/>
  <pageSetup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CEE776-3722-4660-B2F5-F3A2978587C5}">
  <sheetPr>
    <pageSetUpPr fitToPage="1"/>
  </sheetPr>
  <dimension ref="A1:XX1000"/>
  <sheetViews>
    <sheetView topLeftCell="N1" zoomScaleNormal="100" workbookViewId="0">
      <selection activeCell="H12" sqref="H12"/>
    </sheetView>
  </sheetViews>
  <sheetFormatPr defaultRowHeight="13.2" x14ac:dyDescent="0.25"/>
  <cols>
    <col min="1" max="1" width="21.88671875" bestFit="1" customWidth="1"/>
    <col min="2" max="2" width="14" bestFit="1" customWidth="1"/>
    <col min="3" max="3" width="13.44140625" bestFit="1" customWidth="1"/>
    <col min="4" max="5" width="14" bestFit="1" customWidth="1"/>
    <col min="7" max="7" width="13.5546875" bestFit="1" customWidth="1"/>
    <col min="8" max="9" width="18.6640625" bestFit="1" customWidth="1"/>
    <col min="12" max="12" width="18.44140625" bestFit="1" customWidth="1"/>
    <col min="13" max="13" width="20" bestFit="1" customWidth="1"/>
  </cols>
  <sheetData>
    <row r="1" spans="1:8" ht="20.399999999999999" thickBot="1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G1" s="19" t="s">
        <v>116</v>
      </c>
      <c r="H1" s="19"/>
    </row>
    <row r="2" spans="1:8" ht="13.8" thickTop="1" x14ac:dyDescent="0.25">
      <c r="A2" s="2" t="s">
        <v>16</v>
      </c>
      <c r="B2" s="2" t="s">
        <v>45</v>
      </c>
      <c r="C2" s="2" t="s">
        <v>13</v>
      </c>
      <c r="D2" s="4">
        <v>725000</v>
      </c>
      <c r="E2" s="4">
        <v>645250</v>
      </c>
    </row>
    <row r="3" spans="1:8" ht="14.4" x14ac:dyDescent="0.25">
      <c r="A3" s="2" t="s">
        <v>64</v>
      </c>
      <c r="B3" s="2" t="s">
        <v>49</v>
      </c>
      <c r="C3" s="2" t="s">
        <v>7</v>
      </c>
      <c r="D3" s="4">
        <v>350000</v>
      </c>
      <c r="E3" s="4">
        <v>340000</v>
      </c>
      <c r="G3" s="12" t="s">
        <v>1</v>
      </c>
      <c r="H3" s="12" t="s">
        <v>118</v>
      </c>
    </row>
    <row r="4" spans="1:8" x14ac:dyDescent="0.25">
      <c r="A4" s="2" t="s">
        <v>72</v>
      </c>
      <c r="B4" s="2" t="s">
        <v>49</v>
      </c>
      <c r="C4" s="2" t="s">
        <v>9</v>
      </c>
      <c r="D4" s="4">
        <v>418000</v>
      </c>
      <c r="E4" s="4">
        <v>400000</v>
      </c>
      <c r="G4" s="13" t="s">
        <v>47</v>
      </c>
      <c r="H4" s="16">
        <f>SUMIF($B$2:$B$82,G4,$E$2:$E$82)</f>
        <v>5808751</v>
      </c>
    </row>
    <row r="5" spans="1:8" x14ac:dyDescent="0.25">
      <c r="A5" s="2" t="s">
        <v>73</v>
      </c>
      <c r="B5" s="2" t="s">
        <v>46</v>
      </c>
      <c r="C5" s="2" t="s">
        <v>11</v>
      </c>
      <c r="D5" s="4">
        <v>215800</v>
      </c>
      <c r="E5" s="4">
        <v>200000</v>
      </c>
      <c r="G5" s="13" t="s">
        <v>49</v>
      </c>
      <c r="H5" s="16">
        <f t="shared" ref="H5:H8" si="0">SUMIF($B$2:$B$82,G5,$E$2:$E$82)</f>
        <v>7348900</v>
      </c>
    </row>
    <row r="6" spans="1:8" x14ac:dyDescent="0.25">
      <c r="A6" s="2" t="s">
        <v>65</v>
      </c>
      <c r="B6" s="2" t="s">
        <v>49</v>
      </c>
      <c r="C6" s="2" t="s">
        <v>9</v>
      </c>
      <c r="D6" s="4">
        <v>385900</v>
      </c>
      <c r="E6" s="4">
        <v>385900</v>
      </c>
      <c r="G6" s="13" t="s">
        <v>45</v>
      </c>
      <c r="H6" s="16">
        <f t="shared" si="0"/>
        <v>4778240</v>
      </c>
    </row>
    <row r="7" spans="1:8" x14ac:dyDescent="0.25">
      <c r="A7" s="2" t="s">
        <v>17</v>
      </c>
      <c r="B7" s="2" t="s">
        <v>47</v>
      </c>
      <c r="C7" s="2" t="s">
        <v>7</v>
      </c>
      <c r="D7" s="4">
        <v>500000</v>
      </c>
      <c r="E7" s="4">
        <v>465000</v>
      </c>
      <c r="G7" s="13" t="s">
        <v>71</v>
      </c>
      <c r="H7" s="16">
        <f t="shared" si="0"/>
        <v>8272750</v>
      </c>
    </row>
    <row r="8" spans="1:8" x14ac:dyDescent="0.25">
      <c r="A8" s="2" t="s">
        <v>74</v>
      </c>
      <c r="B8" s="2" t="s">
        <v>46</v>
      </c>
      <c r="C8" s="2" t="s">
        <v>11</v>
      </c>
      <c r="D8" s="4">
        <v>300000</v>
      </c>
      <c r="E8" s="4">
        <v>290000</v>
      </c>
      <c r="G8" s="13" t="s">
        <v>46</v>
      </c>
      <c r="H8" s="16">
        <f t="shared" si="0"/>
        <v>2468669</v>
      </c>
    </row>
    <row r="9" spans="1:8" x14ac:dyDescent="0.25">
      <c r="A9" s="2" t="s">
        <v>75</v>
      </c>
      <c r="B9" s="2" t="s">
        <v>49</v>
      </c>
      <c r="C9" s="2" t="s">
        <v>8</v>
      </c>
      <c r="D9" s="4">
        <v>565000</v>
      </c>
      <c r="E9" s="4">
        <v>535000</v>
      </c>
    </row>
    <row r="10" spans="1:8" x14ac:dyDescent="0.25">
      <c r="A10" s="2" t="s">
        <v>18</v>
      </c>
      <c r="B10" s="2" t="s">
        <v>47</v>
      </c>
      <c r="C10" s="2" t="s">
        <v>11</v>
      </c>
      <c r="D10" s="4">
        <v>219000</v>
      </c>
      <c r="E10" s="4">
        <v>215000</v>
      </c>
      <c r="G10" s="11" t="s">
        <v>1</v>
      </c>
      <c r="H10" t="s">
        <v>126</v>
      </c>
    </row>
    <row r="11" spans="1:8" x14ac:dyDescent="0.25">
      <c r="A11" s="2" t="s">
        <v>19</v>
      </c>
      <c r="B11" s="2" t="s">
        <v>46</v>
      </c>
      <c r="C11" s="2" t="s">
        <v>8</v>
      </c>
      <c r="D11" s="4">
        <v>165000</v>
      </c>
      <c r="E11" s="4">
        <v>156750</v>
      </c>
      <c r="G11" t="s">
        <v>47</v>
      </c>
      <c r="H11" s="27">
        <v>5808751</v>
      </c>
    </row>
    <row r="12" spans="1:8" x14ac:dyDescent="0.25">
      <c r="A12" s="2" t="s">
        <v>48</v>
      </c>
      <c r="B12" s="2" t="s">
        <v>49</v>
      </c>
      <c r="C12" s="2" t="s">
        <v>13</v>
      </c>
      <c r="D12" s="4">
        <v>325000</v>
      </c>
      <c r="E12" s="4">
        <v>320000</v>
      </c>
      <c r="G12" t="s">
        <v>49</v>
      </c>
      <c r="H12" s="27">
        <v>7348900</v>
      </c>
    </row>
    <row r="13" spans="1:8" x14ac:dyDescent="0.25">
      <c r="A13" s="2" t="s">
        <v>76</v>
      </c>
      <c r="B13" s="2" t="s">
        <v>47</v>
      </c>
      <c r="C13" s="2" t="s">
        <v>9</v>
      </c>
      <c r="D13" s="4">
        <v>750250</v>
      </c>
      <c r="E13" s="4">
        <v>700000</v>
      </c>
      <c r="G13" t="s">
        <v>45</v>
      </c>
      <c r="H13" s="27">
        <v>4778240</v>
      </c>
    </row>
    <row r="14" spans="1:8" x14ac:dyDescent="0.25">
      <c r="A14" s="2" t="s">
        <v>20</v>
      </c>
      <c r="B14" s="2" t="s">
        <v>46</v>
      </c>
      <c r="C14" s="2" t="s">
        <v>9</v>
      </c>
      <c r="D14" s="4">
        <v>110000</v>
      </c>
      <c r="E14" s="4">
        <v>106000</v>
      </c>
      <c r="G14" t="s">
        <v>71</v>
      </c>
      <c r="H14" s="27">
        <v>8272750</v>
      </c>
    </row>
    <row r="15" spans="1:8" x14ac:dyDescent="0.25">
      <c r="A15" s="2" t="s">
        <v>50</v>
      </c>
      <c r="B15" s="2" t="s">
        <v>49</v>
      </c>
      <c r="C15" s="2" t="s">
        <v>7</v>
      </c>
      <c r="D15" s="4">
        <v>314250</v>
      </c>
      <c r="E15" s="4">
        <v>304000</v>
      </c>
      <c r="G15" t="s">
        <v>46</v>
      </c>
      <c r="H15" s="27">
        <v>2468669</v>
      </c>
    </row>
    <row r="16" spans="1:8" x14ac:dyDescent="0.25">
      <c r="A16" s="2" t="s">
        <v>77</v>
      </c>
      <c r="B16" s="2" t="s">
        <v>49</v>
      </c>
      <c r="C16" s="2" t="s">
        <v>12</v>
      </c>
      <c r="D16" s="4">
        <v>555000</v>
      </c>
      <c r="E16" s="4">
        <v>500000</v>
      </c>
      <c r="G16" t="s">
        <v>119</v>
      </c>
      <c r="H16" s="27">
        <v>28677310</v>
      </c>
    </row>
    <row r="17" spans="1:5" x14ac:dyDescent="0.25">
      <c r="A17" s="2" t="s">
        <v>21</v>
      </c>
      <c r="B17" s="2" t="s">
        <v>47</v>
      </c>
      <c r="C17" s="2" t="s">
        <v>12</v>
      </c>
      <c r="D17" s="4">
        <v>450000</v>
      </c>
      <c r="E17" s="4">
        <v>382500</v>
      </c>
    </row>
    <row r="18" spans="1:5" x14ac:dyDescent="0.25">
      <c r="A18" s="2" t="s">
        <v>22</v>
      </c>
      <c r="B18" s="2" t="s">
        <v>47</v>
      </c>
      <c r="C18" s="2" t="s">
        <v>8</v>
      </c>
      <c r="D18" s="4">
        <v>345000</v>
      </c>
      <c r="E18" s="4">
        <v>339999</v>
      </c>
    </row>
    <row r="19" spans="1:5" x14ac:dyDescent="0.25">
      <c r="A19" s="2" t="s">
        <v>78</v>
      </c>
      <c r="B19" s="2" t="s">
        <v>71</v>
      </c>
      <c r="C19" s="2" t="s">
        <v>13</v>
      </c>
      <c r="D19" s="4">
        <v>300000</v>
      </c>
      <c r="E19" s="4">
        <v>300000</v>
      </c>
    </row>
    <row r="20" spans="1:5" x14ac:dyDescent="0.25">
      <c r="A20" s="2" t="s">
        <v>66</v>
      </c>
      <c r="B20" s="2" t="s">
        <v>49</v>
      </c>
      <c r="C20" s="2" t="s">
        <v>9</v>
      </c>
      <c r="D20" s="4">
        <v>425000</v>
      </c>
      <c r="E20" s="4">
        <v>415000</v>
      </c>
    </row>
    <row r="21" spans="1:5" x14ac:dyDescent="0.25">
      <c r="A21" s="2" t="s">
        <v>23</v>
      </c>
      <c r="B21" s="2" t="s">
        <v>47</v>
      </c>
      <c r="C21" s="2" t="s">
        <v>8</v>
      </c>
      <c r="D21" s="4">
        <v>325000</v>
      </c>
      <c r="E21" s="4">
        <v>308750</v>
      </c>
    </row>
    <row r="22" spans="1:5" x14ac:dyDescent="0.25">
      <c r="A22" s="2" t="s">
        <v>79</v>
      </c>
      <c r="B22" s="2" t="s">
        <v>46</v>
      </c>
      <c r="C22" s="2" t="s">
        <v>13</v>
      </c>
      <c r="D22" s="4">
        <v>325000</v>
      </c>
      <c r="E22" s="4">
        <v>302250</v>
      </c>
    </row>
    <row r="23" spans="1:5" x14ac:dyDescent="0.25">
      <c r="A23" s="2" t="s">
        <v>80</v>
      </c>
      <c r="B23" s="2" t="s">
        <v>71</v>
      </c>
      <c r="C23" s="2" t="s">
        <v>11</v>
      </c>
      <c r="D23" s="4">
        <v>325000</v>
      </c>
      <c r="E23" s="4">
        <v>320000</v>
      </c>
    </row>
    <row r="24" spans="1:5" x14ac:dyDescent="0.25">
      <c r="A24" s="2" t="s">
        <v>81</v>
      </c>
      <c r="B24" s="2" t="s">
        <v>71</v>
      </c>
      <c r="C24" s="2" t="s">
        <v>8</v>
      </c>
      <c r="D24" s="4">
        <v>285750</v>
      </c>
      <c r="E24" s="4">
        <v>300000</v>
      </c>
    </row>
    <row r="25" spans="1:5" x14ac:dyDescent="0.25">
      <c r="A25" s="2" t="s">
        <v>51</v>
      </c>
      <c r="B25" s="2" t="s">
        <v>49</v>
      </c>
      <c r="C25" s="2" t="s">
        <v>11</v>
      </c>
      <c r="D25" s="4">
        <v>425815</v>
      </c>
      <c r="E25" s="4">
        <v>400000</v>
      </c>
    </row>
    <row r="26" spans="1:5" x14ac:dyDescent="0.25">
      <c r="A26" s="2" t="s">
        <v>52</v>
      </c>
      <c r="B26" s="2" t="s">
        <v>49</v>
      </c>
      <c r="C26" s="2" t="s">
        <v>9</v>
      </c>
      <c r="D26" s="4">
        <v>250000</v>
      </c>
      <c r="E26" s="4">
        <v>232000</v>
      </c>
    </row>
    <row r="27" spans="1:5" x14ac:dyDescent="0.25">
      <c r="A27" s="2" t="s">
        <v>82</v>
      </c>
      <c r="B27" s="2" t="s">
        <v>71</v>
      </c>
      <c r="C27" s="2" t="s">
        <v>11</v>
      </c>
      <c r="D27" s="4">
        <v>515000</v>
      </c>
      <c r="E27" s="4">
        <v>485750</v>
      </c>
    </row>
    <row r="28" spans="1:5" x14ac:dyDescent="0.25">
      <c r="A28" s="2" t="s">
        <v>24</v>
      </c>
      <c r="B28" s="2" t="s">
        <v>47</v>
      </c>
      <c r="C28" s="2" t="s">
        <v>10</v>
      </c>
      <c r="D28" s="4">
        <v>400000</v>
      </c>
      <c r="E28" s="4">
        <v>375000</v>
      </c>
    </row>
    <row r="29" spans="1:5" x14ac:dyDescent="0.25">
      <c r="A29" s="2" t="s">
        <v>83</v>
      </c>
      <c r="B29" s="2" t="s">
        <v>71</v>
      </c>
      <c r="C29" s="2" t="s">
        <v>13</v>
      </c>
      <c r="D29" s="4">
        <v>450000</v>
      </c>
      <c r="E29" s="4">
        <v>400000</v>
      </c>
    </row>
    <row r="30" spans="1:5" x14ac:dyDescent="0.25">
      <c r="A30" s="2" t="s">
        <v>84</v>
      </c>
      <c r="B30" s="2" t="s">
        <v>71</v>
      </c>
      <c r="C30" s="2" t="s">
        <v>10</v>
      </c>
      <c r="D30" s="4">
        <v>310000</v>
      </c>
      <c r="E30" s="4">
        <v>300000</v>
      </c>
    </row>
    <row r="31" spans="1:5" x14ac:dyDescent="0.25">
      <c r="A31" s="2" t="s">
        <v>25</v>
      </c>
      <c r="B31" s="2" t="s">
        <v>46</v>
      </c>
      <c r="C31" s="2" t="s">
        <v>13</v>
      </c>
      <c r="D31" s="4">
        <v>250000</v>
      </c>
      <c r="E31" s="4">
        <v>255000</v>
      </c>
    </row>
    <row r="32" spans="1:5" x14ac:dyDescent="0.25">
      <c r="A32" s="2" t="s">
        <v>86</v>
      </c>
      <c r="B32" s="2" t="s">
        <v>71</v>
      </c>
      <c r="C32" s="2" t="s">
        <v>10</v>
      </c>
      <c r="D32" s="4">
        <v>375500</v>
      </c>
      <c r="E32" s="4">
        <v>375500</v>
      </c>
    </row>
    <row r="33" spans="1:5" x14ac:dyDescent="0.25">
      <c r="A33" s="2" t="s">
        <v>26</v>
      </c>
      <c r="B33" s="2" t="s">
        <v>45</v>
      </c>
      <c r="C33" s="2" t="s">
        <v>15</v>
      </c>
      <c r="D33" s="4">
        <v>185500</v>
      </c>
      <c r="E33" s="4">
        <v>179000</v>
      </c>
    </row>
    <row r="34" spans="1:5" x14ac:dyDescent="0.25">
      <c r="A34" s="2" t="s">
        <v>85</v>
      </c>
      <c r="B34" s="2" t="s">
        <v>71</v>
      </c>
      <c r="C34" s="2" t="s">
        <v>9</v>
      </c>
      <c r="D34" s="4">
        <v>395000</v>
      </c>
      <c r="E34" s="4">
        <v>375000</v>
      </c>
    </row>
    <row r="35" spans="1:5" x14ac:dyDescent="0.25">
      <c r="A35" s="2" t="s">
        <v>27</v>
      </c>
      <c r="B35" s="2" t="s">
        <v>45</v>
      </c>
      <c r="C35" s="2" t="s">
        <v>7</v>
      </c>
      <c r="D35" s="4">
        <v>410000</v>
      </c>
      <c r="E35" s="4">
        <v>397700</v>
      </c>
    </row>
    <row r="36" spans="1:5" x14ac:dyDescent="0.25">
      <c r="A36" s="2" t="s">
        <v>67</v>
      </c>
      <c r="B36" s="2" t="s">
        <v>45</v>
      </c>
      <c r="C36" s="2" t="s">
        <v>13</v>
      </c>
      <c r="D36" s="4">
        <v>560700</v>
      </c>
      <c r="E36" s="4">
        <v>550000</v>
      </c>
    </row>
    <row r="37" spans="1:5" x14ac:dyDescent="0.25">
      <c r="A37" s="2" t="s">
        <v>53</v>
      </c>
      <c r="B37" s="2" t="s">
        <v>49</v>
      </c>
      <c r="C37" s="2" t="s">
        <v>15</v>
      </c>
      <c r="D37" s="4">
        <v>450000</v>
      </c>
      <c r="E37" s="4">
        <v>400000</v>
      </c>
    </row>
    <row r="38" spans="1:5" x14ac:dyDescent="0.25">
      <c r="A38" s="2" t="s">
        <v>28</v>
      </c>
      <c r="B38" s="2" t="s">
        <v>45</v>
      </c>
      <c r="C38" s="2" t="s">
        <v>11</v>
      </c>
      <c r="D38" s="4">
        <v>395000</v>
      </c>
      <c r="E38" s="4">
        <v>380000</v>
      </c>
    </row>
    <row r="39" spans="1:5" x14ac:dyDescent="0.25">
      <c r="A39" s="2" t="s">
        <v>87</v>
      </c>
      <c r="B39" s="2" t="s">
        <v>71</v>
      </c>
      <c r="C39" s="2" t="s">
        <v>15</v>
      </c>
      <c r="D39" s="4">
        <v>475000</v>
      </c>
      <c r="E39" s="4">
        <v>425250</v>
      </c>
    </row>
    <row r="40" spans="1:5" x14ac:dyDescent="0.25">
      <c r="A40" s="2" t="s">
        <v>29</v>
      </c>
      <c r="B40" s="2" t="s">
        <v>46</v>
      </c>
      <c r="C40" s="2" t="s">
        <v>13</v>
      </c>
      <c r="D40" s="4">
        <v>450000</v>
      </c>
      <c r="E40" s="4">
        <v>382500</v>
      </c>
    </row>
    <row r="41" spans="1:5" x14ac:dyDescent="0.25">
      <c r="A41" s="2" t="s">
        <v>68</v>
      </c>
      <c r="B41" s="2" t="s">
        <v>47</v>
      </c>
      <c r="C41" s="2" t="s">
        <v>9</v>
      </c>
      <c r="D41" s="4">
        <v>1500120</v>
      </c>
      <c r="E41" s="4">
        <v>140000</v>
      </c>
    </row>
    <row r="42" spans="1:5" x14ac:dyDescent="0.25">
      <c r="A42" s="2" t="s">
        <v>88</v>
      </c>
      <c r="B42" s="2" t="s">
        <v>71</v>
      </c>
      <c r="C42" s="2" t="s">
        <v>10</v>
      </c>
      <c r="D42" s="4">
        <v>500000</v>
      </c>
      <c r="E42" s="4">
        <v>425000</v>
      </c>
    </row>
    <row r="43" spans="1:5" x14ac:dyDescent="0.25">
      <c r="A43" s="2" t="s">
        <v>89</v>
      </c>
      <c r="B43" s="2" t="s">
        <v>71</v>
      </c>
      <c r="C43" s="2" t="s">
        <v>8</v>
      </c>
      <c r="D43" s="4">
        <v>460750</v>
      </c>
      <c r="E43" s="4">
        <v>435500</v>
      </c>
    </row>
    <row r="44" spans="1:5" x14ac:dyDescent="0.25">
      <c r="A44" s="2" t="s">
        <v>54</v>
      </c>
      <c r="B44" s="2" t="s">
        <v>49</v>
      </c>
      <c r="C44" s="2" t="s">
        <v>9</v>
      </c>
      <c r="D44" s="4">
        <v>375000</v>
      </c>
      <c r="E44" s="4">
        <v>376000</v>
      </c>
    </row>
    <row r="45" spans="1:5" x14ac:dyDescent="0.25">
      <c r="A45" s="2" t="s">
        <v>30</v>
      </c>
      <c r="B45" s="2" t="s">
        <v>47</v>
      </c>
      <c r="C45" s="2" t="s">
        <v>10</v>
      </c>
      <c r="D45" s="4">
        <v>1250000</v>
      </c>
      <c r="E45" s="4">
        <v>1225000</v>
      </c>
    </row>
    <row r="46" spans="1:5" x14ac:dyDescent="0.25">
      <c r="A46" s="2" t="s">
        <v>55</v>
      </c>
      <c r="B46" s="2" t="s">
        <v>49</v>
      </c>
      <c r="C46" s="2" t="s">
        <v>9</v>
      </c>
      <c r="D46" s="4">
        <v>365750</v>
      </c>
      <c r="E46" s="4">
        <v>355000</v>
      </c>
    </row>
    <row r="47" spans="1:5" x14ac:dyDescent="0.25">
      <c r="A47" s="2" t="s">
        <v>31</v>
      </c>
      <c r="B47" s="2" t="s">
        <v>45</v>
      </c>
      <c r="C47" s="2" t="s">
        <v>7</v>
      </c>
      <c r="D47" s="4">
        <v>650000</v>
      </c>
      <c r="E47" s="4">
        <v>598000</v>
      </c>
    </row>
    <row r="48" spans="1:5" x14ac:dyDescent="0.25">
      <c r="A48" s="2" t="s">
        <v>90</v>
      </c>
      <c r="B48" s="2" t="s">
        <v>71</v>
      </c>
      <c r="C48" s="2" t="s">
        <v>12</v>
      </c>
      <c r="D48" s="4">
        <v>325000</v>
      </c>
      <c r="E48" s="4">
        <v>325000</v>
      </c>
    </row>
    <row r="49" spans="1:5" x14ac:dyDescent="0.25">
      <c r="A49" s="2" t="s">
        <v>32</v>
      </c>
      <c r="B49" s="2" t="s">
        <v>47</v>
      </c>
      <c r="C49" s="2" t="s">
        <v>14</v>
      </c>
      <c r="D49" s="4">
        <v>147800</v>
      </c>
      <c r="E49" s="4">
        <v>150000</v>
      </c>
    </row>
    <row r="50" spans="1:5" x14ac:dyDescent="0.25">
      <c r="A50" s="2" t="s">
        <v>69</v>
      </c>
      <c r="B50" s="2" t="s">
        <v>46</v>
      </c>
      <c r="C50" s="2" t="s">
        <v>7</v>
      </c>
      <c r="D50" s="4">
        <v>180000</v>
      </c>
      <c r="E50" s="4">
        <v>175000</v>
      </c>
    </row>
    <row r="51" spans="1:5" x14ac:dyDescent="0.25">
      <c r="A51" s="2" t="s">
        <v>33</v>
      </c>
      <c r="B51" s="2" t="s">
        <v>47</v>
      </c>
      <c r="C51" s="2" t="s">
        <v>15</v>
      </c>
      <c r="D51" s="4">
        <v>310000</v>
      </c>
      <c r="E51" s="4">
        <v>291400</v>
      </c>
    </row>
    <row r="52" spans="1:5" x14ac:dyDescent="0.25">
      <c r="A52" s="2" t="s">
        <v>91</v>
      </c>
      <c r="B52" s="2" t="s">
        <v>71</v>
      </c>
      <c r="C52" s="2" t="s">
        <v>14</v>
      </c>
      <c r="D52" s="4">
        <v>345000</v>
      </c>
      <c r="E52" s="4">
        <v>335000</v>
      </c>
    </row>
    <row r="53" spans="1:5" x14ac:dyDescent="0.25">
      <c r="A53" s="2" t="s">
        <v>92</v>
      </c>
      <c r="B53" s="2" t="s">
        <v>71</v>
      </c>
      <c r="C53" s="2" t="s">
        <v>14</v>
      </c>
      <c r="D53" s="4">
        <v>375000</v>
      </c>
      <c r="E53" s="4">
        <v>330000</v>
      </c>
    </row>
    <row r="54" spans="1:5" x14ac:dyDescent="0.25">
      <c r="A54" s="2" t="s">
        <v>34</v>
      </c>
      <c r="B54" s="2" t="s">
        <v>46</v>
      </c>
      <c r="C54" s="2" t="s">
        <v>9</v>
      </c>
      <c r="D54" s="4">
        <v>215000</v>
      </c>
      <c r="E54" s="4">
        <v>195000</v>
      </c>
    </row>
    <row r="55" spans="1:5" x14ac:dyDescent="0.25">
      <c r="A55" s="2" t="s">
        <v>93</v>
      </c>
      <c r="B55" s="2" t="s">
        <v>71</v>
      </c>
      <c r="C55" s="2" t="s">
        <v>14</v>
      </c>
      <c r="D55" s="4">
        <v>450000</v>
      </c>
      <c r="E55" s="4">
        <v>400000</v>
      </c>
    </row>
    <row r="56" spans="1:5" x14ac:dyDescent="0.25">
      <c r="A56" s="2" t="s">
        <v>56</v>
      </c>
      <c r="B56" s="2" t="s">
        <v>49</v>
      </c>
      <c r="C56" s="2" t="s">
        <v>7</v>
      </c>
      <c r="D56" s="4">
        <v>315250</v>
      </c>
      <c r="E56" s="4">
        <v>300000</v>
      </c>
    </row>
    <row r="57" spans="1:5" x14ac:dyDescent="0.25">
      <c r="A57" s="2" t="s">
        <v>35</v>
      </c>
      <c r="B57" s="2" t="s">
        <v>45</v>
      </c>
      <c r="C57" s="2" t="s">
        <v>7</v>
      </c>
      <c r="D57" s="4">
        <v>475000</v>
      </c>
      <c r="E57" s="4">
        <v>450000</v>
      </c>
    </row>
    <row r="58" spans="1:5" x14ac:dyDescent="0.25">
      <c r="A58" s="2" t="s">
        <v>94</v>
      </c>
      <c r="B58" s="2" t="s">
        <v>71</v>
      </c>
      <c r="C58" s="2" t="s">
        <v>12</v>
      </c>
      <c r="D58" s="4">
        <v>400000</v>
      </c>
      <c r="E58" s="4">
        <v>375000</v>
      </c>
    </row>
    <row r="59" spans="1:5" x14ac:dyDescent="0.25">
      <c r="A59" s="2" t="s">
        <v>57</v>
      </c>
      <c r="B59" s="2" t="s">
        <v>49</v>
      </c>
      <c r="C59" s="2" t="s">
        <v>58</v>
      </c>
      <c r="D59" s="4">
        <v>316000</v>
      </c>
      <c r="E59" s="4">
        <v>316000</v>
      </c>
    </row>
    <row r="60" spans="1:5" x14ac:dyDescent="0.25">
      <c r="A60" s="2" t="s">
        <v>36</v>
      </c>
      <c r="B60" s="2" t="s">
        <v>45</v>
      </c>
      <c r="C60" s="2" t="s">
        <v>12</v>
      </c>
      <c r="D60" s="4">
        <v>289900</v>
      </c>
      <c r="E60" s="4">
        <v>279000</v>
      </c>
    </row>
    <row r="61" spans="1:5" x14ac:dyDescent="0.25">
      <c r="A61" s="2" t="s">
        <v>59</v>
      </c>
      <c r="B61" s="2" t="s">
        <v>49</v>
      </c>
      <c r="C61" s="2" t="s">
        <v>7</v>
      </c>
      <c r="D61" s="4">
        <v>345000</v>
      </c>
      <c r="E61" s="4">
        <v>330000</v>
      </c>
    </row>
    <row r="62" spans="1:5" x14ac:dyDescent="0.25">
      <c r="A62" s="2" t="s">
        <v>37</v>
      </c>
      <c r="B62" s="2" t="s">
        <v>46</v>
      </c>
      <c r="C62" s="2" t="s">
        <v>14</v>
      </c>
      <c r="D62" s="4">
        <v>259900</v>
      </c>
      <c r="E62" s="4">
        <v>246905</v>
      </c>
    </row>
    <row r="63" spans="1:5" x14ac:dyDescent="0.25">
      <c r="A63" s="2" t="s">
        <v>95</v>
      </c>
      <c r="B63" s="2" t="s">
        <v>71</v>
      </c>
      <c r="C63" s="2" t="s">
        <v>58</v>
      </c>
      <c r="D63" s="4">
        <v>399000</v>
      </c>
      <c r="E63" s="4">
        <v>350000</v>
      </c>
    </row>
    <row r="64" spans="1:5" x14ac:dyDescent="0.25">
      <c r="A64" s="2" t="s">
        <v>96</v>
      </c>
      <c r="B64" s="2" t="s">
        <v>71</v>
      </c>
      <c r="C64" s="2" t="s">
        <v>7</v>
      </c>
      <c r="D64" s="4">
        <v>410000</v>
      </c>
      <c r="E64" s="4">
        <v>350750</v>
      </c>
    </row>
    <row r="65" spans="1:5" x14ac:dyDescent="0.25">
      <c r="A65" s="2" t="s">
        <v>97</v>
      </c>
      <c r="B65" s="2" t="s">
        <v>71</v>
      </c>
      <c r="C65" s="2" t="s">
        <v>15</v>
      </c>
      <c r="D65" s="4">
        <v>285750</v>
      </c>
      <c r="E65" s="4">
        <v>300000</v>
      </c>
    </row>
    <row r="66" spans="1:5" x14ac:dyDescent="0.25">
      <c r="A66" s="2" t="s">
        <v>38</v>
      </c>
      <c r="B66" s="2" t="s">
        <v>47</v>
      </c>
      <c r="C66" s="2" t="s">
        <v>8</v>
      </c>
      <c r="D66" s="4">
        <v>189900</v>
      </c>
      <c r="E66" s="4">
        <v>186102</v>
      </c>
    </row>
    <row r="67" spans="1:5" x14ac:dyDescent="0.25">
      <c r="A67" s="2" t="s">
        <v>60</v>
      </c>
      <c r="B67" s="2" t="s">
        <v>49</v>
      </c>
      <c r="C67" s="2" t="s">
        <v>9</v>
      </c>
      <c r="D67" s="4">
        <v>335000</v>
      </c>
      <c r="E67" s="4">
        <v>330000</v>
      </c>
    </row>
    <row r="68" spans="1:5" x14ac:dyDescent="0.25">
      <c r="A68" s="2" t="s">
        <v>98</v>
      </c>
      <c r="B68" s="2" t="s">
        <v>71</v>
      </c>
      <c r="C68" s="2" t="s">
        <v>8</v>
      </c>
      <c r="D68" s="4">
        <v>250000</v>
      </c>
      <c r="E68" s="4">
        <v>275000</v>
      </c>
    </row>
    <row r="69" spans="1:5" x14ac:dyDescent="0.25">
      <c r="A69" s="2" t="s">
        <v>39</v>
      </c>
      <c r="B69" s="2" t="s">
        <v>45</v>
      </c>
      <c r="C69" s="2" t="s">
        <v>11</v>
      </c>
      <c r="D69" s="4">
        <v>275000</v>
      </c>
      <c r="E69" s="4">
        <v>264000</v>
      </c>
    </row>
    <row r="70" spans="1:5" x14ac:dyDescent="0.25">
      <c r="A70" s="2" t="s">
        <v>40</v>
      </c>
      <c r="B70" s="2" t="s">
        <v>47</v>
      </c>
      <c r="C70" s="2" t="s">
        <v>8</v>
      </c>
      <c r="D70" s="4">
        <v>589000</v>
      </c>
      <c r="E70" s="4">
        <v>575000</v>
      </c>
    </row>
    <row r="71" spans="1:5" x14ac:dyDescent="0.25">
      <c r="A71" s="2" t="s">
        <v>61</v>
      </c>
      <c r="B71" s="2" t="s">
        <v>49</v>
      </c>
      <c r="C71" s="2" t="s">
        <v>13</v>
      </c>
      <c r="D71" s="4">
        <v>345670</v>
      </c>
      <c r="E71" s="4">
        <v>345000</v>
      </c>
    </row>
    <row r="72" spans="1:5" x14ac:dyDescent="0.25">
      <c r="A72" s="2" t="s">
        <v>41</v>
      </c>
      <c r="B72" s="2" t="s">
        <v>45</v>
      </c>
      <c r="C72" s="2" t="s">
        <v>13</v>
      </c>
      <c r="D72" s="4">
        <v>254500</v>
      </c>
      <c r="E72" s="4">
        <v>236685</v>
      </c>
    </row>
    <row r="73" spans="1:5" x14ac:dyDescent="0.25">
      <c r="A73" s="2" t="s">
        <v>99</v>
      </c>
      <c r="B73" s="2" t="s">
        <v>71</v>
      </c>
      <c r="C73" s="2" t="s">
        <v>12</v>
      </c>
      <c r="D73" s="4">
        <v>300000</v>
      </c>
      <c r="E73" s="4">
        <v>250000</v>
      </c>
    </row>
    <row r="74" spans="1:5" x14ac:dyDescent="0.25">
      <c r="A74" s="2" t="s">
        <v>44</v>
      </c>
      <c r="B74" s="2" t="s">
        <v>45</v>
      </c>
      <c r="C74" s="2" t="s">
        <v>7</v>
      </c>
      <c r="D74" s="4">
        <v>555000</v>
      </c>
      <c r="E74" s="4">
        <v>565000</v>
      </c>
    </row>
    <row r="75" spans="1:5" x14ac:dyDescent="0.25">
      <c r="A75" s="2" t="s">
        <v>100</v>
      </c>
      <c r="B75" s="2" t="s">
        <v>71</v>
      </c>
      <c r="C75" s="2" t="s">
        <v>14</v>
      </c>
      <c r="D75" s="4">
        <v>275900</v>
      </c>
      <c r="E75" s="4">
        <v>250000</v>
      </c>
    </row>
    <row r="76" spans="1:5" x14ac:dyDescent="0.25">
      <c r="A76" s="2" t="s">
        <v>70</v>
      </c>
      <c r="B76" s="2" t="s">
        <v>47</v>
      </c>
      <c r="C76" s="2" t="s">
        <v>9</v>
      </c>
      <c r="D76" s="4">
        <v>475000</v>
      </c>
      <c r="E76" s="4">
        <v>455000</v>
      </c>
    </row>
    <row r="77" spans="1:5" x14ac:dyDescent="0.25">
      <c r="A77" s="2" t="s">
        <v>42</v>
      </c>
      <c r="B77" s="2" t="s">
        <v>46</v>
      </c>
      <c r="C77" s="2" t="s">
        <v>14</v>
      </c>
      <c r="D77" s="4">
        <v>165900</v>
      </c>
      <c r="E77" s="4">
        <v>159264</v>
      </c>
    </row>
    <row r="78" spans="1:5" x14ac:dyDescent="0.25">
      <c r="A78" s="2" t="s">
        <v>101</v>
      </c>
      <c r="B78" s="2" t="s">
        <v>71</v>
      </c>
      <c r="C78" s="2" t="s">
        <v>10</v>
      </c>
      <c r="D78" s="4">
        <v>299999</v>
      </c>
      <c r="E78" s="4">
        <v>280000</v>
      </c>
    </row>
    <row r="79" spans="1:5" x14ac:dyDescent="0.25">
      <c r="A79" s="2" t="s">
        <v>63</v>
      </c>
      <c r="B79" s="2" t="s">
        <v>49</v>
      </c>
      <c r="C79" s="2" t="s">
        <v>7</v>
      </c>
      <c r="D79" s="4">
        <v>400000</v>
      </c>
      <c r="E79" s="4">
        <v>400000</v>
      </c>
    </row>
    <row r="80" spans="1:5" x14ac:dyDescent="0.25">
      <c r="A80" s="2" t="s">
        <v>102</v>
      </c>
      <c r="B80" s="2" t="s">
        <v>71</v>
      </c>
      <c r="C80" s="2" t="s">
        <v>10</v>
      </c>
      <c r="D80" s="4">
        <v>339999</v>
      </c>
      <c r="E80" s="4">
        <v>310000</v>
      </c>
    </row>
    <row r="81" spans="1:5" x14ac:dyDescent="0.25">
      <c r="A81" s="2" t="s">
        <v>62</v>
      </c>
      <c r="B81" s="2" t="s">
        <v>49</v>
      </c>
      <c r="C81" s="2" t="s">
        <v>9</v>
      </c>
      <c r="D81" s="4">
        <v>380500</v>
      </c>
      <c r="E81" s="4">
        <v>365000</v>
      </c>
    </row>
    <row r="82" spans="1:5" x14ac:dyDescent="0.25">
      <c r="A82" s="2" t="s">
        <v>43</v>
      </c>
      <c r="B82" s="2" t="s">
        <v>45</v>
      </c>
      <c r="C82" s="2" t="s">
        <v>15</v>
      </c>
      <c r="D82" s="4">
        <v>245900</v>
      </c>
      <c r="E82" s="4">
        <v>233605</v>
      </c>
    </row>
    <row r="1000" spans="648:648" ht="15" x14ac:dyDescent="0.25">
      <c r="XX1000" s="18">
        <v>85670</v>
      </c>
    </row>
  </sheetData>
  <mergeCells count="1">
    <mergeCell ref="G1:H1"/>
  </mergeCells>
  <pageMargins left="0.2" right="0.2" top="0.75" bottom="0.75" header="0.3" footer="0.3"/>
  <pageSetup scale="96" fitToHeight="2" orientation="landscape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65364-EDF3-45B4-91F4-83D0311719C3}">
  <sheetPr>
    <pageSetUpPr fitToPage="1"/>
  </sheetPr>
  <dimension ref="A1:XX1000"/>
  <sheetViews>
    <sheetView topLeftCell="E5" workbookViewId="0">
      <selection activeCell="H20" sqref="H20"/>
    </sheetView>
  </sheetViews>
  <sheetFormatPr defaultRowHeight="13.2" x14ac:dyDescent="0.25"/>
  <cols>
    <col min="1" max="1" width="21.88671875" bestFit="1" customWidth="1"/>
    <col min="2" max="2" width="14" bestFit="1" customWidth="1"/>
    <col min="3" max="3" width="13.44140625" bestFit="1" customWidth="1"/>
    <col min="4" max="5" width="14" bestFit="1" customWidth="1"/>
    <col min="7" max="7" width="14.6640625" bestFit="1" customWidth="1"/>
    <col min="8" max="8" width="18.6640625" bestFit="1" customWidth="1"/>
    <col min="9" max="9" width="19.77734375" customWidth="1"/>
    <col min="12" max="12" width="18.44140625" bestFit="1" customWidth="1"/>
    <col min="13" max="13" width="20" bestFit="1" customWidth="1"/>
  </cols>
  <sheetData>
    <row r="1" spans="1:8" ht="20.399999999999999" thickBot="1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G1" s="19" t="s">
        <v>117</v>
      </c>
      <c r="H1" s="19"/>
    </row>
    <row r="2" spans="1:8" ht="13.8" thickTop="1" x14ac:dyDescent="0.25">
      <c r="A2" s="2" t="s">
        <v>16</v>
      </c>
      <c r="B2" s="2" t="s">
        <v>45</v>
      </c>
      <c r="C2" s="2" t="s">
        <v>13</v>
      </c>
      <c r="D2" s="4">
        <v>725000</v>
      </c>
      <c r="E2" s="4">
        <v>645250</v>
      </c>
    </row>
    <row r="3" spans="1:8" ht="14.4" x14ac:dyDescent="0.25">
      <c r="A3" s="2" t="s">
        <v>64</v>
      </c>
      <c r="B3" s="2" t="s">
        <v>49</v>
      </c>
      <c r="C3" s="2" t="s">
        <v>7</v>
      </c>
      <c r="D3" s="4">
        <v>350000</v>
      </c>
      <c r="E3" s="4">
        <v>340000</v>
      </c>
      <c r="G3" s="12" t="s">
        <v>2</v>
      </c>
      <c r="H3" s="12" t="s">
        <v>118</v>
      </c>
    </row>
    <row r="4" spans="1:8" x14ac:dyDescent="0.25">
      <c r="A4" s="2" t="s">
        <v>72</v>
      </c>
      <c r="B4" s="2" t="s">
        <v>49</v>
      </c>
      <c r="C4" s="2" t="s">
        <v>9</v>
      </c>
      <c r="D4" s="4">
        <v>418000</v>
      </c>
      <c r="E4" s="4">
        <v>400000</v>
      </c>
      <c r="G4" s="13" t="s">
        <v>14</v>
      </c>
      <c r="H4" s="16">
        <f>SUMIF($C$2:$C$82,G4,$E$2:$E$82)</f>
        <v>1871169</v>
      </c>
    </row>
    <row r="5" spans="1:8" x14ac:dyDescent="0.25">
      <c r="A5" s="2" t="s">
        <v>73</v>
      </c>
      <c r="B5" s="2" t="s">
        <v>46</v>
      </c>
      <c r="C5" s="2" t="s">
        <v>11</v>
      </c>
      <c r="D5" s="4">
        <v>215800</v>
      </c>
      <c r="E5" s="4">
        <v>200000</v>
      </c>
      <c r="G5" s="13" t="s">
        <v>7</v>
      </c>
      <c r="H5" s="16">
        <f t="shared" ref="H5:H13" si="0">SUMIF($C$2:$C$82,G5,$E$2:$E$82)</f>
        <v>4675450</v>
      </c>
    </row>
    <row r="6" spans="1:8" x14ac:dyDescent="0.25">
      <c r="A6" s="2" t="s">
        <v>65</v>
      </c>
      <c r="B6" s="2" t="s">
        <v>49</v>
      </c>
      <c r="C6" s="2" t="s">
        <v>9</v>
      </c>
      <c r="D6" s="4">
        <v>385900</v>
      </c>
      <c r="E6" s="4">
        <v>385900</v>
      </c>
      <c r="G6" s="13" t="s">
        <v>9</v>
      </c>
      <c r="H6" s="16">
        <f t="shared" si="0"/>
        <v>4829900</v>
      </c>
    </row>
    <row r="7" spans="1:8" x14ac:dyDescent="0.25">
      <c r="A7" s="2" t="s">
        <v>17</v>
      </c>
      <c r="B7" s="2" t="s">
        <v>47</v>
      </c>
      <c r="C7" s="2" t="s">
        <v>7</v>
      </c>
      <c r="D7" s="4">
        <v>500000</v>
      </c>
      <c r="E7" s="4">
        <v>465000</v>
      </c>
      <c r="G7" s="13" t="s">
        <v>58</v>
      </c>
      <c r="H7" s="16">
        <f t="shared" si="0"/>
        <v>666000</v>
      </c>
    </row>
    <row r="8" spans="1:8" x14ac:dyDescent="0.25">
      <c r="A8" s="2" t="s">
        <v>74</v>
      </c>
      <c r="B8" s="2" t="s">
        <v>46</v>
      </c>
      <c r="C8" s="2" t="s">
        <v>11</v>
      </c>
      <c r="D8" s="4">
        <v>300000</v>
      </c>
      <c r="E8" s="4">
        <v>290000</v>
      </c>
      <c r="G8" s="13" t="s">
        <v>13</v>
      </c>
      <c r="H8" s="16">
        <f t="shared" si="0"/>
        <v>3736685</v>
      </c>
    </row>
    <row r="9" spans="1:8" x14ac:dyDescent="0.25">
      <c r="A9" s="2" t="s">
        <v>75</v>
      </c>
      <c r="B9" s="2" t="s">
        <v>49</v>
      </c>
      <c r="C9" s="2" t="s">
        <v>8</v>
      </c>
      <c r="D9" s="4">
        <v>565000</v>
      </c>
      <c r="E9" s="4">
        <v>535000</v>
      </c>
      <c r="G9" s="13" t="s">
        <v>11</v>
      </c>
      <c r="H9" s="16">
        <f t="shared" si="0"/>
        <v>2554750</v>
      </c>
    </row>
    <row r="10" spans="1:8" x14ac:dyDescent="0.25">
      <c r="A10" s="2" t="s">
        <v>18</v>
      </c>
      <c r="B10" s="2" t="s">
        <v>47</v>
      </c>
      <c r="C10" s="2" t="s">
        <v>11</v>
      </c>
      <c r="D10" s="4">
        <v>219000</v>
      </c>
      <c r="E10" s="4">
        <v>215000</v>
      </c>
      <c r="G10" s="13" t="s">
        <v>12</v>
      </c>
      <c r="H10" s="16">
        <f t="shared" si="0"/>
        <v>2111500</v>
      </c>
    </row>
    <row r="11" spans="1:8" x14ac:dyDescent="0.25">
      <c r="A11" s="2" t="s">
        <v>19</v>
      </c>
      <c r="B11" s="2" t="s">
        <v>46</v>
      </c>
      <c r="C11" s="2" t="s">
        <v>8</v>
      </c>
      <c r="D11" s="4">
        <v>165000</v>
      </c>
      <c r="E11" s="4">
        <v>156750</v>
      </c>
      <c r="G11" s="13" t="s">
        <v>8</v>
      </c>
      <c r="H11" s="16">
        <f t="shared" si="0"/>
        <v>3112101</v>
      </c>
    </row>
    <row r="12" spans="1:8" x14ac:dyDescent="0.25">
      <c r="A12" s="2" t="s">
        <v>48</v>
      </c>
      <c r="B12" s="2" t="s">
        <v>49</v>
      </c>
      <c r="C12" s="2" t="s">
        <v>13</v>
      </c>
      <c r="D12" s="4">
        <v>325000</v>
      </c>
      <c r="E12" s="4">
        <v>320000</v>
      </c>
      <c r="G12" s="13" t="s">
        <v>10</v>
      </c>
      <c r="H12" s="16">
        <f t="shared" si="0"/>
        <v>3290500</v>
      </c>
    </row>
    <row r="13" spans="1:8" x14ac:dyDescent="0.25">
      <c r="A13" s="2" t="s">
        <v>76</v>
      </c>
      <c r="B13" s="2" t="s">
        <v>47</v>
      </c>
      <c r="C13" s="2" t="s">
        <v>9</v>
      </c>
      <c r="D13" s="4">
        <v>750250</v>
      </c>
      <c r="E13" s="4">
        <v>700000</v>
      </c>
      <c r="G13" s="13" t="s">
        <v>15</v>
      </c>
      <c r="H13" s="16">
        <f t="shared" si="0"/>
        <v>1829255</v>
      </c>
    </row>
    <row r="14" spans="1:8" x14ac:dyDescent="0.25">
      <c r="A14" s="2" t="s">
        <v>20</v>
      </c>
      <c r="B14" s="2" t="s">
        <v>46</v>
      </c>
      <c r="C14" s="2" t="s">
        <v>9</v>
      </c>
      <c r="D14" s="4">
        <v>110000</v>
      </c>
      <c r="E14" s="4">
        <v>106000</v>
      </c>
    </row>
    <row r="15" spans="1:8" x14ac:dyDescent="0.25">
      <c r="A15" s="2" t="s">
        <v>50</v>
      </c>
      <c r="B15" s="2" t="s">
        <v>49</v>
      </c>
      <c r="C15" s="2" t="s">
        <v>7</v>
      </c>
      <c r="D15" s="4">
        <v>314250</v>
      </c>
      <c r="E15" s="4">
        <v>304000</v>
      </c>
      <c r="G15" s="11" t="s">
        <v>2</v>
      </c>
      <c r="H15" t="s">
        <v>126</v>
      </c>
    </row>
    <row r="16" spans="1:8" x14ac:dyDescent="0.25">
      <c r="A16" s="2" t="s">
        <v>77</v>
      </c>
      <c r="B16" s="2" t="s">
        <v>49</v>
      </c>
      <c r="C16" s="2" t="s">
        <v>12</v>
      </c>
      <c r="D16" s="4">
        <v>555000</v>
      </c>
      <c r="E16" s="4">
        <v>500000</v>
      </c>
      <c r="G16" t="s">
        <v>14</v>
      </c>
      <c r="H16" s="27">
        <v>1871169</v>
      </c>
    </row>
    <row r="17" spans="1:8" x14ac:dyDescent="0.25">
      <c r="A17" s="2" t="s">
        <v>21</v>
      </c>
      <c r="B17" s="2" t="s">
        <v>47</v>
      </c>
      <c r="C17" s="2" t="s">
        <v>12</v>
      </c>
      <c r="D17" s="4">
        <v>450000</v>
      </c>
      <c r="E17" s="4">
        <v>382500</v>
      </c>
      <c r="G17" t="s">
        <v>7</v>
      </c>
      <c r="H17" s="27">
        <v>4675450</v>
      </c>
    </row>
    <row r="18" spans="1:8" x14ac:dyDescent="0.25">
      <c r="A18" s="2" t="s">
        <v>22</v>
      </c>
      <c r="B18" s="2" t="s">
        <v>47</v>
      </c>
      <c r="C18" s="2" t="s">
        <v>8</v>
      </c>
      <c r="D18" s="4">
        <v>345000</v>
      </c>
      <c r="E18" s="4">
        <v>339999</v>
      </c>
      <c r="G18" t="s">
        <v>9</v>
      </c>
      <c r="H18" s="27">
        <v>4829900</v>
      </c>
    </row>
    <row r="19" spans="1:8" x14ac:dyDescent="0.25">
      <c r="A19" s="2" t="s">
        <v>78</v>
      </c>
      <c r="B19" s="2" t="s">
        <v>71</v>
      </c>
      <c r="C19" s="2" t="s">
        <v>13</v>
      </c>
      <c r="D19" s="4">
        <v>300000</v>
      </c>
      <c r="E19" s="4">
        <v>300000</v>
      </c>
      <c r="G19" t="s">
        <v>58</v>
      </c>
      <c r="H19" s="27">
        <v>666000</v>
      </c>
    </row>
    <row r="20" spans="1:8" x14ac:dyDescent="0.25">
      <c r="A20" s="2" t="s">
        <v>66</v>
      </c>
      <c r="B20" s="2" t="s">
        <v>49</v>
      </c>
      <c r="C20" s="2" t="s">
        <v>9</v>
      </c>
      <c r="D20" s="4">
        <v>425000</v>
      </c>
      <c r="E20" s="4">
        <v>415000</v>
      </c>
      <c r="G20" t="s">
        <v>13</v>
      </c>
      <c r="H20" s="27">
        <v>3736685</v>
      </c>
    </row>
    <row r="21" spans="1:8" x14ac:dyDescent="0.25">
      <c r="A21" s="2" t="s">
        <v>23</v>
      </c>
      <c r="B21" s="2" t="s">
        <v>47</v>
      </c>
      <c r="C21" s="2" t="s">
        <v>8</v>
      </c>
      <c r="D21" s="4">
        <v>325000</v>
      </c>
      <c r="E21" s="4">
        <v>308750</v>
      </c>
      <c r="G21" t="s">
        <v>11</v>
      </c>
      <c r="H21" s="27">
        <v>2554750</v>
      </c>
    </row>
    <row r="22" spans="1:8" x14ac:dyDescent="0.25">
      <c r="A22" s="2" t="s">
        <v>79</v>
      </c>
      <c r="B22" s="2" t="s">
        <v>46</v>
      </c>
      <c r="C22" s="2" t="s">
        <v>13</v>
      </c>
      <c r="D22" s="4">
        <v>325000</v>
      </c>
      <c r="E22" s="4">
        <v>302250</v>
      </c>
      <c r="G22" t="s">
        <v>12</v>
      </c>
      <c r="H22" s="27">
        <v>2111500</v>
      </c>
    </row>
    <row r="23" spans="1:8" x14ac:dyDescent="0.25">
      <c r="A23" s="2" t="s">
        <v>80</v>
      </c>
      <c r="B23" s="2" t="s">
        <v>71</v>
      </c>
      <c r="C23" s="2" t="s">
        <v>11</v>
      </c>
      <c r="D23" s="4">
        <v>325000</v>
      </c>
      <c r="E23" s="4">
        <v>320000</v>
      </c>
      <c r="G23" t="s">
        <v>8</v>
      </c>
      <c r="H23" s="27">
        <v>3112101</v>
      </c>
    </row>
    <row r="24" spans="1:8" x14ac:dyDescent="0.25">
      <c r="A24" s="2" t="s">
        <v>81</v>
      </c>
      <c r="B24" s="2" t="s">
        <v>71</v>
      </c>
      <c r="C24" s="2" t="s">
        <v>8</v>
      </c>
      <c r="D24" s="4">
        <v>285750</v>
      </c>
      <c r="E24" s="4">
        <v>300000</v>
      </c>
      <c r="G24" t="s">
        <v>10</v>
      </c>
      <c r="H24" s="27">
        <v>3290500</v>
      </c>
    </row>
    <row r="25" spans="1:8" x14ac:dyDescent="0.25">
      <c r="A25" s="2" t="s">
        <v>51</v>
      </c>
      <c r="B25" s="2" t="s">
        <v>49</v>
      </c>
      <c r="C25" s="2" t="s">
        <v>11</v>
      </c>
      <c r="D25" s="4">
        <v>425815</v>
      </c>
      <c r="E25" s="4">
        <v>400000</v>
      </c>
      <c r="G25" t="s">
        <v>15</v>
      </c>
      <c r="H25" s="27">
        <v>1829255</v>
      </c>
    </row>
    <row r="26" spans="1:8" x14ac:dyDescent="0.25">
      <c r="A26" s="2" t="s">
        <v>52</v>
      </c>
      <c r="B26" s="2" t="s">
        <v>49</v>
      </c>
      <c r="C26" s="2" t="s">
        <v>9</v>
      </c>
      <c r="D26" s="4">
        <v>250000</v>
      </c>
      <c r="E26" s="4">
        <v>232000</v>
      </c>
      <c r="G26" t="s">
        <v>119</v>
      </c>
      <c r="H26" s="27">
        <v>28677310</v>
      </c>
    </row>
    <row r="27" spans="1:8" x14ac:dyDescent="0.25">
      <c r="A27" s="2" t="s">
        <v>82</v>
      </c>
      <c r="B27" s="2" t="s">
        <v>71</v>
      </c>
      <c r="C27" s="2" t="s">
        <v>11</v>
      </c>
      <c r="D27" s="4">
        <v>515000</v>
      </c>
      <c r="E27" s="4">
        <v>485750</v>
      </c>
    </row>
    <row r="28" spans="1:8" x14ac:dyDescent="0.25">
      <c r="A28" s="2" t="s">
        <v>24</v>
      </c>
      <c r="B28" s="2" t="s">
        <v>47</v>
      </c>
      <c r="C28" s="2" t="s">
        <v>10</v>
      </c>
      <c r="D28" s="4">
        <v>400000</v>
      </c>
      <c r="E28" s="4">
        <v>375000</v>
      </c>
    </row>
    <row r="29" spans="1:8" x14ac:dyDescent="0.25">
      <c r="A29" s="2" t="s">
        <v>83</v>
      </c>
      <c r="B29" s="2" t="s">
        <v>71</v>
      </c>
      <c r="C29" s="2" t="s">
        <v>13</v>
      </c>
      <c r="D29" s="4">
        <v>450000</v>
      </c>
      <c r="E29" s="4">
        <v>400000</v>
      </c>
    </row>
    <row r="30" spans="1:8" x14ac:dyDescent="0.25">
      <c r="A30" s="2" t="s">
        <v>84</v>
      </c>
      <c r="B30" s="2" t="s">
        <v>71</v>
      </c>
      <c r="C30" s="2" t="s">
        <v>10</v>
      </c>
      <c r="D30" s="4">
        <v>310000</v>
      </c>
      <c r="E30" s="4">
        <v>300000</v>
      </c>
    </row>
    <row r="31" spans="1:8" x14ac:dyDescent="0.25">
      <c r="A31" s="2" t="s">
        <v>25</v>
      </c>
      <c r="B31" s="2" t="s">
        <v>46</v>
      </c>
      <c r="C31" s="2" t="s">
        <v>13</v>
      </c>
      <c r="D31" s="4">
        <v>250000</v>
      </c>
      <c r="E31" s="4">
        <v>255000</v>
      </c>
    </row>
    <row r="32" spans="1:8" x14ac:dyDescent="0.25">
      <c r="A32" s="2" t="s">
        <v>86</v>
      </c>
      <c r="B32" s="2" t="s">
        <v>71</v>
      </c>
      <c r="C32" s="2" t="s">
        <v>10</v>
      </c>
      <c r="D32" s="4">
        <v>375500</v>
      </c>
      <c r="E32" s="4">
        <v>375500</v>
      </c>
    </row>
    <row r="33" spans="1:5" x14ac:dyDescent="0.25">
      <c r="A33" s="2" t="s">
        <v>26</v>
      </c>
      <c r="B33" s="2" t="s">
        <v>45</v>
      </c>
      <c r="C33" s="2" t="s">
        <v>15</v>
      </c>
      <c r="D33" s="4">
        <v>185500</v>
      </c>
      <c r="E33" s="4">
        <v>179000</v>
      </c>
    </row>
    <row r="34" spans="1:5" x14ac:dyDescent="0.25">
      <c r="A34" s="2" t="s">
        <v>85</v>
      </c>
      <c r="B34" s="2" t="s">
        <v>71</v>
      </c>
      <c r="C34" s="2" t="s">
        <v>9</v>
      </c>
      <c r="D34" s="4">
        <v>395000</v>
      </c>
      <c r="E34" s="4">
        <v>375000</v>
      </c>
    </row>
    <row r="35" spans="1:5" x14ac:dyDescent="0.25">
      <c r="A35" s="2" t="s">
        <v>27</v>
      </c>
      <c r="B35" s="2" t="s">
        <v>45</v>
      </c>
      <c r="C35" s="2" t="s">
        <v>7</v>
      </c>
      <c r="D35" s="4">
        <v>410000</v>
      </c>
      <c r="E35" s="4">
        <v>397700</v>
      </c>
    </row>
    <row r="36" spans="1:5" x14ac:dyDescent="0.25">
      <c r="A36" s="2" t="s">
        <v>67</v>
      </c>
      <c r="B36" s="2" t="s">
        <v>45</v>
      </c>
      <c r="C36" s="2" t="s">
        <v>13</v>
      </c>
      <c r="D36" s="4">
        <v>560700</v>
      </c>
      <c r="E36" s="4">
        <v>550000</v>
      </c>
    </row>
    <row r="37" spans="1:5" x14ac:dyDescent="0.25">
      <c r="A37" s="2" t="s">
        <v>53</v>
      </c>
      <c r="B37" s="2" t="s">
        <v>49</v>
      </c>
      <c r="C37" s="2" t="s">
        <v>15</v>
      </c>
      <c r="D37" s="4">
        <v>450000</v>
      </c>
      <c r="E37" s="4">
        <v>400000</v>
      </c>
    </row>
    <row r="38" spans="1:5" x14ac:dyDescent="0.25">
      <c r="A38" s="2" t="s">
        <v>28</v>
      </c>
      <c r="B38" s="2" t="s">
        <v>45</v>
      </c>
      <c r="C38" s="2" t="s">
        <v>11</v>
      </c>
      <c r="D38" s="4">
        <v>395000</v>
      </c>
      <c r="E38" s="4">
        <v>380000</v>
      </c>
    </row>
    <row r="39" spans="1:5" x14ac:dyDescent="0.25">
      <c r="A39" s="2" t="s">
        <v>87</v>
      </c>
      <c r="B39" s="2" t="s">
        <v>71</v>
      </c>
      <c r="C39" s="2" t="s">
        <v>15</v>
      </c>
      <c r="D39" s="4">
        <v>475000</v>
      </c>
      <c r="E39" s="4">
        <v>425250</v>
      </c>
    </row>
    <row r="40" spans="1:5" x14ac:dyDescent="0.25">
      <c r="A40" s="2" t="s">
        <v>29</v>
      </c>
      <c r="B40" s="2" t="s">
        <v>46</v>
      </c>
      <c r="C40" s="2" t="s">
        <v>13</v>
      </c>
      <c r="D40" s="4">
        <v>450000</v>
      </c>
      <c r="E40" s="4">
        <v>382500</v>
      </c>
    </row>
    <row r="41" spans="1:5" x14ac:dyDescent="0.25">
      <c r="A41" s="2" t="s">
        <v>68</v>
      </c>
      <c r="B41" s="2" t="s">
        <v>47</v>
      </c>
      <c r="C41" s="2" t="s">
        <v>9</v>
      </c>
      <c r="D41" s="4">
        <v>1500120</v>
      </c>
      <c r="E41" s="4">
        <v>140000</v>
      </c>
    </row>
    <row r="42" spans="1:5" x14ac:dyDescent="0.25">
      <c r="A42" s="2" t="s">
        <v>88</v>
      </c>
      <c r="B42" s="2" t="s">
        <v>71</v>
      </c>
      <c r="C42" s="2" t="s">
        <v>10</v>
      </c>
      <c r="D42" s="4">
        <v>500000</v>
      </c>
      <c r="E42" s="4">
        <v>425000</v>
      </c>
    </row>
    <row r="43" spans="1:5" x14ac:dyDescent="0.25">
      <c r="A43" s="2" t="s">
        <v>89</v>
      </c>
      <c r="B43" s="2" t="s">
        <v>71</v>
      </c>
      <c r="C43" s="2" t="s">
        <v>8</v>
      </c>
      <c r="D43" s="4">
        <v>460750</v>
      </c>
      <c r="E43" s="4">
        <v>435500</v>
      </c>
    </row>
    <row r="44" spans="1:5" x14ac:dyDescent="0.25">
      <c r="A44" s="2" t="s">
        <v>54</v>
      </c>
      <c r="B44" s="2" t="s">
        <v>49</v>
      </c>
      <c r="C44" s="2" t="s">
        <v>9</v>
      </c>
      <c r="D44" s="4">
        <v>375000</v>
      </c>
      <c r="E44" s="4">
        <v>376000</v>
      </c>
    </row>
    <row r="45" spans="1:5" x14ac:dyDescent="0.25">
      <c r="A45" s="2" t="s">
        <v>30</v>
      </c>
      <c r="B45" s="2" t="s">
        <v>47</v>
      </c>
      <c r="C45" s="2" t="s">
        <v>10</v>
      </c>
      <c r="D45" s="4">
        <v>1250000</v>
      </c>
      <c r="E45" s="4">
        <v>1225000</v>
      </c>
    </row>
    <row r="46" spans="1:5" x14ac:dyDescent="0.25">
      <c r="A46" s="2" t="s">
        <v>55</v>
      </c>
      <c r="B46" s="2" t="s">
        <v>49</v>
      </c>
      <c r="C46" s="2" t="s">
        <v>9</v>
      </c>
      <c r="D46" s="4">
        <v>365750</v>
      </c>
      <c r="E46" s="4">
        <v>355000</v>
      </c>
    </row>
    <row r="47" spans="1:5" x14ac:dyDescent="0.25">
      <c r="A47" s="2" t="s">
        <v>31</v>
      </c>
      <c r="B47" s="2" t="s">
        <v>45</v>
      </c>
      <c r="C47" s="2" t="s">
        <v>7</v>
      </c>
      <c r="D47" s="4">
        <v>650000</v>
      </c>
      <c r="E47" s="4">
        <v>598000</v>
      </c>
    </row>
    <row r="48" spans="1:5" x14ac:dyDescent="0.25">
      <c r="A48" s="2" t="s">
        <v>90</v>
      </c>
      <c r="B48" s="2" t="s">
        <v>71</v>
      </c>
      <c r="C48" s="2" t="s">
        <v>12</v>
      </c>
      <c r="D48" s="4">
        <v>325000</v>
      </c>
      <c r="E48" s="4">
        <v>325000</v>
      </c>
    </row>
    <row r="49" spans="1:5" x14ac:dyDescent="0.25">
      <c r="A49" s="2" t="s">
        <v>32</v>
      </c>
      <c r="B49" s="2" t="s">
        <v>47</v>
      </c>
      <c r="C49" s="2" t="s">
        <v>14</v>
      </c>
      <c r="D49" s="4">
        <v>147800</v>
      </c>
      <c r="E49" s="4">
        <v>150000</v>
      </c>
    </row>
    <row r="50" spans="1:5" x14ac:dyDescent="0.25">
      <c r="A50" s="2" t="s">
        <v>69</v>
      </c>
      <c r="B50" s="2" t="s">
        <v>46</v>
      </c>
      <c r="C50" s="2" t="s">
        <v>7</v>
      </c>
      <c r="D50" s="4">
        <v>180000</v>
      </c>
      <c r="E50" s="4">
        <v>175000</v>
      </c>
    </row>
    <row r="51" spans="1:5" x14ac:dyDescent="0.25">
      <c r="A51" s="2" t="s">
        <v>33</v>
      </c>
      <c r="B51" s="2" t="s">
        <v>47</v>
      </c>
      <c r="C51" s="2" t="s">
        <v>15</v>
      </c>
      <c r="D51" s="4">
        <v>310000</v>
      </c>
      <c r="E51" s="4">
        <v>291400</v>
      </c>
    </row>
    <row r="52" spans="1:5" x14ac:dyDescent="0.25">
      <c r="A52" s="2" t="s">
        <v>91</v>
      </c>
      <c r="B52" s="2" t="s">
        <v>71</v>
      </c>
      <c r="C52" s="2" t="s">
        <v>14</v>
      </c>
      <c r="D52" s="4">
        <v>345000</v>
      </c>
      <c r="E52" s="4">
        <v>335000</v>
      </c>
    </row>
    <row r="53" spans="1:5" x14ac:dyDescent="0.25">
      <c r="A53" s="2" t="s">
        <v>92</v>
      </c>
      <c r="B53" s="2" t="s">
        <v>71</v>
      </c>
      <c r="C53" s="2" t="s">
        <v>14</v>
      </c>
      <c r="D53" s="4">
        <v>375000</v>
      </c>
      <c r="E53" s="4">
        <v>330000</v>
      </c>
    </row>
    <row r="54" spans="1:5" x14ac:dyDescent="0.25">
      <c r="A54" s="2" t="s">
        <v>34</v>
      </c>
      <c r="B54" s="2" t="s">
        <v>46</v>
      </c>
      <c r="C54" s="2" t="s">
        <v>9</v>
      </c>
      <c r="D54" s="4">
        <v>215000</v>
      </c>
      <c r="E54" s="4">
        <v>195000</v>
      </c>
    </row>
    <row r="55" spans="1:5" x14ac:dyDescent="0.25">
      <c r="A55" s="2" t="s">
        <v>93</v>
      </c>
      <c r="B55" s="2" t="s">
        <v>71</v>
      </c>
      <c r="C55" s="2" t="s">
        <v>14</v>
      </c>
      <c r="D55" s="4">
        <v>450000</v>
      </c>
      <c r="E55" s="4">
        <v>400000</v>
      </c>
    </row>
    <row r="56" spans="1:5" x14ac:dyDescent="0.25">
      <c r="A56" s="2" t="s">
        <v>56</v>
      </c>
      <c r="B56" s="2" t="s">
        <v>49</v>
      </c>
      <c r="C56" s="2" t="s">
        <v>7</v>
      </c>
      <c r="D56" s="4">
        <v>315250</v>
      </c>
      <c r="E56" s="4">
        <v>300000</v>
      </c>
    </row>
    <row r="57" spans="1:5" x14ac:dyDescent="0.25">
      <c r="A57" s="2" t="s">
        <v>35</v>
      </c>
      <c r="B57" s="2" t="s">
        <v>45</v>
      </c>
      <c r="C57" s="2" t="s">
        <v>7</v>
      </c>
      <c r="D57" s="4">
        <v>475000</v>
      </c>
      <c r="E57" s="4">
        <v>450000</v>
      </c>
    </row>
    <row r="58" spans="1:5" x14ac:dyDescent="0.25">
      <c r="A58" s="2" t="s">
        <v>94</v>
      </c>
      <c r="B58" s="2" t="s">
        <v>71</v>
      </c>
      <c r="C58" s="2" t="s">
        <v>12</v>
      </c>
      <c r="D58" s="4">
        <v>400000</v>
      </c>
      <c r="E58" s="4">
        <v>375000</v>
      </c>
    </row>
    <row r="59" spans="1:5" x14ac:dyDescent="0.25">
      <c r="A59" s="2" t="s">
        <v>57</v>
      </c>
      <c r="B59" s="2" t="s">
        <v>49</v>
      </c>
      <c r="C59" s="2" t="s">
        <v>58</v>
      </c>
      <c r="D59" s="4">
        <v>316000</v>
      </c>
      <c r="E59" s="4">
        <v>316000</v>
      </c>
    </row>
    <row r="60" spans="1:5" x14ac:dyDescent="0.25">
      <c r="A60" s="2" t="s">
        <v>36</v>
      </c>
      <c r="B60" s="2" t="s">
        <v>45</v>
      </c>
      <c r="C60" s="2" t="s">
        <v>12</v>
      </c>
      <c r="D60" s="4">
        <v>289900</v>
      </c>
      <c r="E60" s="4">
        <v>279000</v>
      </c>
    </row>
    <row r="61" spans="1:5" x14ac:dyDescent="0.25">
      <c r="A61" s="2" t="s">
        <v>59</v>
      </c>
      <c r="B61" s="2" t="s">
        <v>49</v>
      </c>
      <c r="C61" s="2" t="s">
        <v>7</v>
      </c>
      <c r="D61" s="4">
        <v>345000</v>
      </c>
      <c r="E61" s="4">
        <v>330000</v>
      </c>
    </row>
    <row r="62" spans="1:5" x14ac:dyDescent="0.25">
      <c r="A62" s="2" t="s">
        <v>37</v>
      </c>
      <c r="B62" s="2" t="s">
        <v>46</v>
      </c>
      <c r="C62" s="2" t="s">
        <v>14</v>
      </c>
      <c r="D62" s="4">
        <v>259900</v>
      </c>
      <c r="E62" s="4">
        <v>246905</v>
      </c>
    </row>
    <row r="63" spans="1:5" x14ac:dyDescent="0.25">
      <c r="A63" s="2" t="s">
        <v>95</v>
      </c>
      <c r="B63" s="2" t="s">
        <v>71</v>
      </c>
      <c r="C63" s="2" t="s">
        <v>58</v>
      </c>
      <c r="D63" s="4">
        <v>399000</v>
      </c>
      <c r="E63" s="4">
        <v>350000</v>
      </c>
    </row>
    <row r="64" spans="1:5" x14ac:dyDescent="0.25">
      <c r="A64" s="2" t="s">
        <v>96</v>
      </c>
      <c r="B64" s="2" t="s">
        <v>71</v>
      </c>
      <c r="C64" s="2" t="s">
        <v>7</v>
      </c>
      <c r="D64" s="4">
        <v>410000</v>
      </c>
      <c r="E64" s="4">
        <v>350750</v>
      </c>
    </row>
    <row r="65" spans="1:5" x14ac:dyDescent="0.25">
      <c r="A65" s="2" t="s">
        <v>97</v>
      </c>
      <c r="B65" s="2" t="s">
        <v>71</v>
      </c>
      <c r="C65" s="2" t="s">
        <v>15</v>
      </c>
      <c r="D65" s="4">
        <v>285750</v>
      </c>
      <c r="E65" s="4">
        <v>300000</v>
      </c>
    </row>
    <row r="66" spans="1:5" x14ac:dyDescent="0.25">
      <c r="A66" s="2" t="s">
        <v>38</v>
      </c>
      <c r="B66" s="2" t="s">
        <v>47</v>
      </c>
      <c r="C66" s="2" t="s">
        <v>8</v>
      </c>
      <c r="D66" s="4">
        <v>189900</v>
      </c>
      <c r="E66" s="4">
        <v>186102</v>
      </c>
    </row>
    <row r="67" spans="1:5" x14ac:dyDescent="0.25">
      <c r="A67" s="2" t="s">
        <v>60</v>
      </c>
      <c r="B67" s="2" t="s">
        <v>49</v>
      </c>
      <c r="C67" s="2" t="s">
        <v>9</v>
      </c>
      <c r="D67" s="4">
        <v>335000</v>
      </c>
      <c r="E67" s="4">
        <v>330000</v>
      </c>
    </row>
    <row r="68" spans="1:5" x14ac:dyDescent="0.25">
      <c r="A68" s="2" t="s">
        <v>98</v>
      </c>
      <c r="B68" s="2" t="s">
        <v>71</v>
      </c>
      <c r="C68" s="2" t="s">
        <v>8</v>
      </c>
      <c r="D68" s="4">
        <v>250000</v>
      </c>
      <c r="E68" s="4">
        <v>275000</v>
      </c>
    </row>
    <row r="69" spans="1:5" x14ac:dyDescent="0.25">
      <c r="A69" s="2" t="s">
        <v>39</v>
      </c>
      <c r="B69" s="2" t="s">
        <v>45</v>
      </c>
      <c r="C69" s="2" t="s">
        <v>11</v>
      </c>
      <c r="D69" s="4">
        <v>275000</v>
      </c>
      <c r="E69" s="4">
        <v>264000</v>
      </c>
    </row>
    <row r="70" spans="1:5" x14ac:dyDescent="0.25">
      <c r="A70" s="2" t="s">
        <v>40</v>
      </c>
      <c r="B70" s="2" t="s">
        <v>47</v>
      </c>
      <c r="C70" s="2" t="s">
        <v>8</v>
      </c>
      <c r="D70" s="4">
        <v>589000</v>
      </c>
      <c r="E70" s="4">
        <v>575000</v>
      </c>
    </row>
    <row r="71" spans="1:5" x14ac:dyDescent="0.25">
      <c r="A71" s="2" t="s">
        <v>61</v>
      </c>
      <c r="B71" s="2" t="s">
        <v>49</v>
      </c>
      <c r="C71" s="2" t="s">
        <v>13</v>
      </c>
      <c r="D71" s="4">
        <v>345670</v>
      </c>
      <c r="E71" s="4">
        <v>345000</v>
      </c>
    </row>
    <row r="72" spans="1:5" x14ac:dyDescent="0.25">
      <c r="A72" s="2" t="s">
        <v>41</v>
      </c>
      <c r="B72" s="2" t="s">
        <v>45</v>
      </c>
      <c r="C72" s="2" t="s">
        <v>13</v>
      </c>
      <c r="D72" s="4">
        <v>254500</v>
      </c>
      <c r="E72" s="4">
        <v>236685</v>
      </c>
    </row>
    <row r="73" spans="1:5" x14ac:dyDescent="0.25">
      <c r="A73" s="2" t="s">
        <v>99</v>
      </c>
      <c r="B73" s="2" t="s">
        <v>71</v>
      </c>
      <c r="C73" s="2" t="s">
        <v>12</v>
      </c>
      <c r="D73" s="4">
        <v>300000</v>
      </c>
      <c r="E73" s="4">
        <v>250000</v>
      </c>
    </row>
    <row r="74" spans="1:5" x14ac:dyDescent="0.25">
      <c r="A74" s="2" t="s">
        <v>44</v>
      </c>
      <c r="B74" s="2" t="s">
        <v>45</v>
      </c>
      <c r="C74" s="2" t="s">
        <v>7</v>
      </c>
      <c r="D74" s="4">
        <v>555000</v>
      </c>
      <c r="E74" s="4">
        <v>565000</v>
      </c>
    </row>
    <row r="75" spans="1:5" x14ac:dyDescent="0.25">
      <c r="A75" s="2" t="s">
        <v>100</v>
      </c>
      <c r="B75" s="2" t="s">
        <v>71</v>
      </c>
      <c r="C75" s="2" t="s">
        <v>14</v>
      </c>
      <c r="D75" s="4">
        <v>275900</v>
      </c>
      <c r="E75" s="4">
        <v>250000</v>
      </c>
    </row>
    <row r="76" spans="1:5" x14ac:dyDescent="0.25">
      <c r="A76" s="2" t="s">
        <v>70</v>
      </c>
      <c r="B76" s="2" t="s">
        <v>47</v>
      </c>
      <c r="C76" s="2" t="s">
        <v>9</v>
      </c>
      <c r="D76" s="4">
        <v>475000</v>
      </c>
      <c r="E76" s="4">
        <v>455000</v>
      </c>
    </row>
    <row r="77" spans="1:5" x14ac:dyDescent="0.25">
      <c r="A77" s="2" t="s">
        <v>42</v>
      </c>
      <c r="B77" s="2" t="s">
        <v>46</v>
      </c>
      <c r="C77" s="2" t="s">
        <v>14</v>
      </c>
      <c r="D77" s="4">
        <v>165900</v>
      </c>
      <c r="E77" s="4">
        <v>159264</v>
      </c>
    </row>
    <row r="78" spans="1:5" x14ac:dyDescent="0.25">
      <c r="A78" s="2" t="s">
        <v>101</v>
      </c>
      <c r="B78" s="2" t="s">
        <v>71</v>
      </c>
      <c r="C78" s="2" t="s">
        <v>10</v>
      </c>
      <c r="D78" s="4">
        <v>299999</v>
      </c>
      <c r="E78" s="4">
        <v>280000</v>
      </c>
    </row>
    <row r="79" spans="1:5" x14ac:dyDescent="0.25">
      <c r="A79" s="2" t="s">
        <v>63</v>
      </c>
      <c r="B79" s="2" t="s">
        <v>49</v>
      </c>
      <c r="C79" s="2" t="s">
        <v>7</v>
      </c>
      <c r="D79" s="4">
        <v>400000</v>
      </c>
      <c r="E79" s="4">
        <v>400000</v>
      </c>
    </row>
    <row r="80" spans="1:5" x14ac:dyDescent="0.25">
      <c r="A80" s="2" t="s">
        <v>102</v>
      </c>
      <c r="B80" s="2" t="s">
        <v>71</v>
      </c>
      <c r="C80" s="2" t="s">
        <v>10</v>
      </c>
      <c r="D80" s="4">
        <v>339999</v>
      </c>
      <c r="E80" s="4">
        <v>310000</v>
      </c>
    </row>
    <row r="81" spans="1:5" x14ac:dyDescent="0.25">
      <c r="A81" s="2" t="s">
        <v>62</v>
      </c>
      <c r="B81" s="2" t="s">
        <v>49</v>
      </c>
      <c r="C81" s="2" t="s">
        <v>9</v>
      </c>
      <c r="D81" s="4">
        <v>380500</v>
      </c>
      <c r="E81" s="4">
        <v>365000</v>
      </c>
    </row>
    <row r="82" spans="1:5" x14ac:dyDescent="0.25">
      <c r="A82" s="2" t="s">
        <v>43</v>
      </c>
      <c r="B82" s="2" t="s">
        <v>45</v>
      </c>
      <c r="C82" s="2" t="s">
        <v>15</v>
      </c>
      <c r="D82" s="4">
        <v>245900</v>
      </c>
      <c r="E82" s="4">
        <v>233605</v>
      </c>
    </row>
    <row r="1000" spans="648:648" ht="15" x14ac:dyDescent="0.25">
      <c r="XX1000" s="18">
        <v>85670</v>
      </c>
    </row>
  </sheetData>
  <mergeCells count="1">
    <mergeCell ref="G1:H1"/>
  </mergeCells>
  <pageMargins left="0.2" right="0.2" top="0.75" bottom="0.75" header="0.3" footer="0.3"/>
  <pageSetup scale="96" fitToHeight="2" orientation="landscape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24F93-2AC7-49BE-B79B-BB6D7700651C}">
  <sheetPr>
    <pageSetUpPr fitToPage="1"/>
  </sheetPr>
  <dimension ref="A1:XX1000"/>
  <sheetViews>
    <sheetView tabSelected="1" topLeftCell="E3" workbookViewId="0">
      <selection activeCell="J22" sqref="J22"/>
    </sheetView>
  </sheetViews>
  <sheetFormatPr defaultRowHeight="13.2" x14ac:dyDescent="0.25"/>
  <cols>
    <col min="1" max="1" width="21.88671875" bestFit="1" customWidth="1"/>
    <col min="2" max="2" width="14" bestFit="1" customWidth="1"/>
    <col min="3" max="3" width="13.44140625" bestFit="1" customWidth="1"/>
    <col min="4" max="5" width="14" bestFit="1" customWidth="1"/>
    <col min="7" max="7" width="18.6640625" bestFit="1" customWidth="1"/>
    <col min="8" max="8" width="10.109375" bestFit="1" customWidth="1"/>
    <col min="9" max="9" width="13.77734375" bestFit="1" customWidth="1"/>
    <col min="10" max="10" width="10.44140625" bestFit="1" customWidth="1"/>
    <col min="11" max="11" width="14.44140625" bestFit="1" customWidth="1"/>
    <col min="12" max="12" width="8.5546875" bestFit="1" customWidth="1"/>
    <col min="13" max="13" width="11.33203125" bestFit="1" customWidth="1"/>
    <col min="14" max="14" width="12.77734375" customWidth="1"/>
    <col min="15" max="17" width="16.109375" customWidth="1"/>
  </cols>
  <sheetData>
    <row r="1" spans="1:12" ht="20.399999999999999" thickBot="1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G1" s="19" t="s">
        <v>115</v>
      </c>
      <c r="H1" s="19"/>
      <c r="I1" s="19"/>
      <c r="J1" s="19"/>
      <c r="K1" s="19"/>
      <c r="L1" s="19"/>
    </row>
    <row r="2" spans="1:12" ht="13.8" thickTop="1" x14ac:dyDescent="0.25">
      <c r="A2" s="2" t="s">
        <v>16</v>
      </c>
      <c r="B2" s="2" t="s">
        <v>45</v>
      </c>
      <c r="C2" s="2" t="s">
        <v>13</v>
      </c>
      <c r="D2" s="4">
        <v>725000</v>
      </c>
      <c r="E2" s="4">
        <v>645250</v>
      </c>
    </row>
    <row r="3" spans="1:12" x14ac:dyDescent="0.25">
      <c r="A3" s="2" t="s">
        <v>64</v>
      </c>
      <c r="B3" s="2" t="s">
        <v>49</v>
      </c>
      <c r="C3" s="2" t="s">
        <v>7</v>
      </c>
      <c r="D3" s="4">
        <v>350000</v>
      </c>
      <c r="E3" s="4">
        <v>340000</v>
      </c>
    </row>
    <row r="4" spans="1:12" ht="14.4" x14ac:dyDescent="0.25">
      <c r="A4" s="2" t="s">
        <v>72</v>
      </c>
      <c r="B4" s="2" t="s">
        <v>49</v>
      </c>
      <c r="C4" s="2" t="s">
        <v>9</v>
      </c>
      <c r="D4" s="4">
        <v>418000</v>
      </c>
      <c r="E4" s="4">
        <v>400000</v>
      </c>
      <c r="G4" s="12" t="s">
        <v>114</v>
      </c>
      <c r="H4" s="17" t="s">
        <v>47</v>
      </c>
      <c r="I4" s="17" t="s">
        <v>49</v>
      </c>
      <c r="J4" s="17" t="s">
        <v>45</v>
      </c>
      <c r="K4" s="17" t="s">
        <v>71</v>
      </c>
      <c r="L4" s="17" t="s">
        <v>46</v>
      </c>
    </row>
    <row r="5" spans="1:12" ht="15" customHeight="1" x14ac:dyDescent="0.25">
      <c r="A5" s="2" t="s">
        <v>73</v>
      </c>
      <c r="B5" s="2" t="s">
        <v>46</v>
      </c>
      <c r="C5" s="2" t="s">
        <v>11</v>
      </c>
      <c r="D5" s="4">
        <v>215800</v>
      </c>
      <c r="E5" s="4">
        <v>200000</v>
      </c>
      <c r="G5" s="17" t="s">
        <v>14</v>
      </c>
      <c r="H5" s="16">
        <f>SUMIFS($E$2:$E$82,$C$2:$C$82,$G5,$B$2:$B$82,H$4)</f>
        <v>150000</v>
      </c>
      <c r="I5" s="16">
        <f t="shared" ref="I5:L5" si="0">SUMIFS($E$2:$E$82,$C$2:$C$82,$G5,$B$2:$B$82,I$4)</f>
        <v>0</v>
      </c>
      <c r="J5" s="16">
        <f t="shared" si="0"/>
        <v>0</v>
      </c>
      <c r="K5" s="16">
        <f t="shared" si="0"/>
        <v>1315000</v>
      </c>
      <c r="L5" s="16">
        <f t="shared" si="0"/>
        <v>406169</v>
      </c>
    </row>
    <row r="6" spans="1:12" x14ac:dyDescent="0.25">
      <c r="A6" s="2" t="s">
        <v>65</v>
      </c>
      <c r="B6" s="2" t="s">
        <v>49</v>
      </c>
      <c r="C6" s="2" t="s">
        <v>9</v>
      </c>
      <c r="D6" s="4">
        <v>385900</v>
      </c>
      <c r="E6" s="4">
        <v>385900</v>
      </c>
      <c r="G6" s="17" t="s">
        <v>7</v>
      </c>
      <c r="H6" s="16">
        <f t="shared" ref="H6:L14" si="1">SUMIFS($E$2:$E$82,$C$2:$C$82,$G6,$B$2:$B$82,H$4)</f>
        <v>465000</v>
      </c>
      <c r="I6" s="16">
        <f t="shared" si="1"/>
        <v>1674000</v>
      </c>
      <c r="J6" s="16">
        <f t="shared" si="1"/>
        <v>2010700</v>
      </c>
      <c r="K6" s="16">
        <f t="shared" si="1"/>
        <v>350750</v>
      </c>
      <c r="L6" s="16">
        <f t="shared" si="1"/>
        <v>175000</v>
      </c>
    </row>
    <row r="7" spans="1:12" x14ac:dyDescent="0.25">
      <c r="A7" s="2" t="s">
        <v>17</v>
      </c>
      <c r="B7" s="2" t="s">
        <v>47</v>
      </c>
      <c r="C7" s="2" t="s">
        <v>7</v>
      </c>
      <c r="D7" s="4">
        <v>500000</v>
      </c>
      <c r="E7" s="4">
        <v>465000</v>
      </c>
      <c r="G7" s="17" t="s">
        <v>9</v>
      </c>
      <c r="H7" s="16">
        <f t="shared" si="1"/>
        <v>1295000</v>
      </c>
      <c r="I7" s="16">
        <f t="shared" si="1"/>
        <v>2858900</v>
      </c>
      <c r="J7" s="16">
        <f t="shared" si="1"/>
        <v>0</v>
      </c>
      <c r="K7" s="16">
        <f t="shared" si="1"/>
        <v>375000</v>
      </c>
      <c r="L7" s="16">
        <f t="shared" si="1"/>
        <v>301000</v>
      </c>
    </row>
    <row r="8" spans="1:12" x14ac:dyDescent="0.25">
      <c r="A8" s="2" t="s">
        <v>74</v>
      </c>
      <c r="B8" s="2" t="s">
        <v>46</v>
      </c>
      <c r="C8" s="2" t="s">
        <v>11</v>
      </c>
      <c r="D8" s="4">
        <v>300000</v>
      </c>
      <c r="E8" s="4">
        <v>290000</v>
      </c>
      <c r="G8" s="17" t="s">
        <v>58</v>
      </c>
      <c r="H8" s="16">
        <f t="shared" si="1"/>
        <v>0</v>
      </c>
      <c r="I8" s="16">
        <f t="shared" si="1"/>
        <v>316000</v>
      </c>
      <c r="J8" s="16">
        <f t="shared" si="1"/>
        <v>0</v>
      </c>
      <c r="K8" s="16">
        <f t="shared" si="1"/>
        <v>350000</v>
      </c>
      <c r="L8" s="16">
        <f t="shared" si="1"/>
        <v>0</v>
      </c>
    </row>
    <row r="9" spans="1:12" x14ac:dyDescent="0.25">
      <c r="A9" s="2" t="s">
        <v>75</v>
      </c>
      <c r="B9" s="2" t="s">
        <v>49</v>
      </c>
      <c r="C9" s="2" t="s">
        <v>8</v>
      </c>
      <c r="D9" s="4">
        <v>565000</v>
      </c>
      <c r="E9" s="4">
        <v>535000</v>
      </c>
      <c r="G9" s="17" t="s">
        <v>13</v>
      </c>
      <c r="H9" s="16">
        <f t="shared" si="1"/>
        <v>0</v>
      </c>
      <c r="I9" s="16">
        <f t="shared" si="1"/>
        <v>665000</v>
      </c>
      <c r="J9" s="16">
        <f t="shared" si="1"/>
        <v>1431935</v>
      </c>
      <c r="K9" s="16">
        <f t="shared" si="1"/>
        <v>700000</v>
      </c>
      <c r="L9" s="16">
        <f t="shared" si="1"/>
        <v>939750</v>
      </c>
    </row>
    <row r="10" spans="1:12" x14ac:dyDescent="0.25">
      <c r="A10" s="2" t="s">
        <v>18</v>
      </c>
      <c r="B10" s="2" t="s">
        <v>47</v>
      </c>
      <c r="C10" s="2" t="s">
        <v>11</v>
      </c>
      <c r="D10" s="4">
        <v>219000</v>
      </c>
      <c r="E10" s="4">
        <v>215000</v>
      </c>
      <c r="G10" s="17" t="s">
        <v>11</v>
      </c>
      <c r="H10" s="16">
        <f t="shared" si="1"/>
        <v>215000</v>
      </c>
      <c r="I10" s="16">
        <f t="shared" si="1"/>
        <v>400000</v>
      </c>
      <c r="J10" s="16">
        <f t="shared" si="1"/>
        <v>644000</v>
      </c>
      <c r="K10" s="16">
        <f t="shared" si="1"/>
        <v>805750</v>
      </c>
      <c r="L10" s="16">
        <f t="shared" si="1"/>
        <v>490000</v>
      </c>
    </row>
    <row r="11" spans="1:12" x14ac:dyDescent="0.25">
      <c r="A11" s="2" t="s">
        <v>19</v>
      </c>
      <c r="B11" s="2" t="s">
        <v>46</v>
      </c>
      <c r="C11" s="2" t="s">
        <v>8</v>
      </c>
      <c r="D11" s="4">
        <v>165000</v>
      </c>
      <c r="E11" s="4">
        <v>156750</v>
      </c>
      <c r="G11" s="17" t="s">
        <v>12</v>
      </c>
      <c r="H11" s="16">
        <f t="shared" si="1"/>
        <v>382500</v>
      </c>
      <c r="I11" s="16">
        <f t="shared" si="1"/>
        <v>500000</v>
      </c>
      <c r="J11" s="16">
        <f t="shared" si="1"/>
        <v>279000</v>
      </c>
      <c r="K11" s="16">
        <f t="shared" si="1"/>
        <v>950000</v>
      </c>
      <c r="L11" s="16">
        <f t="shared" si="1"/>
        <v>0</v>
      </c>
    </row>
    <row r="12" spans="1:12" x14ac:dyDescent="0.25">
      <c r="A12" s="2" t="s">
        <v>48</v>
      </c>
      <c r="B12" s="2" t="s">
        <v>49</v>
      </c>
      <c r="C12" s="2" t="s">
        <v>13</v>
      </c>
      <c r="D12" s="4">
        <v>325000</v>
      </c>
      <c r="E12" s="4">
        <v>320000</v>
      </c>
      <c r="G12" s="17" t="s">
        <v>8</v>
      </c>
      <c r="H12" s="16">
        <f t="shared" si="1"/>
        <v>1409851</v>
      </c>
      <c r="I12" s="16">
        <f t="shared" si="1"/>
        <v>535000</v>
      </c>
      <c r="J12" s="16">
        <f t="shared" si="1"/>
        <v>0</v>
      </c>
      <c r="K12" s="16">
        <f t="shared" si="1"/>
        <v>1010500</v>
      </c>
      <c r="L12" s="16">
        <f t="shared" si="1"/>
        <v>156750</v>
      </c>
    </row>
    <row r="13" spans="1:12" x14ac:dyDescent="0.25">
      <c r="A13" s="2" t="s">
        <v>76</v>
      </c>
      <c r="B13" s="2" t="s">
        <v>47</v>
      </c>
      <c r="C13" s="2" t="s">
        <v>9</v>
      </c>
      <c r="D13" s="4">
        <v>750250</v>
      </c>
      <c r="E13" s="4">
        <v>700000</v>
      </c>
      <c r="G13" s="17" t="s">
        <v>10</v>
      </c>
      <c r="H13" s="16">
        <f t="shared" si="1"/>
        <v>1600000</v>
      </c>
      <c r="I13" s="16">
        <f t="shared" si="1"/>
        <v>0</v>
      </c>
      <c r="J13" s="16">
        <f t="shared" si="1"/>
        <v>0</v>
      </c>
      <c r="K13" s="16">
        <f t="shared" si="1"/>
        <v>1690500</v>
      </c>
      <c r="L13" s="16">
        <f t="shared" si="1"/>
        <v>0</v>
      </c>
    </row>
    <row r="14" spans="1:12" x14ac:dyDescent="0.25">
      <c r="A14" s="2" t="s">
        <v>20</v>
      </c>
      <c r="B14" s="2" t="s">
        <v>46</v>
      </c>
      <c r="C14" s="2" t="s">
        <v>9</v>
      </c>
      <c r="D14" s="4">
        <v>110000</v>
      </c>
      <c r="E14" s="4">
        <v>106000</v>
      </c>
      <c r="G14" s="17" t="s">
        <v>15</v>
      </c>
      <c r="H14" s="16">
        <f t="shared" si="1"/>
        <v>291400</v>
      </c>
      <c r="I14" s="16">
        <f t="shared" si="1"/>
        <v>400000</v>
      </c>
      <c r="J14" s="16">
        <f t="shared" si="1"/>
        <v>412605</v>
      </c>
      <c r="K14" s="16">
        <f t="shared" si="1"/>
        <v>725250</v>
      </c>
      <c r="L14" s="16">
        <f t="shared" si="1"/>
        <v>0</v>
      </c>
    </row>
    <row r="15" spans="1:12" x14ac:dyDescent="0.25">
      <c r="A15" s="2" t="s">
        <v>50</v>
      </c>
      <c r="B15" s="2" t="s">
        <v>49</v>
      </c>
      <c r="C15" s="2" t="s">
        <v>7</v>
      </c>
      <c r="D15" s="4">
        <v>314250</v>
      </c>
      <c r="E15" s="4">
        <v>304000</v>
      </c>
    </row>
    <row r="16" spans="1:12" x14ac:dyDescent="0.25">
      <c r="A16" s="2" t="s">
        <v>77</v>
      </c>
      <c r="B16" s="2" t="s">
        <v>49</v>
      </c>
      <c r="C16" s="2" t="s">
        <v>12</v>
      </c>
      <c r="D16" s="4">
        <v>555000</v>
      </c>
      <c r="E16" s="4">
        <v>500000</v>
      </c>
      <c r="G16" s="11" t="s">
        <v>126</v>
      </c>
      <c r="H16" s="11" t="s">
        <v>1</v>
      </c>
    </row>
    <row r="17" spans="1:12" x14ac:dyDescent="0.25">
      <c r="A17" s="2" t="s">
        <v>21</v>
      </c>
      <c r="B17" s="2" t="s">
        <v>47</v>
      </c>
      <c r="C17" s="2" t="s">
        <v>12</v>
      </c>
      <c r="D17" s="4">
        <v>450000</v>
      </c>
      <c r="E17" s="4">
        <v>382500</v>
      </c>
      <c r="G17" s="11" t="s">
        <v>2</v>
      </c>
      <c r="H17" t="s">
        <v>47</v>
      </c>
      <c r="I17" t="s">
        <v>49</v>
      </c>
      <c r="J17" t="s">
        <v>45</v>
      </c>
      <c r="K17" t="s">
        <v>71</v>
      </c>
      <c r="L17" t="s">
        <v>46</v>
      </c>
    </row>
    <row r="18" spans="1:12" x14ac:dyDescent="0.25">
      <c r="A18" s="2" t="s">
        <v>22</v>
      </c>
      <c r="B18" s="2" t="s">
        <v>47</v>
      </c>
      <c r="C18" s="2" t="s">
        <v>8</v>
      </c>
      <c r="D18" s="4">
        <v>345000</v>
      </c>
      <c r="E18" s="4">
        <v>339999</v>
      </c>
      <c r="G18" t="s">
        <v>14</v>
      </c>
      <c r="H18" s="27">
        <v>150000</v>
      </c>
      <c r="I18" s="27">
        <v>0</v>
      </c>
      <c r="J18" s="27">
        <v>0</v>
      </c>
      <c r="K18" s="27">
        <v>1315000</v>
      </c>
      <c r="L18" s="27">
        <v>406169</v>
      </c>
    </row>
    <row r="19" spans="1:12" x14ac:dyDescent="0.25">
      <c r="A19" s="2" t="s">
        <v>78</v>
      </c>
      <c r="B19" s="2" t="s">
        <v>71</v>
      </c>
      <c r="C19" s="2" t="s">
        <v>13</v>
      </c>
      <c r="D19" s="4">
        <v>300000</v>
      </c>
      <c r="E19" s="4">
        <v>300000</v>
      </c>
      <c r="G19" t="s">
        <v>7</v>
      </c>
      <c r="H19" s="27">
        <v>465000</v>
      </c>
      <c r="I19" s="27">
        <v>1674000</v>
      </c>
      <c r="J19" s="27">
        <v>2010700</v>
      </c>
      <c r="K19" s="27">
        <v>350750</v>
      </c>
      <c r="L19" s="27">
        <v>175000</v>
      </c>
    </row>
    <row r="20" spans="1:12" x14ac:dyDescent="0.25">
      <c r="A20" s="2" t="s">
        <v>66</v>
      </c>
      <c r="B20" s="2" t="s">
        <v>49</v>
      </c>
      <c r="C20" s="2" t="s">
        <v>9</v>
      </c>
      <c r="D20" s="4">
        <v>425000</v>
      </c>
      <c r="E20" s="4">
        <v>415000</v>
      </c>
      <c r="G20" t="s">
        <v>9</v>
      </c>
      <c r="H20" s="27">
        <v>1295000</v>
      </c>
      <c r="I20" s="27">
        <v>2858900</v>
      </c>
      <c r="J20" s="27">
        <v>0</v>
      </c>
      <c r="K20" s="27">
        <v>375000</v>
      </c>
      <c r="L20" s="27">
        <v>301000</v>
      </c>
    </row>
    <row r="21" spans="1:12" x14ac:dyDescent="0.25">
      <c r="A21" s="2" t="s">
        <v>23</v>
      </c>
      <c r="B21" s="2" t="s">
        <v>47</v>
      </c>
      <c r="C21" s="2" t="s">
        <v>8</v>
      </c>
      <c r="D21" s="4">
        <v>325000</v>
      </c>
      <c r="E21" s="4">
        <v>308750</v>
      </c>
      <c r="G21" t="s">
        <v>58</v>
      </c>
      <c r="H21" s="27">
        <v>0</v>
      </c>
      <c r="I21" s="27">
        <v>316000</v>
      </c>
      <c r="J21" s="27">
        <v>0</v>
      </c>
      <c r="K21" s="27">
        <v>350000</v>
      </c>
      <c r="L21" s="27">
        <v>0</v>
      </c>
    </row>
    <row r="22" spans="1:12" x14ac:dyDescent="0.25">
      <c r="A22" s="2" t="s">
        <v>79</v>
      </c>
      <c r="B22" s="2" t="s">
        <v>46</v>
      </c>
      <c r="C22" s="2" t="s">
        <v>13</v>
      </c>
      <c r="D22" s="4">
        <v>325000</v>
      </c>
      <c r="E22" s="4">
        <v>302250</v>
      </c>
      <c r="G22" t="s">
        <v>13</v>
      </c>
      <c r="H22" s="27">
        <v>0</v>
      </c>
      <c r="I22" s="27">
        <v>665000</v>
      </c>
      <c r="J22" s="27">
        <v>1431935</v>
      </c>
      <c r="K22" s="27">
        <v>700000</v>
      </c>
      <c r="L22" s="27">
        <v>939750</v>
      </c>
    </row>
    <row r="23" spans="1:12" x14ac:dyDescent="0.25">
      <c r="A23" s="2" t="s">
        <v>80</v>
      </c>
      <c r="B23" s="2" t="s">
        <v>71</v>
      </c>
      <c r="C23" s="2" t="s">
        <v>11</v>
      </c>
      <c r="D23" s="4">
        <v>325000</v>
      </c>
      <c r="E23" s="4">
        <v>320000</v>
      </c>
      <c r="G23" t="s">
        <v>11</v>
      </c>
      <c r="H23" s="27">
        <v>215000</v>
      </c>
      <c r="I23" s="27">
        <v>400000</v>
      </c>
      <c r="J23" s="27">
        <v>644000</v>
      </c>
      <c r="K23" s="27">
        <v>805750</v>
      </c>
      <c r="L23" s="27">
        <v>490000</v>
      </c>
    </row>
    <row r="24" spans="1:12" x14ac:dyDescent="0.25">
      <c r="A24" s="2" t="s">
        <v>81</v>
      </c>
      <c r="B24" s="2" t="s">
        <v>71</v>
      </c>
      <c r="C24" s="2" t="s">
        <v>8</v>
      </c>
      <c r="D24" s="4">
        <v>285750</v>
      </c>
      <c r="E24" s="4">
        <v>300000</v>
      </c>
      <c r="G24" t="s">
        <v>12</v>
      </c>
      <c r="H24" s="27">
        <v>382500</v>
      </c>
      <c r="I24" s="27">
        <v>500000</v>
      </c>
      <c r="J24" s="27">
        <v>279000</v>
      </c>
      <c r="K24" s="27">
        <v>950000</v>
      </c>
      <c r="L24" s="27">
        <v>0</v>
      </c>
    </row>
    <row r="25" spans="1:12" x14ac:dyDescent="0.25">
      <c r="A25" s="2" t="s">
        <v>51</v>
      </c>
      <c r="B25" s="2" t="s">
        <v>49</v>
      </c>
      <c r="C25" s="2" t="s">
        <v>11</v>
      </c>
      <c r="D25" s="4">
        <v>425815</v>
      </c>
      <c r="E25" s="4">
        <v>400000</v>
      </c>
      <c r="G25" t="s">
        <v>8</v>
      </c>
      <c r="H25" s="27">
        <v>1409851</v>
      </c>
      <c r="I25" s="27">
        <v>535000</v>
      </c>
      <c r="J25" s="27">
        <v>0</v>
      </c>
      <c r="K25" s="27">
        <v>1010500</v>
      </c>
      <c r="L25" s="27">
        <v>156750</v>
      </c>
    </row>
    <row r="26" spans="1:12" x14ac:dyDescent="0.25">
      <c r="A26" s="2" t="s">
        <v>52</v>
      </c>
      <c r="B26" s="2" t="s">
        <v>49</v>
      </c>
      <c r="C26" s="2" t="s">
        <v>9</v>
      </c>
      <c r="D26" s="4">
        <v>250000</v>
      </c>
      <c r="E26" s="4">
        <v>232000</v>
      </c>
      <c r="G26" t="s">
        <v>10</v>
      </c>
      <c r="H26" s="27">
        <v>1600000</v>
      </c>
      <c r="I26" s="27">
        <v>0</v>
      </c>
      <c r="J26" s="27">
        <v>0</v>
      </c>
      <c r="K26" s="27">
        <v>1690500</v>
      </c>
      <c r="L26" s="27">
        <v>0</v>
      </c>
    </row>
    <row r="27" spans="1:12" x14ac:dyDescent="0.25">
      <c r="A27" s="2" t="s">
        <v>82</v>
      </c>
      <c r="B27" s="2" t="s">
        <v>71</v>
      </c>
      <c r="C27" s="2" t="s">
        <v>11</v>
      </c>
      <c r="D27" s="4">
        <v>515000</v>
      </c>
      <c r="E27" s="4">
        <v>485750</v>
      </c>
      <c r="G27" t="s">
        <v>15</v>
      </c>
      <c r="H27" s="27">
        <v>291400</v>
      </c>
      <c r="I27" s="27">
        <v>400000</v>
      </c>
      <c r="J27" s="27">
        <v>412605</v>
      </c>
      <c r="K27" s="27">
        <v>725250</v>
      </c>
      <c r="L27" s="27">
        <v>0</v>
      </c>
    </row>
    <row r="28" spans="1:12" x14ac:dyDescent="0.25">
      <c r="A28" s="2" t="s">
        <v>24</v>
      </c>
      <c r="B28" s="2" t="s">
        <v>47</v>
      </c>
      <c r="C28" s="2" t="s">
        <v>10</v>
      </c>
      <c r="D28" s="4">
        <v>400000</v>
      </c>
      <c r="E28" s="4">
        <v>375000</v>
      </c>
    </row>
    <row r="29" spans="1:12" x14ac:dyDescent="0.25">
      <c r="A29" s="2" t="s">
        <v>83</v>
      </c>
      <c r="B29" s="2" t="s">
        <v>71</v>
      </c>
      <c r="C29" s="2" t="s">
        <v>13</v>
      </c>
      <c r="D29" s="4">
        <v>450000</v>
      </c>
      <c r="E29" s="4">
        <v>400000</v>
      </c>
    </row>
    <row r="30" spans="1:12" x14ac:dyDescent="0.25">
      <c r="A30" s="2" t="s">
        <v>84</v>
      </c>
      <c r="B30" s="2" t="s">
        <v>71</v>
      </c>
      <c r="C30" s="2" t="s">
        <v>10</v>
      </c>
      <c r="D30" s="4">
        <v>310000</v>
      </c>
      <c r="E30" s="4">
        <v>300000</v>
      </c>
    </row>
    <row r="31" spans="1:12" x14ac:dyDescent="0.25">
      <c r="A31" s="2" t="s">
        <v>25</v>
      </c>
      <c r="B31" s="2" t="s">
        <v>46</v>
      </c>
      <c r="C31" s="2" t="s">
        <v>13</v>
      </c>
      <c r="D31" s="4">
        <v>250000</v>
      </c>
      <c r="E31" s="4">
        <v>255000</v>
      </c>
    </row>
    <row r="32" spans="1:12" x14ac:dyDescent="0.25">
      <c r="A32" s="2" t="s">
        <v>86</v>
      </c>
      <c r="B32" s="2" t="s">
        <v>71</v>
      </c>
      <c r="C32" s="2" t="s">
        <v>10</v>
      </c>
      <c r="D32" s="4">
        <v>375500</v>
      </c>
      <c r="E32" s="4">
        <v>375500</v>
      </c>
    </row>
    <row r="33" spans="1:5" x14ac:dyDescent="0.25">
      <c r="A33" s="2" t="s">
        <v>26</v>
      </c>
      <c r="B33" s="2" t="s">
        <v>45</v>
      </c>
      <c r="C33" s="2" t="s">
        <v>15</v>
      </c>
      <c r="D33" s="4">
        <v>185500</v>
      </c>
      <c r="E33" s="4">
        <v>179000</v>
      </c>
    </row>
    <row r="34" spans="1:5" x14ac:dyDescent="0.25">
      <c r="A34" s="2" t="s">
        <v>85</v>
      </c>
      <c r="B34" s="2" t="s">
        <v>71</v>
      </c>
      <c r="C34" s="2" t="s">
        <v>9</v>
      </c>
      <c r="D34" s="4">
        <v>395000</v>
      </c>
      <c r="E34" s="4">
        <v>375000</v>
      </c>
    </row>
    <row r="35" spans="1:5" x14ac:dyDescent="0.25">
      <c r="A35" s="2" t="s">
        <v>27</v>
      </c>
      <c r="B35" s="2" t="s">
        <v>45</v>
      </c>
      <c r="C35" s="2" t="s">
        <v>7</v>
      </c>
      <c r="D35" s="4">
        <v>410000</v>
      </c>
      <c r="E35" s="4">
        <v>397700</v>
      </c>
    </row>
    <row r="36" spans="1:5" x14ac:dyDescent="0.25">
      <c r="A36" s="2" t="s">
        <v>67</v>
      </c>
      <c r="B36" s="2" t="s">
        <v>45</v>
      </c>
      <c r="C36" s="2" t="s">
        <v>13</v>
      </c>
      <c r="D36" s="4">
        <v>560700</v>
      </c>
      <c r="E36" s="4">
        <v>550000</v>
      </c>
    </row>
    <row r="37" spans="1:5" x14ac:dyDescent="0.25">
      <c r="A37" s="2" t="s">
        <v>53</v>
      </c>
      <c r="B37" s="2" t="s">
        <v>49</v>
      </c>
      <c r="C37" s="2" t="s">
        <v>15</v>
      </c>
      <c r="D37" s="4">
        <v>450000</v>
      </c>
      <c r="E37" s="4">
        <v>400000</v>
      </c>
    </row>
    <row r="38" spans="1:5" x14ac:dyDescent="0.25">
      <c r="A38" s="2" t="s">
        <v>28</v>
      </c>
      <c r="B38" s="2" t="s">
        <v>45</v>
      </c>
      <c r="C38" s="2" t="s">
        <v>11</v>
      </c>
      <c r="D38" s="4">
        <v>395000</v>
      </c>
      <c r="E38" s="4">
        <v>380000</v>
      </c>
    </row>
    <row r="39" spans="1:5" x14ac:dyDescent="0.25">
      <c r="A39" s="2" t="s">
        <v>87</v>
      </c>
      <c r="B39" s="2" t="s">
        <v>71</v>
      </c>
      <c r="C39" s="2" t="s">
        <v>15</v>
      </c>
      <c r="D39" s="4">
        <v>475000</v>
      </c>
      <c r="E39" s="4">
        <v>425250</v>
      </c>
    </row>
    <row r="40" spans="1:5" x14ac:dyDescent="0.25">
      <c r="A40" s="2" t="s">
        <v>29</v>
      </c>
      <c r="B40" s="2" t="s">
        <v>46</v>
      </c>
      <c r="C40" s="2" t="s">
        <v>13</v>
      </c>
      <c r="D40" s="4">
        <v>450000</v>
      </c>
      <c r="E40" s="4">
        <v>382500</v>
      </c>
    </row>
    <row r="41" spans="1:5" x14ac:dyDescent="0.25">
      <c r="A41" s="2" t="s">
        <v>68</v>
      </c>
      <c r="B41" s="2" t="s">
        <v>47</v>
      </c>
      <c r="C41" s="2" t="s">
        <v>9</v>
      </c>
      <c r="D41" s="4">
        <v>1500120</v>
      </c>
      <c r="E41" s="4">
        <v>140000</v>
      </c>
    </row>
    <row r="42" spans="1:5" x14ac:dyDescent="0.25">
      <c r="A42" s="2" t="s">
        <v>88</v>
      </c>
      <c r="B42" s="2" t="s">
        <v>71</v>
      </c>
      <c r="C42" s="2" t="s">
        <v>10</v>
      </c>
      <c r="D42" s="4">
        <v>500000</v>
      </c>
      <c r="E42" s="4">
        <v>425000</v>
      </c>
    </row>
    <row r="43" spans="1:5" x14ac:dyDescent="0.25">
      <c r="A43" s="2" t="s">
        <v>89</v>
      </c>
      <c r="B43" s="2" t="s">
        <v>71</v>
      </c>
      <c r="C43" s="2" t="s">
        <v>8</v>
      </c>
      <c r="D43" s="4">
        <v>460750</v>
      </c>
      <c r="E43" s="4">
        <v>435500</v>
      </c>
    </row>
    <row r="44" spans="1:5" x14ac:dyDescent="0.25">
      <c r="A44" s="2" t="s">
        <v>54</v>
      </c>
      <c r="B44" s="2" t="s">
        <v>49</v>
      </c>
      <c r="C44" s="2" t="s">
        <v>9</v>
      </c>
      <c r="D44" s="4">
        <v>375000</v>
      </c>
      <c r="E44" s="4">
        <v>376000</v>
      </c>
    </row>
    <row r="45" spans="1:5" x14ac:dyDescent="0.25">
      <c r="A45" s="2" t="s">
        <v>30</v>
      </c>
      <c r="B45" s="2" t="s">
        <v>47</v>
      </c>
      <c r="C45" s="2" t="s">
        <v>10</v>
      </c>
      <c r="D45" s="4">
        <v>1250000</v>
      </c>
      <c r="E45" s="4">
        <v>1225000</v>
      </c>
    </row>
    <row r="46" spans="1:5" x14ac:dyDescent="0.25">
      <c r="A46" s="2" t="s">
        <v>55</v>
      </c>
      <c r="B46" s="2" t="s">
        <v>49</v>
      </c>
      <c r="C46" s="2" t="s">
        <v>9</v>
      </c>
      <c r="D46" s="4">
        <v>365750</v>
      </c>
      <c r="E46" s="4">
        <v>355000</v>
      </c>
    </row>
    <row r="47" spans="1:5" x14ac:dyDescent="0.25">
      <c r="A47" s="2" t="s">
        <v>31</v>
      </c>
      <c r="B47" s="2" t="s">
        <v>45</v>
      </c>
      <c r="C47" s="2" t="s">
        <v>7</v>
      </c>
      <c r="D47" s="4">
        <v>650000</v>
      </c>
      <c r="E47" s="4">
        <v>598000</v>
      </c>
    </row>
    <row r="48" spans="1:5" x14ac:dyDescent="0.25">
      <c r="A48" s="2" t="s">
        <v>90</v>
      </c>
      <c r="B48" s="2" t="s">
        <v>71</v>
      </c>
      <c r="C48" s="2" t="s">
        <v>12</v>
      </c>
      <c r="D48" s="4">
        <v>325000</v>
      </c>
      <c r="E48" s="4">
        <v>325000</v>
      </c>
    </row>
    <row r="49" spans="1:5" x14ac:dyDescent="0.25">
      <c r="A49" s="2" t="s">
        <v>32</v>
      </c>
      <c r="B49" s="2" t="s">
        <v>47</v>
      </c>
      <c r="C49" s="2" t="s">
        <v>14</v>
      </c>
      <c r="D49" s="4">
        <v>147800</v>
      </c>
      <c r="E49" s="4">
        <v>150000</v>
      </c>
    </row>
    <row r="50" spans="1:5" x14ac:dyDescent="0.25">
      <c r="A50" s="2" t="s">
        <v>69</v>
      </c>
      <c r="B50" s="2" t="s">
        <v>46</v>
      </c>
      <c r="C50" s="2" t="s">
        <v>7</v>
      </c>
      <c r="D50" s="4">
        <v>180000</v>
      </c>
      <c r="E50" s="4">
        <v>175000</v>
      </c>
    </row>
    <row r="51" spans="1:5" x14ac:dyDescent="0.25">
      <c r="A51" s="2" t="s">
        <v>33</v>
      </c>
      <c r="B51" s="2" t="s">
        <v>47</v>
      </c>
      <c r="C51" s="2" t="s">
        <v>15</v>
      </c>
      <c r="D51" s="4">
        <v>310000</v>
      </c>
      <c r="E51" s="4">
        <v>291400</v>
      </c>
    </row>
    <row r="52" spans="1:5" x14ac:dyDescent="0.25">
      <c r="A52" s="2" t="s">
        <v>91</v>
      </c>
      <c r="B52" s="2" t="s">
        <v>71</v>
      </c>
      <c r="C52" s="2" t="s">
        <v>14</v>
      </c>
      <c r="D52" s="4">
        <v>345000</v>
      </c>
      <c r="E52" s="4">
        <v>335000</v>
      </c>
    </row>
    <row r="53" spans="1:5" x14ac:dyDescent="0.25">
      <c r="A53" s="2" t="s">
        <v>92</v>
      </c>
      <c r="B53" s="2" t="s">
        <v>71</v>
      </c>
      <c r="C53" s="2" t="s">
        <v>14</v>
      </c>
      <c r="D53" s="4">
        <v>375000</v>
      </c>
      <c r="E53" s="4">
        <v>330000</v>
      </c>
    </row>
    <row r="54" spans="1:5" x14ac:dyDescent="0.25">
      <c r="A54" s="2" t="s">
        <v>34</v>
      </c>
      <c r="B54" s="2" t="s">
        <v>46</v>
      </c>
      <c r="C54" s="2" t="s">
        <v>9</v>
      </c>
      <c r="D54" s="4">
        <v>215000</v>
      </c>
      <c r="E54" s="4">
        <v>195000</v>
      </c>
    </row>
    <row r="55" spans="1:5" x14ac:dyDescent="0.25">
      <c r="A55" s="2" t="s">
        <v>93</v>
      </c>
      <c r="B55" s="2" t="s">
        <v>71</v>
      </c>
      <c r="C55" s="2" t="s">
        <v>14</v>
      </c>
      <c r="D55" s="4">
        <v>450000</v>
      </c>
      <c r="E55" s="4">
        <v>400000</v>
      </c>
    </row>
    <row r="56" spans="1:5" x14ac:dyDescent="0.25">
      <c r="A56" s="2" t="s">
        <v>56</v>
      </c>
      <c r="B56" s="2" t="s">
        <v>49</v>
      </c>
      <c r="C56" s="2" t="s">
        <v>7</v>
      </c>
      <c r="D56" s="4">
        <v>315250</v>
      </c>
      <c r="E56" s="4">
        <v>300000</v>
      </c>
    </row>
    <row r="57" spans="1:5" x14ac:dyDescent="0.25">
      <c r="A57" s="2" t="s">
        <v>35</v>
      </c>
      <c r="B57" s="2" t="s">
        <v>45</v>
      </c>
      <c r="C57" s="2" t="s">
        <v>7</v>
      </c>
      <c r="D57" s="4">
        <v>475000</v>
      </c>
      <c r="E57" s="4">
        <v>450000</v>
      </c>
    </row>
    <row r="58" spans="1:5" x14ac:dyDescent="0.25">
      <c r="A58" s="2" t="s">
        <v>94</v>
      </c>
      <c r="B58" s="2" t="s">
        <v>71</v>
      </c>
      <c r="C58" s="2" t="s">
        <v>12</v>
      </c>
      <c r="D58" s="4">
        <v>400000</v>
      </c>
      <c r="E58" s="4">
        <v>375000</v>
      </c>
    </row>
    <row r="59" spans="1:5" x14ac:dyDescent="0.25">
      <c r="A59" s="2" t="s">
        <v>57</v>
      </c>
      <c r="B59" s="2" t="s">
        <v>49</v>
      </c>
      <c r="C59" s="2" t="s">
        <v>58</v>
      </c>
      <c r="D59" s="4">
        <v>316000</v>
      </c>
      <c r="E59" s="4">
        <v>316000</v>
      </c>
    </row>
    <row r="60" spans="1:5" x14ac:dyDescent="0.25">
      <c r="A60" s="2" t="s">
        <v>36</v>
      </c>
      <c r="B60" s="2" t="s">
        <v>45</v>
      </c>
      <c r="C60" s="2" t="s">
        <v>12</v>
      </c>
      <c r="D60" s="4">
        <v>289900</v>
      </c>
      <c r="E60" s="4">
        <v>279000</v>
      </c>
    </row>
    <row r="61" spans="1:5" x14ac:dyDescent="0.25">
      <c r="A61" s="2" t="s">
        <v>59</v>
      </c>
      <c r="B61" s="2" t="s">
        <v>49</v>
      </c>
      <c r="C61" s="2" t="s">
        <v>7</v>
      </c>
      <c r="D61" s="4">
        <v>345000</v>
      </c>
      <c r="E61" s="4">
        <v>330000</v>
      </c>
    </row>
    <row r="62" spans="1:5" x14ac:dyDescent="0.25">
      <c r="A62" s="2" t="s">
        <v>37</v>
      </c>
      <c r="B62" s="2" t="s">
        <v>46</v>
      </c>
      <c r="C62" s="2" t="s">
        <v>14</v>
      </c>
      <c r="D62" s="4">
        <v>259900</v>
      </c>
      <c r="E62" s="4">
        <v>246905</v>
      </c>
    </row>
    <row r="63" spans="1:5" x14ac:dyDescent="0.25">
      <c r="A63" s="2" t="s">
        <v>95</v>
      </c>
      <c r="B63" s="2" t="s">
        <v>71</v>
      </c>
      <c r="C63" s="2" t="s">
        <v>58</v>
      </c>
      <c r="D63" s="4">
        <v>399000</v>
      </c>
      <c r="E63" s="4">
        <v>350000</v>
      </c>
    </row>
    <row r="64" spans="1:5" x14ac:dyDescent="0.25">
      <c r="A64" s="2" t="s">
        <v>96</v>
      </c>
      <c r="B64" s="2" t="s">
        <v>71</v>
      </c>
      <c r="C64" s="2" t="s">
        <v>7</v>
      </c>
      <c r="D64" s="4">
        <v>410000</v>
      </c>
      <c r="E64" s="4">
        <v>350750</v>
      </c>
    </row>
    <row r="65" spans="1:5" x14ac:dyDescent="0.25">
      <c r="A65" s="2" t="s">
        <v>97</v>
      </c>
      <c r="B65" s="2" t="s">
        <v>71</v>
      </c>
      <c r="C65" s="2" t="s">
        <v>15</v>
      </c>
      <c r="D65" s="4">
        <v>285750</v>
      </c>
      <c r="E65" s="4">
        <v>300000</v>
      </c>
    </row>
    <row r="66" spans="1:5" x14ac:dyDescent="0.25">
      <c r="A66" s="2" t="s">
        <v>38</v>
      </c>
      <c r="B66" s="2" t="s">
        <v>47</v>
      </c>
      <c r="C66" s="2" t="s">
        <v>8</v>
      </c>
      <c r="D66" s="4">
        <v>189900</v>
      </c>
      <c r="E66" s="4">
        <v>186102</v>
      </c>
    </row>
    <row r="67" spans="1:5" x14ac:dyDescent="0.25">
      <c r="A67" s="2" t="s">
        <v>60</v>
      </c>
      <c r="B67" s="2" t="s">
        <v>49</v>
      </c>
      <c r="C67" s="2" t="s">
        <v>9</v>
      </c>
      <c r="D67" s="4">
        <v>335000</v>
      </c>
      <c r="E67" s="4">
        <v>330000</v>
      </c>
    </row>
    <row r="68" spans="1:5" x14ac:dyDescent="0.25">
      <c r="A68" s="2" t="s">
        <v>98</v>
      </c>
      <c r="B68" s="2" t="s">
        <v>71</v>
      </c>
      <c r="C68" s="2" t="s">
        <v>8</v>
      </c>
      <c r="D68" s="4">
        <v>250000</v>
      </c>
      <c r="E68" s="4">
        <v>275000</v>
      </c>
    </row>
    <row r="69" spans="1:5" x14ac:dyDescent="0.25">
      <c r="A69" s="2" t="s">
        <v>39</v>
      </c>
      <c r="B69" s="2" t="s">
        <v>45</v>
      </c>
      <c r="C69" s="2" t="s">
        <v>11</v>
      </c>
      <c r="D69" s="4">
        <v>275000</v>
      </c>
      <c r="E69" s="4">
        <v>264000</v>
      </c>
    </row>
    <row r="70" spans="1:5" x14ac:dyDescent="0.25">
      <c r="A70" s="2" t="s">
        <v>40</v>
      </c>
      <c r="B70" s="2" t="s">
        <v>47</v>
      </c>
      <c r="C70" s="2" t="s">
        <v>8</v>
      </c>
      <c r="D70" s="4">
        <v>589000</v>
      </c>
      <c r="E70" s="4">
        <v>575000</v>
      </c>
    </row>
    <row r="71" spans="1:5" x14ac:dyDescent="0.25">
      <c r="A71" s="2" t="s">
        <v>61</v>
      </c>
      <c r="B71" s="2" t="s">
        <v>49</v>
      </c>
      <c r="C71" s="2" t="s">
        <v>13</v>
      </c>
      <c r="D71" s="4">
        <v>345670</v>
      </c>
      <c r="E71" s="4">
        <v>345000</v>
      </c>
    </row>
    <row r="72" spans="1:5" x14ac:dyDescent="0.25">
      <c r="A72" s="2" t="s">
        <v>41</v>
      </c>
      <c r="B72" s="2" t="s">
        <v>45</v>
      </c>
      <c r="C72" s="2" t="s">
        <v>13</v>
      </c>
      <c r="D72" s="4">
        <v>254500</v>
      </c>
      <c r="E72" s="4">
        <v>236685</v>
      </c>
    </row>
    <row r="73" spans="1:5" x14ac:dyDescent="0.25">
      <c r="A73" s="2" t="s">
        <v>99</v>
      </c>
      <c r="B73" s="2" t="s">
        <v>71</v>
      </c>
      <c r="C73" s="2" t="s">
        <v>12</v>
      </c>
      <c r="D73" s="4">
        <v>300000</v>
      </c>
      <c r="E73" s="4">
        <v>250000</v>
      </c>
    </row>
    <row r="74" spans="1:5" x14ac:dyDescent="0.25">
      <c r="A74" s="2" t="s">
        <v>44</v>
      </c>
      <c r="B74" s="2" t="s">
        <v>45</v>
      </c>
      <c r="C74" s="2" t="s">
        <v>7</v>
      </c>
      <c r="D74" s="4">
        <v>555000</v>
      </c>
      <c r="E74" s="4">
        <v>565000</v>
      </c>
    </row>
    <row r="75" spans="1:5" x14ac:dyDescent="0.25">
      <c r="A75" s="2" t="s">
        <v>100</v>
      </c>
      <c r="B75" s="2" t="s">
        <v>71</v>
      </c>
      <c r="C75" s="2" t="s">
        <v>14</v>
      </c>
      <c r="D75" s="4">
        <v>275900</v>
      </c>
      <c r="E75" s="4">
        <v>250000</v>
      </c>
    </row>
    <row r="76" spans="1:5" x14ac:dyDescent="0.25">
      <c r="A76" s="2" t="s">
        <v>70</v>
      </c>
      <c r="B76" s="2" t="s">
        <v>47</v>
      </c>
      <c r="C76" s="2" t="s">
        <v>9</v>
      </c>
      <c r="D76" s="4">
        <v>475000</v>
      </c>
      <c r="E76" s="4">
        <v>455000</v>
      </c>
    </row>
    <row r="77" spans="1:5" x14ac:dyDescent="0.25">
      <c r="A77" s="2" t="s">
        <v>42</v>
      </c>
      <c r="B77" s="2" t="s">
        <v>46</v>
      </c>
      <c r="C77" s="2" t="s">
        <v>14</v>
      </c>
      <c r="D77" s="4">
        <v>165900</v>
      </c>
      <c r="E77" s="4">
        <v>159264</v>
      </c>
    </row>
    <row r="78" spans="1:5" x14ac:dyDescent="0.25">
      <c r="A78" s="2" t="s">
        <v>101</v>
      </c>
      <c r="B78" s="2" t="s">
        <v>71</v>
      </c>
      <c r="C78" s="2" t="s">
        <v>10</v>
      </c>
      <c r="D78" s="4">
        <v>299999</v>
      </c>
      <c r="E78" s="4">
        <v>280000</v>
      </c>
    </row>
    <row r="79" spans="1:5" x14ac:dyDescent="0.25">
      <c r="A79" s="2" t="s">
        <v>63</v>
      </c>
      <c r="B79" s="2" t="s">
        <v>49</v>
      </c>
      <c r="C79" s="2" t="s">
        <v>7</v>
      </c>
      <c r="D79" s="4">
        <v>400000</v>
      </c>
      <c r="E79" s="4">
        <v>400000</v>
      </c>
    </row>
    <row r="80" spans="1:5" x14ac:dyDescent="0.25">
      <c r="A80" s="2" t="s">
        <v>102</v>
      </c>
      <c r="B80" s="2" t="s">
        <v>71</v>
      </c>
      <c r="C80" s="2" t="s">
        <v>10</v>
      </c>
      <c r="D80" s="4">
        <v>339999</v>
      </c>
      <c r="E80" s="4">
        <v>310000</v>
      </c>
    </row>
    <row r="81" spans="1:5" x14ac:dyDescent="0.25">
      <c r="A81" s="2" t="s">
        <v>62</v>
      </c>
      <c r="B81" s="2" t="s">
        <v>49</v>
      </c>
      <c r="C81" s="2" t="s">
        <v>9</v>
      </c>
      <c r="D81" s="4">
        <v>380500</v>
      </c>
      <c r="E81" s="4">
        <v>365000</v>
      </c>
    </row>
    <row r="82" spans="1:5" x14ac:dyDescent="0.25">
      <c r="A82" s="2" t="s">
        <v>43</v>
      </c>
      <c r="B82" s="2" t="s">
        <v>45</v>
      </c>
      <c r="C82" s="2" t="s">
        <v>15</v>
      </c>
      <c r="D82" s="4">
        <v>245900</v>
      </c>
      <c r="E82" s="4">
        <v>233605</v>
      </c>
    </row>
    <row r="1000" spans="648:648" ht="15" x14ac:dyDescent="0.25">
      <c r="XX1000" s="18">
        <v>85670</v>
      </c>
    </row>
  </sheetData>
  <mergeCells count="1">
    <mergeCell ref="G1:L1"/>
  </mergeCells>
  <pageMargins left="0.2" right="0.2" top="0.75" bottom="0.75" header="0.3" footer="0.3"/>
  <pageSetup scale="96" fitToHeight="2" orientation="landscape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project>
  <id>iueBqqsNknrmLBCMgL6M3BxoU9Ol7tIhYCG1M3ZPREg=-~bW63+0/Ustv9HEJsVNhWNw==</id>
</project>
</file>

<file path=customXml/itemProps1.xml><?xml version="1.0" encoding="utf-8"?>
<ds:datastoreItem xmlns:ds="http://schemas.openxmlformats.org/officeDocument/2006/customXml" ds:itemID="{46FD5244-CF4B-4BF9-B7E8-52FD3C60EED5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8</vt:i4>
      </vt:variant>
    </vt:vector>
  </HeadingPairs>
  <TitlesOfParts>
    <vt:vector size="14" baseType="lpstr">
      <vt:lpstr>SumIF</vt:lpstr>
      <vt:lpstr>SumIFs</vt:lpstr>
      <vt:lpstr>Subtotal</vt:lpstr>
      <vt:lpstr>Pivot1</vt:lpstr>
      <vt:lpstr>Pivot2</vt:lpstr>
      <vt:lpstr>Pivot3</vt:lpstr>
      <vt:lpstr>Pivot1!Extract</vt:lpstr>
      <vt:lpstr>Pivot2!Extract</vt:lpstr>
      <vt:lpstr>SumIF!Extract</vt:lpstr>
      <vt:lpstr>Pivot1!Print_Titles</vt:lpstr>
      <vt:lpstr>Pivot2!Print_Titles</vt:lpstr>
      <vt:lpstr>Pivot3!Print_Titles</vt:lpstr>
      <vt:lpstr>SumIF!Print_Titles</vt:lpstr>
      <vt:lpstr>SumIFs!Print_Titles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Exploring Series</dc:creator>
  <cp:lastModifiedBy>Andy Ho</cp:lastModifiedBy>
  <cp:lastPrinted>2009-06-11T04:38:00Z</cp:lastPrinted>
  <dcterms:created xsi:type="dcterms:W3CDTF">2004-09-21T13:02:15Z</dcterms:created>
  <dcterms:modified xsi:type="dcterms:W3CDTF">2023-10-23T18:08:52Z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2077982347</vt:i4>
  </property>
  <property fmtid="{D5CDD505-2E9C-101B-9397-08002B2CF9AE}" pid="3" name="_EmailSubject">
    <vt:lpwstr>Version 3 - realty</vt:lpwstr>
  </property>
  <property fmtid="{D5CDD505-2E9C-101B-9397-08002B2CF9AE}" pid="4" name="_AuthorEmail">
    <vt:lpwstr>rgrauer@exchange.sba.miami.edu</vt:lpwstr>
  </property>
  <property fmtid="{D5CDD505-2E9C-101B-9397-08002B2CF9AE}" pid="5" name="_AuthorEmailDisplayName">
    <vt:lpwstr>Grauer, Robert T.</vt:lpwstr>
  </property>
  <property fmtid="{D5CDD505-2E9C-101B-9397-08002B2CF9AE}" pid="6" name="_ReviewingToolsShownOnce">
    <vt:lpwstr/>
  </property>
</Properties>
</file>