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Desktop\Hall Effect\"/>
    </mc:Choice>
  </mc:AlternateContent>
  <xr:revisionPtr revIDLastSave="0" documentId="13_ncr:1_{CF587D11-B00F-49FC-BD27-957974D9F7E5}" xr6:coauthVersionLast="45" xr6:coauthVersionMax="45" xr10:uidLastSave="{00000000-0000-0000-0000-000000000000}"/>
  <bookViews>
    <workbookView xWindow="-120" yWindow="-120" windowWidth="20730" windowHeight="11160" xr2:uid="{20387CAE-B7C9-4ABC-981A-A71EAD2F8AF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0" i="1" l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49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50" i="1"/>
  <c r="F50" i="1"/>
  <c r="C49" i="1"/>
  <c r="B2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3" i="1"/>
  <c r="D2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" i="1"/>
  <c r="B3" i="1"/>
  <c r="B2" i="1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</calcChain>
</file>

<file path=xl/sharedStrings.xml><?xml version="1.0" encoding="utf-8"?>
<sst xmlns="http://schemas.openxmlformats.org/spreadsheetml/2006/main" count="26" uniqueCount="13">
  <si>
    <t>Reading Type</t>
  </si>
  <si>
    <r>
      <t>I</t>
    </r>
    <r>
      <rPr>
        <vertAlign val="subscript"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(mA)</t>
    </r>
  </si>
  <si>
    <r>
      <t>V</t>
    </r>
    <r>
      <rPr>
        <vertAlign val="subscript"/>
        <sz val="12"/>
        <color theme="1"/>
        <rFont val="Calibri"/>
        <family val="2"/>
        <scheme val="minor"/>
      </rPr>
      <t>||</t>
    </r>
    <r>
      <rPr>
        <sz val="12"/>
        <color theme="1"/>
        <rFont val="Calibri"/>
        <family val="2"/>
        <scheme val="minor"/>
      </rPr>
      <t>(V)</t>
    </r>
  </si>
  <si>
    <r>
      <t>V</t>
    </r>
    <r>
      <rPr>
        <vertAlign val="subscript"/>
        <sz val="12"/>
        <color theme="1"/>
        <rFont val="Calibri"/>
        <family val="2"/>
        <scheme val="minor"/>
      </rPr>
      <t>⊥</t>
    </r>
    <r>
      <rPr>
        <sz val="12"/>
        <color theme="1"/>
        <rFont val="Calibri"/>
        <family val="2"/>
        <scheme val="minor"/>
      </rPr>
      <t>(mV)</t>
    </r>
  </si>
  <si>
    <t>Forward</t>
  </si>
  <si>
    <t>After 10 Minutes</t>
  </si>
  <si>
    <t>Reverse (After the 10 minutes)</t>
  </si>
  <si>
    <r>
      <t>I</t>
    </r>
    <r>
      <rPr>
        <vertAlign val="subscript"/>
        <sz val="12"/>
        <color theme="1"/>
        <rFont val="Calibri"/>
        <family val="2"/>
        <scheme val="minor"/>
      </rPr>
      <t>s</t>
    </r>
    <r>
      <rPr>
        <sz val="12"/>
        <color theme="1"/>
        <rFont val="Calibri"/>
        <family val="2"/>
        <scheme val="minor"/>
      </rPr>
      <t>(A)</t>
    </r>
  </si>
  <si>
    <r>
      <t>V</t>
    </r>
    <r>
      <rPr>
        <vertAlign val="subscript"/>
        <sz val="12"/>
        <color theme="1"/>
        <rFont val="Calibri"/>
        <family val="2"/>
        <scheme val="minor"/>
      </rPr>
      <t>⊥</t>
    </r>
    <r>
      <rPr>
        <sz val="12"/>
        <color theme="1"/>
        <rFont val="Calibri"/>
        <family val="2"/>
        <scheme val="minor"/>
      </rPr>
      <t>(V)</t>
    </r>
  </si>
  <si>
    <r>
      <t>V</t>
    </r>
    <r>
      <rPr>
        <sz val="10"/>
        <color theme="1"/>
        <rFont val="Calibri"/>
        <family val="2"/>
        <scheme val="minor"/>
      </rPr>
      <t>⊥</t>
    </r>
    <r>
      <rPr>
        <sz val="14"/>
        <color theme="1"/>
        <rFont val="Calibri"/>
        <family val="2"/>
        <scheme val="minor"/>
      </rPr>
      <t>/V</t>
    </r>
    <r>
      <rPr>
        <sz val="10"/>
        <color theme="1"/>
        <rFont val="Calibri"/>
        <family val="2"/>
        <scheme val="minor"/>
      </rPr>
      <t>||</t>
    </r>
  </si>
  <si>
    <r>
      <t>V</t>
    </r>
    <r>
      <rPr>
        <vertAlign val="subscript"/>
        <sz val="14"/>
        <color theme="1"/>
        <rFont val="Calibri"/>
        <family val="2"/>
        <scheme val="minor"/>
      </rPr>
      <t>||</t>
    </r>
    <r>
      <rPr>
        <sz val="14"/>
        <color theme="1"/>
        <rFont val="Calibri"/>
        <family val="2"/>
        <scheme val="minor"/>
      </rPr>
      <t>/I</t>
    </r>
    <r>
      <rPr>
        <sz val="10"/>
        <color theme="1"/>
        <rFont val="Calibri"/>
        <family val="2"/>
        <scheme val="minor"/>
      </rPr>
      <t>s</t>
    </r>
  </si>
  <si>
    <r>
      <t>V</t>
    </r>
    <r>
      <rPr>
        <sz val="10"/>
        <color theme="1"/>
        <rFont val="Calibri"/>
        <family val="2"/>
        <scheme val="minor"/>
      </rPr>
      <t>⊥</t>
    </r>
    <r>
      <rPr>
        <sz val="14"/>
        <color theme="1"/>
        <rFont val="Calibri"/>
        <family val="2"/>
        <scheme val="minor"/>
      </rPr>
      <t>/I</t>
    </r>
    <r>
      <rPr>
        <sz val="10"/>
        <color theme="1"/>
        <rFont val="Calibri"/>
        <family val="2"/>
        <scheme val="minor"/>
      </rPr>
      <t>s</t>
    </r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</si>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</sst>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0.000"/>
    <numFmt numFmtId="168" formatCode="#,##0.0000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bscript"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164" fontId="1" fillId="0" borderId="5" xfId="0" applyNumberFormat="1" applyFont="1" applyBorder="1"/>
    <xf numFmtId="2" fontId="1" fillId="0" borderId="5" xfId="0" applyNumberFormat="1" applyFont="1" applyBorder="1"/>
    <xf numFmtId="165" fontId="1" fillId="0" borderId="6" xfId="0" applyNumberFormat="1" applyFont="1" applyBorder="1"/>
    <xf numFmtId="0" fontId="1" fillId="0" borderId="7" xfId="0" applyFont="1" applyBorder="1" applyAlignment="1">
      <alignment horizontal="center" vertical="center"/>
    </xf>
    <xf numFmtId="164" fontId="1" fillId="0" borderId="8" xfId="0" applyNumberFormat="1" applyFont="1" applyBorder="1"/>
    <xf numFmtId="2" fontId="1" fillId="0" borderId="8" xfId="0" applyNumberFormat="1" applyFont="1" applyBorder="1"/>
    <xf numFmtId="165" fontId="1" fillId="0" borderId="9" xfId="0" applyNumberFormat="1" applyFont="1" applyBorder="1"/>
    <xf numFmtId="0" fontId="1" fillId="0" borderId="10" xfId="0" applyFont="1" applyBorder="1" applyAlignment="1">
      <alignment horizontal="center" vertical="center"/>
    </xf>
    <xf numFmtId="164" fontId="1" fillId="0" borderId="11" xfId="0" applyNumberFormat="1" applyFont="1" applyBorder="1"/>
    <xf numFmtId="2" fontId="1" fillId="0" borderId="11" xfId="0" applyNumberFormat="1" applyFont="1" applyBorder="1"/>
    <xf numFmtId="165" fontId="1" fillId="0" borderId="12" xfId="0" applyNumberFormat="1" applyFont="1" applyBorder="1"/>
    <xf numFmtId="164" fontId="1" fillId="0" borderId="2" xfId="0" applyNumberFormat="1" applyFont="1" applyBorder="1"/>
    <xf numFmtId="0" fontId="1" fillId="0" borderId="4" xfId="0" applyFont="1" applyBorder="1" applyAlignment="1">
      <alignment horizontal="center" vertical="center" wrapText="1"/>
    </xf>
    <xf numFmtId="164" fontId="1" fillId="0" borderId="6" xfId="0" applyNumberFormat="1" applyFont="1" applyBorder="1"/>
    <xf numFmtId="0" fontId="1" fillId="0" borderId="7" xfId="0" applyFont="1" applyBorder="1" applyAlignment="1">
      <alignment horizontal="center" vertical="center" wrapText="1"/>
    </xf>
    <xf numFmtId="164" fontId="1" fillId="0" borderId="9" xfId="0" applyNumberFormat="1" applyFont="1" applyBorder="1"/>
    <xf numFmtId="0" fontId="1" fillId="0" borderId="10" xfId="0" applyFont="1" applyBorder="1" applyAlignment="1">
      <alignment horizontal="center" vertical="center" wrapText="1"/>
    </xf>
    <xf numFmtId="164" fontId="1" fillId="0" borderId="12" xfId="0" applyNumberFormat="1" applyFont="1" applyBorder="1"/>
    <xf numFmtId="166" fontId="1" fillId="0" borderId="8" xfId="0" applyNumberFormat="1" applyFont="1" applyBorder="1"/>
    <xf numFmtId="166" fontId="1" fillId="0" borderId="13" xfId="0" applyNumberFormat="1" applyFont="1" applyBorder="1"/>
    <xf numFmtId="2" fontId="1" fillId="0" borderId="13" xfId="0" applyNumberFormat="1" applyFont="1" applyBorder="1"/>
    <xf numFmtId="166" fontId="1" fillId="0" borderId="15" xfId="0" applyNumberFormat="1" applyFont="1" applyBorder="1"/>
    <xf numFmtId="2" fontId="1" fillId="0" borderId="15" xfId="0" applyNumberFormat="1" applyFont="1" applyBorder="1"/>
    <xf numFmtId="166" fontId="1" fillId="0" borderId="2" xfId="0" applyNumberFormat="1" applyFont="1" applyBorder="1"/>
    <xf numFmtId="166" fontId="1" fillId="0" borderId="11" xfId="0" applyNumberFormat="1" applyFont="1" applyBorder="1"/>
    <xf numFmtId="0" fontId="0" fillId="0" borderId="8" xfId="0" applyBorder="1"/>
    <xf numFmtId="0" fontId="0" fillId="0" borderId="15" xfId="0" applyBorder="1"/>
    <xf numFmtId="0" fontId="0" fillId="0" borderId="13" xfId="0" applyBorder="1"/>
    <xf numFmtId="0" fontId="0" fillId="0" borderId="2" xfId="0" applyBorder="1"/>
    <xf numFmtId="0" fontId="0" fillId="0" borderId="3" xfId="0" applyBorder="1"/>
    <xf numFmtId="0" fontId="0" fillId="0" borderId="16" xfId="0" applyBorder="1"/>
    <xf numFmtId="0" fontId="0" fillId="0" borderId="9" xfId="0" applyBorder="1"/>
    <xf numFmtId="0" fontId="0" fillId="0" borderId="14" xfId="0" applyBorder="1"/>
    <xf numFmtId="0" fontId="0" fillId="0" borderId="11" xfId="0" applyBorder="1"/>
    <xf numFmtId="0" fontId="0" fillId="0" borderId="12" xfId="0" applyBorder="1"/>
    <xf numFmtId="168" fontId="1" fillId="0" borderId="15" xfId="0" applyNumberFormat="1" applyFont="1" applyBorder="1"/>
    <xf numFmtId="168" fontId="1" fillId="0" borderId="8" xfId="0" applyNumberFormat="1" applyFont="1" applyBorder="1"/>
    <xf numFmtId="168" fontId="1" fillId="0" borderId="13" xfId="0" applyNumberFormat="1" applyFont="1" applyBorder="1"/>
    <xf numFmtId="168" fontId="1" fillId="0" borderId="2" xfId="0" applyNumberFormat="1" applyFont="1" applyBorder="1"/>
    <xf numFmtId="168" fontId="1" fillId="0" borderId="11" xfId="0" applyNumberFormat="1" applyFont="1" applyBorder="1"/>
    <xf numFmtId="166" fontId="1" fillId="2" borderId="8" xfId="0" applyNumberFormat="1" applyFont="1" applyFill="1" applyBorder="1"/>
    <xf numFmtId="2" fontId="1" fillId="2" borderId="8" xfId="0" applyNumberFormat="1" applyFont="1" applyFill="1" applyBorder="1"/>
    <xf numFmtId="168" fontId="1" fillId="2" borderId="8" xfId="0" applyNumberFormat="1" applyFont="1" applyFill="1" applyBorder="1"/>
    <xf numFmtId="0" fontId="0" fillId="2" borderId="8" xfId="0" applyFill="1" applyBorder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</a:t>
            </a:r>
            <a:r>
              <a:rPr lang="en-US"/>
              <a:t>V⊥</a:t>
            </a:r>
            <a:r>
              <a:rPr lang="en-US" baseline="0"/>
              <a:t> vs </a:t>
            </a:r>
            <a:r>
              <a:rPr lang="en-US"/>
              <a:t>Is</a:t>
            </a:r>
          </a:p>
        </c:rich>
      </c:tx>
      <c:layout>
        <c:manualLayout>
          <c:xMode val="edge"/>
          <c:yMode val="edge"/>
          <c:x val="0.4421734470691163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V⊥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Sheet1!$B$2:$B$22</c:f>
              <c:numCache>
                <c:formatCode>0.000</c:formatCode>
                <c:ptCount val="2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2.6000000000000002E-2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</c:numCache>
            </c:numRef>
          </c:xVal>
          <c:yVal>
            <c:numRef>
              <c:f>Sheet1!$D$2:$D$22</c:f>
              <c:numCache>
                <c:formatCode>#\ ##0.0000</c:formatCode>
                <c:ptCount val="21"/>
                <c:pt idx="0">
                  <c:v>0</c:v>
                </c:pt>
                <c:pt idx="1">
                  <c:v>2.8E-3</c:v>
                </c:pt>
                <c:pt idx="2">
                  <c:v>5.7999999999999996E-3</c:v>
                </c:pt>
                <c:pt idx="3">
                  <c:v>8.6E-3</c:v>
                </c:pt>
                <c:pt idx="4">
                  <c:v>1.14E-2</c:v>
                </c:pt>
                <c:pt idx="5">
                  <c:v>1.43E-2</c:v>
                </c:pt>
                <c:pt idx="6">
                  <c:v>1.72E-2</c:v>
                </c:pt>
                <c:pt idx="7">
                  <c:v>2.0199999999999999E-2</c:v>
                </c:pt>
                <c:pt idx="8">
                  <c:v>2.3300000000000001E-2</c:v>
                </c:pt>
                <c:pt idx="9">
                  <c:v>2.63E-2</c:v>
                </c:pt>
                <c:pt idx="10">
                  <c:v>2.93E-2</c:v>
                </c:pt>
                <c:pt idx="11">
                  <c:v>3.2500000000000001E-2</c:v>
                </c:pt>
                <c:pt idx="12">
                  <c:v>3.5700000000000003E-2</c:v>
                </c:pt>
                <c:pt idx="13">
                  <c:v>3.9E-2</c:v>
                </c:pt>
                <c:pt idx="14">
                  <c:v>4.2299999999999997E-2</c:v>
                </c:pt>
                <c:pt idx="15">
                  <c:v>4.58E-2</c:v>
                </c:pt>
                <c:pt idx="16">
                  <c:v>4.9299999999999997E-2</c:v>
                </c:pt>
                <c:pt idx="17">
                  <c:v>5.2900000000000003E-2</c:v>
                </c:pt>
                <c:pt idx="18">
                  <c:v>5.6600000000000004E-2</c:v>
                </c:pt>
                <c:pt idx="19">
                  <c:v>6.0200000000000004E-2</c:v>
                </c:pt>
                <c:pt idx="20">
                  <c:v>6.4400000000000013E-2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5E-44A5-BAAC-3DBE03F124E9}"/>
            </c:ext>
          </c:extLst>
        </c:ser>
        <c:ser>
          <c:idx val="1"/>
          <c:order val="1"/>
          <c:tx>
            <c:v>V⊥ Backward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Sheet1!$B$24:$B$44</c:f>
              <c:numCache>
                <c:formatCode>0.000</c:formatCode>
                <c:ptCount val="21"/>
                <c:pt idx="0">
                  <c:v>0.04</c:v>
                </c:pt>
                <c:pt idx="1">
                  <c:v>3.7999999999999999E-2</c:v>
                </c:pt>
                <c:pt idx="2">
                  <c:v>3.6000000000000004E-2</c:v>
                </c:pt>
                <c:pt idx="3">
                  <c:v>3.4000000000000002E-2</c:v>
                </c:pt>
                <c:pt idx="4">
                  <c:v>3.2000000000000001E-2</c:v>
                </c:pt>
                <c:pt idx="5">
                  <c:v>0.03</c:v>
                </c:pt>
                <c:pt idx="6">
                  <c:v>2.8000000000000001E-2</c:v>
                </c:pt>
                <c:pt idx="7">
                  <c:v>2.6000000000000002E-2</c:v>
                </c:pt>
                <c:pt idx="8">
                  <c:v>2.4E-2</c:v>
                </c:pt>
                <c:pt idx="9">
                  <c:v>2.1999999999999999E-2</c:v>
                </c:pt>
                <c:pt idx="10">
                  <c:v>0.02</c:v>
                </c:pt>
                <c:pt idx="11">
                  <c:v>1.8000000000000002E-2</c:v>
                </c:pt>
                <c:pt idx="12">
                  <c:v>1.6E-2</c:v>
                </c:pt>
                <c:pt idx="13">
                  <c:v>1.4E-2</c:v>
                </c:pt>
                <c:pt idx="14">
                  <c:v>1.2E-2</c:v>
                </c:pt>
                <c:pt idx="15">
                  <c:v>0.01</c:v>
                </c:pt>
                <c:pt idx="16">
                  <c:v>8.0000000000000002E-3</c:v>
                </c:pt>
                <c:pt idx="17">
                  <c:v>6.0000000000000001E-3</c:v>
                </c:pt>
                <c:pt idx="18">
                  <c:v>4.0000000000000001E-3</c:v>
                </c:pt>
                <c:pt idx="19">
                  <c:v>2E-3</c:v>
                </c:pt>
                <c:pt idx="20">
                  <c:v>0</c:v>
                </c:pt>
              </c:numCache>
            </c:numRef>
          </c:xVal>
          <c:yVal>
            <c:numRef>
              <c:f>Sheet1!$D$24:$D$44</c:f>
              <c:numCache>
                <c:formatCode>#\ ##0.0000</c:formatCode>
                <c:ptCount val="21"/>
                <c:pt idx="0">
                  <c:v>6.59E-2</c:v>
                </c:pt>
                <c:pt idx="1">
                  <c:v>6.2399999999999997E-2</c:v>
                </c:pt>
                <c:pt idx="2">
                  <c:v>5.8700000000000002E-2</c:v>
                </c:pt>
                <c:pt idx="3">
                  <c:v>5.5100000000000003E-2</c:v>
                </c:pt>
                <c:pt idx="4">
                  <c:v>5.1400000000000001E-2</c:v>
                </c:pt>
                <c:pt idx="5">
                  <c:v>4.7899999999999998E-2</c:v>
                </c:pt>
                <c:pt idx="6">
                  <c:v>4.4200000000000003E-2</c:v>
                </c:pt>
                <c:pt idx="7">
                  <c:v>4.0799999999999996E-2</c:v>
                </c:pt>
                <c:pt idx="8">
                  <c:v>3.73E-2</c:v>
                </c:pt>
                <c:pt idx="9">
                  <c:v>3.4100000000000005E-2</c:v>
                </c:pt>
                <c:pt idx="10">
                  <c:v>3.0600000000000002E-2</c:v>
                </c:pt>
                <c:pt idx="11">
                  <c:v>2.7400000000000001E-2</c:v>
                </c:pt>
                <c:pt idx="12">
                  <c:v>2.4100000000000003E-2</c:v>
                </c:pt>
                <c:pt idx="13">
                  <c:v>2.0899999999999998E-2</c:v>
                </c:pt>
                <c:pt idx="14">
                  <c:v>1.78E-2</c:v>
                </c:pt>
                <c:pt idx="15">
                  <c:v>1.47E-2</c:v>
                </c:pt>
                <c:pt idx="16">
                  <c:v>1.17E-2</c:v>
                </c:pt>
                <c:pt idx="17">
                  <c:v>8.6999999999999994E-3</c:v>
                </c:pt>
                <c:pt idx="18">
                  <c:v>5.7999999999999996E-3</c:v>
                </c:pt>
                <c:pt idx="19">
                  <c:v>2.8E-3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5E-44A5-BAAC-3DBE03F124E9}"/>
            </c:ext>
          </c:extLst>
        </c:ser>
        <c:ser>
          <c:idx val="2"/>
          <c:order val="2"/>
          <c:tx>
            <c:v>V⊥ Theoretical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Sheet1!$B$49:$B$69</c:f>
              <c:numCache>
                <c:formatCode>0.000</c:formatCode>
                <c:ptCount val="2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</c:numCache>
            </c:numRef>
          </c:xVal>
          <c:yVal>
            <c:numRef>
              <c:f>Sheet1!$D$49:$D$69</c:f>
              <c:numCache>
                <c:formatCode>General</c:formatCode>
                <c:ptCount val="21"/>
                <c:pt idx="0">
                  <c:v>0</c:v>
                </c:pt>
                <c:pt idx="1">
                  <c:v>2.8660000000000001E-3</c:v>
                </c:pt>
                <c:pt idx="2">
                  <c:v>5.7320000000000001E-3</c:v>
                </c:pt>
                <c:pt idx="3">
                  <c:v>8.5979999999999997E-3</c:v>
                </c:pt>
                <c:pt idx="4">
                  <c:v>1.1464E-2</c:v>
                </c:pt>
                <c:pt idx="5">
                  <c:v>1.4330000000000001E-2</c:v>
                </c:pt>
                <c:pt idx="6">
                  <c:v>1.7195999999999999E-2</c:v>
                </c:pt>
                <c:pt idx="7">
                  <c:v>2.0062E-2</c:v>
                </c:pt>
                <c:pt idx="8">
                  <c:v>2.2928E-2</c:v>
                </c:pt>
                <c:pt idx="9">
                  <c:v>2.5793999999999997E-2</c:v>
                </c:pt>
                <c:pt idx="10">
                  <c:v>2.8660000000000001E-2</c:v>
                </c:pt>
                <c:pt idx="11">
                  <c:v>3.1525999999999998E-2</c:v>
                </c:pt>
                <c:pt idx="12">
                  <c:v>3.4391999999999999E-2</c:v>
                </c:pt>
                <c:pt idx="13">
                  <c:v>3.7257999999999999E-2</c:v>
                </c:pt>
                <c:pt idx="14">
                  <c:v>4.0124E-2</c:v>
                </c:pt>
                <c:pt idx="15">
                  <c:v>4.299E-2</c:v>
                </c:pt>
                <c:pt idx="16">
                  <c:v>4.5856000000000001E-2</c:v>
                </c:pt>
                <c:pt idx="17">
                  <c:v>4.8722000000000008E-2</c:v>
                </c:pt>
                <c:pt idx="18">
                  <c:v>5.1587999999999995E-2</c:v>
                </c:pt>
                <c:pt idx="19">
                  <c:v>5.4454000000000002E-2</c:v>
                </c:pt>
                <c:pt idx="20">
                  <c:v>5.7320000000000003E-2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55E-44A5-BAAC-3DBE03F12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824136"/>
        <c:axId val="551824464"/>
      </c:scatterChart>
      <c:valAx>
        <c:axId val="551824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Is (A)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24464"/>
        <c:crosses val="autoZero"/>
        <c:crossBetween val="midCat"/>
      </c:valAx>
      <c:valAx>
        <c:axId val="551824464"/>
        <c:scaling>
          <c:orientation val="minMax"/>
          <c:min val="-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V⊥ </a:t>
                </a:r>
                <a:r>
                  <a:rPr lang="en-US"/>
                  <a:t>(V)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24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1013513048860164"/>
          <c:y val="0.14361389828431467"/>
          <c:w val="0.18986484998380468"/>
          <c:h val="0.251500454853982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V||</a:t>
            </a:r>
            <a:r>
              <a:rPr lang="en-US" baseline="0"/>
              <a:t> vs </a:t>
            </a:r>
            <a:r>
              <a:rPr lang="en-US"/>
              <a:t>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V|| Forward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Sheet1!$B$2:$B$22</c:f>
              <c:numCache>
                <c:formatCode>0\.000</c:formatCode>
                <c:ptCount val="2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1.8000000000000002E-2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2.6000000000000002E-2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3.6000000000000004E-2</c:v>
                </c:pt>
                <c:pt idx="19">
                  <c:v>3.7999999999999999E-2</c:v>
                </c:pt>
                <c:pt idx="20">
                  <c:v>0.04</c:v>
                </c:pt>
              </c:numCache>
            </c:numRef>
          </c:xVal>
          <c:yVal>
            <c:numRef>
              <c:f>Sheet1!$C$2:$C$22</c:f>
              <c:numCache>
                <c:formatCode>0.00</c:formatCode>
                <c:ptCount val="21"/>
                <c:pt idx="0">
                  <c:v>0</c:v>
                </c:pt>
                <c:pt idx="1">
                  <c:v>0.22</c:v>
                </c:pt>
                <c:pt idx="2">
                  <c:v>0.46</c:v>
                </c:pt>
                <c:pt idx="3">
                  <c:v>0.68</c:v>
                </c:pt>
                <c:pt idx="4">
                  <c:v>0.91</c:v>
                </c:pt>
                <c:pt idx="5">
                  <c:v>1.1299999999999999</c:v>
                </c:pt>
                <c:pt idx="6">
                  <c:v>1.36</c:v>
                </c:pt>
                <c:pt idx="7">
                  <c:v>1.59</c:v>
                </c:pt>
                <c:pt idx="8">
                  <c:v>1.83</c:v>
                </c:pt>
                <c:pt idx="9">
                  <c:v>2.06</c:v>
                </c:pt>
                <c:pt idx="10">
                  <c:v>2.29</c:v>
                </c:pt>
                <c:pt idx="11">
                  <c:v>2.5299999999999998</c:v>
                </c:pt>
                <c:pt idx="12">
                  <c:v>2.76</c:v>
                </c:pt>
                <c:pt idx="13">
                  <c:v>3.01</c:v>
                </c:pt>
                <c:pt idx="14">
                  <c:v>3.24</c:v>
                </c:pt>
                <c:pt idx="15">
                  <c:v>3.49</c:v>
                </c:pt>
                <c:pt idx="16">
                  <c:v>3.74</c:v>
                </c:pt>
                <c:pt idx="17">
                  <c:v>3.99</c:v>
                </c:pt>
                <c:pt idx="18">
                  <c:v>4.2300000000000004</c:v>
                </c:pt>
                <c:pt idx="19">
                  <c:v>4.49</c:v>
                </c:pt>
                <c:pt idx="20">
                  <c:v>4.76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B3-4AAC-82A8-FE165D089849}"/>
            </c:ext>
          </c:extLst>
        </c:ser>
        <c:ser>
          <c:idx val="1"/>
          <c:order val="1"/>
          <c:tx>
            <c:v>V|| Backward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Sheet1!$B$24:$B$44</c:f>
              <c:numCache>
                <c:formatCode>0\.000</c:formatCode>
                <c:ptCount val="21"/>
                <c:pt idx="0">
                  <c:v>0.04</c:v>
                </c:pt>
                <c:pt idx="1">
                  <c:v>3.7999999999999999E-2</c:v>
                </c:pt>
                <c:pt idx="2">
                  <c:v>3.6000000000000004E-2</c:v>
                </c:pt>
                <c:pt idx="3">
                  <c:v>3.4000000000000002E-2</c:v>
                </c:pt>
                <c:pt idx="4">
                  <c:v>3.2000000000000001E-2</c:v>
                </c:pt>
                <c:pt idx="5">
                  <c:v>0.03</c:v>
                </c:pt>
                <c:pt idx="6">
                  <c:v>2.8000000000000001E-2</c:v>
                </c:pt>
                <c:pt idx="7">
                  <c:v>2.6000000000000002E-2</c:v>
                </c:pt>
                <c:pt idx="8">
                  <c:v>2.4E-2</c:v>
                </c:pt>
                <c:pt idx="9">
                  <c:v>2.1999999999999999E-2</c:v>
                </c:pt>
                <c:pt idx="10">
                  <c:v>0.02</c:v>
                </c:pt>
                <c:pt idx="11">
                  <c:v>1.8000000000000002E-2</c:v>
                </c:pt>
                <c:pt idx="12">
                  <c:v>1.6E-2</c:v>
                </c:pt>
                <c:pt idx="13">
                  <c:v>1.4E-2</c:v>
                </c:pt>
                <c:pt idx="14">
                  <c:v>1.2E-2</c:v>
                </c:pt>
                <c:pt idx="15">
                  <c:v>0.01</c:v>
                </c:pt>
                <c:pt idx="16">
                  <c:v>8.0000000000000002E-3</c:v>
                </c:pt>
                <c:pt idx="17">
                  <c:v>6.0000000000000001E-3</c:v>
                </c:pt>
                <c:pt idx="18">
                  <c:v>4.0000000000000001E-3</c:v>
                </c:pt>
                <c:pt idx="19">
                  <c:v>2E-3</c:v>
                </c:pt>
                <c:pt idx="20">
                  <c:v>0</c:v>
                </c:pt>
              </c:numCache>
            </c:numRef>
          </c:xVal>
          <c:yVal>
            <c:numRef>
              <c:f>Sheet1!$C$24:$C$44</c:f>
              <c:numCache>
                <c:formatCode>0.00</c:formatCode>
                <c:ptCount val="21"/>
                <c:pt idx="0">
                  <c:v>4.8</c:v>
                </c:pt>
                <c:pt idx="1">
                  <c:v>4.55</c:v>
                </c:pt>
                <c:pt idx="2">
                  <c:v>4.3099999999999996</c:v>
                </c:pt>
                <c:pt idx="3">
                  <c:v>4.05</c:v>
                </c:pt>
                <c:pt idx="4">
                  <c:v>3.8</c:v>
                </c:pt>
                <c:pt idx="5">
                  <c:v>3.55</c:v>
                </c:pt>
                <c:pt idx="6">
                  <c:v>3.29</c:v>
                </c:pt>
                <c:pt idx="7">
                  <c:v>3.05</c:v>
                </c:pt>
                <c:pt idx="8">
                  <c:v>2.81</c:v>
                </c:pt>
                <c:pt idx="9">
                  <c:v>2.57</c:v>
                </c:pt>
                <c:pt idx="10">
                  <c:v>2.3199999999999998</c:v>
                </c:pt>
                <c:pt idx="11">
                  <c:v>2.09</c:v>
                </c:pt>
                <c:pt idx="12">
                  <c:v>1.85</c:v>
                </c:pt>
                <c:pt idx="13">
                  <c:v>1.61</c:v>
                </c:pt>
                <c:pt idx="14">
                  <c:v>1.38</c:v>
                </c:pt>
                <c:pt idx="15">
                  <c:v>1.1399999999999999</c:v>
                </c:pt>
                <c:pt idx="16">
                  <c:v>0.91</c:v>
                </c:pt>
                <c:pt idx="17">
                  <c:v>0.68</c:v>
                </c:pt>
                <c:pt idx="18">
                  <c:v>0.46</c:v>
                </c:pt>
                <c:pt idx="19">
                  <c:v>0.22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B3-4AAC-82A8-FE165D089849}"/>
            </c:ext>
          </c:extLst>
        </c:ser>
        <c:ser>
          <c:idx val="2"/>
          <c:order val="2"/>
          <c:tx>
            <c:v>V|| Theoretical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olid"/>
                <a:round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Sheet1!$B$49:$B$69</c:f>
              <c:numCache>
                <c:formatCode>0\.000</c:formatCode>
                <c:ptCount val="21"/>
                <c:pt idx="0">
                  <c:v>0</c:v>
                </c:pt>
                <c:pt idx="1">
                  <c:v>2E-3</c:v>
                </c:pt>
                <c:pt idx="2">
                  <c:v>4.0000000000000001E-3</c:v>
                </c:pt>
                <c:pt idx="3">
                  <c:v>6.0000000000000001E-3</c:v>
                </c:pt>
                <c:pt idx="4">
                  <c:v>8.0000000000000002E-3</c:v>
                </c:pt>
                <c:pt idx="5">
                  <c:v>0.01</c:v>
                </c:pt>
                <c:pt idx="6">
                  <c:v>1.2E-2</c:v>
                </c:pt>
                <c:pt idx="7">
                  <c:v>1.4E-2</c:v>
                </c:pt>
                <c:pt idx="8">
                  <c:v>1.6E-2</c:v>
                </c:pt>
                <c:pt idx="9">
                  <c:v>1.7999999999999999E-2</c:v>
                </c:pt>
                <c:pt idx="10">
                  <c:v>0.02</c:v>
                </c:pt>
                <c:pt idx="11">
                  <c:v>2.1999999999999999E-2</c:v>
                </c:pt>
                <c:pt idx="12">
                  <c:v>2.4E-2</c:v>
                </c:pt>
                <c:pt idx="13">
                  <c:v>2.5999999999999999E-2</c:v>
                </c:pt>
                <c:pt idx="14">
                  <c:v>2.8000000000000001E-2</c:v>
                </c:pt>
                <c:pt idx="15">
                  <c:v>0.03</c:v>
                </c:pt>
                <c:pt idx="16">
                  <c:v>3.2000000000000001E-2</c:v>
                </c:pt>
                <c:pt idx="17">
                  <c:v>3.4000000000000002E-2</c:v>
                </c:pt>
                <c:pt idx="18">
                  <c:v>3.5999999999999997E-2</c:v>
                </c:pt>
                <c:pt idx="19">
                  <c:v>3.7999999999999999E-2</c:v>
                </c:pt>
                <c:pt idx="20">
                  <c:v>0.04</c:v>
                </c:pt>
              </c:numCache>
            </c:numRef>
          </c:xVal>
          <c:yVal>
            <c:numRef>
              <c:f>Sheet1!$C$49:$C$69</c:f>
              <c:numCache>
                <c:formatCode>General</c:formatCode>
                <c:ptCount val="21"/>
                <c:pt idx="0">
                  <c:v>0</c:v>
                </c:pt>
                <c:pt idx="1">
                  <c:v>0.22753128555176338</c:v>
                </c:pt>
                <c:pt idx="2">
                  <c:v>0.45506257110352677</c:v>
                </c:pt>
                <c:pt idx="3">
                  <c:v>0.68259385665529015</c:v>
                </c:pt>
                <c:pt idx="4">
                  <c:v>0.91012514220705354</c:v>
                </c:pt>
                <c:pt idx="5">
                  <c:v>1.1376564277588168</c:v>
                </c:pt>
                <c:pt idx="6">
                  <c:v>1.3651877133105803</c:v>
                </c:pt>
                <c:pt idx="7">
                  <c:v>1.5927189988623436</c:v>
                </c:pt>
                <c:pt idx="8">
                  <c:v>1.8202502844141071</c:v>
                </c:pt>
                <c:pt idx="9">
                  <c:v>2.0477815699658701</c:v>
                </c:pt>
                <c:pt idx="10">
                  <c:v>2.2753128555176336</c:v>
                </c:pt>
                <c:pt idx="11">
                  <c:v>2.5028441410693971</c:v>
                </c:pt>
                <c:pt idx="12">
                  <c:v>2.7303754266211606</c:v>
                </c:pt>
                <c:pt idx="13">
                  <c:v>2.9579067121729237</c:v>
                </c:pt>
                <c:pt idx="14">
                  <c:v>3.1854379977246872</c:v>
                </c:pt>
                <c:pt idx="15">
                  <c:v>3.4129692832764507</c:v>
                </c:pt>
                <c:pt idx="16">
                  <c:v>3.6405005688282142</c:v>
                </c:pt>
                <c:pt idx="17">
                  <c:v>3.8680318543799777</c:v>
                </c:pt>
                <c:pt idx="18">
                  <c:v>4.0955631399317403</c:v>
                </c:pt>
                <c:pt idx="19">
                  <c:v>4.3230944254835038</c:v>
                </c:pt>
                <c:pt idx="20">
                  <c:v>4.5506257110352673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4B3-4AAC-82A8-FE165D089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472184"/>
        <c:axId val="507468576"/>
      </c:scatterChart>
      <c:valAx>
        <c:axId val="507472184"/>
        <c:scaling>
          <c:orientation val="minMax"/>
          <c:max val="4.5000000000000012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Is (A)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68576"/>
        <c:crosses val="autoZero"/>
        <c:crossBetween val="midCat"/>
      </c:valAx>
      <c:valAx>
        <c:axId val="507468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V|| (V) </a:t>
                </a:r>
                <a:endParaRPr lang="en-Z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472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0987026942836604"/>
          <c:y val="0.11581391621212252"/>
          <c:w val="0.19012975463865295"/>
          <c:h val="0.226816055622712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145039</xdr:colOff>
      <xdr:row>0</xdr:row>
      <xdr:rowOff>112133</xdr:rowOff>
    </xdr:from>
    <xdr:to>
      <xdr:col>20</xdr:col>
      <xdr:colOff>0</xdr:colOff>
      <xdr:row>22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39D5180-3128-498C-A5FC-9315EC0308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554613</xdr:colOff>
      <xdr:row>26</xdr:row>
      <xdr:rowOff>16450</xdr:rowOff>
    </xdr:from>
    <xdr:to>
      <xdr:col>19</xdr:col>
      <xdr:colOff>378834</xdr:colOff>
      <xdr:row>49</xdr:row>
      <xdr:rowOff>194828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C73240-D097-432B-908D-29487C11C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0C080-B66C-454C-8FB9-FE60BBF46AB1}">
  <dimension ref="A1:G69"/>
  <sheetViews>
    <sheetView tabSelected="1" topLeftCell="F1" zoomScale="88" zoomScaleNormal="70" workbookViewId="0">
      <selection activeCell="W14" sqref="W14"/>
    </sheetView>
  </sheetViews>
  <sheetFormatPr defaultRowHeight="15" x14ac:dyDescent="0.25"/>
  <cols>
    <col min="1" max="1" width="18.85546875" customWidth="1"/>
    <col min="3" max="3" width="13.28515625" bestFit="1" customWidth="1"/>
    <col min="6" max="6" width="13.28515625" bestFit="1" customWidth="1"/>
  </cols>
  <sheetData>
    <row r="1" spans="1:7" ht="21" thickBot="1" x14ac:dyDescent="0.4">
      <c r="A1" s="1" t="s">
        <v>0</v>
      </c>
      <c r="B1" s="2" t="s">
        <v>7</v>
      </c>
      <c r="C1" s="2" t="s">
        <v>2</v>
      </c>
      <c r="D1" s="2" t="s">
        <v>8</v>
      </c>
      <c r="E1" s="2" t="s">
        <v>11</v>
      </c>
      <c r="F1" s="2" t="s">
        <v>10</v>
      </c>
      <c r="G1" s="3" t="s">
        <v>9</v>
      </c>
    </row>
    <row r="2" spans="1:7" ht="15.75" x14ac:dyDescent="0.25">
      <c r="A2" s="8" t="s">
        <v>4</v>
      </c>
      <c r="B2" s="26">
        <f>Sheet2!B2*0.001</f>
        <v>0</v>
      </c>
      <c r="C2" s="27">
        <v>0</v>
      </c>
      <c r="D2" s="40">
        <f>Sheet2!D2*0.001</f>
        <v>0</v>
      </c>
      <c r="E2" s="31" t="s">
        <v>12</v>
      </c>
      <c r="F2" s="31" t="s">
        <v>12</v>
      </c>
      <c r="G2" s="35" t="s">
        <v>12</v>
      </c>
    </row>
    <row r="3" spans="1:7" ht="15.75" x14ac:dyDescent="0.25">
      <c r="A3" s="8"/>
      <c r="B3" s="23">
        <f>Sheet2!B3*0.001</f>
        <v>2E-3</v>
      </c>
      <c r="C3" s="10">
        <v>0.22</v>
      </c>
      <c r="D3" s="41">
        <f>Sheet2!D3*0.001</f>
        <v>2.8E-3</v>
      </c>
      <c r="E3" s="30">
        <f>D3/B3</f>
        <v>1.4</v>
      </c>
      <c r="F3" s="30">
        <f>C3/B3</f>
        <v>110</v>
      </c>
      <c r="G3" s="36">
        <f>D3/C3</f>
        <v>1.2727272727272728E-2</v>
      </c>
    </row>
    <row r="4" spans="1:7" ht="15.75" x14ac:dyDescent="0.25">
      <c r="A4" s="8"/>
      <c r="B4" s="23">
        <f>Sheet2!B4*0.001</f>
        <v>4.0000000000000001E-3</v>
      </c>
      <c r="C4" s="10">
        <v>0.46</v>
      </c>
      <c r="D4" s="41">
        <f>Sheet2!D4*0.001</f>
        <v>5.7999999999999996E-3</v>
      </c>
      <c r="E4" s="30">
        <f t="shared" ref="E4:E44" si="0">D4/B4</f>
        <v>1.45</v>
      </c>
      <c r="F4" s="30">
        <f t="shared" ref="F4:F43" si="1">C4/B4</f>
        <v>115</v>
      </c>
      <c r="G4" s="36">
        <f t="shared" ref="G4:G43" si="2">D4/C4</f>
        <v>1.2608695652173912E-2</v>
      </c>
    </row>
    <row r="5" spans="1:7" ht="15.75" x14ac:dyDescent="0.25">
      <c r="A5" s="8"/>
      <c r="B5" s="23">
        <f>Sheet2!B5*0.001</f>
        <v>6.0000000000000001E-3</v>
      </c>
      <c r="C5" s="10">
        <v>0.68</v>
      </c>
      <c r="D5" s="41">
        <f>Sheet2!D5*0.001</f>
        <v>8.6E-3</v>
      </c>
      <c r="E5" s="30">
        <f t="shared" si="0"/>
        <v>1.4333333333333333</v>
      </c>
      <c r="F5" s="30">
        <f t="shared" si="1"/>
        <v>113.33333333333334</v>
      </c>
      <c r="G5" s="36">
        <f t="shared" si="2"/>
        <v>1.2647058823529411E-2</v>
      </c>
    </row>
    <row r="6" spans="1:7" ht="15.75" x14ac:dyDescent="0.25">
      <c r="A6" s="8"/>
      <c r="B6" s="45">
        <f>Sheet2!B6*0.001</f>
        <v>8.0000000000000002E-3</v>
      </c>
      <c r="C6" s="46">
        <v>0.91</v>
      </c>
      <c r="D6" s="47">
        <f>Sheet2!D6*0.001</f>
        <v>1.14E-2</v>
      </c>
      <c r="E6" s="48">
        <f t="shared" si="0"/>
        <v>1.425</v>
      </c>
      <c r="F6" s="48">
        <f t="shared" si="1"/>
        <v>113.75</v>
      </c>
      <c r="G6" s="36">
        <f t="shared" si="2"/>
        <v>1.2527472527472527E-2</v>
      </c>
    </row>
    <row r="7" spans="1:7" ht="15.75" x14ac:dyDescent="0.25">
      <c r="A7" s="8"/>
      <c r="B7" s="23">
        <f>Sheet2!B7*0.001</f>
        <v>0.01</v>
      </c>
      <c r="C7" s="10">
        <v>1.1299999999999999</v>
      </c>
      <c r="D7" s="41">
        <f>Sheet2!D7*0.001</f>
        <v>1.43E-2</v>
      </c>
      <c r="E7" s="30">
        <f t="shared" si="0"/>
        <v>1.43</v>
      </c>
      <c r="F7" s="30">
        <f t="shared" si="1"/>
        <v>112.99999999999999</v>
      </c>
      <c r="G7" s="36">
        <f t="shared" si="2"/>
        <v>1.265486725663717E-2</v>
      </c>
    </row>
    <row r="8" spans="1:7" ht="15.75" x14ac:dyDescent="0.25">
      <c r="A8" s="8"/>
      <c r="B8" s="23">
        <f>Sheet2!B8*0.001</f>
        <v>1.2E-2</v>
      </c>
      <c r="C8" s="10">
        <v>1.36</v>
      </c>
      <c r="D8" s="41">
        <f>Sheet2!D8*0.001</f>
        <v>1.72E-2</v>
      </c>
      <c r="E8" s="30">
        <f t="shared" si="0"/>
        <v>1.4333333333333333</v>
      </c>
      <c r="F8" s="30">
        <f t="shared" si="1"/>
        <v>113.33333333333334</v>
      </c>
      <c r="G8" s="36">
        <f t="shared" si="2"/>
        <v>1.2647058823529411E-2</v>
      </c>
    </row>
    <row r="9" spans="1:7" ht="15.75" x14ac:dyDescent="0.25">
      <c r="A9" s="8"/>
      <c r="B9" s="23">
        <f>Sheet2!B9*0.001</f>
        <v>1.4E-2</v>
      </c>
      <c r="C9" s="10">
        <v>1.59</v>
      </c>
      <c r="D9" s="41">
        <f>Sheet2!D9*0.001</f>
        <v>2.0199999999999999E-2</v>
      </c>
      <c r="E9" s="30">
        <f t="shared" si="0"/>
        <v>1.4428571428571428</v>
      </c>
      <c r="F9" s="30">
        <f t="shared" si="1"/>
        <v>113.57142857142857</v>
      </c>
      <c r="G9" s="36">
        <f t="shared" si="2"/>
        <v>1.270440251572327E-2</v>
      </c>
    </row>
    <row r="10" spans="1:7" ht="15.75" x14ac:dyDescent="0.25">
      <c r="A10" s="8"/>
      <c r="B10" s="23">
        <f>Sheet2!B10*0.001</f>
        <v>1.6E-2</v>
      </c>
      <c r="C10" s="10">
        <v>1.83</v>
      </c>
      <c r="D10" s="41">
        <f>Sheet2!D10*0.001</f>
        <v>2.3300000000000001E-2</v>
      </c>
      <c r="E10" s="30">
        <f t="shared" si="0"/>
        <v>1.45625</v>
      </c>
      <c r="F10" s="30">
        <f t="shared" si="1"/>
        <v>114.375</v>
      </c>
      <c r="G10" s="36">
        <f t="shared" si="2"/>
        <v>1.273224043715847E-2</v>
      </c>
    </row>
    <row r="11" spans="1:7" ht="15.75" x14ac:dyDescent="0.25">
      <c r="A11" s="8"/>
      <c r="B11" s="23">
        <f>Sheet2!B11*0.001</f>
        <v>1.8000000000000002E-2</v>
      </c>
      <c r="C11" s="10">
        <v>2.06</v>
      </c>
      <c r="D11" s="41">
        <f>Sheet2!D11*0.001</f>
        <v>2.63E-2</v>
      </c>
      <c r="E11" s="30">
        <f t="shared" si="0"/>
        <v>1.461111111111111</v>
      </c>
      <c r="F11" s="30">
        <f t="shared" si="1"/>
        <v>114.44444444444443</v>
      </c>
      <c r="G11" s="36">
        <f t="shared" si="2"/>
        <v>1.2766990291262137E-2</v>
      </c>
    </row>
    <row r="12" spans="1:7" ht="15.75" x14ac:dyDescent="0.25">
      <c r="A12" s="8"/>
      <c r="B12" s="23">
        <f>Sheet2!B12*0.001</f>
        <v>0.02</v>
      </c>
      <c r="C12" s="10">
        <v>2.29</v>
      </c>
      <c r="D12" s="41">
        <f>Sheet2!D12*0.001</f>
        <v>2.93E-2</v>
      </c>
      <c r="E12" s="30">
        <f t="shared" si="0"/>
        <v>1.4649999999999999</v>
      </c>
      <c r="F12" s="30">
        <f t="shared" si="1"/>
        <v>114.5</v>
      </c>
      <c r="G12" s="36">
        <f t="shared" si="2"/>
        <v>1.279475982532751E-2</v>
      </c>
    </row>
    <row r="13" spans="1:7" ht="15.75" x14ac:dyDescent="0.25">
      <c r="A13" s="8"/>
      <c r="B13" s="23">
        <f>Sheet2!B13*0.001</f>
        <v>2.1999999999999999E-2</v>
      </c>
      <c r="C13" s="10">
        <v>2.5299999999999998</v>
      </c>
      <c r="D13" s="41">
        <f>Sheet2!D13*0.001</f>
        <v>3.2500000000000001E-2</v>
      </c>
      <c r="E13" s="30">
        <f t="shared" si="0"/>
        <v>1.4772727272727275</v>
      </c>
      <c r="F13" s="30">
        <f t="shared" si="1"/>
        <v>115</v>
      </c>
      <c r="G13" s="36">
        <f t="shared" si="2"/>
        <v>1.2845849802371544E-2</v>
      </c>
    </row>
    <row r="14" spans="1:7" ht="15.75" x14ac:dyDescent="0.25">
      <c r="A14" s="8"/>
      <c r="B14" s="23">
        <f>Sheet2!B14*0.001</f>
        <v>2.4E-2</v>
      </c>
      <c r="C14" s="10">
        <v>2.76</v>
      </c>
      <c r="D14" s="41">
        <f>Sheet2!D14*0.001</f>
        <v>3.5700000000000003E-2</v>
      </c>
      <c r="E14" s="30">
        <f t="shared" si="0"/>
        <v>1.4875</v>
      </c>
      <c r="F14" s="30">
        <f t="shared" si="1"/>
        <v>114.99999999999999</v>
      </c>
      <c r="G14" s="36">
        <f t="shared" si="2"/>
        <v>1.2934782608695653E-2</v>
      </c>
    </row>
    <row r="15" spans="1:7" ht="15.75" x14ac:dyDescent="0.25">
      <c r="A15" s="8"/>
      <c r="B15" s="23">
        <f>Sheet2!B15*0.001</f>
        <v>2.6000000000000002E-2</v>
      </c>
      <c r="C15" s="10">
        <v>3.01</v>
      </c>
      <c r="D15" s="41">
        <f>Sheet2!D15*0.001</f>
        <v>3.9E-2</v>
      </c>
      <c r="E15" s="30">
        <f t="shared" si="0"/>
        <v>1.4999999999999998</v>
      </c>
      <c r="F15" s="30">
        <f t="shared" si="1"/>
        <v>115.76923076923075</v>
      </c>
      <c r="G15" s="36">
        <f t="shared" si="2"/>
        <v>1.2956810631229236E-2</v>
      </c>
    </row>
    <row r="16" spans="1:7" ht="15.75" x14ac:dyDescent="0.25">
      <c r="A16" s="8"/>
      <c r="B16" s="23">
        <f>Sheet2!B16*0.001</f>
        <v>2.8000000000000001E-2</v>
      </c>
      <c r="C16" s="10">
        <v>3.24</v>
      </c>
      <c r="D16" s="41">
        <f>Sheet2!D16*0.001</f>
        <v>4.2299999999999997E-2</v>
      </c>
      <c r="E16" s="30">
        <f t="shared" si="0"/>
        <v>1.5107142857142857</v>
      </c>
      <c r="F16" s="30">
        <f t="shared" si="1"/>
        <v>115.71428571428572</v>
      </c>
      <c r="G16" s="36">
        <f t="shared" si="2"/>
        <v>1.3055555555555555E-2</v>
      </c>
    </row>
    <row r="17" spans="1:7" ht="15.75" x14ac:dyDescent="0.25">
      <c r="A17" s="8"/>
      <c r="B17" s="23">
        <f>Sheet2!B17*0.001</f>
        <v>0.03</v>
      </c>
      <c r="C17" s="10">
        <v>3.49</v>
      </c>
      <c r="D17" s="41">
        <f>Sheet2!D17*0.001</f>
        <v>4.58E-2</v>
      </c>
      <c r="E17" s="30">
        <f t="shared" si="0"/>
        <v>1.5266666666666668</v>
      </c>
      <c r="F17" s="30">
        <f t="shared" si="1"/>
        <v>116.33333333333334</v>
      </c>
      <c r="G17" s="36">
        <f t="shared" si="2"/>
        <v>1.3123209169054441E-2</v>
      </c>
    </row>
    <row r="18" spans="1:7" ht="15.75" x14ac:dyDescent="0.25">
      <c r="A18" s="8"/>
      <c r="B18" s="23">
        <f>Sheet2!B18*0.001</f>
        <v>3.2000000000000001E-2</v>
      </c>
      <c r="C18" s="10">
        <v>3.74</v>
      </c>
      <c r="D18" s="41">
        <f>Sheet2!D18*0.001</f>
        <v>4.9299999999999997E-2</v>
      </c>
      <c r="E18" s="30">
        <f t="shared" si="0"/>
        <v>1.5406249999999999</v>
      </c>
      <c r="F18" s="30">
        <f t="shared" si="1"/>
        <v>116.875</v>
      </c>
      <c r="G18" s="36">
        <f t="shared" si="2"/>
        <v>1.318181818181818E-2</v>
      </c>
    </row>
    <row r="19" spans="1:7" ht="15.75" x14ac:dyDescent="0.25">
      <c r="A19" s="8"/>
      <c r="B19" s="23">
        <f>Sheet2!B19*0.001</f>
        <v>3.4000000000000002E-2</v>
      </c>
      <c r="C19" s="10">
        <v>3.99</v>
      </c>
      <c r="D19" s="41">
        <f>Sheet2!D19*0.001</f>
        <v>5.2900000000000003E-2</v>
      </c>
      <c r="E19" s="30">
        <f t="shared" si="0"/>
        <v>1.5558823529411765</v>
      </c>
      <c r="F19" s="30">
        <f t="shared" si="1"/>
        <v>117.35294117647058</v>
      </c>
      <c r="G19" s="36">
        <f t="shared" si="2"/>
        <v>1.3258145363408521E-2</v>
      </c>
    </row>
    <row r="20" spans="1:7" ht="15.75" x14ac:dyDescent="0.25">
      <c r="A20" s="8"/>
      <c r="B20" s="23">
        <f>Sheet2!B20*0.001</f>
        <v>3.6000000000000004E-2</v>
      </c>
      <c r="C20" s="10">
        <v>4.2300000000000004</v>
      </c>
      <c r="D20" s="41">
        <f>Sheet2!D20*0.001</f>
        <v>5.6600000000000004E-2</v>
      </c>
      <c r="E20" s="30">
        <f t="shared" si="0"/>
        <v>1.5722222222222222</v>
      </c>
      <c r="F20" s="30">
        <f t="shared" si="1"/>
        <v>117.5</v>
      </c>
      <c r="G20" s="36">
        <f t="shared" si="2"/>
        <v>1.3380614657210401E-2</v>
      </c>
    </row>
    <row r="21" spans="1:7" ht="15.75" x14ac:dyDescent="0.25">
      <c r="A21" s="8"/>
      <c r="B21" s="45">
        <f>Sheet2!B21*0.001</f>
        <v>3.7999999999999999E-2</v>
      </c>
      <c r="C21" s="46">
        <v>4.49</v>
      </c>
      <c r="D21" s="47">
        <f>Sheet2!D21*0.001</f>
        <v>6.0200000000000004E-2</v>
      </c>
      <c r="E21" s="48">
        <f t="shared" si="0"/>
        <v>1.5842105263157895</v>
      </c>
      <c r="F21" s="48">
        <f t="shared" si="1"/>
        <v>118.15789473684211</v>
      </c>
      <c r="G21" s="36">
        <f t="shared" si="2"/>
        <v>1.3407572383073496E-2</v>
      </c>
    </row>
    <row r="22" spans="1:7" ht="16.5" thickBot="1" x14ac:dyDescent="0.3">
      <c r="A22" s="8"/>
      <c r="B22" s="24">
        <f>Sheet2!B22*0.001</f>
        <v>0.04</v>
      </c>
      <c r="C22" s="25">
        <v>4.76</v>
      </c>
      <c r="D22" s="42">
        <f>Sheet2!D22*0.001</f>
        <v>6.4400000000000013E-2</v>
      </c>
      <c r="E22" s="32">
        <f t="shared" si="0"/>
        <v>1.6100000000000003</v>
      </c>
      <c r="F22" s="32">
        <f t="shared" si="1"/>
        <v>118.99999999999999</v>
      </c>
      <c r="G22" s="37">
        <f t="shared" si="2"/>
        <v>1.3529411764705885E-2</v>
      </c>
    </row>
    <row r="23" spans="1:7" ht="16.5" thickBot="1" x14ac:dyDescent="0.3">
      <c r="A23" s="1" t="s">
        <v>5</v>
      </c>
      <c r="B23" s="28">
        <f>Sheet2!B23*0.001</f>
        <v>0.04</v>
      </c>
      <c r="C23" s="2">
        <v>4.8099999999999996</v>
      </c>
      <c r="D23" s="43">
        <f>Sheet2!D23*0.001</f>
        <v>6.6099999999999992E-2</v>
      </c>
      <c r="E23" s="33">
        <f t="shared" si="0"/>
        <v>1.6524999999999999</v>
      </c>
      <c r="F23" s="33">
        <f t="shared" si="1"/>
        <v>120.24999999999999</v>
      </c>
      <c r="G23" s="34">
        <f t="shared" si="2"/>
        <v>1.3742203742203741E-2</v>
      </c>
    </row>
    <row r="24" spans="1:7" ht="15.75" x14ac:dyDescent="0.25">
      <c r="A24" s="19" t="s">
        <v>6</v>
      </c>
      <c r="B24" s="26">
        <f>Sheet2!B24*0.001</f>
        <v>0.04</v>
      </c>
      <c r="C24" s="27">
        <v>4.8</v>
      </c>
      <c r="D24" s="40">
        <f>Sheet2!D24*0.001</f>
        <v>6.59E-2</v>
      </c>
      <c r="E24" s="31">
        <f t="shared" si="0"/>
        <v>1.6475</v>
      </c>
      <c r="F24" s="31">
        <f t="shared" si="1"/>
        <v>120</v>
      </c>
      <c r="G24" s="35">
        <f t="shared" si="2"/>
        <v>1.3729166666666667E-2</v>
      </c>
    </row>
    <row r="25" spans="1:7" ht="15.75" x14ac:dyDescent="0.25">
      <c r="A25" s="19"/>
      <c r="B25" s="45">
        <f>Sheet2!B25*0.001</f>
        <v>3.7999999999999999E-2</v>
      </c>
      <c r="C25" s="46">
        <v>4.55</v>
      </c>
      <c r="D25" s="47">
        <f>Sheet2!D25*0.001</f>
        <v>6.2399999999999997E-2</v>
      </c>
      <c r="E25" s="48">
        <f t="shared" si="0"/>
        <v>1.6421052631578947</v>
      </c>
      <c r="F25" s="48">
        <f t="shared" si="1"/>
        <v>119.73684210526315</v>
      </c>
      <c r="G25" s="36">
        <f t="shared" si="2"/>
        <v>1.3714285714285714E-2</v>
      </c>
    </row>
    <row r="26" spans="1:7" ht="15.75" x14ac:dyDescent="0.25">
      <c r="A26" s="19"/>
      <c r="B26" s="23">
        <f>Sheet2!B26*0.001</f>
        <v>3.6000000000000004E-2</v>
      </c>
      <c r="C26" s="10">
        <v>4.3099999999999996</v>
      </c>
      <c r="D26" s="41">
        <f>Sheet2!D26*0.001</f>
        <v>5.8700000000000002E-2</v>
      </c>
      <c r="E26" s="30">
        <f t="shared" si="0"/>
        <v>1.6305555555555555</v>
      </c>
      <c r="F26" s="30">
        <f t="shared" si="1"/>
        <v>119.7222222222222</v>
      </c>
      <c r="G26" s="36">
        <f t="shared" si="2"/>
        <v>1.3619489559164736E-2</v>
      </c>
    </row>
    <row r="27" spans="1:7" ht="15.75" x14ac:dyDescent="0.25">
      <c r="A27" s="19"/>
      <c r="B27" s="23">
        <f>Sheet2!B27*0.001</f>
        <v>3.4000000000000002E-2</v>
      </c>
      <c r="C27" s="10">
        <v>4.05</v>
      </c>
      <c r="D27" s="41">
        <f>Sheet2!D27*0.001</f>
        <v>5.5100000000000003E-2</v>
      </c>
      <c r="E27" s="30">
        <f t="shared" si="0"/>
        <v>1.6205882352941177</v>
      </c>
      <c r="F27" s="30">
        <f t="shared" si="1"/>
        <v>119.11764705882352</v>
      </c>
      <c r="G27" s="36">
        <f t="shared" si="2"/>
        <v>1.360493827160494E-2</v>
      </c>
    </row>
    <row r="28" spans="1:7" ht="15.75" x14ac:dyDescent="0.25">
      <c r="A28" s="19"/>
      <c r="B28" s="23">
        <f>Sheet2!B28*0.001</f>
        <v>3.2000000000000001E-2</v>
      </c>
      <c r="C28" s="10">
        <v>3.8</v>
      </c>
      <c r="D28" s="41">
        <f>Sheet2!D28*0.001</f>
        <v>5.1400000000000001E-2</v>
      </c>
      <c r="E28" s="30">
        <f t="shared" si="0"/>
        <v>1.60625</v>
      </c>
      <c r="F28" s="30">
        <f t="shared" si="1"/>
        <v>118.74999999999999</v>
      </c>
      <c r="G28" s="36">
        <f t="shared" si="2"/>
        <v>1.3526315789473685E-2</v>
      </c>
    </row>
    <row r="29" spans="1:7" ht="15.75" x14ac:dyDescent="0.25">
      <c r="A29" s="19"/>
      <c r="B29" s="23">
        <f>Sheet2!B29*0.001</f>
        <v>0.03</v>
      </c>
      <c r="C29" s="10">
        <v>3.55</v>
      </c>
      <c r="D29" s="41">
        <f>Sheet2!D29*0.001</f>
        <v>4.7899999999999998E-2</v>
      </c>
      <c r="E29" s="30">
        <f t="shared" si="0"/>
        <v>1.5966666666666667</v>
      </c>
      <c r="F29" s="30">
        <f t="shared" si="1"/>
        <v>118.33333333333333</v>
      </c>
      <c r="G29" s="36">
        <f t="shared" si="2"/>
        <v>1.3492957746478873E-2</v>
      </c>
    </row>
    <row r="30" spans="1:7" ht="15.75" x14ac:dyDescent="0.25">
      <c r="A30" s="19"/>
      <c r="B30" s="23">
        <f>Sheet2!B30*0.001</f>
        <v>2.8000000000000001E-2</v>
      </c>
      <c r="C30" s="10">
        <v>3.29</v>
      </c>
      <c r="D30" s="41">
        <f>Sheet2!D30*0.001</f>
        <v>4.4200000000000003E-2</v>
      </c>
      <c r="E30" s="30">
        <f t="shared" si="0"/>
        <v>1.5785714285714287</v>
      </c>
      <c r="F30" s="30">
        <f t="shared" si="1"/>
        <v>117.5</v>
      </c>
      <c r="G30" s="36">
        <f t="shared" si="2"/>
        <v>1.3434650455927052E-2</v>
      </c>
    </row>
    <row r="31" spans="1:7" ht="15.75" x14ac:dyDescent="0.25">
      <c r="A31" s="19"/>
      <c r="B31" s="23">
        <f>Sheet2!B31*0.001</f>
        <v>2.6000000000000002E-2</v>
      </c>
      <c r="C31" s="10">
        <v>3.05</v>
      </c>
      <c r="D31" s="41">
        <f>Sheet2!D31*0.001</f>
        <v>4.0799999999999996E-2</v>
      </c>
      <c r="E31" s="30">
        <f t="shared" si="0"/>
        <v>1.569230769230769</v>
      </c>
      <c r="F31" s="30">
        <f t="shared" si="1"/>
        <v>117.30769230769229</v>
      </c>
      <c r="G31" s="36">
        <f t="shared" si="2"/>
        <v>1.3377049180327867E-2</v>
      </c>
    </row>
    <row r="32" spans="1:7" ht="15.75" x14ac:dyDescent="0.25">
      <c r="A32" s="19"/>
      <c r="B32" s="23">
        <f>Sheet2!B32*0.001</f>
        <v>2.4E-2</v>
      </c>
      <c r="C32" s="10">
        <v>2.81</v>
      </c>
      <c r="D32" s="41">
        <f>Sheet2!D32*0.001</f>
        <v>3.73E-2</v>
      </c>
      <c r="E32" s="30">
        <f t="shared" si="0"/>
        <v>1.5541666666666667</v>
      </c>
      <c r="F32" s="30">
        <f t="shared" si="1"/>
        <v>117.08333333333333</v>
      </c>
      <c r="G32" s="36">
        <f t="shared" si="2"/>
        <v>1.3274021352313167E-2</v>
      </c>
    </row>
    <row r="33" spans="1:7" ht="15.75" x14ac:dyDescent="0.25">
      <c r="A33" s="19"/>
      <c r="B33" s="23">
        <f>Sheet2!B33*0.001</f>
        <v>2.1999999999999999E-2</v>
      </c>
      <c r="C33" s="10">
        <v>2.57</v>
      </c>
      <c r="D33" s="41">
        <f>Sheet2!D33*0.001</f>
        <v>3.4100000000000005E-2</v>
      </c>
      <c r="E33" s="30">
        <f t="shared" si="0"/>
        <v>1.5500000000000003</v>
      </c>
      <c r="F33" s="30">
        <f t="shared" si="1"/>
        <v>116.81818181818181</v>
      </c>
      <c r="G33" s="36">
        <f t="shared" si="2"/>
        <v>1.3268482490272376E-2</v>
      </c>
    </row>
    <row r="34" spans="1:7" ht="15.75" x14ac:dyDescent="0.25">
      <c r="A34" s="19"/>
      <c r="B34" s="23">
        <f>Sheet2!B34*0.001</f>
        <v>0.02</v>
      </c>
      <c r="C34" s="10">
        <v>2.3199999999999998</v>
      </c>
      <c r="D34" s="41">
        <f>Sheet2!D34*0.001</f>
        <v>3.0600000000000002E-2</v>
      </c>
      <c r="E34" s="30">
        <f t="shared" si="0"/>
        <v>1.53</v>
      </c>
      <c r="F34" s="30">
        <f t="shared" si="1"/>
        <v>115.99999999999999</v>
      </c>
      <c r="G34" s="36">
        <f t="shared" si="2"/>
        <v>1.3189655172413795E-2</v>
      </c>
    </row>
    <row r="35" spans="1:7" ht="15.75" x14ac:dyDescent="0.25">
      <c r="A35" s="19"/>
      <c r="B35" s="23">
        <f>Sheet2!B35*0.001</f>
        <v>1.8000000000000002E-2</v>
      </c>
      <c r="C35" s="10">
        <v>2.09</v>
      </c>
      <c r="D35" s="41">
        <f>Sheet2!D35*0.001</f>
        <v>2.7400000000000001E-2</v>
      </c>
      <c r="E35" s="30">
        <f t="shared" si="0"/>
        <v>1.5222222222222221</v>
      </c>
      <c r="F35" s="30">
        <f t="shared" si="1"/>
        <v>116.11111111111109</v>
      </c>
      <c r="G35" s="36">
        <f t="shared" si="2"/>
        <v>1.3110047846889954E-2</v>
      </c>
    </row>
    <row r="36" spans="1:7" ht="15.75" x14ac:dyDescent="0.25">
      <c r="A36" s="19"/>
      <c r="B36" s="23">
        <f>Sheet2!B36*0.001</f>
        <v>1.6E-2</v>
      </c>
      <c r="C36" s="10">
        <v>1.85</v>
      </c>
      <c r="D36" s="41">
        <f>Sheet2!D36*0.001</f>
        <v>2.4100000000000003E-2</v>
      </c>
      <c r="E36" s="30">
        <f t="shared" si="0"/>
        <v>1.5062500000000001</v>
      </c>
      <c r="F36" s="30">
        <f t="shared" si="1"/>
        <v>115.625</v>
      </c>
      <c r="G36" s="36">
        <f t="shared" si="2"/>
        <v>1.3027027027027028E-2</v>
      </c>
    </row>
    <row r="37" spans="1:7" ht="15.75" x14ac:dyDescent="0.25">
      <c r="A37" s="19"/>
      <c r="B37" s="23">
        <f>Sheet2!B37*0.001</f>
        <v>1.4E-2</v>
      </c>
      <c r="C37" s="10">
        <v>1.61</v>
      </c>
      <c r="D37" s="41">
        <f>Sheet2!D37*0.001</f>
        <v>2.0899999999999998E-2</v>
      </c>
      <c r="E37" s="30">
        <f t="shared" si="0"/>
        <v>1.4928571428571427</v>
      </c>
      <c r="F37" s="30">
        <f t="shared" si="1"/>
        <v>115</v>
      </c>
      <c r="G37" s="36">
        <f t="shared" si="2"/>
        <v>1.2981366459627327E-2</v>
      </c>
    </row>
    <row r="38" spans="1:7" ht="15.75" x14ac:dyDescent="0.25">
      <c r="A38" s="19"/>
      <c r="B38" s="23">
        <f>Sheet2!B38*0.001</f>
        <v>1.2E-2</v>
      </c>
      <c r="C38" s="10">
        <v>1.38</v>
      </c>
      <c r="D38" s="41">
        <f>Sheet2!D38*0.001</f>
        <v>1.78E-2</v>
      </c>
      <c r="E38" s="30">
        <f t="shared" si="0"/>
        <v>1.4833333333333334</v>
      </c>
      <c r="F38" s="30">
        <f t="shared" si="1"/>
        <v>114.99999999999999</v>
      </c>
      <c r="G38" s="36">
        <f t="shared" si="2"/>
        <v>1.2898550724637681E-2</v>
      </c>
    </row>
    <row r="39" spans="1:7" ht="15.75" x14ac:dyDescent="0.25">
      <c r="A39" s="19"/>
      <c r="B39" s="23">
        <f>Sheet2!B39*0.001</f>
        <v>0.01</v>
      </c>
      <c r="C39" s="10">
        <v>1.1399999999999999</v>
      </c>
      <c r="D39" s="41">
        <f>Sheet2!D39*0.001</f>
        <v>1.47E-2</v>
      </c>
      <c r="E39" s="30">
        <f t="shared" si="0"/>
        <v>1.47</v>
      </c>
      <c r="F39" s="30">
        <f t="shared" si="1"/>
        <v>113.99999999999999</v>
      </c>
      <c r="G39" s="36">
        <f t="shared" si="2"/>
        <v>1.2894736842105264E-2</v>
      </c>
    </row>
    <row r="40" spans="1:7" ht="15.75" x14ac:dyDescent="0.25">
      <c r="A40" s="19"/>
      <c r="B40" s="45">
        <f>Sheet2!B40*0.001</f>
        <v>8.0000000000000002E-3</v>
      </c>
      <c r="C40" s="46">
        <v>0.91</v>
      </c>
      <c r="D40" s="47">
        <f>Sheet2!D40*0.001</f>
        <v>1.17E-2</v>
      </c>
      <c r="E40" s="48">
        <f t="shared" si="0"/>
        <v>1.4624999999999999</v>
      </c>
      <c r="F40" s="48">
        <f t="shared" si="1"/>
        <v>113.75</v>
      </c>
      <c r="G40" s="36">
        <f t="shared" si="2"/>
        <v>1.2857142857142857E-2</v>
      </c>
    </row>
    <row r="41" spans="1:7" ht="15.75" x14ac:dyDescent="0.25">
      <c r="A41" s="19"/>
      <c r="B41" s="23">
        <f>Sheet2!B41*0.001</f>
        <v>6.0000000000000001E-3</v>
      </c>
      <c r="C41" s="10">
        <v>0.68</v>
      </c>
      <c r="D41" s="41">
        <f>Sheet2!D41*0.001</f>
        <v>8.6999999999999994E-3</v>
      </c>
      <c r="E41" s="30">
        <f t="shared" si="0"/>
        <v>1.45</v>
      </c>
      <c r="F41" s="30">
        <f t="shared" si="1"/>
        <v>113.33333333333334</v>
      </c>
      <c r="G41" s="36">
        <f t="shared" si="2"/>
        <v>1.2794117647058822E-2</v>
      </c>
    </row>
    <row r="42" spans="1:7" ht="15.75" x14ac:dyDescent="0.25">
      <c r="A42" s="19"/>
      <c r="B42" s="23">
        <f>Sheet2!B42*0.001</f>
        <v>4.0000000000000001E-3</v>
      </c>
      <c r="C42" s="10">
        <v>0.46</v>
      </c>
      <c r="D42" s="41">
        <f>Sheet2!D42*0.001</f>
        <v>5.7999999999999996E-3</v>
      </c>
      <c r="E42" s="30">
        <f t="shared" si="0"/>
        <v>1.45</v>
      </c>
      <c r="F42" s="30">
        <f t="shared" si="1"/>
        <v>115</v>
      </c>
      <c r="G42" s="36">
        <f t="shared" si="2"/>
        <v>1.2608695652173912E-2</v>
      </c>
    </row>
    <row r="43" spans="1:7" ht="15.75" x14ac:dyDescent="0.25">
      <c r="A43" s="19"/>
      <c r="B43" s="23">
        <f>Sheet2!B43*0.001</f>
        <v>2E-3</v>
      </c>
      <c r="C43" s="10">
        <v>0.22</v>
      </c>
      <c r="D43" s="41">
        <f>Sheet2!D43*0.001</f>
        <v>2.8E-3</v>
      </c>
      <c r="E43" s="30">
        <f t="shared" si="0"/>
        <v>1.4</v>
      </c>
      <c r="F43" s="30">
        <f t="shared" si="1"/>
        <v>110</v>
      </c>
      <c r="G43" s="36">
        <f t="shared" si="2"/>
        <v>1.2727272727272728E-2</v>
      </c>
    </row>
    <row r="44" spans="1:7" ht="16.5" thickBot="1" x14ac:dyDescent="0.3">
      <c r="A44" s="21"/>
      <c r="B44" s="29">
        <f>Sheet2!B44*0.001</f>
        <v>0</v>
      </c>
      <c r="C44" s="14">
        <v>0</v>
      </c>
      <c r="D44" s="44">
        <f>Sheet2!D44*0.001</f>
        <v>0</v>
      </c>
      <c r="E44" s="38" t="s">
        <v>12</v>
      </c>
      <c r="F44" s="38" t="s">
        <v>12</v>
      </c>
      <c r="G44" s="39" t="s">
        <v>12</v>
      </c>
    </row>
    <row r="47" spans="1:7" ht="15.75" thickBot="1" x14ac:dyDescent="0.3"/>
    <row r="48" spans="1:7" ht="19.5" thickBot="1" x14ac:dyDescent="0.4">
      <c r="B48" s="2" t="s">
        <v>7</v>
      </c>
      <c r="C48" s="2" t="s">
        <v>2</v>
      </c>
      <c r="D48" s="2" t="s">
        <v>8</v>
      </c>
    </row>
    <row r="49" spans="2:6" x14ac:dyDescent="0.25">
      <c r="B49" s="49">
        <v>0</v>
      </c>
      <c r="C49">
        <f>((10*10^-3)/(15.58)*(5*10^-3)*(1*10^-3))*B49</f>
        <v>0</v>
      </c>
      <c r="D49">
        <f>(((11.464*10^-3)*(0.125))/(1*10^-3))*B49</f>
        <v>0</v>
      </c>
    </row>
    <row r="50" spans="2:6" x14ac:dyDescent="0.25">
      <c r="B50" s="49">
        <v>2E-3</v>
      </c>
      <c r="C50">
        <f>((10*10^-3)/((17.58)*(5*10^-3)*(1*10^-3)))*B50</f>
        <v>0.22753128555176338</v>
      </c>
      <c r="D50">
        <f t="shared" ref="D50:D69" si="3">(((11.464*10^-3)*(0.125))/(1*10^-3))*B50</f>
        <v>2.8660000000000001E-3</v>
      </c>
      <c r="F50">
        <f>((10*10^-3)/((17.58)*(5*10^-3)*(1*10^-3)))</f>
        <v>113.76564277588169</v>
      </c>
    </row>
    <row r="51" spans="2:6" x14ac:dyDescent="0.25">
      <c r="B51" s="49">
        <v>4.0000000000000001E-3</v>
      </c>
      <c r="C51">
        <f t="shared" ref="C51:C69" si="4">((10*10^-3)/((17.58)*(5*10^-3)*(1*10^-3)))*B51</f>
        <v>0.45506257110352677</v>
      </c>
      <c r="D51">
        <f t="shared" si="3"/>
        <v>5.7320000000000001E-3</v>
      </c>
    </row>
    <row r="52" spans="2:6" x14ac:dyDescent="0.25">
      <c r="B52" s="49">
        <v>6.0000000000000001E-3</v>
      </c>
      <c r="C52">
        <f t="shared" si="4"/>
        <v>0.68259385665529015</v>
      </c>
      <c r="D52">
        <f t="shared" si="3"/>
        <v>8.5979999999999997E-3</v>
      </c>
    </row>
    <row r="53" spans="2:6" x14ac:dyDescent="0.25">
      <c r="B53" s="49">
        <v>8.0000000000000002E-3</v>
      </c>
      <c r="C53">
        <f t="shared" si="4"/>
        <v>0.91012514220705354</v>
      </c>
      <c r="D53">
        <f t="shared" si="3"/>
        <v>1.1464E-2</v>
      </c>
    </row>
    <row r="54" spans="2:6" x14ac:dyDescent="0.25">
      <c r="B54" s="49">
        <v>0.01</v>
      </c>
      <c r="C54">
        <f t="shared" si="4"/>
        <v>1.1376564277588168</v>
      </c>
      <c r="D54">
        <f t="shared" si="3"/>
        <v>1.4330000000000001E-2</v>
      </c>
    </row>
    <row r="55" spans="2:6" x14ac:dyDescent="0.25">
      <c r="B55" s="49">
        <v>1.2E-2</v>
      </c>
      <c r="C55">
        <f t="shared" si="4"/>
        <v>1.3651877133105803</v>
      </c>
      <c r="D55">
        <f t="shared" si="3"/>
        <v>1.7195999999999999E-2</v>
      </c>
    </row>
    <row r="56" spans="2:6" x14ac:dyDescent="0.25">
      <c r="B56" s="49">
        <v>1.4E-2</v>
      </c>
      <c r="C56">
        <f t="shared" si="4"/>
        <v>1.5927189988623436</v>
      </c>
      <c r="D56">
        <f t="shared" si="3"/>
        <v>2.0062E-2</v>
      </c>
    </row>
    <row r="57" spans="2:6" x14ac:dyDescent="0.25">
      <c r="B57" s="49">
        <v>1.6E-2</v>
      </c>
      <c r="C57">
        <f t="shared" si="4"/>
        <v>1.8202502844141071</v>
      </c>
      <c r="D57">
        <f t="shared" si="3"/>
        <v>2.2928E-2</v>
      </c>
    </row>
    <row r="58" spans="2:6" x14ac:dyDescent="0.25">
      <c r="B58" s="49">
        <v>1.7999999999999999E-2</v>
      </c>
      <c r="C58">
        <f t="shared" si="4"/>
        <v>2.0477815699658701</v>
      </c>
      <c r="D58">
        <f t="shared" si="3"/>
        <v>2.5793999999999997E-2</v>
      </c>
    </row>
    <row r="59" spans="2:6" x14ac:dyDescent="0.25">
      <c r="B59" s="49">
        <v>0.02</v>
      </c>
      <c r="C59">
        <f t="shared" si="4"/>
        <v>2.2753128555176336</v>
      </c>
      <c r="D59">
        <f t="shared" si="3"/>
        <v>2.8660000000000001E-2</v>
      </c>
    </row>
    <row r="60" spans="2:6" x14ac:dyDescent="0.25">
      <c r="B60" s="49">
        <v>2.1999999999999999E-2</v>
      </c>
      <c r="C60">
        <f t="shared" si="4"/>
        <v>2.5028441410693971</v>
      </c>
      <c r="D60">
        <f t="shared" si="3"/>
        <v>3.1525999999999998E-2</v>
      </c>
    </row>
    <row r="61" spans="2:6" x14ac:dyDescent="0.25">
      <c r="B61" s="49">
        <v>2.4E-2</v>
      </c>
      <c r="C61">
        <f t="shared" si="4"/>
        <v>2.7303754266211606</v>
      </c>
      <c r="D61">
        <f t="shared" si="3"/>
        <v>3.4391999999999999E-2</v>
      </c>
    </row>
    <row r="62" spans="2:6" x14ac:dyDescent="0.25">
      <c r="B62" s="49">
        <v>2.5999999999999999E-2</v>
      </c>
      <c r="C62">
        <f t="shared" si="4"/>
        <v>2.9579067121729237</v>
      </c>
      <c r="D62">
        <f t="shared" si="3"/>
        <v>3.7257999999999999E-2</v>
      </c>
    </row>
    <row r="63" spans="2:6" x14ac:dyDescent="0.25">
      <c r="B63" s="49">
        <v>2.8000000000000001E-2</v>
      </c>
      <c r="C63">
        <f t="shared" si="4"/>
        <v>3.1854379977246872</v>
      </c>
      <c r="D63">
        <f t="shared" si="3"/>
        <v>4.0124E-2</v>
      </c>
    </row>
    <row r="64" spans="2:6" x14ac:dyDescent="0.25">
      <c r="B64" s="49">
        <v>0.03</v>
      </c>
      <c r="C64">
        <f t="shared" si="4"/>
        <v>3.4129692832764507</v>
      </c>
      <c r="D64">
        <f t="shared" si="3"/>
        <v>4.299E-2</v>
      </c>
    </row>
    <row r="65" spans="2:4" x14ac:dyDescent="0.25">
      <c r="B65" s="49">
        <v>3.2000000000000001E-2</v>
      </c>
      <c r="C65">
        <f t="shared" si="4"/>
        <v>3.6405005688282142</v>
      </c>
      <c r="D65">
        <f t="shared" si="3"/>
        <v>4.5856000000000001E-2</v>
      </c>
    </row>
    <row r="66" spans="2:4" x14ac:dyDescent="0.25">
      <c r="B66" s="49">
        <v>3.4000000000000002E-2</v>
      </c>
      <c r="C66">
        <f t="shared" si="4"/>
        <v>3.8680318543799777</v>
      </c>
      <c r="D66">
        <f t="shared" si="3"/>
        <v>4.8722000000000008E-2</v>
      </c>
    </row>
    <row r="67" spans="2:4" x14ac:dyDescent="0.25">
      <c r="B67" s="49">
        <v>3.5999999999999997E-2</v>
      </c>
      <c r="C67">
        <f t="shared" si="4"/>
        <v>4.0955631399317403</v>
      </c>
      <c r="D67">
        <f t="shared" si="3"/>
        <v>5.1587999999999995E-2</v>
      </c>
    </row>
    <row r="68" spans="2:4" x14ac:dyDescent="0.25">
      <c r="B68" s="49">
        <v>3.7999999999999999E-2</v>
      </c>
      <c r="C68">
        <f t="shared" si="4"/>
        <v>4.3230944254835038</v>
      </c>
      <c r="D68">
        <f t="shared" si="3"/>
        <v>5.4454000000000002E-2</v>
      </c>
    </row>
    <row r="69" spans="2:4" x14ac:dyDescent="0.25">
      <c r="B69" s="49">
        <v>0.04</v>
      </c>
      <c r="C69">
        <f t="shared" si="4"/>
        <v>4.5506257110352673</v>
      </c>
      <c r="D69">
        <f t="shared" si="3"/>
        <v>5.7320000000000003E-2</v>
      </c>
    </row>
  </sheetData>
  <mergeCells count="2">
    <mergeCell ref="A2:A22"/>
    <mergeCell ref="A24:A44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173BC-2F42-4EB6-8FE9-CC95D0F2CA78}">
  <dimension ref="A1:D44"/>
  <sheetViews>
    <sheetView workbookViewId="0">
      <selection activeCell="D7" sqref="D7"/>
    </sheetView>
  </sheetViews>
  <sheetFormatPr defaultRowHeight="15" x14ac:dyDescent="0.25"/>
  <cols>
    <col min="1" max="1" width="21.28515625" customWidth="1"/>
  </cols>
  <sheetData>
    <row r="1" spans="1:4" ht="19.5" thickBot="1" x14ac:dyDescent="0.4">
      <c r="A1" s="1" t="s">
        <v>0</v>
      </c>
      <c r="B1" s="2" t="s">
        <v>1</v>
      </c>
      <c r="C1" s="2" t="s">
        <v>2</v>
      </c>
      <c r="D1" s="3" t="s">
        <v>3</v>
      </c>
    </row>
    <row r="2" spans="1:4" ht="15.75" x14ac:dyDescent="0.25">
      <c r="A2" s="4" t="s">
        <v>4</v>
      </c>
      <c r="B2" s="5">
        <v>0</v>
      </c>
      <c r="C2" s="6">
        <v>0</v>
      </c>
      <c r="D2" s="7">
        <v>0</v>
      </c>
    </row>
    <row r="3" spans="1:4" ht="15.75" x14ac:dyDescent="0.25">
      <c r="A3" s="8"/>
      <c r="B3" s="9">
        <f>+B2+2</f>
        <v>2</v>
      </c>
      <c r="C3" s="10">
        <v>0.22</v>
      </c>
      <c r="D3" s="11">
        <v>2.8</v>
      </c>
    </row>
    <row r="4" spans="1:4" ht="15.75" x14ac:dyDescent="0.25">
      <c r="A4" s="8"/>
      <c r="B4" s="9">
        <f>+B3+2</f>
        <v>4</v>
      </c>
      <c r="C4" s="10">
        <v>0.46</v>
      </c>
      <c r="D4" s="11">
        <v>5.8</v>
      </c>
    </row>
    <row r="5" spans="1:4" ht="15.75" x14ac:dyDescent="0.25">
      <c r="A5" s="8"/>
      <c r="B5" s="9">
        <f t="shared" ref="B5:B22" si="0">+B4+2</f>
        <v>6</v>
      </c>
      <c r="C5" s="10">
        <v>0.68</v>
      </c>
      <c r="D5" s="11">
        <v>8.6</v>
      </c>
    </row>
    <row r="6" spans="1:4" ht="15.75" x14ac:dyDescent="0.25">
      <c r="A6" s="8"/>
      <c r="B6" s="9">
        <f t="shared" si="0"/>
        <v>8</v>
      </c>
      <c r="C6" s="10">
        <v>0.91</v>
      </c>
      <c r="D6" s="11">
        <v>11.4</v>
      </c>
    </row>
    <row r="7" spans="1:4" ht="15.75" x14ac:dyDescent="0.25">
      <c r="A7" s="8"/>
      <c r="B7" s="9">
        <f t="shared" si="0"/>
        <v>10</v>
      </c>
      <c r="C7" s="10">
        <v>1.1299999999999999</v>
      </c>
      <c r="D7" s="11">
        <v>14.3</v>
      </c>
    </row>
    <row r="8" spans="1:4" ht="15.75" x14ac:dyDescent="0.25">
      <c r="A8" s="8"/>
      <c r="B8" s="9">
        <f t="shared" si="0"/>
        <v>12</v>
      </c>
      <c r="C8" s="10">
        <v>1.36</v>
      </c>
      <c r="D8" s="11">
        <v>17.2</v>
      </c>
    </row>
    <row r="9" spans="1:4" ht="15.75" x14ac:dyDescent="0.25">
      <c r="A9" s="8"/>
      <c r="B9" s="9">
        <f t="shared" si="0"/>
        <v>14</v>
      </c>
      <c r="C9" s="10">
        <v>1.59</v>
      </c>
      <c r="D9" s="11">
        <v>20.2</v>
      </c>
    </row>
    <row r="10" spans="1:4" ht="15.75" x14ac:dyDescent="0.25">
      <c r="A10" s="8"/>
      <c r="B10" s="9">
        <f t="shared" si="0"/>
        <v>16</v>
      </c>
      <c r="C10" s="10">
        <v>1.83</v>
      </c>
      <c r="D10" s="11">
        <v>23.3</v>
      </c>
    </row>
    <row r="11" spans="1:4" ht="15.75" x14ac:dyDescent="0.25">
      <c r="A11" s="8"/>
      <c r="B11" s="9">
        <f t="shared" si="0"/>
        <v>18</v>
      </c>
      <c r="C11" s="10">
        <v>2.06</v>
      </c>
      <c r="D11" s="11">
        <v>26.3</v>
      </c>
    </row>
    <row r="12" spans="1:4" ht="15.75" x14ac:dyDescent="0.25">
      <c r="A12" s="8"/>
      <c r="B12" s="9">
        <f t="shared" si="0"/>
        <v>20</v>
      </c>
      <c r="C12" s="10">
        <v>2.29</v>
      </c>
      <c r="D12" s="11">
        <v>29.3</v>
      </c>
    </row>
    <row r="13" spans="1:4" ht="15.75" x14ac:dyDescent="0.25">
      <c r="A13" s="8"/>
      <c r="B13" s="9">
        <f t="shared" si="0"/>
        <v>22</v>
      </c>
      <c r="C13" s="10">
        <v>2.5299999999999998</v>
      </c>
      <c r="D13" s="11">
        <v>32.5</v>
      </c>
    </row>
    <row r="14" spans="1:4" ht="15.75" x14ac:dyDescent="0.25">
      <c r="A14" s="8"/>
      <c r="B14" s="9">
        <f t="shared" si="0"/>
        <v>24</v>
      </c>
      <c r="C14" s="10">
        <v>2.76</v>
      </c>
      <c r="D14" s="11">
        <v>35.700000000000003</v>
      </c>
    </row>
    <row r="15" spans="1:4" ht="15.75" x14ac:dyDescent="0.25">
      <c r="A15" s="8"/>
      <c r="B15" s="9">
        <f t="shared" si="0"/>
        <v>26</v>
      </c>
      <c r="C15" s="10">
        <v>3.01</v>
      </c>
      <c r="D15" s="11">
        <v>39</v>
      </c>
    </row>
    <row r="16" spans="1:4" ht="15.75" x14ac:dyDescent="0.25">
      <c r="A16" s="8"/>
      <c r="B16" s="9">
        <f t="shared" si="0"/>
        <v>28</v>
      </c>
      <c r="C16" s="10">
        <v>3.24</v>
      </c>
      <c r="D16" s="11">
        <v>42.3</v>
      </c>
    </row>
    <row r="17" spans="1:4" ht="15.75" x14ac:dyDescent="0.25">
      <c r="A17" s="8"/>
      <c r="B17" s="9">
        <f t="shared" si="0"/>
        <v>30</v>
      </c>
      <c r="C17" s="10">
        <v>3.49</v>
      </c>
      <c r="D17" s="11">
        <v>45.8</v>
      </c>
    </row>
    <row r="18" spans="1:4" ht="15.75" x14ac:dyDescent="0.25">
      <c r="A18" s="8"/>
      <c r="B18" s="9">
        <f t="shared" si="0"/>
        <v>32</v>
      </c>
      <c r="C18" s="10">
        <v>3.74</v>
      </c>
      <c r="D18" s="11">
        <v>49.3</v>
      </c>
    </row>
    <row r="19" spans="1:4" ht="15.75" x14ac:dyDescent="0.25">
      <c r="A19" s="8"/>
      <c r="B19" s="9">
        <f t="shared" si="0"/>
        <v>34</v>
      </c>
      <c r="C19" s="10">
        <v>3.99</v>
      </c>
      <c r="D19" s="11">
        <v>52.9</v>
      </c>
    </row>
    <row r="20" spans="1:4" ht="15.75" x14ac:dyDescent="0.25">
      <c r="A20" s="8"/>
      <c r="B20" s="9">
        <f t="shared" si="0"/>
        <v>36</v>
      </c>
      <c r="C20" s="10">
        <v>4.2300000000000004</v>
      </c>
      <c r="D20" s="11">
        <v>56.6</v>
      </c>
    </row>
    <row r="21" spans="1:4" ht="15.75" x14ac:dyDescent="0.25">
      <c r="A21" s="8"/>
      <c r="B21" s="9">
        <f t="shared" si="0"/>
        <v>38</v>
      </c>
      <c r="C21" s="10">
        <v>4.49</v>
      </c>
      <c r="D21" s="11">
        <v>60.2</v>
      </c>
    </row>
    <row r="22" spans="1:4" ht="16.5" thickBot="1" x14ac:dyDescent="0.3">
      <c r="A22" s="12"/>
      <c r="B22" s="13">
        <f t="shared" si="0"/>
        <v>40</v>
      </c>
      <c r="C22" s="14">
        <v>4.76</v>
      </c>
      <c r="D22" s="15">
        <v>64.400000000000006</v>
      </c>
    </row>
    <row r="23" spans="1:4" ht="16.5" thickBot="1" x14ac:dyDescent="0.3">
      <c r="A23" s="1" t="s">
        <v>5</v>
      </c>
      <c r="B23" s="16">
        <v>40</v>
      </c>
      <c r="C23" s="2">
        <v>4.8099999999999996</v>
      </c>
      <c r="D23" s="3">
        <v>66.099999999999994</v>
      </c>
    </row>
    <row r="24" spans="1:4" ht="15.75" x14ac:dyDescent="0.25">
      <c r="A24" s="17" t="s">
        <v>6</v>
      </c>
      <c r="B24" s="5">
        <v>40</v>
      </c>
      <c r="C24" s="6">
        <v>4.8</v>
      </c>
      <c r="D24" s="18">
        <v>65.900000000000006</v>
      </c>
    </row>
    <row r="25" spans="1:4" ht="15.75" x14ac:dyDescent="0.25">
      <c r="A25" s="19"/>
      <c r="B25" s="9">
        <f>+B24-2</f>
        <v>38</v>
      </c>
      <c r="C25" s="10">
        <v>4.55</v>
      </c>
      <c r="D25" s="20">
        <v>62.4</v>
      </c>
    </row>
    <row r="26" spans="1:4" ht="15.75" x14ac:dyDescent="0.25">
      <c r="A26" s="19"/>
      <c r="B26" s="9">
        <f t="shared" ref="B26:B44" si="1">+B25-2</f>
        <v>36</v>
      </c>
      <c r="C26" s="10">
        <v>4.3099999999999996</v>
      </c>
      <c r="D26" s="20">
        <v>58.7</v>
      </c>
    </row>
    <row r="27" spans="1:4" ht="15.75" x14ac:dyDescent="0.25">
      <c r="A27" s="19"/>
      <c r="B27" s="9">
        <f t="shared" si="1"/>
        <v>34</v>
      </c>
      <c r="C27" s="10">
        <v>4.05</v>
      </c>
      <c r="D27" s="20">
        <v>55.1</v>
      </c>
    </row>
    <row r="28" spans="1:4" ht="15.75" x14ac:dyDescent="0.25">
      <c r="A28" s="19"/>
      <c r="B28" s="9">
        <f t="shared" si="1"/>
        <v>32</v>
      </c>
      <c r="C28" s="10">
        <v>3.8</v>
      </c>
      <c r="D28" s="20">
        <v>51.4</v>
      </c>
    </row>
    <row r="29" spans="1:4" ht="15.75" x14ac:dyDescent="0.25">
      <c r="A29" s="19"/>
      <c r="B29" s="9">
        <f t="shared" si="1"/>
        <v>30</v>
      </c>
      <c r="C29" s="10">
        <v>3.55</v>
      </c>
      <c r="D29" s="20">
        <v>47.9</v>
      </c>
    </row>
    <row r="30" spans="1:4" ht="15.75" x14ac:dyDescent="0.25">
      <c r="A30" s="19"/>
      <c r="B30" s="9">
        <f t="shared" si="1"/>
        <v>28</v>
      </c>
      <c r="C30" s="10">
        <v>3.29</v>
      </c>
      <c r="D30" s="20">
        <v>44.2</v>
      </c>
    </row>
    <row r="31" spans="1:4" ht="15.75" x14ac:dyDescent="0.25">
      <c r="A31" s="19"/>
      <c r="B31" s="9">
        <f t="shared" si="1"/>
        <v>26</v>
      </c>
      <c r="C31" s="10">
        <v>3.05</v>
      </c>
      <c r="D31" s="20">
        <v>40.799999999999997</v>
      </c>
    </row>
    <row r="32" spans="1:4" ht="15.75" x14ac:dyDescent="0.25">
      <c r="A32" s="19"/>
      <c r="B32" s="9">
        <f t="shared" si="1"/>
        <v>24</v>
      </c>
      <c r="C32" s="10">
        <v>2.81</v>
      </c>
      <c r="D32" s="20">
        <v>37.299999999999997</v>
      </c>
    </row>
    <row r="33" spans="1:4" ht="15.75" x14ac:dyDescent="0.25">
      <c r="A33" s="19"/>
      <c r="B33" s="9">
        <f t="shared" si="1"/>
        <v>22</v>
      </c>
      <c r="C33" s="10">
        <v>2.57</v>
      </c>
      <c r="D33" s="20">
        <v>34.1</v>
      </c>
    </row>
    <row r="34" spans="1:4" ht="15.75" x14ac:dyDescent="0.25">
      <c r="A34" s="19"/>
      <c r="B34" s="9">
        <f t="shared" si="1"/>
        <v>20</v>
      </c>
      <c r="C34" s="10">
        <v>2.3199999999999998</v>
      </c>
      <c r="D34" s="20">
        <v>30.6</v>
      </c>
    </row>
    <row r="35" spans="1:4" ht="15.75" x14ac:dyDescent="0.25">
      <c r="A35" s="19"/>
      <c r="B35" s="9">
        <f t="shared" si="1"/>
        <v>18</v>
      </c>
      <c r="C35" s="10">
        <v>2.09</v>
      </c>
      <c r="D35" s="20">
        <v>27.4</v>
      </c>
    </row>
    <row r="36" spans="1:4" ht="15.75" x14ac:dyDescent="0.25">
      <c r="A36" s="19"/>
      <c r="B36" s="9">
        <f t="shared" si="1"/>
        <v>16</v>
      </c>
      <c r="C36" s="10">
        <v>1.85</v>
      </c>
      <c r="D36" s="20">
        <v>24.1</v>
      </c>
    </row>
    <row r="37" spans="1:4" ht="15.75" x14ac:dyDescent="0.25">
      <c r="A37" s="19"/>
      <c r="B37" s="9">
        <f t="shared" si="1"/>
        <v>14</v>
      </c>
      <c r="C37" s="10">
        <v>1.61</v>
      </c>
      <c r="D37" s="20">
        <v>20.9</v>
      </c>
    </row>
    <row r="38" spans="1:4" ht="15.75" x14ac:dyDescent="0.25">
      <c r="A38" s="19"/>
      <c r="B38" s="9">
        <f t="shared" si="1"/>
        <v>12</v>
      </c>
      <c r="C38" s="10">
        <v>1.38</v>
      </c>
      <c r="D38" s="20">
        <v>17.8</v>
      </c>
    </row>
    <row r="39" spans="1:4" ht="15.75" x14ac:dyDescent="0.25">
      <c r="A39" s="19"/>
      <c r="B39" s="9">
        <f t="shared" si="1"/>
        <v>10</v>
      </c>
      <c r="C39" s="10">
        <v>1.1399999999999999</v>
      </c>
      <c r="D39" s="20">
        <v>14.7</v>
      </c>
    </row>
    <row r="40" spans="1:4" ht="15.75" x14ac:dyDescent="0.25">
      <c r="A40" s="19"/>
      <c r="B40" s="9">
        <f t="shared" si="1"/>
        <v>8</v>
      </c>
      <c r="C40" s="10">
        <v>0.91</v>
      </c>
      <c r="D40" s="20">
        <v>11.7</v>
      </c>
    </row>
    <row r="41" spans="1:4" ht="15.75" x14ac:dyDescent="0.25">
      <c r="A41" s="19"/>
      <c r="B41" s="9">
        <f t="shared" si="1"/>
        <v>6</v>
      </c>
      <c r="C41" s="10">
        <v>0.68</v>
      </c>
      <c r="D41" s="20">
        <v>8.6999999999999993</v>
      </c>
    </row>
    <row r="42" spans="1:4" ht="15.75" x14ac:dyDescent="0.25">
      <c r="A42" s="19"/>
      <c r="B42" s="9">
        <f t="shared" si="1"/>
        <v>4</v>
      </c>
      <c r="C42" s="10">
        <v>0.46</v>
      </c>
      <c r="D42" s="20">
        <v>5.8</v>
      </c>
    </row>
    <row r="43" spans="1:4" ht="15.75" x14ac:dyDescent="0.25">
      <c r="A43" s="19"/>
      <c r="B43" s="9">
        <f t="shared" si="1"/>
        <v>2</v>
      </c>
      <c r="C43" s="10">
        <v>0.22</v>
      </c>
      <c r="D43" s="20">
        <v>2.8</v>
      </c>
    </row>
    <row r="44" spans="1:4" ht="16.5" thickBot="1" x14ac:dyDescent="0.3">
      <c r="A44" s="21"/>
      <c r="B44" s="13">
        <f t="shared" si="1"/>
        <v>0</v>
      </c>
      <c r="C44" s="14">
        <v>0</v>
      </c>
      <c r="D44" s="22">
        <v>0</v>
      </c>
    </row>
  </sheetData>
  <mergeCells count="2">
    <mergeCell ref="A2:A22"/>
    <mergeCell ref="A24:A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cp:lastPrinted>2020-11-22T17:27:06Z</cp:lastPrinted>
  <dcterms:created xsi:type="dcterms:W3CDTF">2020-11-22T08:23:55Z</dcterms:created>
  <dcterms:modified xsi:type="dcterms:W3CDTF">2020-11-23T11:34:31Z</dcterms:modified>
</cp:coreProperties>
</file>