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<sst xmlns="http://schemas.openxmlformats.org/spreadsheetml/2006/main" count="81" uniqueCount="42">
  <si>
    <t>Team Number:</t>
  </si>
  <si>
    <t>Project Name:</t>
  </si>
  <si>
    <t>House-hold Irrigaton</t>
  </si>
  <si>
    <t>Team Member Names:</t>
  </si>
  <si>
    <t>Austin Gonzalez, Terry Williams, Jacob Dirks</t>
  </si>
  <si>
    <t xml:space="preserve">Version: </t>
  </si>
  <si>
    <t>All Major Components</t>
  </si>
  <si>
    <t>Component Name</t>
  </si>
  <si>
    <t>Part Number</t>
  </si>
  <si>
    <t>Supply Voltage Range</t>
  </si>
  <si>
    <t>#</t>
  </si>
  <si>
    <t>Absolute Maximum Current (mA)</t>
  </si>
  <si>
    <t>Total Current (mA)</t>
  </si>
  <si>
    <t>Curiosity Nano</t>
  </si>
  <si>
    <t>PIC18F57Q43</t>
  </si>
  <si>
    <t>1.7-5.1V</t>
  </si>
  <si>
    <t>DC Motor (Water Pump)</t>
  </si>
  <si>
    <t>RS-360SH</t>
  </si>
  <si>
    <t>3-12V</t>
  </si>
  <si>
    <t xml:space="preserve">DC Motor (Fertilizer Distrobution) </t>
  </si>
  <si>
    <t>4-6V</t>
  </si>
  <si>
    <t xml:space="preserve">DC Motor (Fertilizer Stiring) </t>
  </si>
  <si>
    <t>(+)9V Rail</t>
  </si>
  <si>
    <t>Subtotal</t>
  </si>
  <si>
    <t>Safety Margin</t>
  </si>
  <si>
    <t>Total Current</t>
  </si>
  <si>
    <t>SOURCE</t>
  </si>
  <si>
    <t>Plug-In Wall Supply</t>
  </si>
  <si>
    <t>B09ZTKTLGW</t>
  </si>
  <si>
    <t>110V AC</t>
  </si>
  <si>
    <t>+9V</t>
  </si>
  <si>
    <t>Total Remaining</t>
  </si>
  <si>
    <t>(+)5V Rail</t>
  </si>
  <si>
    <t>+5V Regulator</t>
  </si>
  <si>
    <t>LM7805</t>
  </si>
  <si>
    <t>5-35V</t>
  </si>
  <si>
    <t>External Power Source 1</t>
  </si>
  <si>
    <t>Output Voltage</t>
  </si>
  <si>
    <t>Power Source Selection 1</t>
  </si>
  <si>
    <t>Plug-in Wall Supply</t>
  </si>
  <si>
    <t>Power Rails Connected to External Source 1</t>
  </si>
  <si>
    <t>Total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</si>
</sst>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readingOrder="0"/>
    </xf>
    <xf quotePrefix="1"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38"/>
    <col customWidth="1" min="4" max="4" width="11.0"/>
    <col customWidth="1" min="5" max="5" width="9.25"/>
    <col customWidth="1" min="6" max="6" width="12.38"/>
    <col customWidth="1" min="7" max="7" width="11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2" t="s">
        <v>0</v>
      </c>
      <c r="B4" s="2">
        <v>102.0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2" t="s">
        <v>1</v>
      </c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2" t="s">
        <v>3</v>
      </c>
      <c r="B6" s="2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5</v>
      </c>
      <c r="B7" s="2">
        <v>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"/>
      <c r="B9" s="5" t="s">
        <v>13</v>
      </c>
      <c r="C9" s="5" t="s">
        <v>14</v>
      </c>
      <c r="D9" s="5" t="s">
        <v>15</v>
      </c>
      <c r="E9" s="5">
        <v>1.0</v>
      </c>
      <c r="F9" s="5">
        <v>500.0</v>
      </c>
      <c r="G9" s="4">
        <f t="shared" ref="G9:G12" si="1">E9*F9</f>
        <v>500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4"/>
      <c r="B10" s="5" t="s">
        <v>16</v>
      </c>
      <c r="C10" s="5" t="s">
        <v>17</v>
      </c>
      <c r="D10" s="5" t="s">
        <v>18</v>
      </c>
      <c r="E10" s="5">
        <v>1.0</v>
      </c>
      <c r="F10" s="5">
        <v>1500.0</v>
      </c>
      <c r="G10" s="4">
        <f t="shared" si="1"/>
        <v>1500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4"/>
      <c r="B11" s="5" t="s">
        <v>19</v>
      </c>
      <c r="C11" s="6">
        <v>2941.0</v>
      </c>
      <c r="D11" s="5" t="s">
        <v>20</v>
      </c>
      <c r="E11" s="5">
        <v>1.0</v>
      </c>
      <c r="F11" s="5">
        <v>550.0</v>
      </c>
      <c r="G11" s="4">
        <f t="shared" si="1"/>
        <v>550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4"/>
      <c r="B12" s="5" t="s">
        <v>21</v>
      </c>
      <c r="C12" s="6">
        <v>2941.0</v>
      </c>
      <c r="D12" s="5" t="s">
        <v>20</v>
      </c>
      <c r="E12" s="5">
        <v>1.0</v>
      </c>
      <c r="F12" s="5">
        <v>550.0</v>
      </c>
      <c r="G12" s="4">
        <f t="shared" si="1"/>
        <v>550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3" t="s">
        <v>22</v>
      </c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4"/>
      <c r="B14" s="5" t="s">
        <v>16</v>
      </c>
      <c r="C14" s="5" t="s">
        <v>17</v>
      </c>
      <c r="D14" s="5" t="s">
        <v>18</v>
      </c>
      <c r="E14" s="5">
        <v>1.0</v>
      </c>
      <c r="F14" s="5">
        <v>1500.0</v>
      </c>
      <c r="G14" s="4">
        <f>E14*F14</f>
        <v>1500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4"/>
      <c r="B15" s="4"/>
      <c r="C15" s="4"/>
      <c r="D15" s="4"/>
      <c r="E15" s="4"/>
      <c r="F15" s="2" t="s">
        <v>23</v>
      </c>
      <c r="G15" s="4">
        <f>SUM(G14)</f>
        <v>1500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4"/>
      <c r="B16" s="4"/>
      <c r="C16" s="4"/>
      <c r="D16" s="4"/>
      <c r="E16" s="4"/>
      <c r="F16" s="2" t="s">
        <v>24</v>
      </c>
      <c r="G16" s="5">
        <v>0.25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4"/>
      <c r="B17" s="4"/>
      <c r="C17" s="4"/>
      <c r="D17" s="4"/>
      <c r="E17" s="4"/>
      <c r="F17" s="2" t="s">
        <v>25</v>
      </c>
      <c r="G17" s="4">
        <f>G15*(1+G16)</f>
        <v>1875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2" t="s">
        <v>26</v>
      </c>
      <c r="B18" s="5" t="s">
        <v>27</v>
      </c>
      <c r="C18" s="5" t="s">
        <v>28</v>
      </c>
      <c r="D18" s="5" t="s">
        <v>29</v>
      </c>
      <c r="E18" s="7" t="s">
        <v>30</v>
      </c>
      <c r="F18" s="5">
        <v>3000.0</v>
      </c>
      <c r="G18" s="4">
        <f>F18</f>
        <v>3000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4"/>
      <c r="B19" s="4"/>
      <c r="C19" s="4"/>
      <c r="D19" s="4"/>
      <c r="E19" s="4"/>
      <c r="F19" s="2" t="s">
        <v>31</v>
      </c>
      <c r="G19" s="4">
        <f>G18-G17</f>
        <v>1125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3" t="s">
        <v>32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11</v>
      </c>
      <c r="G20" s="3" t="s">
        <v>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4"/>
      <c r="B21" s="5" t="s">
        <v>19</v>
      </c>
      <c r="C21" s="6">
        <v>2941.0</v>
      </c>
      <c r="D21" s="5" t="s">
        <v>20</v>
      </c>
      <c r="E21" s="5">
        <v>1.0</v>
      </c>
      <c r="F21" s="5">
        <v>550.0</v>
      </c>
      <c r="G21" s="4">
        <f t="shared" ref="G21:G23" si="2">E21*F21</f>
        <v>550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4"/>
      <c r="B22" s="5" t="s">
        <v>21</v>
      </c>
      <c r="C22" s="6">
        <v>2941.0</v>
      </c>
      <c r="D22" s="5" t="s">
        <v>20</v>
      </c>
      <c r="E22" s="5">
        <v>1.0</v>
      </c>
      <c r="F22" s="5">
        <v>550.0</v>
      </c>
      <c r="G22" s="4">
        <f t="shared" si="2"/>
        <v>550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4"/>
      <c r="B23" s="5" t="s">
        <v>13</v>
      </c>
      <c r="C23" s="5" t="s">
        <v>14</v>
      </c>
      <c r="D23" s="5" t="s">
        <v>15</v>
      </c>
      <c r="E23" s="5">
        <v>1.0</v>
      </c>
      <c r="F23" s="5">
        <v>500.0</v>
      </c>
      <c r="G23" s="4">
        <f t="shared" si="2"/>
        <v>500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4"/>
      <c r="B24" s="4"/>
      <c r="C24" s="4"/>
      <c r="D24" s="4"/>
      <c r="E24" s="4"/>
      <c r="F24" s="2" t="s">
        <v>23</v>
      </c>
      <c r="G24" s="4">
        <f>SUM(G21:G23)</f>
        <v>1600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4"/>
      <c r="B25" s="4"/>
      <c r="C25" s="4"/>
      <c r="D25" s="4"/>
      <c r="E25" s="4"/>
      <c r="F25" s="2" t="s">
        <v>24</v>
      </c>
      <c r="G25" s="5">
        <v>0.25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4"/>
      <c r="B26" s="4"/>
      <c r="C26" s="4"/>
      <c r="D26" s="4"/>
      <c r="E26" s="4"/>
      <c r="F26" s="2" t="s">
        <v>25</v>
      </c>
      <c r="G26" s="4">
        <f>G24*(1+G25)</f>
        <v>2000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2" t="s">
        <v>26</v>
      </c>
      <c r="B27" s="7" t="s">
        <v>33</v>
      </c>
      <c r="C27" s="5" t="s">
        <v>34</v>
      </c>
      <c r="D27" s="5" t="s">
        <v>35</v>
      </c>
      <c r="E27" s="5">
        <v>1.0</v>
      </c>
      <c r="F27" s="2">
        <v>1500.0</v>
      </c>
      <c r="G27" s="4">
        <f>F27*E27</f>
        <v>1500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4"/>
      <c r="B28" s="4"/>
      <c r="C28" s="4"/>
      <c r="D28" s="4"/>
      <c r="E28" s="4"/>
      <c r="F28" s="2" t="s">
        <v>31</v>
      </c>
      <c r="G28" s="4">
        <f>G27-G26</f>
        <v>-500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3" t="s">
        <v>36</v>
      </c>
      <c r="B29" s="3" t="s">
        <v>7</v>
      </c>
      <c r="C29" s="3" t="s">
        <v>8</v>
      </c>
      <c r="D29" s="3" t="s">
        <v>9</v>
      </c>
      <c r="E29" s="3" t="s">
        <v>37</v>
      </c>
      <c r="F29" s="3" t="s">
        <v>11</v>
      </c>
      <c r="G29" s="3" t="s">
        <v>12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5" t="s">
        <v>38</v>
      </c>
      <c r="B30" s="5" t="s">
        <v>39</v>
      </c>
      <c r="C30" s="5" t="s">
        <v>28</v>
      </c>
      <c r="D30" s="5" t="s">
        <v>29</v>
      </c>
      <c r="E30" s="7" t="s">
        <v>30</v>
      </c>
      <c r="F30" s="5">
        <v>3000.0</v>
      </c>
      <c r="G30" s="4">
        <f>F30</f>
        <v>3000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8" t="s">
        <v>40</v>
      </c>
      <c r="B31" s="4"/>
      <c r="C31" s="4"/>
      <c r="D31" s="4"/>
      <c r="E31" s="4"/>
      <c r="F31" s="4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9"/>
      <c r="B32" s="4"/>
      <c r="C32" s="4"/>
      <c r="D32" s="4"/>
      <c r="E32" s="4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9"/>
      <c r="B33" s="7" t="s">
        <v>33</v>
      </c>
      <c r="C33" s="5" t="s">
        <v>34</v>
      </c>
      <c r="D33" s="5" t="s">
        <v>35</v>
      </c>
      <c r="E33" s="5">
        <v>1.0</v>
      </c>
      <c r="F33" s="2">
        <v>1500.0</v>
      </c>
      <c r="G33" s="4">
        <f>F33*E33</f>
        <v>1500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0"/>
      <c r="B34" s="4"/>
      <c r="C34" s="4"/>
      <c r="D34" s="4"/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4"/>
      <c r="B35" s="4"/>
      <c r="C35" s="4"/>
      <c r="D35" s="4"/>
      <c r="E35" s="4"/>
      <c r="F35" s="5" t="s">
        <v>41</v>
      </c>
      <c r="G35" s="4">
        <f>G30-SUM(G31:G34)</f>
        <v>1500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</sheetData>
  <mergeCells count="1">
    <mergeCell ref="A31:A34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